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7836" windowHeight="8712" tabRatio="938" activeTab="9"/>
  </bookViews>
  <sheets>
    <sheet name="Toan tinh" sheetId="1" r:id="rId1"/>
    <sheet name="TP Ha Tinh" sheetId="2" r:id="rId2"/>
    <sheet name="TX Hong Linh" sheetId="3" r:id="rId3"/>
    <sheet name="Thạch Hà" sheetId="4" r:id="rId4"/>
    <sheet name="Đức Thọ" sheetId="5" r:id="rId5"/>
    <sheet name="TX.Kỳ Anh" sheetId="6" r:id="rId6"/>
    <sheet name="Huong Khe" sheetId="7" r:id="rId7"/>
    <sheet name="Vũ Quang" sheetId="8" r:id="rId8"/>
    <sheet name="Lộc Hà" sheetId="9" r:id="rId9"/>
    <sheet name="Vb 211" sheetId="10" r:id="rId10"/>
  </sheets>
  <definedNames>
    <definedName name="_xlnm.Print_Area" localSheetId="6">'Huong Khe'!$A$1:$I$12</definedName>
    <definedName name="_xlnm.Print_Titles" localSheetId="1">'TP Ha Tinh'!$7:$9</definedName>
    <definedName name="_xlnm.Print_Titles" localSheetId="2">'TX Hong Linh'!$8:$10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<sst xmlns="http://schemas.openxmlformats.org/spreadsheetml/2006/main" count="405" uniqueCount="243">
  <si>
    <t>STT</t>
  </si>
  <si>
    <t>RPH</t>
  </si>
  <si>
    <t>LUA</t>
  </si>
  <si>
    <t>TT</t>
  </si>
  <si>
    <t>Ghi chú</t>
  </si>
  <si>
    <t>Tổng</t>
  </si>
  <si>
    <t>Tên công trình, dự án</t>
  </si>
  <si>
    <t>(3)=(4)+(5)+(6)</t>
  </si>
  <si>
    <t>Địa điểm</t>
  </si>
  <si>
    <t>RĐD</t>
  </si>
  <si>
    <t xml:space="preserve">Địa điểm </t>
  </si>
  <si>
    <t>Phù Việt</t>
  </si>
  <si>
    <t xml:space="preserve">Tên công trình, dự án  </t>
  </si>
  <si>
    <t xml:space="preserve">Địa điểm            </t>
  </si>
  <si>
    <t>Xã Thuận Lộc</t>
  </si>
  <si>
    <t xml:space="preserve">Căn cứ pháp lý </t>
  </si>
  <si>
    <t>Căn cứ pháp lý</t>
  </si>
  <si>
    <t>Lấy trên các loại đất (ha)</t>
  </si>
  <si>
    <t>Tên huyện</t>
  </si>
  <si>
    <t>Thành phố Hà Tĩnh</t>
  </si>
  <si>
    <t>Thị xã Hồng Lĩnh</t>
  </si>
  <si>
    <t>Thạch Hà</t>
  </si>
  <si>
    <t>Đức Thọ</t>
  </si>
  <si>
    <t>Hương Khê</t>
  </si>
  <si>
    <t>Vũ Quang</t>
  </si>
  <si>
    <t>Lộc Hà</t>
  </si>
  <si>
    <t>Tổng công trình, dự án xin chuyển mục đích sử dụng đất</t>
  </si>
  <si>
    <t>(4)=(5)+(6)+(7)</t>
  </si>
  <si>
    <t>Xã Hòa Hải</t>
  </si>
  <si>
    <t>Sử dụng từ các loại đất (ha)</t>
  </si>
  <si>
    <t>CỦA THÀNH PHỐ HÀ TĨNH</t>
  </si>
  <si>
    <t>CỦA THỊ XÃ HỒNG LĨNH</t>
  </si>
  <si>
    <t>CỦA HUYỆN THẠCH HÀ</t>
  </si>
  <si>
    <t>CỦA HUYỆN ĐỨC THỌ</t>
  </si>
  <si>
    <t>CỦA HUYỆN HƯƠNG KHÊ</t>
  </si>
  <si>
    <t>CỦA HUYỆN HUYỆN VŨ QUANG</t>
  </si>
  <si>
    <t>CỦA HUYỆN LỘC HÀ</t>
  </si>
  <si>
    <t>Trung tâm huấn luyện quân dự bị động viên (khu D trường Quân sự Tỉnh)</t>
  </si>
  <si>
    <t>KP. Tuy Hòa, P. Thạch Linh</t>
  </si>
  <si>
    <t>QĐ số 1053/QĐ-UBND của UBND tỉnh Hà Tĩnh về việc phê duyệt dự án đầu tư xâu dựng công trình: Trung tâm huấn luyện quân dự bị động viên - Bộ chỉ huy Quân sự tỉnh</t>
  </si>
  <si>
    <t>Mương tiêu úng thoát lũ (Đoạn từ Đâp Rậm đến Đồng Nạp chiều dài 80m)</t>
  </si>
  <si>
    <t>Xóm Liên Phú, xã Thạch Trung</t>
  </si>
  <si>
    <t xml:space="preserve">Văn bản số  66/UBND- TCKH ngày 13/01/2015 của UBND thành phố v/v chủ trương đầu tư một số công trình của xã Thạch Trung </t>
  </si>
  <si>
    <t>Đường giao thông từ ngõ Anh Quyền Loan đến đường Nguyễn Huy Lung</t>
  </si>
  <si>
    <t>Xóm Đông Tiến, Hồng Hà, xã Thạch Trung</t>
  </si>
  <si>
    <t>Đường vào Trung tâm phường Đức Thuận (GĐ3)</t>
  </si>
  <si>
    <t>TDP .Thuận An Đức Thuận</t>
  </si>
  <si>
    <t>Quyết định số 3232QĐ-UBND ngày 05/10/2011  của UBND tỉnh Hà Tĩnh</t>
  </si>
  <si>
    <t>Nhà máy sản xuất Kính cường lực tại cụm công nghiệp Nam Hồng của CT CP Linh Sơn</t>
  </si>
  <si>
    <t>TDP số 7, Đậu Liêu</t>
  </si>
  <si>
    <t>Quyết định số 1324/QĐ-UBND ngày 16/4/2015  của UBND tỉnh Hà Tĩnh</t>
  </si>
  <si>
    <t xml:space="preserve">Cơ sở dịch vụ thương mại tỏng hợp Trung Hiếu </t>
  </si>
  <si>
    <t>TDP 3, Đậu Liêu</t>
  </si>
  <si>
    <t>Quyết định số 1018/QĐ-UBND ngày 27/3/2015  của UBND tỉnh Hà Tĩnh</t>
  </si>
  <si>
    <t>Trung tâm thương mại và dịch vụ vận tải Bình Minh</t>
  </si>
  <si>
    <t>Phường Đậu Liêu</t>
  </si>
  <si>
    <t>Quyết định số 805/QĐ-UBND ngày 06/3/2015  của UBND tỉnh Hà Tĩnh</t>
  </si>
  <si>
    <t>Dự án xây dựng đường dây và trạm biến áp 110 KVA Hồng Lĩnh</t>
  </si>
  <si>
    <t>Quyết định số 554/QĐ-EVNNPT ngày 23/3/2015  của Tổng công ty điện lực miền Bắc</t>
  </si>
  <si>
    <t>Quy hoạch dân cư Nhà Nếp</t>
  </si>
  <si>
    <t>Quyết định số 978/QĐ-UBND ngày 29/5/2014  của UBND thị xã Hồng Lĩnh</t>
  </si>
  <si>
    <t>Dự án Cải thiện nông nghiệp có tưới Hà Tĩnh, Kênh N1-13 xã Bắc Sơn</t>
  </si>
  <si>
    <t>Bắc Sơn</t>
  </si>
  <si>
    <t>Dự án hệ thống mương và trung tâm xử lý nước thải cụm công nghiệp Phù Việt</t>
  </si>
  <si>
    <t>QĐ số 460/QĐ-UBND ngày 03/01/2015 của UBND tỉnh Hà Tĩnh</t>
  </si>
  <si>
    <t>Trại chăn nuôi bò tập Trung</t>
  </si>
  <si>
    <t>Thôn Trung Khánh xã Trung Lễ</t>
  </si>
  <si>
    <t>QĐ số 1875 ngày 19/5/2015 của UBND tỉnh</t>
  </si>
  <si>
    <t>Đường giao thông
 (Trung Nam - Trung Khánh)</t>
  </si>
  <si>
    <t>Thôn Trung Khánh,
Trung Nam xã Trung Lễ</t>
  </si>
  <si>
    <t xml:space="preserve">QĐ số 1275 ngày 10/5/2013 của UBND tỉnh Hà Tĩnh </t>
  </si>
  <si>
    <t>Trường Mầm Non</t>
  </si>
  <si>
    <t>Căn cứ QĐ 3691 ngày 07/5/2015 của UBND huyện</t>
  </si>
  <si>
    <t>Đường trục chính nối Tỉnh lộ 5 vào trung tâm xã giai đoạn 2</t>
  </si>
  <si>
    <t>Thôn Tân Quang, xã Đức Lạng</t>
  </si>
  <si>
    <t>QĐ số 131 ngày 13/01/2011 của UBND huyện</t>
  </si>
  <si>
    <t>Dự án hệ thống thủy lợi Ngàn trươi - Cẩm trang</t>
  </si>
  <si>
    <t>Thôn Tiến Lạng, xã Đức Lạng</t>
  </si>
  <si>
    <t>QĐ số 1087a ngày 24/5/2011 của Bộ NN&amp;PTNT</t>
  </si>
  <si>
    <t>QH Trang trại chăn nuôi tập trung hộ Nguyễn Thị Bằng</t>
  </si>
  <si>
    <t>QĐ số 348 ngày 15/03/2012 của UBND huyện</t>
  </si>
  <si>
    <t>Quy hoạch đất ở dân cư xã Yên Hồ</t>
  </si>
  <si>
    <t>Thôn Tiến Hoà, xã Yên Hồ</t>
  </si>
  <si>
    <t>QĐ số 6205 ngày 5/12/2013 của UBND huyện Đức Thọ.</t>
  </si>
  <si>
    <t>Dự án đầu tư sản xuất rau sạch, lúa chất lượng cao, chăn nuôi bò nái sinh sản tại xã Yên Hồ</t>
  </si>
  <si>
    <t>QĐ số 3502 ngày 22/4/2015 của UBND huyện Đức Thọ</t>
  </si>
  <si>
    <t>xã Đức Lạc</t>
  </si>
  <si>
    <t>QĐ số 4658 ngày 28/12/2011 của UBND huyện</t>
  </si>
  <si>
    <t>Cơ sở sản xuất kinh doanh thôn Thượng Tiến</t>
  </si>
  <si>
    <t>QĐ số 354 ngày 15/3/2012 của UBND huyện</t>
  </si>
  <si>
    <t>Công trình hệ thống tiêu úng đoạn từ cống thoát nước giáp ranh Đức Yên Thị Trấn - Tùng Ảnh</t>
  </si>
  <si>
    <t>Đại Lợi, Hùng Dũng xã Đức Yên</t>
  </si>
  <si>
    <t>QĐ số 2135 ngày 31/7/2014 của UBND tỉnh</t>
  </si>
  <si>
    <t>Tán Cọi, xã Đức Yên</t>
  </si>
  <si>
    <t>Dự án xây dựng lò  giết mổ gia súc tập trung</t>
  </si>
  <si>
    <t>QĐ 3832 ngày 18/5/2015 của UBND huyện</t>
  </si>
  <si>
    <t>Đường giao thông nội đồng</t>
  </si>
  <si>
    <t>Thôn Quyết Tiến, xã Đức La</t>
  </si>
  <si>
    <t>QĐ số 347 ngày 15/3/2012 của UBND huyện</t>
  </si>
  <si>
    <t>Đường nội đồng thôn Sơn Thành NĐ2</t>
  </si>
  <si>
    <t>Đức Đồng</t>
  </si>
  <si>
    <t>QĐ số 4656 ngày 28/12/2011 của UBND huyện</t>
  </si>
  <si>
    <t>Đức Long</t>
  </si>
  <si>
    <t>Đức Hòa</t>
  </si>
  <si>
    <t>Chống quá tải lưới điện khu vực các xã Đức Đồng, Đức Hòa huyện Đức Thọ</t>
  </si>
  <si>
    <t xml:space="preserve">QĐ số 775 ngày 13/6/2014 của Công ty điện lực Hà Tĩnh </t>
  </si>
  <si>
    <t xml:space="preserve">QĐ số 352 ngày 9/5/2014 của Công ty điện lực Hà Tĩnh </t>
  </si>
  <si>
    <t>Giao thông nội đồng (Bói)</t>
  </si>
  <si>
    <t>Bùi Xá</t>
  </si>
  <si>
    <t>Quy hoạch mở rộng nghĩa trang</t>
  </si>
  <si>
    <t>QĐ số 349 ngày 15/3/2012 của UBND huyện</t>
  </si>
  <si>
    <t>Chống quá tải, cải tạo lưởi điện</t>
  </si>
  <si>
    <t>Đức Thịnh</t>
  </si>
  <si>
    <t xml:space="preserve">QĐ số 1153 ngày 4/8/2014 của Công ty điện lực Hà Tĩnh </t>
  </si>
  <si>
    <t>QĐ số 4060 ngày 21/11/2011 của UBND huyện</t>
  </si>
  <si>
    <t>Đức Lâm</t>
  </si>
  <si>
    <t>Mở rộng kho lương thực A37</t>
  </si>
  <si>
    <t>QĐ số 1338/QĐ-UBND ngày 16/4/2015 của UBND tỉnh</t>
  </si>
  <si>
    <t>Nhà văn hóa thôn Phú Quý</t>
  </si>
  <si>
    <t>Đức Nhân</t>
  </si>
  <si>
    <t>QH sân thể thao thôn Tân An</t>
  </si>
  <si>
    <t>Đức Tùng</t>
  </si>
  <si>
    <t>Thái Yên</t>
  </si>
  <si>
    <t>Đường trục ngang Khu đô thị Kỳ Long - Khu công nghiệp đa ngành (giai đoạn 2)</t>
  </si>
  <si>
    <t>QĐ phê duyệt dự án đầu tư số 3252/QĐ-UBND ngày 30/10/2014 của UBND tỉnh</t>
  </si>
  <si>
    <t>Đường từ cảng Vũng Áng đi Khu liên hợp gang thép và cảng Sơn Dương</t>
  </si>
  <si>
    <t>QĐ phê duyệt dự án đầu tư số 3253/QĐ-UBND ngày 30/10/2014 của UBND tỉnh</t>
  </si>
  <si>
    <t>Đường trục ngang trung tâm Khu đô thị Kỳ Trinh - Khu du lịch Kỳ Ninh (giai đoạn 2)</t>
  </si>
  <si>
    <t>QĐ phê duyệt dự án đầu tư số 3251/QĐ-UBND ngày 30/10/2014 của UBND tỉnh</t>
  </si>
  <si>
    <t>Xã Kỳ Hưng</t>
  </si>
  <si>
    <t>Khu neo đậu tránh, trú báo cho tàu cá cữa khẩu huyện Kỳ Anh</t>
  </si>
  <si>
    <t>Xã Kỳ Hà</t>
  </si>
  <si>
    <t>QĐ số 743/QĐ-UBND ngày 20/3/2014 về việc phê duyệt điều chỉnh dự án Khu neo đậu tránh, trú bão cho tàu cá cữa khẩu huyện Kỳ Anh</t>
  </si>
  <si>
    <t>Dự án đường 220 KV Vũng áng Ba Đồn Đồng Hới (Đi qua 6 xã thuộc KKT)</t>
  </si>
  <si>
    <t>Kỳ Trinh, Thịnh, Long, Liên, Phương, Nam</t>
  </si>
  <si>
    <t>Quyết định số 2243/QĐ-EVNNPT ngày 15/10/2014 của Tổng công ty Truyền tải điện Quốc Gia</t>
  </si>
  <si>
    <t>Khu Dân cư đô thị và công viên hồ Ràng ràng</t>
  </si>
  <si>
    <t>Kỳ Trinh</t>
  </si>
  <si>
    <t>Quyết định số 1327/QĐ-UBND ngày 08/5/2012 của UBND tỉnh Hà Tĩnh</t>
  </si>
  <si>
    <t>Xây dựng đồn biên phòng Hòa Hải</t>
  </si>
  <si>
    <t>QĐ số 4474/QĐ-UBND ngày 30/10/2014 của Bộ Quốc phòng về việc phê duyệt dự án và kế hoạch lựa chọn nhà thầu dự án đầu tư xây dựng đồn biên phòng Hòa Hải (569)/BCH BĐBP tỉnh Hà Tĩnh</t>
  </si>
  <si>
    <t>Vùng ngập thượng lưu Đập Dâng Vũ Quang</t>
  </si>
  <si>
    <t>TDP 5,2,3,1 - TT Vũ Quang</t>
  </si>
  <si>
    <t>Quyết định số 106/QĐ-BQLDA ngày 25/3/2015</t>
  </si>
  <si>
    <t>Thôn 1 xã Sơn Thọ</t>
  </si>
  <si>
    <t>Trang trại chăn nuôi tổng hợp khu vực Đồng Đánh, thôn Chân Thành</t>
  </si>
  <si>
    <t>An Lộc</t>
  </si>
  <si>
    <t>QĐ số 299/QĐ-UBND ngày 26/01/2015 của UBND huyện Lộc Hà</t>
  </si>
  <si>
    <t>Trang trại nuôi cá bơn, cá mú và nuôi tôm công nghệ cao tại thôn Yên Định và Hồng Thịnh xã Thịnh Lộc</t>
  </si>
  <si>
    <t>Thịnh Lộc</t>
  </si>
  <si>
    <t>QĐ số 1793/QĐ-UBND ngày 14/5/2015 của UBND tỉnh</t>
  </si>
  <si>
    <t>Ích Hậu</t>
  </si>
  <si>
    <t>Hồng Lộc</t>
  </si>
  <si>
    <t>Đường giao thông nông thôn hợp vào khu chăn nuôi tập trung  xã Hồng Lộc, huyện Lộc Hà</t>
  </si>
  <si>
    <t>QĐ số 4345/QĐ-UBND ngày 31/12/2014 của UBND tỉnh</t>
  </si>
  <si>
    <t>Nâng cấp, mở rộng tuyến đường từ Thạch Kênh đến Hồng Lộc</t>
  </si>
  <si>
    <t>Thạch Kênh, Ích Hậu, Hồng Lộc</t>
  </si>
  <si>
    <t>Nâng cấp, mở rộng tuyến đường giao thông liên xã Hồng Lộc – Phù Lưu, huyện Lộc Hà</t>
  </si>
  <si>
    <t>Hồng Lộc, Phù Lưu</t>
  </si>
  <si>
    <t>QĐ 3718/QĐ-UBND ngày  01/12/2014 của UBND tỉnh</t>
  </si>
  <si>
    <t>Đường Hồng Lộc-Thịnh Lộc, huyện Lộc Hà</t>
  </si>
  <si>
    <t>Hồng Lộc, Thịnh Lộc</t>
  </si>
  <si>
    <t>3984/QĐ-UBND ngày 31/12/2010 của UBND tỉnh</t>
  </si>
  <si>
    <t>Đường giao thông vào các khu nuôi trồng thủy sản xã Hộ Độ</t>
  </si>
  <si>
    <t>Hộ Độ</t>
  </si>
  <si>
    <t>QĐ 4204/QĐ-UBND ngày 26/12/2014 của UBND tỉnh</t>
  </si>
  <si>
    <t>Đường giao thông nông thôn kết hợp vào khu  chăn nuôi các xã Thịnh Lộc, Phù Lưu huyện Lộc Hà</t>
  </si>
  <si>
    <t>Thịnh Lộc, Phù Lưu</t>
  </si>
  <si>
    <t>QĐ 4387/QĐ-UBND ngày 31/12/2014 của UBND tỉnh</t>
  </si>
  <si>
    <t>Đường giao thông vào khu trang trại kết hợp cứu hộ đập Khe Quả, huyện Lộc Hà</t>
  </si>
  <si>
    <t>QĐ 4205/QĐ-UBND ngày 26/12/2014 của UBND tỉnh</t>
  </si>
  <si>
    <t>Đường giao thông vào khu trang trại vùng Nam Hà, xã Ích Hậu, huyện Lộc Hà</t>
  </si>
  <si>
    <t>QĐ 878/QĐ-UBND ngày 16/3/2015 của UBND tỉnh</t>
  </si>
  <si>
    <t>Đường giao thông nông thôn hợp vào khu chăn nuôi tập trung  xã Hồng Lộc</t>
  </si>
  <si>
    <t>QĐ 1698/QĐ-UBND ngày 28/5/2015 của UBND tỉnh</t>
  </si>
  <si>
    <t>Đường giao thông trung tâm xã Phù Lưu, huyện Lộc Hà</t>
  </si>
  <si>
    <t>Phù Lưu</t>
  </si>
  <si>
    <t>QĐ 4386/QĐ-UBND ngày 31/12/2014 của UBND tỉnh</t>
  </si>
  <si>
    <t>CỦA THỊ XÃ KỲ ANH</t>
  </si>
  <si>
    <t>Xã Kỳ Lợi</t>
  </si>
  <si>
    <t>Phường Kỳ Thịnh</t>
  </si>
  <si>
    <t>QĐ 3843/QĐ-UBND ngày 08/12/2014 của UBND tỉnh</t>
  </si>
  <si>
    <t>Dự án Trung tâm nội thất - VLXD Bảo Toàn</t>
  </si>
  <si>
    <t>Thạch Đài</t>
  </si>
  <si>
    <t>QĐ số 9/QĐ-BNN-XD ngày 03/01/2014 của Bộ NN và PTNN</t>
  </si>
  <si>
    <t>QĐ số 3/QĐ-UBND ngày 05/01/2015 của UBND tỉnh Hà Tĩnh</t>
  </si>
  <si>
    <t>TX. Kỳ Anh</t>
  </si>
  <si>
    <t>Mở rộng cửa hàng xăng dầu xã An Lộc</t>
  </si>
  <si>
    <t>Văn bản chấp thuận chủ trương số 865/UBND-NL2 ngày 03/3/2015 của UBND tỉnh</t>
  </si>
  <si>
    <t>Ban chỉ huy quân sự thị xã Hồng Lĩnh</t>
  </si>
  <si>
    <t>Phường Nam Hồng</t>
  </si>
  <si>
    <t>Quyết định số 2169/QĐ-BQP ngày 09/6/2015 của Bộ Quốc phòng</t>
  </si>
  <si>
    <t>Bổ sung</t>
  </si>
  <si>
    <t>Cơ sở giết mổ gia súc, gia cầm tập trung tại phường Nam Hồng của bà Đào Thị Mai</t>
  </si>
  <si>
    <t>Quyết định số 2586QĐ-UBND ngày 04/12/2014  của UBND thị xã Hồng Lĩnh v/v chấp thuận chủ trương đầu tư</t>
  </si>
  <si>
    <t>Dự án nuôi tôm, cá bơn và cá mú của Công ty TNHH Growbest Hà Tĩnh</t>
  </si>
  <si>
    <t>Xã Kỳ Nam</t>
  </si>
  <si>
    <t>Văn bản số chấp thuận chủ trương số 1365/UBND-NL ngày 03/4/2015 của UBND tỉnh; Văn bản giới thiệu địa điểm số 504/KKT-QHXD ngày 15/4/2015 của Ban QLKKT tỉnh.</t>
  </si>
  <si>
    <t>Hệ thống kênh tách nước phân lũ Hệ thống kênh tách nước phân lũ cho các xã phía Nam huyện Kỳ Anh (giai đoạn 2 và 3 - đoạn từ cầu Tây Yên đến Hòa Lộc)</t>
  </si>
  <si>
    <t>Quyết định phê duyệt dự án đầu tư số 1141/QĐ-UBND ngày 23/4/2009; Quyết định điều chỉnh lần 1 số 3386/QĐ-UBND ngày 26/10/2009; Quyết định điều chỉnh lần 2 số 4087/QĐ-UBND ngày 28/12/2012 của UBND tỉnh</t>
  </si>
  <si>
    <t>Bổ sung mới</t>
  </si>
  <si>
    <t>Dự án được chấp thuận tại Văn bản số 211/HĐND ngày 25/5/2015 của TT HĐND tỉnh</t>
  </si>
  <si>
    <t>II</t>
  </si>
  <si>
    <t>I</t>
  </si>
  <si>
    <t>Sử dụng từ các loại đất</t>
  </si>
  <si>
    <t xml:space="preserve">Căn cứ pháp lý
</t>
  </si>
  <si>
    <t>Trụ Sở Ban Quản lý Khu kinh tế tỉnh Hà Tĩnh</t>
  </si>
  <si>
    <t>xã Kỳ Trinh, huyện Kỳ Anh</t>
  </si>
  <si>
    <t xml:space="preserve">Quyết định số 915/QĐ-UBND ngày 20/3/2015 của UBND tỉnh về việc phê duyệt dự án </t>
  </si>
  <si>
    <t>Xây dựng Cửa hàng kinh doanh xăng dầu tại xã Trung Lễ</t>
  </si>
  <si>
    <t>Xã Trung Lễ, huyện Đức Thọ</t>
  </si>
  <si>
    <t>Quyết định số 140/QĐ-UBND ngày 13/01/2014 của UBND tỉnh về việc khảo sát địa điểm, lập quy hoạch</t>
  </si>
  <si>
    <t>Cơ sở dịch vụ thương mại tổng hợp Trung Hiếu</t>
  </si>
  <si>
    <t>Phường Đậu Liêu, TX Hồng Lĩnh</t>
  </si>
  <si>
    <t>Quyết định số 1018/QĐ-UBND ngày 27/3/2015 của UBND tỉnh về việcchấp thuận chủ trương và giới thiệu địa điểm khảo sát</t>
  </si>
  <si>
    <t>Trạm Y tế xã Cẩm Minh</t>
  </si>
  <si>
    <t>xã Cẩm Minh, huyện Cẩm Xuyên</t>
  </si>
  <si>
    <t>Quyết định số 3912/QĐ-UBND ngày 11/12/2014 của UBND tỉnh về việc phê duyệt chủ trương lập dự án đầu tư</t>
  </si>
  <si>
    <t>Trạm Y tế xã Cẩm Thịnh</t>
  </si>
  <si>
    <t>xã Cẩm Thịnh, huyện Cẩm Xuyên</t>
  </si>
  <si>
    <t>Quyết định số 113/QĐ-UBND ngày 12/01/2015 của UBND tỉnh về việc phê duyệt báo cáo kinh tế kỹ thuật</t>
  </si>
  <si>
    <t>Mở rộng khuân viên Trụ sở UBND xã Cẩm Lĩnh (Nhà văn hóa xã)</t>
  </si>
  <si>
    <t>xã Cẩm Lĩnh, huyện Cẩm Xuyên</t>
  </si>
  <si>
    <t>Quyết định số 5813/QĐ-UBND ngày 19/9/2014 của UBND tỉnh về việc phê duyệt chủ trương đầu tư</t>
  </si>
  <si>
    <t>Trung tâm Thương mại Dịch vụ vận tải Bình Minh</t>
  </si>
  <si>
    <t>Quyết định số 805/QĐ-UBND ngày 06/3/2015 của UBND tỉnh về việcchấp thuận chủ trương và giới thiệu địa điểm khảo sát</t>
  </si>
  <si>
    <t>Tổng diện tích xin chuyển mục đích sử dụng đất (ha)</t>
  </si>
  <si>
    <t>( Kèm theo Nghị quyết số 140/NQ-HĐND ngày 17 tháng 7 năm 2015 của Hội đồng nhân dân tỉnh)</t>
  </si>
  <si>
    <t>HĐND TỈNH HÀ TĨNH</t>
  </si>
  <si>
    <t>KHÓA XVI, KỲ HỌP THỨ 14</t>
  </si>
  <si>
    <t>CỘNG HOÀ XÃ HỘI CHỦ NGHĨA VIỆT NAM</t>
  </si>
  <si>
    <t>Độc lập - Tự do - Hạnh phúc</t>
  </si>
  <si>
    <t>6 THÁNG CUỐI NĂM 2015 CỦA TỈNH HÀ TĨNH</t>
  </si>
  <si>
    <t xml:space="preserve">PHỤ BIỂU 2: DANH MỤC CÁC CÔNG TRÌNH, DỰ ÁN XIN CHUYỂN MỤC ĐÍCH SỬ DỤNG ĐẤT TRONG  </t>
  </si>
  <si>
    <t>PHỤ BIỂU 2.1: DANH MỤC CÁC CÔNG TRÌNH, DỰ ÁN XIN CHUYỂN MỤC ĐÍCH SỬ DỤNG ĐẤT TRONG 6 THÁNG CUỐI NĂM 2015</t>
  </si>
  <si>
    <t>PHỤ BIỂU 2.2: DANH MỤC CÁC CÔNG TRÌNH, DỰ ÁN XIN CHUYỂN MỤC ĐÍCH SỬ DỤNG ĐẤT TRONG 6 THÁNG CUỐI NĂM 2015</t>
  </si>
  <si>
    <t>PHỤ BIỂU 2.3: DANH MỤC CÁC CÔNG TRÌNH, DỰ ÁN XIN CHUYỂN MỤC ĐÍCH SỬ DỤNG ĐẤT TRONG 6 THÁNG CUỐI NĂM 2015</t>
  </si>
  <si>
    <t xml:space="preserve">   PHỤ BIỂU 2.4: DANH MỤC CÁC CÔNG TRÌNH, DỰ ÁN XIN CHUYỂN MỤC ĐÍCH SỬ DỤNG ĐẤT TRONG 6 THÁNG CUỐI NĂM 2015</t>
  </si>
  <si>
    <t>PHỤ BIỂU 2.5: DANH MỤC CÁC CÔNG TRÌNH, DỰ ÁN XIN CHUYỂN MỤC ĐÍCH SỬ DỤNG ĐẤT TRONG 6 THÁNG CUỐI NĂM 2015</t>
  </si>
  <si>
    <t>PHỤ BIỂU 2.6: DANH MỤC CÁC CÔNG TRÌNH, DỰ ÁN XIN CHUYỂN MỤC ĐÍCH SỬ DỤNG ĐẤT TRONG 6 THÁNG CUỐI NĂM 2015</t>
  </si>
  <si>
    <t>PHỤ BIỂU 2.7: DANH MỤC CÁC CÔNG TRÌNH, DỰ ÁN XIN CHUYỂN MỤC ĐÍCH SỬ DỤNG ĐẤT TRONG 6 THÁNG CUỐI NĂM 2015</t>
  </si>
  <si>
    <t>PHỤ BIỂU 2.8: DANH MỤC CÁC CÔNG TRÌNH, DỰ ÁN XIN CHUYỂN MỤC ĐÍCH SỬ DỤNG ĐẤT TRONG 6 THÁNG CUỐI NĂM 2015</t>
  </si>
  <si>
    <t xml:space="preserve">PHỤ BIỂU 2.9: DANH MỤC CÁC CÔNG TRÌNH, DỰ ÁN XIN CHUYỂN MỤC ĐÍCH SỬ DỤNG ĐẤT ĐÃ ĐƯỢC CHẤP THUẬN TẠI VĂN BẢN SỐ 211/HĐND NGÀY 25/5/2015 CỦA THƯỜNG TRỰC HỘI ĐỒNG NHÂN DÂN TỈNH 
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</si>
</sst>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00"/>
    <numFmt numFmtId="174" formatCode="#,##0.0"/>
    <numFmt numFmtId="175" formatCode="#,##0.000"/>
    <numFmt numFmtId="176" formatCode="0_);\(0\)"/>
    <numFmt numFmtId="177" formatCode="0.0_);\(0.0\)"/>
    <numFmt numFmtId="178" formatCode="0.00_);\(0.00\)"/>
    <numFmt numFmtId="179" formatCode="_(* #,##0.0_);_(* \(#,##0.0\);_(* &quot;-&quot;?_);_(@_)"/>
    <numFmt numFmtId="180" formatCode="0.000_);\(0.000\)"/>
  </numFmts>
  <fonts count="70">
    <font>
      <sz val="10"/>
      <name val="Arial"/>
      <family val="0"/>
    </font>
    <font>
      <u val="single"/>
      <sz val="12"/>
      <color indexed="36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4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1"/>
      <name val=".Vn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.VnTime"/>
      <family val="2"/>
    </font>
    <font>
      <b/>
      <sz val="10"/>
      <name val="Arial"/>
      <family val="2"/>
    </font>
    <font>
      <b/>
      <sz val="13"/>
      <name val="Times New Roman"/>
      <family val="1"/>
    </font>
    <font>
      <sz val="8"/>
      <name val=".VnArial Narrow"/>
      <family val="2"/>
    </font>
    <font>
      <b/>
      <sz val="8"/>
      <name val="Times New Roman"/>
      <family val="1"/>
    </font>
    <font>
      <b/>
      <sz val="11"/>
      <name val="Arial"/>
      <family val="2"/>
    </font>
    <font>
      <b/>
      <sz val="11"/>
      <name val=".VnTime"/>
      <family val="2"/>
    </font>
    <font>
      <sz val="10"/>
      <color indexed="8"/>
      <name val="Times New Roman"/>
      <family val="1"/>
    </font>
    <font>
      <sz val="10"/>
      <name val=".VnTime"/>
      <family val="2"/>
    </font>
    <font>
      <b/>
      <sz val="10"/>
      <name val=".VnAvant"/>
      <family val="2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2" fillId="0" borderId="3" applyNumberFormat="0" applyAlignment="0" applyProtection="0"/>
    <xf numFmtId="0" fontId="2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8" applyNumberFormat="0" applyFill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1" borderId="9" applyNumberFormat="0" applyFont="0" applyAlignment="0" applyProtection="0"/>
    <xf numFmtId="0" fontId="66" fillId="26" borderId="10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6" fillId="32" borderId="0" xfId="0" applyFont="1" applyFill="1" applyBorder="1" applyAlignment="1">
      <alignment horizontal="left" vertical="center"/>
    </xf>
    <xf numFmtId="176" fontId="12" fillId="0" borderId="12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/>
    </xf>
    <xf numFmtId="176" fontId="12" fillId="0" borderId="13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7" fillId="0" borderId="0" xfId="0" applyFont="1" applyFill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" fontId="23" fillId="0" borderId="0" xfId="0" applyNumberFormat="1" applyFont="1" applyFill="1" applyAlignment="1">
      <alignment/>
    </xf>
    <xf numFmtId="4" fontId="24" fillId="0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4" fontId="8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2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176" fontId="9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2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4" fontId="8" fillId="0" borderId="12" xfId="0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4" fontId="28" fillId="0" borderId="12" xfId="0" applyNumberFormat="1" applyFont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left" vertical="center"/>
    </xf>
    <xf numFmtId="1" fontId="29" fillId="0" borderId="17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2" fontId="8" fillId="32" borderId="1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2" fontId="8" fillId="32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center"/>
    </xf>
    <xf numFmtId="2" fontId="8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3" fontId="14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4" fontId="8" fillId="0" borderId="12" xfId="0" applyNumberFormat="1" applyFont="1" applyBorder="1" applyAlignment="1">
      <alignment horizontal="center" vertical="center"/>
    </xf>
    <xf numFmtId="176" fontId="30" fillId="0" borderId="13" xfId="0" applyNumberFormat="1" applyFont="1" applyBorder="1" applyAlignment="1">
      <alignment horizontal="center" vertical="center" wrapText="1"/>
    </xf>
    <xf numFmtId="176" fontId="30" fillId="0" borderId="12" xfId="0" applyNumberFormat="1" applyFont="1" applyBorder="1" applyAlignment="1">
      <alignment horizontal="center" vertical="center" wrapText="1"/>
    </xf>
    <xf numFmtId="176" fontId="30" fillId="0" borderId="16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27" fillId="0" borderId="18" xfId="0" applyFont="1" applyFill="1" applyBorder="1" applyAlignment="1">
      <alignment horizontal="left" vertical="center" wrapText="1"/>
    </xf>
    <xf numFmtId="4" fontId="28" fillId="0" borderId="18" xfId="0" applyNumberFormat="1" applyFont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43" fontId="8" fillId="0" borderId="1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left" vertical="center" wrapText="1"/>
    </xf>
    <xf numFmtId="39" fontId="8" fillId="0" borderId="12" xfId="61" applyNumberFormat="1" applyFont="1" applyFill="1" applyBorder="1" applyAlignment="1">
      <alignment horizontal="center" vertical="center" wrapText="1"/>
      <protection/>
    </xf>
    <xf numFmtId="49" fontId="8" fillId="0" borderId="12" xfId="0" applyNumberFormat="1" applyFont="1" applyFill="1" applyBorder="1" applyAlignment="1">
      <alignment horizontal="center" vertical="center" wrapText="1"/>
    </xf>
    <xf numFmtId="179" fontId="8" fillId="0" borderId="12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43" fontId="27" fillId="0" borderId="12" xfId="0" applyNumberFormat="1" applyFont="1" applyFill="1" applyBorder="1" applyAlignment="1">
      <alignment horizontal="center" vertical="center" wrapText="1"/>
    </xf>
    <xf numFmtId="4" fontId="2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0" fontId="31" fillId="0" borderId="17" xfId="0" applyFont="1" applyFill="1" applyBorder="1" applyAlignment="1">
      <alignment vertical="center"/>
    </xf>
    <xf numFmtId="0" fontId="31" fillId="0" borderId="14" xfId="0" applyFont="1" applyFill="1" applyBorder="1" applyAlignment="1">
      <alignment horizontal="center" vertical="center"/>
    </xf>
    <xf numFmtId="43" fontId="31" fillId="0" borderId="14" xfId="0" applyNumberFormat="1" applyFont="1" applyFill="1" applyBorder="1" applyAlignment="1">
      <alignment horizontal="center" vertical="center"/>
    </xf>
    <xf numFmtId="43" fontId="31" fillId="0" borderId="14" xfId="0" applyNumberFormat="1" applyFont="1" applyFill="1" applyBorder="1" applyAlignment="1">
      <alignment vertical="center"/>
    </xf>
    <xf numFmtId="43" fontId="31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39" fontId="8" fillId="0" borderId="18" xfId="61" applyNumberFormat="1" applyFont="1" applyFill="1" applyBorder="1" applyAlignment="1">
      <alignment horizontal="center" vertical="center" wrapText="1"/>
      <protection/>
    </xf>
    <xf numFmtId="43" fontId="8" fillId="0" borderId="18" xfId="0" applyNumberFormat="1" applyFont="1" applyFill="1" applyBorder="1" applyAlignment="1">
      <alignment horizontal="center" vertical="center" wrapText="1"/>
    </xf>
    <xf numFmtId="179" fontId="8" fillId="0" borderId="18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/>
    </xf>
    <xf numFmtId="4" fontId="8" fillId="0" borderId="12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/>
    </xf>
    <xf numFmtId="0" fontId="27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/>
    </xf>
    <xf numFmtId="43" fontId="7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 vertical="center" wrapText="1"/>
    </xf>
    <xf numFmtId="39" fontId="8" fillId="0" borderId="12" xfId="0" applyNumberFormat="1" applyFont="1" applyFill="1" applyBorder="1" applyAlignment="1">
      <alignment horizontal="center" vertical="center" wrapText="1"/>
    </xf>
    <xf numFmtId="2" fontId="8" fillId="32" borderId="12" xfId="0" applyNumberFormat="1" applyFont="1" applyFill="1" applyBorder="1" applyAlignment="1">
      <alignment horizontal="left" vertical="center" wrapText="1"/>
    </xf>
    <xf numFmtId="2" fontId="8" fillId="32" borderId="16" xfId="0" applyNumberFormat="1" applyFont="1" applyFill="1" applyBorder="1" applyAlignment="1">
      <alignment horizontal="justify" vertical="center" wrapText="1"/>
    </xf>
    <xf numFmtId="2" fontId="32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39" fontId="0" fillId="0" borderId="12" xfId="0" applyNumberFormat="1" applyFont="1" applyFill="1" applyBorder="1" applyAlignment="1">
      <alignment/>
    </xf>
    <xf numFmtId="0" fontId="7" fillId="0" borderId="17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justify" vertical="center" wrapText="1"/>
    </xf>
    <xf numFmtId="2" fontId="7" fillId="0" borderId="15" xfId="0" applyNumberFormat="1" applyFont="1" applyFill="1" applyBorder="1" applyAlignment="1">
      <alignment horizontal="justify" vertical="center" wrapText="1"/>
    </xf>
    <xf numFmtId="2" fontId="8" fillId="32" borderId="12" xfId="0" applyNumberFormat="1" applyFont="1" applyFill="1" applyBorder="1" applyAlignment="1">
      <alignment horizontal="justify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left" vertical="center" wrapText="1"/>
    </xf>
    <xf numFmtId="2" fontId="7" fillId="0" borderId="14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 vertical="center" wrapText="1"/>
    </xf>
    <xf numFmtId="4" fontId="8" fillId="0" borderId="12" xfId="64" applyNumberFormat="1" applyFont="1" applyFill="1" applyBorder="1" applyAlignment="1">
      <alignment vertical="center" wrapText="1"/>
      <protection/>
    </xf>
    <xf numFmtId="2" fontId="8" fillId="0" borderId="12" xfId="62" applyNumberFormat="1" applyFont="1" applyFill="1" applyBorder="1" applyAlignment="1">
      <alignment horizontal="center" vertical="center"/>
      <protection/>
    </xf>
    <xf numFmtId="0" fontId="8" fillId="0" borderId="12" xfId="64" applyFont="1" applyFill="1" applyBorder="1" applyAlignment="1">
      <alignment vertical="center" wrapText="1"/>
      <protection/>
    </xf>
    <xf numFmtId="2" fontId="7" fillId="0" borderId="16" xfId="0" applyNumberFormat="1" applyFont="1" applyFill="1" applyBorder="1" applyAlignment="1">
      <alignment horizontal="justify" vertical="center" wrapText="1"/>
    </xf>
    <xf numFmtId="4" fontId="8" fillId="0" borderId="12" xfId="63" applyNumberFormat="1" applyFont="1" applyFill="1" applyBorder="1" applyAlignment="1">
      <alignment vertical="center" wrapText="1"/>
      <protection/>
    </xf>
    <xf numFmtId="2" fontId="8" fillId="0" borderId="12" xfId="63" applyNumberFormat="1" applyFont="1" applyFill="1" applyBorder="1" applyAlignment="1">
      <alignment vertical="center" wrapText="1"/>
      <protection/>
    </xf>
    <xf numFmtId="0" fontId="8" fillId="0" borderId="12" xfId="63" applyFont="1" applyFill="1" applyBorder="1" applyAlignment="1">
      <alignment vertical="center" wrapText="1"/>
      <protection/>
    </xf>
    <xf numFmtId="2" fontId="8" fillId="0" borderId="12" xfId="63" applyNumberFormat="1" applyFont="1" applyFill="1" applyBorder="1" applyAlignment="1">
      <alignment horizontal="center" vertical="center" wrapText="1"/>
      <protection/>
    </xf>
    <xf numFmtId="2" fontId="8" fillId="0" borderId="12" xfId="62" applyNumberFormat="1" applyFont="1" applyFill="1" applyBorder="1" applyAlignment="1">
      <alignment horizontal="left" vertical="center" wrapText="1"/>
      <protection/>
    </xf>
    <xf numFmtId="2" fontId="8" fillId="0" borderId="12" xfId="64" applyNumberFormat="1" applyFont="1" applyFill="1" applyBorder="1" applyAlignment="1">
      <alignment vertical="center" wrapText="1"/>
      <protection/>
    </xf>
    <xf numFmtId="2" fontId="8" fillId="0" borderId="12" xfId="0" applyNumberFormat="1" applyFont="1" applyFill="1" applyBorder="1" applyAlignment="1">
      <alignment vertical="center" wrapText="1"/>
    </xf>
    <xf numFmtId="4" fontId="8" fillId="0" borderId="12" xfId="64" applyNumberFormat="1" applyFont="1" applyFill="1" applyBorder="1" applyAlignment="1">
      <alignment horizontal="left" vertical="center" wrapText="1"/>
      <protection/>
    </xf>
    <xf numFmtId="4" fontId="8" fillId="0" borderId="12" xfId="63" applyNumberFormat="1" applyFont="1" applyFill="1" applyBorder="1" applyAlignment="1">
      <alignment horizontal="left" vertical="center" wrapText="1"/>
      <protection/>
    </xf>
    <xf numFmtId="2" fontId="8" fillId="0" borderId="12" xfId="62" applyNumberFormat="1" applyFont="1" applyFill="1" applyBorder="1" applyAlignment="1">
      <alignment horizontal="center" vertical="center" wrapText="1"/>
      <protection/>
    </xf>
    <xf numFmtId="2" fontId="8" fillId="0" borderId="12" xfId="63" applyNumberFormat="1" applyFont="1" applyFill="1" applyBorder="1" applyAlignment="1">
      <alignment horizontal="left" vertical="center" wrapText="1"/>
      <protection/>
    </xf>
    <xf numFmtId="2" fontId="8" fillId="0" borderId="12" xfId="64" applyNumberFormat="1" applyFont="1" applyFill="1" applyBorder="1" applyAlignment="1">
      <alignment horizontal="left" vertical="center"/>
      <protection/>
    </xf>
    <xf numFmtId="0" fontId="8" fillId="0" borderId="12" xfId="63" applyFont="1" applyFill="1" applyBorder="1" applyAlignment="1">
      <alignment horizontal="left" vertical="center"/>
      <protection/>
    </xf>
    <xf numFmtId="2" fontId="8" fillId="0" borderId="12" xfId="63" applyNumberFormat="1" applyFont="1" applyFill="1" applyBorder="1" applyAlignment="1">
      <alignment horizontal="left" vertical="center"/>
      <protection/>
    </xf>
    <xf numFmtId="2" fontId="8" fillId="0" borderId="12" xfId="64" applyNumberFormat="1" applyFont="1" applyFill="1" applyBorder="1" applyAlignment="1">
      <alignment horizontal="left" vertical="center" wrapText="1"/>
      <protection/>
    </xf>
    <xf numFmtId="2" fontId="8" fillId="0" borderId="12" xfId="64" applyNumberFormat="1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176" fontId="30" fillId="0" borderId="12" xfId="0" applyNumberFormat="1" applyFont="1" applyBorder="1" applyAlignment="1">
      <alignment horizontal="right" vertical="center" wrapText="1"/>
    </xf>
    <xf numFmtId="1" fontId="8" fillId="0" borderId="12" xfId="62" applyNumberFormat="1" applyFont="1" applyFill="1" applyBorder="1" applyAlignment="1">
      <alignment horizontal="center" vertical="center" wrapText="1"/>
      <protection/>
    </xf>
    <xf numFmtId="43" fontId="8" fillId="0" borderId="12" xfId="42" applyFont="1" applyFill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43" fontId="7" fillId="0" borderId="14" xfId="42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176" fontId="7" fillId="0" borderId="13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7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Border="1" applyAlignment="1">
      <alignment horizontal="center" vertical="center" wrapText="1"/>
    </xf>
    <xf numFmtId="176" fontId="8" fillId="0" borderId="1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/>
    </xf>
    <xf numFmtId="176" fontId="8" fillId="0" borderId="12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vertical="center" wrapText="1"/>
    </xf>
    <xf numFmtId="176" fontId="8" fillId="0" borderId="19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176" fontId="7" fillId="0" borderId="15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8" fillId="0" borderId="16" xfId="0" applyFont="1" applyFill="1" applyBorder="1" applyAlignment="1">
      <alignment vertical="center"/>
    </xf>
    <xf numFmtId="176" fontId="7" fillId="0" borderId="12" xfId="0" applyNumberFormat="1" applyFont="1" applyBorder="1" applyAlignment="1">
      <alignment horizontal="right" vertical="center" wrapText="1"/>
    </xf>
    <xf numFmtId="1" fontId="8" fillId="0" borderId="12" xfId="0" applyNumberFormat="1" applyFont="1" applyFill="1" applyBorder="1" applyAlignment="1">
      <alignment horizontal="right" vertical="center" wrapText="1"/>
    </xf>
    <xf numFmtId="2" fontId="8" fillId="0" borderId="12" xfId="0" applyNumberFormat="1" applyFont="1" applyFill="1" applyBorder="1" applyAlignment="1">
      <alignment horizontal="right" vertical="center" wrapText="1"/>
    </xf>
    <xf numFmtId="0" fontId="8" fillId="0" borderId="12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right" vertical="center" wrapText="1"/>
    </xf>
    <xf numFmtId="2" fontId="7" fillId="0" borderId="18" xfId="0" applyNumberFormat="1" applyFont="1" applyFill="1" applyBorder="1" applyAlignment="1">
      <alignment horizontal="right" vertical="center" wrapText="1"/>
    </xf>
    <xf numFmtId="1" fontId="7" fillId="0" borderId="14" xfId="0" applyNumberFormat="1" applyFont="1" applyFill="1" applyBorder="1" applyAlignment="1">
      <alignment horizontal="right"/>
    </xf>
    <xf numFmtId="2" fontId="7" fillId="0" borderId="14" xfId="0" applyNumberFormat="1" applyFont="1" applyFill="1" applyBorder="1" applyAlignment="1">
      <alignment horizontal="right"/>
    </xf>
    <xf numFmtId="2" fontId="7" fillId="0" borderId="12" xfId="0" applyNumberFormat="1" applyFont="1" applyBorder="1" applyAlignment="1">
      <alignment horizontal="right" vertical="center" wrapText="1"/>
    </xf>
    <xf numFmtId="0" fontId="8" fillId="0" borderId="15" xfId="0" applyFont="1" applyFill="1" applyBorder="1" applyAlignment="1">
      <alignment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2" fontId="13" fillId="0" borderId="23" xfId="62" applyNumberFormat="1" applyFont="1" applyFill="1" applyBorder="1" applyAlignment="1">
      <alignment horizontal="center" vertical="center" wrapText="1"/>
      <protection/>
    </xf>
    <xf numFmtId="2" fontId="13" fillId="0" borderId="12" xfId="62" applyNumberFormat="1" applyFont="1" applyFill="1" applyBorder="1" applyAlignment="1">
      <alignment horizontal="center" vertical="center" wrapText="1"/>
      <protection/>
    </xf>
    <xf numFmtId="2" fontId="6" fillId="0" borderId="0" xfId="0" applyNumberFormat="1" applyFont="1" applyFill="1" applyAlignment="1">
      <alignment horizontal="left"/>
    </xf>
    <xf numFmtId="0" fontId="13" fillId="0" borderId="23" xfId="0" applyFont="1" applyFill="1" applyBorder="1" applyAlignment="1">
      <alignment horizontal="center" vertical="center" wrapText="1"/>
    </xf>
    <xf numFmtId="1" fontId="13" fillId="0" borderId="22" xfId="0" applyNumberFormat="1" applyFont="1" applyFill="1" applyBorder="1" applyAlignment="1">
      <alignment horizontal="center" vertical="center"/>
    </xf>
    <xf numFmtId="1" fontId="13" fillId="0" borderId="1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2" fontId="6" fillId="0" borderId="0" xfId="0" applyNumberFormat="1" applyFont="1" applyAlignment="1">
      <alignment horizontal="center"/>
    </xf>
    <xf numFmtId="0" fontId="6" fillId="32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3" fontId="6" fillId="0" borderId="0" xfId="0" applyNumberFormat="1" applyFont="1" applyAlignment="1">
      <alignment horizontal="center" vertical="center"/>
    </xf>
    <xf numFmtId="43" fontId="7" fillId="0" borderId="1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3" fontId="7" fillId="0" borderId="2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2" fontId="7" fillId="0" borderId="23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 3" xfId="60"/>
    <cellStyle name="Normal_Bieu mau (CV )" xfId="61"/>
    <cellStyle name="Normal_Sheet1" xfId="62"/>
    <cellStyle name="Normal_Sheet1_1" xfId="63"/>
    <cellStyle name="Normal_Sheet1_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5">
    <dxf>
      <font>
        <color auto="1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fgColor indexed="64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190500</xdr:rowOff>
    </xdr:from>
    <xdr:to>
      <xdr:col>1</xdr:col>
      <xdr:colOff>1724025</xdr:colOff>
      <xdr:row>1</xdr:row>
      <xdr:rowOff>190500</xdr:rowOff>
    </xdr:to>
    <xdr:sp>
      <xdr:nvSpPr>
        <xdr:cNvPr id="1" name="Line 1"/>
        <xdr:cNvSpPr>
          <a:spLocks/>
        </xdr:cNvSpPr>
      </xdr:nvSpPr>
      <xdr:spPr>
        <a:xfrm flipV="1">
          <a:off x="619125" y="4000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0</xdr:rowOff>
    </xdr:from>
    <xdr:to>
      <xdr:col>6</xdr:col>
      <xdr:colOff>38100</xdr:colOff>
      <xdr:row>2</xdr:row>
      <xdr:rowOff>0</xdr:rowOff>
    </xdr:to>
    <xdr:sp>
      <xdr:nvSpPr>
        <xdr:cNvPr id="2" name="Line 1"/>
        <xdr:cNvSpPr>
          <a:spLocks/>
        </xdr:cNvSpPr>
      </xdr:nvSpPr>
      <xdr:spPr>
        <a:xfrm flipV="1">
          <a:off x="5495925" y="4191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</xdr:row>
      <xdr:rowOff>28575</xdr:rowOff>
    </xdr:from>
    <xdr:to>
      <xdr:col>1</xdr:col>
      <xdr:colOff>1600200</xdr:colOff>
      <xdr:row>2</xdr:row>
      <xdr:rowOff>28575</xdr:rowOff>
    </xdr:to>
    <xdr:sp>
      <xdr:nvSpPr>
        <xdr:cNvPr id="1" name="Line 1"/>
        <xdr:cNvSpPr>
          <a:spLocks/>
        </xdr:cNvSpPr>
      </xdr:nvSpPr>
      <xdr:spPr>
        <a:xfrm flipV="1">
          <a:off x="400050" y="447675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2</xdr:row>
      <xdr:rowOff>38100</xdr:rowOff>
    </xdr:from>
    <xdr:to>
      <xdr:col>7</xdr:col>
      <xdr:colOff>1047750</xdr:colOff>
      <xdr:row>2</xdr:row>
      <xdr:rowOff>38100</xdr:rowOff>
    </xdr:to>
    <xdr:sp>
      <xdr:nvSpPr>
        <xdr:cNvPr id="2" name="Line 1"/>
        <xdr:cNvSpPr>
          <a:spLocks/>
        </xdr:cNvSpPr>
      </xdr:nvSpPr>
      <xdr:spPr>
        <a:xfrm flipV="1">
          <a:off x="5181600" y="457200"/>
          <a:ext cx="1790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38100</xdr:rowOff>
    </xdr:from>
    <xdr:to>
      <xdr:col>1</xdr:col>
      <xdr:colOff>2047875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857250" y="457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1276350</xdr:colOff>
      <xdr:row>2</xdr:row>
      <xdr:rowOff>28575</xdr:rowOff>
    </xdr:from>
    <xdr:to>
      <xdr:col>7</xdr:col>
      <xdr:colOff>942975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 flipV="1">
          <a:off x="7067550" y="447675"/>
          <a:ext cx="1371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38100</xdr:rowOff>
    </xdr:from>
    <xdr:to>
      <xdr:col>1</xdr:col>
      <xdr:colOff>2057400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838200" y="457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2</xdr:row>
      <xdr:rowOff>47625</xdr:rowOff>
    </xdr:from>
    <xdr:to>
      <xdr:col>7</xdr:col>
      <xdr:colOff>781050</xdr:colOff>
      <xdr:row>2</xdr:row>
      <xdr:rowOff>47625</xdr:rowOff>
    </xdr:to>
    <xdr:sp>
      <xdr:nvSpPr>
        <xdr:cNvPr id="2" name="Line 1"/>
        <xdr:cNvSpPr>
          <a:spLocks/>
        </xdr:cNvSpPr>
      </xdr:nvSpPr>
      <xdr:spPr>
        <a:xfrm flipV="1">
          <a:off x="6305550" y="46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38100</xdr:rowOff>
    </xdr:from>
    <xdr:to>
      <xdr:col>1</xdr:col>
      <xdr:colOff>2057400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857250" y="457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800100</xdr:colOff>
      <xdr:row>2</xdr:row>
      <xdr:rowOff>28575</xdr:rowOff>
    </xdr:from>
    <xdr:to>
      <xdr:col>7</xdr:col>
      <xdr:colOff>1419225</xdr:colOff>
      <xdr:row>2</xdr:row>
      <xdr:rowOff>38100</xdr:rowOff>
    </xdr:to>
    <xdr:sp>
      <xdr:nvSpPr>
        <xdr:cNvPr id="2" name="Line 1"/>
        <xdr:cNvSpPr>
          <a:spLocks/>
        </xdr:cNvSpPr>
      </xdr:nvSpPr>
      <xdr:spPr>
        <a:xfrm flipV="1">
          <a:off x="6734175" y="447675"/>
          <a:ext cx="1714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19050</xdr:rowOff>
    </xdr:from>
    <xdr:to>
      <xdr:col>1</xdr:col>
      <xdr:colOff>1495425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 flipV="1">
          <a:off x="361950" y="4381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2</xdr:row>
      <xdr:rowOff>38100</xdr:rowOff>
    </xdr:from>
    <xdr:to>
      <xdr:col>7</xdr:col>
      <xdr:colOff>942975</xdr:colOff>
      <xdr:row>2</xdr:row>
      <xdr:rowOff>38100</xdr:rowOff>
    </xdr:to>
    <xdr:sp>
      <xdr:nvSpPr>
        <xdr:cNvPr id="2" name="Line 1"/>
        <xdr:cNvSpPr>
          <a:spLocks/>
        </xdr:cNvSpPr>
      </xdr:nvSpPr>
      <xdr:spPr>
        <a:xfrm>
          <a:off x="5419725" y="457200"/>
          <a:ext cx="1828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2</xdr:row>
      <xdr:rowOff>57150</xdr:rowOff>
    </xdr:from>
    <xdr:to>
      <xdr:col>1</xdr:col>
      <xdr:colOff>1781175</xdr:colOff>
      <xdr:row>2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533400" y="47625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1238250</xdr:colOff>
      <xdr:row>2</xdr:row>
      <xdr:rowOff>19050</xdr:rowOff>
    </xdr:from>
    <xdr:to>
      <xdr:col>7</xdr:col>
      <xdr:colOff>1295400</xdr:colOff>
      <xdr:row>2</xdr:row>
      <xdr:rowOff>19050</xdr:rowOff>
    </xdr:to>
    <xdr:sp>
      <xdr:nvSpPr>
        <xdr:cNvPr id="2" name="Line 1"/>
        <xdr:cNvSpPr>
          <a:spLocks/>
        </xdr:cNvSpPr>
      </xdr:nvSpPr>
      <xdr:spPr>
        <a:xfrm flipV="1">
          <a:off x="6686550" y="43815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800100</xdr:colOff>
      <xdr:row>2</xdr:row>
      <xdr:rowOff>38100</xdr:rowOff>
    </xdr:from>
    <xdr:to>
      <xdr:col>1</xdr:col>
      <xdr:colOff>2352675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1152525" y="457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2</xdr:row>
      <xdr:rowOff>38100</xdr:rowOff>
    </xdr:from>
    <xdr:to>
      <xdr:col>7</xdr:col>
      <xdr:colOff>990600</xdr:colOff>
      <xdr:row>2</xdr:row>
      <xdr:rowOff>47625</xdr:rowOff>
    </xdr:to>
    <xdr:sp>
      <xdr:nvSpPr>
        <xdr:cNvPr id="2" name="Line 1"/>
        <xdr:cNvSpPr>
          <a:spLocks/>
        </xdr:cNvSpPr>
      </xdr:nvSpPr>
      <xdr:spPr>
        <a:xfrm flipV="1">
          <a:off x="7134225" y="457200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38100</xdr:rowOff>
    </xdr:from>
    <xdr:to>
      <xdr:col>1</xdr:col>
      <xdr:colOff>2057400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857250" y="45720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847725</xdr:colOff>
      <xdr:row>2</xdr:row>
      <xdr:rowOff>28575</xdr:rowOff>
    </xdr:from>
    <xdr:to>
      <xdr:col>7</xdr:col>
      <xdr:colOff>876300</xdr:colOff>
      <xdr:row>2</xdr:row>
      <xdr:rowOff>38100</xdr:rowOff>
    </xdr:to>
    <xdr:sp>
      <xdr:nvSpPr>
        <xdr:cNvPr id="2" name="Line 1"/>
        <xdr:cNvSpPr>
          <a:spLocks/>
        </xdr:cNvSpPr>
      </xdr:nvSpPr>
      <xdr:spPr>
        <a:xfrm flipV="1">
          <a:off x="6838950" y="447675"/>
          <a:ext cx="1657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2</xdr:row>
      <xdr:rowOff>38100</xdr:rowOff>
    </xdr:from>
    <xdr:to>
      <xdr:col>1</xdr:col>
      <xdr:colOff>2867025</xdr:colOff>
      <xdr:row>2</xdr:row>
      <xdr:rowOff>38100</xdr:rowOff>
    </xdr:to>
    <xdr:sp>
      <xdr:nvSpPr>
        <xdr:cNvPr id="1" name="Line 1"/>
        <xdr:cNvSpPr>
          <a:spLocks/>
        </xdr:cNvSpPr>
      </xdr:nvSpPr>
      <xdr:spPr>
        <a:xfrm flipV="1">
          <a:off x="1638300" y="4572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2</xdr:row>
      <xdr:rowOff>19050</xdr:rowOff>
    </xdr:from>
    <xdr:to>
      <xdr:col>7</xdr:col>
      <xdr:colOff>1085850</xdr:colOff>
      <xdr:row>2</xdr:row>
      <xdr:rowOff>28575</xdr:rowOff>
    </xdr:to>
    <xdr:sp>
      <xdr:nvSpPr>
        <xdr:cNvPr id="2" name="Line 1"/>
        <xdr:cNvSpPr>
          <a:spLocks/>
        </xdr:cNvSpPr>
      </xdr:nvSpPr>
      <xdr:spPr>
        <a:xfrm flipV="1">
          <a:off x="7591425" y="438150"/>
          <a:ext cx="1647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="120" zoomScaleNormal="120" zoomScalePageLayoutView="0" workbookViewId="0" topLeftCell="A1">
      <selection activeCell="E22" sqref="E22:H22"/>
    </sheetView>
  </sheetViews>
  <sheetFormatPr defaultColWidth="7.8515625" defaultRowHeight="12.75"/>
  <cols>
    <col min="1" max="1" width="6.57421875" style="25" customWidth="1"/>
    <col min="2" max="2" width="35.57421875" style="4" customWidth="1"/>
    <col min="3" max="3" width="17.421875" style="4" customWidth="1"/>
    <col min="4" max="4" width="20.421875" style="26" customWidth="1"/>
    <col min="5" max="5" width="13.7109375" style="4" customWidth="1"/>
    <col min="6" max="6" width="11.421875" style="4" customWidth="1"/>
    <col min="7" max="7" width="10.7109375" style="4" customWidth="1"/>
    <col min="8" max="8" width="11.8515625" style="4" customWidth="1"/>
    <col min="9" max="9" width="8.28125" style="4" bestFit="1" customWidth="1"/>
    <col min="10" max="16384" width="7.8515625" style="4" customWidth="1"/>
  </cols>
  <sheetData>
    <row r="1" spans="1:8" ht="16.5" customHeight="1">
      <c r="A1" s="246" t="s">
        <v>228</v>
      </c>
      <c r="B1" s="246"/>
      <c r="D1" s="247" t="s">
        <v>230</v>
      </c>
      <c r="E1" s="247"/>
      <c r="F1" s="247"/>
      <c r="G1" s="247"/>
      <c r="H1" s="247"/>
    </row>
    <row r="2" spans="1:8" ht="16.5" customHeight="1">
      <c r="A2" s="247" t="s">
        <v>229</v>
      </c>
      <c r="B2" s="247"/>
      <c r="D2" s="247" t="s">
        <v>231</v>
      </c>
      <c r="E2" s="247"/>
      <c r="F2" s="247"/>
      <c r="G2" s="247"/>
      <c r="H2" s="247"/>
    </row>
    <row r="4" spans="1:8" ht="15">
      <c r="A4" s="248" t="s">
        <v>233</v>
      </c>
      <c r="B4" s="249"/>
      <c r="C4" s="249"/>
      <c r="D4" s="249"/>
      <c r="E4" s="249"/>
      <c r="F4" s="249"/>
      <c r="G4" s="249"/>
      <c r="H4" s="249"/>
    </row>
    <row r="5" spans="1:10" ht="15">
      <c r="A5" s="248" t="s">
        <v>232</v>
      </c>
      <c r="B5" s="250"/>
      <c r="C5" s="250"/>
      <c r="D5" s="250"/>
      <c r="E5" s="250"/>
      <c r="F5" s="250"/>
      <c r="G5" s="250"/>
      <c r="H5" s="250"/>
      <c r="I5" s="12"/>
      <c r="J5" s="12"/>
    </row>
    <row r="6" spans="1:10" ht="24.75" customHeight="1" thickBot="1">
      <c r="A6" s="251" t="s">
        <v>227</v>
      </c>
      <c r="B6" s="251"/>
      <c r="C6" s="251"/>
      <c r="D6" s="251"/>
      <c r="E6" s="251"/>
      <c r="F6" s="251"/>
      <c r="G6" s="251"/>
      <c r="H6" s="251"/>
      <c r="I6" s="12"/>
      <c r="J6" s="12"/>
    </row>
    <row r="7" spans="1:8" ht="32.25" customHeight="1" thickTop="1">
      <c r="A7" s="253" t="s">
        <v>0</v>
      </c>
      <c r="B7" s="255" t="s">
        <v>18</v>
      </c>
      <c r="C7" s="255" t="s">
        <v>26</v>
      </c>
      <c r="D7" s="255" t="s">
        <v>226</v>
      </c>
      <c r="E7" s="255" t="s">
        <v>29</v>
      </c>
      <c r="F7" s="255"/>
      <c r="G7" s="255"/>
      <c r="H7" s="257" t="s">
        <v>4</v>
      </c>
    </row>
    <row r="8" spans="1:8" ht="51.75" customHeight="1">
      <c r="A8" s="254"/>
      <c r="B8" s="256"/>
      <c r="C8" s="256"/>
      <c r="D8" s="256"/>
      <c r="E8" s="126" t="s">
        <v>2</v>
      </c>
      <c r="F8" s="126" t="s">
        <v>1</v>
      </c>
      <c r="G8" s="126" t="s">
        <v>9</v>
      </c>
      <c r="H8" s="258"/>
    </row>
    <row r="9" spans="1:8" s="120" customFormat="1" ht="9.75">
      <c r="A9" s="117">
        <v>-1</v>
      </c>
      <c r="B9" s="118">
        <v>-2</v>
      </c>
      <c r="C9" s="118">
        <v>-3</v>
      </c>
      <c r="D9" s="118" t="s">
        <v>27</v>
      </c>
      <c r="E9" s="118">
        <v>-5</v>
      </c>
      <c r="F9" s="118">
        <v>-6</v>
      </c>
      <c r="G9" s="118">
        <v>-7</v>
      </c>
      <c r="H9" s="119">
        <v>-8</v>
      </c>
    </row>
    <row r="10" spans="1:8" s="213" customFormat="1" ht="12.75">
      <c r="A10" s="210" t="s">
        <v>203</v>
      </c>
      <c r="B10" s="211" t="s">
        <v>200</v>
      </c>
      <c r="C10" s="236">
        <f>SUM(C11:C18)</f>
        <v>72.13</v>
      </c>
      <c r="D10" s="244">
        <f>SUM(D11:D18)</f>
        <v>121.90074666666663</v>
      </c>
      <c r="E10" s="244">
        <f>SUM(E11:E18)</f>
        <v>94.52074666666665</v>
      </c>
      <c r="F10" s="244">
        <f>SUM(F11:F18)</f>
        <v>17.25</v>
      </c>
      <c r="G10" s="244">
        <f>SUM(G11:G18)</f>
        <v>10.13</v>
      </c>
      <c r="H10" s="212"/>
    </row>
    <row r="11" spans="1:9" s="13" customFormat="1" ht="17.25">
      <c r="A11" s="143">
        <v>1</v>
      </c>
      <c r="B11" s="165" t="s">
        <v>19</v>
      </c>
      <c r="C11" s="237">
        <f>'TP Ha Tinh'!A12</f>
        <v>3</v>
      </c>
      <c r="D11" s="238">
        <f>'TP Ha Tinh'!C13</f>
        <v>3.2</v>
      </c>
      <c r="E11" s="238">
        <f>'TP Ha Tinh'!D13</f>
        <v>3.2</v>
      </c>
      <c r="F11" s="238">
        <f>'TP Ha Tinh'!E13</f>
        <v>0</v>
      </c>
      <c r="G11" s="238">
        <f>'TP Ha Tinh'!F13</f>
        <v>0</v>
      </c>
      <c r="H11" s="206"/>
      <c r="I11" s="76"/>
    </row>
    <row r="12" spans="1:9" s="1" customFormat="1" ht="17.25">
      <c r="A12" s="143">
        <v>2</v>
      </c>
      <c r="B12" s="165" t="s">
        <v>20</v>
      </c>
      <c r="C12" s="237">
        <f>'TX Hong Linh'!A18</f>
        <v>8</v>
      </c>
      <c r="D12" s="238">
        <f>'TX Hong Linh'!C19</f>
        <v>5.449999999999999</v>
      </c>
      <c r="E12" s="238">
        <f>'TX Hong Linh'!D19</f>
        <v>5.449999999999999</v>
      </c>
      <c r="F12" s="238">
        <f>'TX Hong Linh'!E19</f>
        <v>0</v>
      </c>
      <c r="G12" s="238">
        <f>'TX Hong Linh'!F19</f>
        <v>0</v>
      </c>
      <c r="H12" s="206"/>
      <c r="I12" s="76"/>
    </row>
    <row r="13" spans="1:9" s="1" customFormat="1" ht="17.25">
      <c r="A13" s="143">
        <v>3</v>
      </c>
      <c r="B13" s="165" t="s">
        <v>21</v>
      </c>
      <c r="C13" s="239">
        <f>'Thạch Hà'!A13</f>
        <v>3</v>
      </c>
      <c r="D13" s="238">
        <f>'Thạch Hà'!C14</f>
        <v>4.22</v>
      </c>
      <c r="E13" s="238">
        <f>'Thạch Hà'!D14</f>
        <v>4.22</v>
      </c>
      <c r="F13" s="238">
        <f>'Thạch Hà'!E14</f>
        <v>0</v>
      </c>
      <c r="G13" s="238">
        <f>'Thạch Hà'!F14</f>
        <v>0</v>
      </c>
      <c r="H13" s="206"/>
      <c r="I13" s="76"/>
    </row>
    <row r="14" spans="1:9" ht="12.75">
      <c r="A14" s="143">
        <v>4</v>
      </c>
      <c r="B14" s="165" t="s">
        <v>22</v>
      </c>
      <c r="C14" s="237">
        <f>'Đức Thọ'!A35</f>
        <v>25</v>
      </c>
      <c r="D14" s="238">
        <f>'Đức Thọ'!C36</f>
        <v>38.363359999999986</v>
      </c>
      <c r="E14" s="238">
        <f>'Đức Thọ'!D36</f>
        <v>38.363359999999986</v>
      </c>
      <c r="F14" s="238">
        <f>'Đức Thọ'!E36</f>
        <v>0</v>
      </c>
      <c r="G14" s="238">
        <f>'Đức Thọ'!F36</f>
        <v>0</v>
      </c>
      <c r="H14" s="206"/>
      <c r="I14" s="76"/>
    </row>
    <row r="15" spans="1:9" ht="12.75">
      <c r="A15" s="143">
        <v>5</v>
      </c>
      <c r="B15" s="165" t="s">
        <v>186</v>
      </c>
      <c r="C15" s="239">
        <f>'TX.Kỳ Anh'!A19</f>
        <v>8</v>
      </c>
      <c r="D15" s="238">
        <f>'TX.Kỳ Anh'!C20</f>
        <v>30.28072</v>
      </c>
      <c r="E15" s="238">
        <f>'TX.Kỳ Anh'!D20</f>
        <v>23.08072</v>
      </c>
      <c r="F15" s="238">
        <f>'TX.Kỳ Anh'!E20</f>
        <v>7.2</v>
      </c>
      <c r="G15" s="238">
        <f>'TX.Kỳ Anh'!F20</f>
        <v>0</v>
      </c>
      <c r="H15" s="206"/>
      <c r="I15" s="76"/>
    </row>
    <row r="16" spans="1:9" ht="12.75">
      <c r="A16" s="143">
        <v>6</v>
      </c>
      <c r="B16" s="165" t="s">
        <v>23</v>
      </c>
      <c r="C16" s="237">
        <f>'Huong Khe'!C12</f>
        <v>10.13</v>
      </c>
      <c r="D16" s="238">
        <f>'Huong Khe'!C12</f>
        <v>10.13</v>
      </c>
      <c r="E16" s="238">
        <f>'Huong Khe'!D12</f>
        <v>0</v>
      </c>
      <c r="F16" s="238">
        <f>'Huong Khe'!E12</f>
        <v>0</v>
      </c>
      <c r="G16" s="238">
        <f>'Huong Khe'!F12</f>
        <v>10.13</v>
      </c>
      <c r="H16" s="206"/>
      <c r="I16" s="76"/>
    </row>
    <row r="17" spans="1:9" ht="12.75">
      <c r="A17" s="143">
        <v>7</v>
      </c>
      <c r="B17" s="165" t="s">
        <v>24</v>
      </c>
      <c r="C17" s="237">
        <f>'Vũ Quang'!A12</f>
        <v>2</v>
      </c>
      <c r="D17" s="238">
        <f>'Vũ Quang'!C13</f>
        <v>3.8</v>
      </c>
      <c r="E17" s="238">
        <f>'Vũ Quang'!D13</f>
        <v>3.8</v>
      </c>
      <c r="F17" s="238">
        <f>'Vũ Quang'!E13</f>
        <v>0</v>
      </c>
      <c r="G17" s="238">
        <f>'Vũ Quang'!F13</f>
        <v>0</v>
      </c>
      <c r="H17" s="206"/>
      <c r="I17" s="76"/>
    </row>
    <row r="18" spans="1:9" ht="12.75">
      <c r="A18" s="143">
        <v>8</v>
      </c>
      <c r="B18" s="165" t="s">
        <v>25</v>
      </c>
      <c r="C18" s="239">
        <f>'Lộc Hà'!A23</f>
        <v>13</v>
      </c>
      <c r="D18" s="238">
        <f>'Lộc Hà'!C24</f>
        <v>26.456666666666667</v>
      </c>
      <c r="E18" s="238">
        <f>'Lộc Hà'!D24</f>
        <v>16.406666666666666</v>
      </c>
      <c r="F18" s="238">
        <f>'Lộc Hà'!E24</f>
        <v>10.05</v>
      </c>
      <c r="G18" s="238">
        <f>'Lộc Hà'!F24</f>
        <v>0</v>
      </c>
      <c r="H18" s="206"/>
      <c r="I18" s="76"/>
    </row>
    <row r="19" spans="1:9" s="21" customFormat="1" ht="39">
      <c r="A19" s="214" t="s">
        <v>202</v>
      </c>
      <c r="B19" s="209" t="s">
        <v>201</v>
      </c>
      <c r="C19" s="240">
        <f>'Vb 211'!A16</f>
        <v>7</v>
      </c>
      <c r="D19" s="241">
        <f>'Vb 211'!C17</f>
        <v>2.86</v>
      </c>
      <c r="E19" s="241">
        <f>'Vb 211'!D17</f>
        <v>2.86</v>
      </c>
      <c r="F19" s="241">
        <f>'Vb 211'!E17</f>
        <v>0</v>
      </c>
      <c r="G19" s="241">
        <f>'Vb 211'!F17</f>
        <v>0</v>
      </c>
      <c r="H19" s="215"/>
      <c r="I19" s="76"/>
    </row>
    <row r="20" spans="1:9" s="26" customFormat="1" ht="13.5" thickBot="1">
      <c r="A20" s="157"/>
      <c r="B20" s="96" t="s">
        <v>5</v>
      </c>
      <c r="C20" s="242">
        <f>SUM(C11:C19)</f>
        <v>79.13</v>
      </c>
      <c r="D20" s="243">
        <f>SUM(D11:D19)</f>
        <v>124.76074666666663</v>
      </c>
      <c r="E20" s="243">
        <f>SUM(E11:E19)</f>
        <v>97.38074666666665</v>
      </c>
      <c r="F20" s="243">
        <f>SUM(F11:F19)</f>
        <v>17.25</v>
      </c>
      <c r="G20" s="243">
        <f>SUM(G11:G19)</f>
        <v>10.13</v>
      </c>
      <c r="H20" s="71"/>
      <c r="I20" s="76"/>
    </row>
    <row r="21" spans="1:5" s="40" customFormat="1" ht="16.5" customHeight="1" thickTop="1">
      <c r="A21" s="37"/>
      <c r="B21" s="38"/>
      <c r="C21" s="38"/>
      <c r="D21" s="51"/>
      <c r="E21" s="39"/>
    </row>
    <row r="22" spans="1:9" s="40" customFormat="1" ht="15.75" customHeight="1">
      <c r="A22" s="37"/>
      <c r="B22" s="41"/>
      <c r="C22" s="41"/>
      <c r="D22" s="43"/>
      <c r="E22" s="252"/>
      <c r="F22" s="252"/>
      <c r="G22" s="252"/>
      <c r="H22" s="252"/>
      <c r="I22" s="43"/>
    </row>
    <row r="23" spans="1:9" s="40" customFormat="1" ht="13.5" customHeight="1">
      <c r="A23" s="37"/>
      <c r="B23" s="41"/>
      <c r="C23" s="41"/>
      <c r="D23" s="43"/>
      <c r="E23" s="42"/>
      <c r="G23" s="2"/>
      <c r="H23" s="43"/>
      <c r="I23" s="43"/>
    </row>
    <row r="24" spans="1:9" s="40" customFormat="1" ht="21.75" customHeight="1">
      <c r="A24" s="37"/>
      <c r="B24" s="42"/>
      <c r="C24" s="42"/>
      <c r="D24" s="68"/>
      <c r="E24" s="77"/>
      <c r="F24" s="77"/>
      <c r="G24" s="77"/>
      <c r="H24" s="2"/>
      <c r="I24" s="23"/>
    </row>
    <row r="25" spans="1:9" s="40" customFormat="1" ht="21.75" customHeight="1">
      <c r="A25" s="37"/>
      <c r="B25" s="42"/>
      <c r="C25" s="42"/>
      <c r="D25" s="68"/>
      <c r="E25" s="42"/>
      <c r="G25" s="2"/>
      <c r="H25" s="2"/>
      <c r="I25" s="23"/>
    </row>
    <row r="26" spans="1:9" s="40" customFormat="1" ht="21.75" customHeight="1">
      <c r="A26" s="37"/>
      <c r="B26" s="42"/>
      <c r="C26" s="42"/>
      <c r="D26" s="68"/>
      <c r="E26" s="42"/>
      <c r="G26" s="2"/>
      <c r="H26" s="2"/>
      <c r="I26" s="23"/>
    </row>
    <row r="27" spans="1:9" s="40" customFormat="1" ht="21.75" customHeight="1">
      <c r="A27" s="37"/>
      <c r="B27" s="42"/>
      <c r="C27" s="42"/>
      <c r="D27" s="68"/>
      <c r="E27" s="42"/>
      <c r="G27" s="2"/>
      <c r="H27" s="2"/>
      <c r="I27" s="23"/>
    </row>
    <row r="28" spans="1:9" s="40" customFormat="1" ht="21.75" customHeight="1">
      <c r="A28" s="37"/>
      <c r="B28" s="41"/>
      <c r="C28" s="41"/>
      <c r="D28" s="43"/>
      <c r="E28" s="42"/>
      <c r="G28" s="2"/>
      <c r="H28" s="43"/>
      <c r="I28" s="43"/>
    </row>
    <row r="29" spans="1:5" s="40" customFormat="1" ht="21.75" customHeight="1">
      <c r="A29" s="44"/>
      <c r="B29" s="45"/>
      <c r="C29" s="45"/>
      <c r="D29" s="54"/>
      <c r="E29" s="39"/>
    </row>
    <row r="30" spans="1:5" s="40" customFormat="1" ht="21.75" customHeight="1">
      <c r="A30" s="37"/>
      <c r="B30" s="47"/>
      <c r="C30" s="47"/>
      <c r="D30" s="51"/>
      <c r="E30" s="39"/>
    </row>
    <row r="31" spans="1:5" s="40" customFormat="1" ht="21.75" customHeight="1">
      <c r="A31" s="37"/>
      <c r="B31" s="47"/>
      <c r="C31" s="47"/>
      <c r="D31" s="51"/>
      <c r="E31" s="39"/>
    </row>
    <row r="32" spans="1:5" s="40" customFormat="1" ht="21.75" customHeight="1">
      <c r="A32" s="37"/>
      <c r="B32" s="47"/>
      <c r="C32" s="47"/>
      <c r="D32" s="51"/>
      <c r="E32" s="39"/>
    </row>
    <row r="33" spans="1:5" s="40" customFormat="1" ht="21.75" customHeight="1">
      <c r="A33" s="37"/>
      <c r="B33" s="48"/>
      <c r="C33" s="48"/>
      <c r="D33" s="56"/>
      <c r="E33" s="39"/>
    </row>
    <row r="34" spans="1:5" s="40" customFormat="1" ht="21.75" customHeight="1">
      <c r="A34" s="37"/>
      <c r="B34" s="50"/>
      <c r="C34" s="50"/>
      <c r="D34" s="51"/>
      <c r="E34" s="39"/>
    </row>
    <row r="35" spans="1:5" s="40" customFormat="1" ht="21.75" customHeight="1">
      <c r="A35" s="37"/>
      <c r="B35" s="52"/>
      <c r="C35" s="52"/>
      <c r="D35" s="51"/>
      <c r="E35" s="39"/>
    </row>
    <row r="36" spans="1:5" s="40" customFormat="1" ht="21.75" customHeight="1">
      <c r="A36" s="44"/>
      <c r="B36" s="53"/>
      <c r="C36" s="53"/>
      <c r="D36" s="54"/>
      <c r="E36" s="39"/>
    </row>
    <row r="37" spans="1:5" s="40" customFormat="1" ht="21.75" customHeight="1">
      <c r="A37" s="37"/>
      <c r="B37" s="47"/>
      <c r="C37" s="47"/>
      <c r="D37" s="51"/>
      <c r="E37" s="39"/>
    </row>
    <row r="38" spans="1:5" s="40" customFormat="1" ht="21.75" customHeight="1">
      <c r="A38" s="37"/>
      <c r="B38" s="47"/>
      <c r="C38" s="47"/>
      <c r="D38" s="51"/>
      <c r="E38" s="39"/>
    </row>
    <row r="39" spans="1:5" s="40" customFormat="1" ht="21.75" customHeight="1">
      <c r="A39" s="37"/>
      <c r="B39" s="38"/>
      <c r="C39" s="38"/>
      <c r="D39" s="51"/>
      <c r="E39" s="39"/>
    </row>
    <row r="40" spans="1:5" s="40" customFormat="1" ht="21.75" customHeight="1">
      <c r="A40" s="37"/>
      <c r="B40" s="47"/>
      <c r="C40" s="47"/>
      <c r="D40" s="51"/>
      <c r="E40" s="39"/>
    </row>
    <row r="41" spans="1:5" s="40" customFormat="1" ht="21.75" customHeight="1">
      <c r="A41" s="37"/>
      <c r="B41" s="47"/>
      <c r="C41" s="47"/>
      <c r="D41" s="51"/>
      <c r="E41" s="39"/>
    </row>
    <row r="42" spans="1:5" s="40" customFormat="1" ht="21.75" customHeight="1">
      <c r="A42" s="37"/>
      <c r="B42" s="47"/>
      <c r="C42" s="47"/>
      <c r="D42" s="51"/>
      <c r="E42" s="39"/>
    </row>
    <row r="43" spans="1:5" s="40" customFormat="1" ht="21.75" customHeight="1">
      <c r="A43" s="37"/>
      <c r="B43" s="47"/>
      <c r="C43" s="47"/>
      <c r="D43" s="51"/>
      <c r="E43" s="39"/>
    </row>
    <row r="44" spans="1:5" s="40" customFormat="1" ht="21.75" customHeight="1">
      <c r="A44" s="37"/>
      <c r="B44" s="48"/>
      <c r="C44" s="48"/>
      <c r="D44" s="56"/>
      <c r="E44" s="39"/>
    </row>
    <row r="45" spans="1:5" s="40" customFormat="1" ht="21.75" customHeight="1">
      <c r="A45" s="44"/>
      <c r="B45" s="45"/>
      <c r="C45" s="45"/>
      <c r="D45" s="54"/>
      <c r="E45" s="39"/>
    </row>
    <row r="46" spans="1:5" s="40" customFormat="1" ht="21.75" customHeight="1">
      <c r="A46" s="37"/>
      <c r="B46" s="47"/>
      <c r="C46" s="47"/>
      <c r="D46" s="51"/>
      <c r="E46" s="39"/>
    </row>
    <row r="47" spans="1:5" s="40" customFormat="1" ht="21.75" customHeight="1">
      <c r="A47" s="37"/>
      <c r="B47" s="47"/>
      <c r="C47" s="47"/>
      <c r="D47" s="51"/>
      <c r="E47" s="39"/>
    </row>
    <row r="48" spans="1:5" s="40" customFormat="1" ht="21.75" customHeight="1">
      <c r="A48" s="37"/>
      <c r="B48" s="47"/>
      <c r="C48" s="47"/>
      <c r="D48" s="51"/>
      <c r="E48" s="39"/>
    </row>
    <row r="49" spans="1:5" s="40" customFormat="1" ht="21.75" customHeight="1">
      <c r="A49" s="37"/>
      <c r="B49" s="48"/>
      <c r="C49" s="48"/>
      <c r="D49" s="51"/>
      <c r="E49" s="39"/>
    </row>
    <row r="50" spans="1:5" s="40" customFormat="1" ht="21.75" customHeight="1">
      <c r="A50" s="37"/>
      <c r="B50" s="48"/>
      <c r="C50" s="48"/>
      <c r="D50" s="51"/>
      <c r="E50" s="39"/>
    </row>
    <row r="51" spans="1:5" s="40" customFormat="1" ht="21.75" customHeight="1">
      <c r="A51" s="37"/>
      <c r="B51" s="48"/>
      <c r="C51" s="48"/>
      <c r="D51" s="51"/>
      <c r="E51" s="39"/>
    </row>
    <row r="52" spans="1:5" s="40" customFormat="1" ht="21.75" customHeight="1">
      <c r="A52" s="44"/>
      <c r="B52" s="53"/>
      <c r="C52" s="53"/>
      <c r="D52" s="54"/>
      <c r="E52" s="46"/>
    </row>
    <row r="53" spans="1:4" s="40" customFormat="1" ht="12.75">
      <c r="A53" s="57"/>
      <c r="D53" s="69"/>
    </row>
    <row r="54" spans="1:4" s="40" customFormat="1" ht="12.75">
      <c r="A54" s="57"/>
      <c r="D54" s="69"/>
    </row>
    <row r="55" spans="1:4" s="40" customFormat="1" ht="12.75">
      <c r="A55" s="57"/>
      <c r="D55" s="69"/>
    </row>
    <row r="56" spans="1:4" s="40" customFormat="1" ht="12.75">
      <c r="A56" s="57"/>
      <c r="D56" s="69"/>
    </row>
    <row r="57" spans="1:4" s="40" customFormat="1" ht="12.75">
      <c r="A57" s="57"/>
      <c r="D57" s="69"/>
    </row>
    <row r="58" spans="1:4" s="40" customFormat="1" ht="12.75">
      <c r="A58" s="57"/>
      <c r="D58" s="69"/>
    </row>
    <row r="59" spans="1:4" s="40" customFormat="1" ht="12.75">
      <c r="A59" s="57"/>
      <c r="D59" s="69"/>
    </row>
    <row r="60" spans="1:4" s="40" customFormat="1" ht="12.75">
      <c r="A60" s="57"/>
      <c r="D60" s="69"/>
    </row>
    <row r="61" spans="1:4" s="40" customFormat="1" ht="12.75">
      <c r="A61" s="57"/>
      <c r="D61" s="69"/>
    </row>
  </sheetData>
  <sheetProtection/>
  <mergeCells count="14">
    <mergeCell ref="A6:H6"/>
    <mergeCell ref="E22:H22"/>
    <mergeCell ref="A7:A8"/>
    <mergeCell ref="B7:B8"/>
    <mergeCell ref="D7:D8"/>
    <mergeCell ref="E7:G7"/>
    <mergeCell ref="H7:H8"/>
    <mergeCell ref="C7:C8"/>
    <mergeCell ref="A1:B1"/>
    <mergeCell ref="A2:B2"/>
    <mergeCell ref="D1:H1"/>
    <mergeCell ref="D2:H2"/>
    <mergeCell ref="A4:H4"/>
    <mergeCell ref="A5:H5"/>
  </mergeCells>
  <printOptions horizontalCentered="1"/>
  <pageMargins left="0.7" right="0.7" top="0.75" bottom="0.5" header="0.3" footer="0.3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9">
      <selection activeCell="G19" sqref="G19:I19"/>
    </sheetView>
  </sheetViews>
  <sheetFormatPr defaultColWidth="7.8515625" defaultRowHeight="12.75"/>
  <cols>
    <col min="1" max="1" width="5.28125" style="25" customWidth="1"/>
    <col min="2" max="2" width="31.7109375" style="4" customWidth="1"/>
    <col min="3" max="3" width="15.140625" style="216" customWidth="1"/>
    <col min="4" max="4" width="7.57421875" style="216" customWidth="1"/>
    <col min="5" max="5" width="6.28125" style="4" customWidth="1"/>
    <col min="6" max="6" width="6.00390625" style="4" customWidth="1"/>
    <col min="7" max="7" width="16.8515625" style="4" customWidth="1"/>
    <col min="8" max="8" width="35.8515625" style="4" customWidth="1"/>
    <col min="9" max="9" width="7.00390625" style="4" customWidth="1"/>
    <col min="10" max="16384" width="7.8515625" style="4" customWidth="1"/>
  </cols>
  <sheetData>
    <row r="1" spans="1:9" ht="16.5">
      <c r="A1" s="246" t="s">
        <v>228</v>
      </c>
      <c r="B1" s="246"/>
      <c r="C1" s="4"/>
      <c r="D1" s="247" t="s">
        <v>230</v>
      </c>
      <c r="E1" s="247"/>
      <c r="F1" s="247"/>
      <c r="G1" s="247"/>
      <c r="H1" s="247"/>
      <c r="I1" s="247"/>
    </row>
    <row r="2" spans="1:9" ht="16.5">
      <c r="A2" s="247" t="s">
        <v>229</v>
      </c>
      <c r="B2" s="247"/>
      <c r="C2" s="4"/>
      <c r="D2" s="247" t="s">
        <v>231</v>
      </c>
      <c r="E2" s="247"/>
      <c r="F2" s="247"/>
      <c r="G2" s="247"/>
      <c r="H2" s="247"/>
      <c r="I2" s="247"/>
    </row>
    <row r="3" spans="3:4" ht="12.75">
      <c r="C3" s="4"/>
      <c r="D3" s="26"/>
    </row>
    <row r="4" spans="1:2" ht="15">
      <c r="A4" s="271"/>
      <c r="B4" s="271"/>
    </row>
    <row r="5" spans="1:9" s="1" customFormat="1" ht="40.5" customHeight="1">
      <c r="A5" s="248" t="s">
        <v>242</v>
      </c>
      <c r="B5" s="249"/>
      <c r="C5" s="249"/>
      <c r="D5" s="249"/>
      <c r="E5" s="249"/>
      <c r="F5" s="249"/>
      <c r="G5" s="249"/>
      <c r="H5" s="249"/>
      <c r="I5" s="249"/>
    </row>
    <row r="6" spans="1:9" s="1" customFormat="1" ht="18" customHeight="1" thickBot="1">
      <c r="A6" s="251" t="str">
        <f>'Toan tinh'!A6:H6</f>
        <v>( Kèm theo Nghị quyết số 140/NQ-HĐND ngày 17 tháng 7 năm 2015 của Hội đồng nhân dân tỉnh)</v>
      </c>
      <c r="B6" s="251"/>
      <c r="C6" s="251"/>
      <c r="D6" s="251"/>
      <c r="E6" s="251"/>
      <c r="F6" s="251"/>
      <c r="G6" s="251"/>
      <c r="H6" s="251"/>
      <c r="I6" s="251"/>
    </row>
    <row r="7" spans="1:9" ht="18" customHeight="1" thickTop="1">
      <c r="A7" s="253" t="s">
        <v>0</v>
      </c>
      <c r="B7" s="255" t="s">
        <v>6</v>
      </c>
      <c r="C7" s="286" t="s">
        <v>226</v>
      </c>
      <c r="D7" s="255" t="s">
        <v>204</v>
      </c>
      <c r="E7" s="255"/>
      <c r="F7" s="255"/>
      <c r="G7" s="255" t="s">
        <v>8</v>
      </c>
      <c r="H7" s="255" t="s">
        <v>205</v>
      </c>
      <c r="I7" s="257" t="s">
        <v>4</v>
      </c>
    </row>
    <row r="8" spans="1:9" ht="36.75" customHeight="1">
      <c r="A8" s="254"/>
      <c r="B8" s="256"/>
      <c r="C8" s="287"/>
      <c r="D8" s="217" t="s">
        <v>2</v>
      </c>
      <c r="E8" s="126" t="s">
        <v>1</v>
      </c>
      <c r="F8" s="126" t="s">
        <v>9</v>
      </c>
      <c r="G8" s="256"/>
      <c r="H8" s="256"/>
      <c r="I8" s="258"/>
    </row>
    <row r="9" spans="1:9" s="120" customFormat="1" ht="13.5" customHeight="1">
      <c r="A9" s="117">
        <v>-1</v>
      </c>
      <c r="B9" s="118">
        <v>-2</v>
      </c>
      <c r="C9" s="218" t="s">
        <v>7</v>
      </c>
      <c r="D9" s="118">
        <v>-4</v>
      </c>
      <c r="E9" s="118">
        <v>-5</v>
      </c>
      <c r="F9" s="118">
        <v>-6</v>
      </c>
      <c r="G9" s="118">
        <v>-7</v>
      </c>
      <c r="H9" s="118">
        <v>-8</v>
      </c>
      <c r="I9" s="119">
        <v>-9</v>
      </c>
    </row>
    <row r="10" spans="1:9" s="11" customFormat="1" ht="43.5" customHeight="1">
      <c r="A10" s="219">
        <v>1</v>
      </c>
      <c r="B10" s="220" t="s">
        <v>206</v>
      </c>
      <c r="C10" s="101">
        <f>SUM(D10:D10)</f>
        <v>0.84</v>
      </c>
      <c r="D10" s="101">
        <f>0.7*1.2</f>
        <v>0.84</v>
      </c>
      <c r="E10" s="221"/>
      <c r="F10" s="222"/>
      <c r="G10" s="222" t="s">
        <v>207</v>
      </c>
      <c r="H10" s="220" t="s">
        <v>208</v>
      </c>
      <c r="I10" s="223"/>
    </row>
    <row r="11" spans="1:9" s="11" customFormat="1" ht="43.5" customHeight="1">
      <c r="A11" s="219">
        <v>2</v>
      </c>
      <c r="B11" s="220" t="s">
        <v>209</v>
      </c>
      <c r="C11" s="101">
        <v>0.2</v>
      </c>
      <c r="D11" s="101">
        <v>0.2</v>
      </c>
      <c r="E11" s="220"/>
      <c r="F11" s="220"/>
      <c r="G11" s="109" t="s">
        <v>210</v>
      </c>
      <c r="H11" s="220" t="s">
        <v>211</v>
      </c>
      <c r="I11" s="224"/>
    </row>
    <row r="12" spans="1:9" s="11" customFormat="1" ht="43.5" customHeight="1">
      <c r="A12" s="225">
        <v>3</v>
      </c>
      <c r="B12" s="226" t="s">
        <v>212</v>
      </c>
      <c r="C12" s="208">
        <v>0.46</v>
      </c>
      <c r="D12" s="208">
        <v>0.46</v>
      </c>
      <c r="E12" s="226"/>
      <c r="F12" s="226"/>
      <c r="G12" s="207" t="s">
        <v>213</v>
      </c>
      <c r="H12" s="220" t="s">
        <v>214</v>
      </c>
      <c r="I12" s="227"/>
    </row>
    <row r="13" spans="1:9" s="11" customFormat="1" ht="43.5" customHeight="1">
      <c r="A13" s="225">
        <v>4</v>
      </c>
      <c r="B13" s="226" t="s">
        <v>215</v>
      </c>
      <c r="C13" s="208">
        <v>0.2</v>
      </c>
      <c r="D13" s="208">
        <v>0.2</v>
      </c>
      <c r="E13" s="226"/>
      <c r="F13" s="226"/>
      <c r="G13" s="207" t="s">
        <v>216</v>
      </c>
      <c r="H13" s="220" t="s">
        <v>217</v>
      </c>
      <c r="I13" s="227"/>
    </row>
    <row r="14" spans="1:9" s="11" customFormat="1" ht="43.5" customHeight="1">
      <c r="A14" s="225">
        <v>5</v>
      </c>
      <c r="B14" s="226" t="s">
        <v>218</v>
      </c>
      <c r="C14" s="208">
        <v>0.21</v>
      </c>
      <c r="D14" s="208">
        <v>0.21</v>
      </c>
      <c r="E14" s="226"/>
      <c r="F14" s="226"/>
      <c r="G14" s="207" t="s">
        <v>219</v>
      </c>
      <c r="H14" s="220" t="s">
        <v>220</v>
      </c>
      <c r="I14" s="227"/>
    </row>
    <row r="15" spans="1:9" s="11" customFormat="1" ht="43.5" customHeight="1">
      <c r="A15" s="225">
        <v>6</v>
      </c>
      <c r="B15" s="226" t="s">
        <v>221</v>
      </c>
      <c r="C15" s="208">
        <v>0.14</v>
      </c>
      <c r="D15" s="208">
        <v>0.14</v>
      </c>
      <c r="E15" s="226"/>
      <c r="F15" s="226"/>
      <c r="G15" s="207" t="s">
        <v>222</v>
      </c>
      <c r="H15" s="220" t="s">
        <v>223</v>
      </c>
      <c r="I15" s="227"/>
    </row>
    <row r="16" spans="1:9" s="11" customFormat="1" ht="43.5" customHeight="1">
      <c r="A16" s="225">
        <v>7</v>
      </c>
      <c r="B16" s="226" t="s">
        <v>224</v>
      </c>
      <c r="C16" s="208">
        <v>0.81</v>
      </c>
      <c r="D16" s="208">
        <v>0.81</v>
      </c>
      <c r="E16" s="226"/>
      <c r="F16" s="226"/>
      <c r="G16" s="207" t="s">
        <v>213</v>
      </c>
      <c r="H16" s="220" t="s">
        <v>225</v>
      </c>
      <c r="I16" s="227"/>
    </row>
    <row r="17" spans="1:9" s="230" customFormat="1" ht="22.5" customHeight="1" thickBot="1">
      <c r="A17" s="288" t="s">
        <v>5</v>
      </c>
      <c r="B17" s="289"/>
      <c r="C17" s="168">
        <f>SUM(C10:C16)</f>
        <v>2.86</v>
      </c>
      <c r="D17" s="168">
        <f>SUM(D10:D16)</f>
        <v>2.86</v>
      </c>
      <c r="E17" s="168">
        <f>SUM(E10:E16)</f>
        <v>0</v>
      </c>
      <c r="F17" s="168">
        <f>SUM(F10:F16)</f>
        <v>0</v>
      </c>
      <c r="G17" s="168"/>
      <c r="H17" s="228"/>
      <c r="I17" s="229"/>
    </row>
    <row r="18" spans="1:10" ht="9" customHeight="1" thickTop="1">
      <c r="A18" s="259"/>
      <c r="B18" s="259"/>
      <c r="C18" s="259"/>
      <c r="D18" s="231"/>
      <c r="E18" s="232"/>
      <c r="F18" s="232"/>
      <c r="G18" s="232"/>
      <c r="H18" s="259"/>
      <c r="I18" s="259"/>
      <c r="J18" s="3"/>
    </row>
    <row r="19" spans="1:10" ht="15">
      <c r="A19" s="233"/>
      <c r="B19" s="232"/>
      <c r="C19" s="231"/>
      <c r="D19" s="231"/>
      <c r="E19" s="232"/>
      <c r="F19" s="232"/>
      <c r="G19" s="259"/>
      <c r="H19" s="259"/>
      <c r="I19" s="259"/>
      <c r="J19" s="3"/>
    </row>
    <row r="20" spans="1:9" ht="12.75">
      <c r="A20" s="234"/>
      <c r="B20" s="21"/>
      <c r="C20" s="76"/>
      <c r="D20" s="76"/>
      <c r="E20" s="21"/>
      <c r="F20" s="21"/>
      <c r="G20" s="21"/>
      <c r="H20" s="21"/>
      <c r="I20" s="21"/>
    </row>
  </sheetData>
  <sheetProtection/>
  <mergeCells count="18">
    <mergeCell ref="G19:I19"/>
    <mergeCell ref="A1:B1"/>
    <mergeCell ref="D1:I1"/>
    <mergeCell ref="A2:B2"/>
    <mergeCell ref="D2:I2"/>
    <mergeCell ref="A6:I6"/>
    <mergeCell ref="A17:B17"/>
    <mergeCell ref="A18:C18"/>
    <mergeCell ref="H18:I18"/>
    <mergeCell ref="A4:B4"/>
    <mergeCell ref="A5:I5"/>
    <mergeCell ref="A7:A8"/>
    <mergeCell ref="B7:B8"/>
    <mergeCell ref="C7:C8"/>
    <mergeCell ref="D7:F7"/>
    <mergeCell ref="G7:G8"/>
    <mergeCell ref="H7:H8"/>
    <mergeCell ref="I7:I8"/>
  </mergeCell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2"/>
  <headerFooter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G15" sqref="G15:I15"/>
    </sheetView>
  </sheetViews>
  <sheetFormatPr defaultColWidth="7.8515625" defaultRowHeight="12.75"/>
  <cols>
    <col min="1" max="1" width="5.28125" style="25" customWidth="1"/>
    <col min="2" max="2" width="44.140625" style="4" customWidth="1"/>
    <col min="3" max="3" width="13.8515625" style="26" customWidth="1"/>
    <col min="4" max="4" width="9.28125" style="4" customWidth="1"/>
    <col min="5" max="5" width="6.8515625" style="4" customWidth="1"/>
    <col min="6" max="6" width="7.421875" style="4" customWidth="1"/>
    <col min="7" max="7" width="25.57421875" style="4" customWidth="1"/>
    <col min="8" max="8" width="47.28125" style="4" customWidth="1"/>
    <col min="9" max="9" width="10.57421875" style="4" customWidth="1"/>
    <col min="10" max="16384" width="7.8515625" style="4" customWidth="1"/>
  </cols>
  <sheetData>
    <row r="1" spans="1:9" ht="16.5" customHeight="1">
      <c r="A1" s="246" t="s">
        <v>228</v>
      </c>
      <c r="B1" s="246"/>
      <c r="C1" s="4"/>
      <c r="D1" s="247" t="s">
        <v>230</v>
      </c>
      <c r="E1" s="247"/>
      <c r="F1" s="247"/>
      <c r="G1" s="247"/>
      <c r="H1" s="247"/>
      <c r="I1" s="247"/>
    </row>
    <row r="2" spans="1:9" ht="16.5" customHeight="1">
      <c r="A2" s="247" t="s">
        <v>229</v>
      </c>
      <c r="B2" s="247"/>
      <c r="C2" s="4"/>
      <c r="D2" s="247" t="s">
        <v>231</v>
      </c>
      <c r="E2" s="247"/>
      <c r="F2" s="247"/>
      <c r="G2" s="247"/>
      <c r="H2" s="247"/>
      <c r="I2" s="247"/>
    </row>
    <row r="3" spans="3:4" ht="12.75">
      <c r="C3" s="4"/>
      <c r="D3" s="26"/>
    </row>
    <row r="4" spans="1:9" ht="15">
      <c r="A4" s="248" t="s">
        <v>234</v>
      </c>
      <c r="B4" s="249"/>
      <c r="C4" s="249"/>
      <c r="D4" s="249"/>
      <c r="E4" s="249"/>
      <c r="F4" s="249"/>
      <c r="G4" s="249"/>
      <c r="H4" s="249"/>
      <c r="I4" s="249"/>
    </row>
    <row r="5" spans="1:11" ht="19.5" customHeight="1">
      <c r="A5" s="248" t="s">
        <v>30</v>
      </c>
      <c r="B5" s="250"/>
      <c r="C5" s="250"/>
      <c r="D5" s="250"/>
      <c r="E5" s="250"/>
      <c r="F5" s="250"/>
      <c r="G5" s="250"/>
      <c r="H5" s="250"/>
      <c r="I5" s="250"/>
      <c r="J5" s="12"/>
      <c r="K5" s="12"/>
    </row>
    <row r="6" spans="1:11" ht="22.5" customHeight="1" thickBot="1">
      <c r="A6" s="251" t="str">
        <f>'Toan tinh'!A6:H6</f>
        <v>( Kèm theo Nghị quyết số 140/NQ-HĐND ngày 17 tháng 7 năm 2015 của Hội đồng nhân dân tỉnh)</v>
      </c>
      <c r="B6" s="251"/>
      <c r="C6" s="251"/>
      <c r="D6" s="251"/>
      <c r="E6" s="251"/>
      <c r="F6" s="251"/>
      <c r="G6" s="251"/>
      <c r="H6" s="251"/>
      <c r="I6" s="251"/>
      <c r="J6" s="12"/>
      <c r="K6" s="12"/>
    </row>
    <row r="7" spans="1:9" ht="32.25" customHeight="1" thickTop="1">
      <c r="A7" s="253" t="s">
        <v>0</v>
      </c>
      <c r="B7" s="255" t="s">
        <v>6</v>
      </c>
      <c r="C7" s="255" t="s">
        <v>226</v>
      </c>
      <c r="D7" s="255" t="s">
        <v>29</v>
      </c>
      <c r="E7" s="255"/>
      <c r="F7" s="255"/>
      <c r="G7" s="255" t="s">
        <v>10</v>
      </c>
      <c r="H7" s="255" t="s">
        <v>15</v>
      </c>
      <c r="I7" s="257" t="s">
        <v>4</v>
      </c>
    </row>
    <row r="8" spans="1:9" ht="51.75" customHeight="1">
      <c r="A8" s="254"/>
      <c r="B8" s="256"/>
      <c r="C8" s="256"/>
      <c r="D8" s="126" t="s">
        <v>2</v>
      </c>
      <c r="E8" s="126" t="s">
        <v>1</v>
      </c>
      <c r="F8" s="126" t="s">
        <v>9</v>
      </c>
      <c r="G8" s="256"/>
      <c r="H8" s="256"/>
      <c r="I8" s="258"/>
    </row>
    <row r="9" spans="1:9" s="120" customFormat="1" ht="17.25" customHeight="1">
      <c r="A9" s="117">
        <v>-1</v>
      </c>
      <c r="B9" s="118">
        <v>-2</v>
      </c>
      <c r="C9" s="118" t="s">
        <v>7</v>
      </c>
      <c r="D9" s="118">
        <v>-4</v>
      </c>
      <c r="E9" s="118">
        <v>-5</v>
      </c>
      <c r="F9" s="118">
        <v>-6</v>
      </c>
      <c r="G9" s="118">
        <v>-7</v>
      </c>
      <c r="H9" s="118">
        <v>-8</v>
      </c>
      <c r="I9" s="119">
        <v>-9</v>
      </c>
    </row>
    <row r="10" spans="1:9" ht="67.5" customHeight="1">
      <c r="A10" s="85">
        <v>1</v>
      </c>
      <c r="B10" s="165" t="s">
        <v>37</v>
      </c>
      <c r="C10" s="148">
        <f>D10+E10+F10</f>
        <v>1.96</v>
      </c>
      <c r="D10" s="148">
        <v>1.96</v>
      </c>
      <c r="E10" s="149"/>
      <c r="F10" s="149"/>
      <c r="G10" s="150" t="s">
        <v>38</v>
      </c>
      <c r="H10" s="109" t="s">
        <v>39</v>
      </c>
      <c r="I10" s="151"/>
    </row>
    <row r="11" spans="1:9" ht="51" customHeight="1">
      <c r="A11" s="85">
        <v>2</v>
      </c>
      <c r="B11" s="152" t="s">
        <v>40</v>
      </c>
      <c r="C11" s="148">
        <f>D11+E11+F11</f>
        <v>0.08</v>
      </c>
      <c r="D11" s="148">
        <v>0.08</v>
      </c>
      <c r="E11" s="149"/>
      <c r="F11" s="149"/>
      <c r="G11" s="153" t="s">
        <v>41</v>
      </c>
      <c r="H11" s="153" t="s">
        <v>42</v>
      </c>
      <c r="I11" s="154"/>
    </row>
    <row r="12" spans="1:9" ht="50.25" customHeight="1">
      <c r="A12" s="85">
        <v>3</v>
      </c>
      <c r="B12" s="155" t="s">
        <v>43</v>
      </c>
      <c r="C12" s="148">
        <f>D12+E12+F12</f>
        <v>1.16</v>
      </c>
      <c r="D12" s="148">
        <v>1.16</v>
      </c>
      <c r="E12" s="149"/>
      <c r="F12" s="149"/>
      <c r="G12" s="156" t="s">
        <v>44</v>
      </c>
      <c r="H12" s="153" t="s">
        <v>42</v>
      </c>
      <c r="I12" s="151"/>
    </row>
    <row r="13" spans="1:9" ht="33" customHeight="1" thickBot="1">
      <c r="A13" s="157"/>
      <c r="B13" s="96" t="s">
        <v>5</v>
      </c>
      <c r="C13" s="158">
        <f>SUM(C10:C12)</f>
        <v>3.2</v>
      </c>
      <c r="D13" s="158">
        <f>SUM(D10:D12)</f>
        <v>3.2</v>
      </c>
      <c r="E13" s="158">
        <f>SUM(E10:E10)</f>
        <v>0</v>
      </c>
      <c r="F13" s="158">
        <f>SUM(F10:F10)</f>
        <v>0</v>
      </c>
      <c r="G13" s="159"/>
      <c r="H13" s="159"/>
      <c r="I13" s="245"/>
    </row>
    <row r="14" spans="1:7" s="40" customFormat="1" ht="21.75" customHeight="1" thickTop="1">
      <c r="A14" s="37"/>
      <c r="B14" s="38"/>
      <c r="C14" s="51"/>
      <c r="D14" s="39"/>
      <c r="G14" s="39"/>
    </row>
    <row r="15" spans="1:10" s="40" customFormat="1" ht="21.75" customHeight="1">
      <c r="A15" s="37"/>
      <c r="B15" s="41"/>
      <c r="C15" s="43"/>
      <c r="D15" s="42"/>
      <c r="F15" s="2"/>
      <c r="G15" s="259"/>
      <c r="H15" s="259"/>
      <c r="I15" s="259"/>
      <c r="J15" s="43"/>
    </row>
    <row r="16" spans="1:10" s="40" customFormat="1" ht="21.75" customHeight="1">
      <c r="A16" s="37"/>
      <c r="B16" s="41"/>
      <c r="C16" s="43"/>
      <c r="D16" s="42"/>
      <c r="F16" s="2"/>
      <c r="G16" s="43"/>
      <c r="H16" s="43"/>
      <c r="I16" s="43"/>
      <c r="J16" s="43"/>
    </row>
    <row r="17" spans="1:10" s="40" customFormat="1" ht="21.75" customHeight="1">
      <c r="A17" s="37"/>
      <c r="B17" s="42"/>
      <c r="C17" s="68"/>
      <c r="D17" s="42"/>
      <c r="F17" s="2"/>
      <c r="G17" s="42"/>
      <c r="H17" s="42"/>
      <c r="I17" s="2"/>
      <c r="J17" s="23"/>
    </row>
    <row r="18" spans="1:10" s="40" customFormat="1" ht="21.75" customHeight="1">
      <c r="A18" s="37"/>
      <c r="B18" s="42"/>
      <c r="C18" s="68"/>
      <c r="D18" s="42"/>
      <c r="F18" s="2"/>
      <c r="G18" s="42"/>
      <c r="H18" s="42"/>
      <c r="I18" s="2"/>
      <c r="J18" s="23"/>
    </row>
    <row r="19" spans="1:10" s="40" customFormat="1" ht="21.75" customHeight="1">
      <c r="A19" s="37"/>
      <c r="B19" s="42"/>
      <c r="C19" s="68"/>
      <c r="D19" s="42"/>
      <c r="F19" s="2"/>
      <c r="G19" s="42"/>
      <c r="H19" s="42"/>
      <c r="I19" s="2"/>
      <c r="J19" s="23"/>
    </row>
    <row r="20" spans="1:10" s="40" customFormat="1" ht="21.75" customHeight="1">
      <c r="A20" s="37"/>
      <c r="B20" s="42"/>
      <c r="C20" s="68"/>
      <c r="D20" s="42"/>
      <c r="F20" s="2"/>
      <c r="G20" s="42"/>
      <c r="H20" s="42"/>
      <c r="I20" s="2"/>
      <c r="J20" s="23"/>
    </row>
    <row r="21" spans="1:10" s="40" customFormat="1" ht="21.75" customHeight="1">
      <c r="A21" s="37"/>
      <c r="B21" s="41"/>
      <c r="C21" s="43"/>
      <c r="D21" s="42"/>
      <c r="F21" s="2"/>
      <c r="G21" s="43"/>
      <c r="H21" s="43"/>
      <c r="I21" s="43"/>
      <c r="J21" s="43"/>
    </row>
    <row r="22" spans="1:7" s="40" customFormat="1" ht="21.75" customHeight="1">
      <c r="A22" s="44"/>
      <c r="B22" s="45"/>
      <c r="C22" s="54"/>
      <c r="D22" s="39"/>
      <c r="G22" s="45"/>
    </row>
    <row r="23" spans="1:7" s="40" customFormat="1" ht="21.75" customHeight="1">
      <c r="A23" s="37"/>
      <c r="B23" s="47"/>
      <c r="C23" s="51"/>
      <c r="D23" s="39"/>
      <c r="G23" s="39"/>
    </row>
    <row r="24" spans="1:7" s="40" customFormat="1" ht="21.75" customHeight="1">
      <c r="A24" s="37"/>
      <c r="B24" s="47"/>
      <c r="C24" s="51"/>
      <c r="D24" s="39"/>
      <c r="G24" s="39"/>
    </row>
    <row r="25" spans="1:7" s="40" customFormat="1" ht="21.75" customHeight="1">
      <c r="A25" s="37"/>
      <c r="B25" s="47"/>
      <c r="C25" s="51"/>
      <c r="D25" s="39"/>
      <c r="G25" s="39"/>
    </row>
    <row r="26" spans="1:7" s="40" customFormat="1" ht="21.75" customHeight="1">
      <c r="A26" s="37"/>
      <c r="B26" s="48"/>
      <c r="C26" s="56"/>
      <c r="D26" s="39"/>
      <c r="G26" s="49"/>
    </row>
    <row r="27" spans="1:7" s="40" customFormat="1" ht="21.75" customHeight="1">
      <c r="A27" s="37"/>
      <c r="B27" s="50"/>
      <c r="C27" s="51"/>
      <c r="D27" s="39"/>
      <c r="G27" s="51"/>
    </row>
    <row r="28" spans="1:7" s="40" customFormat="1" ht="21.75" customHeight="1">
      <c r="A28" s="37"/>
      <c r="B28" s="52"/>
      <c r="C28" s="51"/>
      <c r="D28" s="39"/>
      <c r="G28" s="52"/>
    </row>
    <row r="29" spans="1:7" s="40" customFormat="1" ht="21.75" customHeight="1">
      <c r="A29" s="44"/>
      <c r="B29" s="53"/>
      <c r="C29" s="54"/>
      <c r="D29" s="39"/>
      <c r="G29" s="54"/>
    </row>
    <row r="30" spans="1:7" s="40" customFormat="1" ht="21.75" customHeight="1">
      <c r="A30" s="37"/>
      <c r="B30" s="47"/>
      <c r="C30" s="51"/>
      <c r="D30" s="39"/>
      <c r="G30" s="39"/>
    </row>
    <row r="31" spans="1:7" s="40" customFormat="1" ht="21.75" customHeight="1">
      <c r="A31" s="37"/>
      <c r="B31" s="47"/>
      <c r="C31" s="51"/>
      <c r="D31" s="39"/>
      <c r="G31" s="39"/>
    </row>
    <row r="32" spans="1:7" s="40" customFormat="1" ht="21.75" customHeight="1">
      <c r="A32" s="37"/>
      <c r="B32" s="38"/>
      <c r="C32" s="51"/>
      <c r="D32" s="39"/>
      <c r="G32" s="55"/>
    </row>
    <row r="33" spans="1:7" s="40" customFormat="1" ht="21.75" customHeight="1">
      <c r="A33" s="37"/>
      <c r="B33" s="47"/>
      <c r="C33" s="51"/>
      <c r="D33" s="39"/>
      <c r="G33" s="39"/>
    </row>
    <row r="34" spans="1:7" s="40" customFormat="1" ht="21.75" customHeight="1">
      <c r="A34" s="37"/>
      <c r="B34" s="47"/>
      <c r="C34" s="51"/>
      <c r="D34" s="39"/>
      <c r="G34" s="39"/>
    </row>
    <row r="35" spans="1:7" s="40" customFormat="1" ht="21.75" customHeight="1">
      <c r="A35" s="37"/>
      <c r="B35" s="47"/>
      <c r="C35" s="51"/>
      <c r="D35" s="39"/>
      <c r="G35" s="39"/>
    </row>
    <row r="36" spans="1:7" s="40" customFormat="1" ht="21.75" customHeight="1">
      <c r="A36" s="37"/>
      <c r="B36" s="47"/>
      <c r="C36" s="51"/>
      <c r="D36" s="39"/>
      <c r="G36" s="39"/>
    </row>
    <row r="37" spans="1:7" s="40" customFormat="1" ht="21.75" customHeight="1">
      <c r="A37" s="37"/>
      <c r="B37" s="48"/>
      <c r="C37" s="56"/>
      <c r="D37" s="39"/>
      <c r="G37" s="56"/>
    </row>
    <row r="38" spans="1:7" s="40" customFormat="1" ht="21.75" customHeight="1">
      <c r="A38" s="44"/>
      <c r="B38" s="45"/>
      <c r="C38" s="54"/>
      <c r="D38" s="39"/>
      <c r="G38" s="45"/>
    </row>
    <row r="39" spans="1:7" s="40" customFormat="1" ht="21.75" customHeight="1">
      <c r="A39" s="37"/>
      <c r="B39" s="47"/>
      <c r="C39" s="51"/>
      <c r="D39" s="39"/>
      <c r="G39" s="39"/>
    </row>
    <row r="40" spans="1:7" s="40" customFormat="1" ht="21.75" customHeight="1">
      <c r="A40" s="37"/>
      <c r="B40" s="47"/>
      <c r="C40" s="51"/>
      <c r="D40" s="39"/>
      <c r="G40" s="39"/>
    </row>
    <row r="41" spans="1:7" s="40" customFormat="1" ht="21.75" customHeight="1">
      <c r="A41" s="37"/>
      <c r="B41" s="47"/>
      <c r="C41" s="51"/>
      <c r="D41" s="39"/>
      <c r="G41" s="39"/>
    </row>
    <row r="42" spans="1:7" s="40" customFormat="1" ht="21.75" customHeight="1">
      <c r="A42" s="37"/>
      <c r="B42" s="48"/>
      <c r="C42" s="51"/>
      <c r="D42" s="39"/>
      <c r="G42" s="51"/>
    </row>
    <row r="43" spans="1:7" s="40" customFormat="1" ht="21.75" customHeight="1">
      <c r="A43" s="37"/>
      <c r="B43" s="48"/>
      <c r="C43" s="51"/>
      <c r="D43" s="39"/>
      <c r="G43" s="51"/>
    </row>
    <row r="44" spans="1:7" s="40" customFormat="1" ht="21.75" customHeight="1">
      <c r="A44" s="37"/>
      <c r="B44" s="48"/>
      <c r="C44" s="51"/>
      <c r="D44" s="39"/>
      <c r="G44" s="51"/>
    </row>
    <row r="45" spans="1:7" s="40" customFormat="1" ht="21.75" customHeight="1">
      <c r="A45" s="44"/>
      <c r="B45" s="53"/>
      <c r="C45" s="54"/>
      <c r="D45" s="46"/>
      <c r="G45" s="54"/>
    </row>
    <row r="46" spans="1:3" s="40" customFormat="1" ht="12.75">
      <c r="A46" s="57"/>
      <c r="C46" s="69"/>
    </row>
    <row r="47" spans="1:3" s="40" customFormat="1" ht="12.75">
      <c r="A47" s="57"/>
      <c r="C47" s="69"/>
    </row>
    <row r="48" spans="1:3" s="40" customFormat="1" ht="12.75">
      <c r="A48" s="57"/>
      <c r="C48" s="69"/>
    </row>
    <row r="49" spans="1:3" s="40" customFormat="1" ht="12.75">
      <c r="A49" s="57"/>
      <c r="C49" s="69"/>
    </row>
    <row r="50" spans="1:3" s="40" customFormat="1" ht="12.75">
      <c r="A50" s="57"/>
      <c r="C50" s="69"/>
    </row>
    <row r="51" spans="1:3" s="40" customFormat="1" ht="12.75">
      <c r="A51" s="57"/>
      <c r="C51" s="69"/>
    </row>
    <row r="52" spans="1:3" s="40" customFormat="1" ht="12.75">
      <c r="A52" s="57"/>
      <c r="C52" s="69"/>
    </row>
    <row r="53" spans="1:3" s="40" customFormat="1" ht="12.75">
      <c r="A53" s="57"/>
      <c r="C53" s="69"/>
    </row>
    <row r="54" spans="1:3" s="40" customFormat="1" ht="12.75">
      <c r="A54" s="57"/>
      <c r="C54" s="69"/>
    </row>
  </sheetData>
  <sheetProtection/>
  <mergeCells count="15">
    <mergeCell ref="A6:I6"/>
    <mergeCell ref="A1:B1"/>
    <mergeCell ref="A2:B2"/>
    <mergeCell ref="D1:I1"/>
    <mergeCell ref="D2:I2"/>
    <mergeCell ref="A4:I4"/>
    <mergeCell ref="A5:I5"/>
    <mergeCell ref="I7:I8"/>
    <mergeCell ref="C7:C8"/>
    <mergeCell ref="H7:H8"/>
    <mergeCell ref="A7:A8"/>
    <mergeCell ref="B7:B8"/>
    <mergeCell ref="G15:I15"/>
    <mergeCell ref="D7:F7"/>
    <mergeCell ref="G7:G8"/>
  </mergeCells>
  <printOptions/>
  <pageMargins left="0.45" right="0.45" top="0.5" bottom="0.5" header="0.3" footer="0.3"/>
  <pageSetup horizontalDpi="600" verticalDpi="600" orientation="landscape" paperSize="9" scale="80" r:id="rId2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0">
      <selection activeCell="A5" sqref="A5:I5"/>
    </sheetView>
  </sheetViews>
  <sheetFormatPr defaultColWidth="9.140625" defaultRowHeight="12.75"/>
  <cols>
    <col min="1" max="1" width="5.00390625" style="72" customWidth="1"/>
    <col min="2" max="2" width="42.421875" style="0" customWidth="1"/>
    <col min="3" max="3" width="13.140625" style="63" customWidth="1"/>
    <col min="4" max="4" width="9.421875" style="60" customWidth="1"/>
    <col min="5" max="5" width="8.8515625" style="60" customWidth="1"/>
    <col min="6" max="6" width="9.421875" style="60" customWidth="1"/>
    <col min="7" max="7" width="21.28125" style="12" customWidth="1"/>
    <col min="8" max="8" width="33.8515625" style="0" customWidth="1"/>
    <col min="9" max="9" width="12.421875" style="81" customWidth="1"/>
  </cols>
  <sheetData>
    <row r="1" spans="1:9" ht="16.5">
      <c r="A1" s="246" t="s">
        <v>228</v>
      </c>
      <c r="B1" s="246"/>
      <c r="C1" s="4"/>
      <c r="D1" s="247" t="s">
        <v>230</v>
      </c>
      <c r="E1" s="247"/>
      <c r="F1" s="247"/>
      <c r="G1" s="247"/>
      <c r="H1" s="247"/>
      <c r="I1" s="247"/>
    </row>
    <row r="2" spans="1:9" ht="16.5">
      <c r="A2" s="247" t="s">
        <v>229</v>
      </c>
      <c r="B2" s="247"/>
      <c r="C2" s="4"/>
      <c r="D2" s="247" t="s">
        <v>231</v>
      </c>
      <c r="E2" s="247"/>
      <c r="F2" s="247"/>
      <c r="G2" s="247"/>
      <c r="H2" s="247"/>
      <c r="I2" s="247"/>
    </row>
    <row r="3" spans="1:9" ht="12.75">
      <c r="A3" s="25"/>
      <c r="B3" s="4"/>
      <c r="C3" s="4"/>
      <c r="D3" s="26"/>
      <c r="E3" s="4"/>
      <c r="F3" s="4"/>
      <c r="G3" s="4"/>
      <c r="H3" s="4"/>
      <c r="I3" s="4"/>
    </row>
    <row r="4" spans="1:7" ht="15">
      <c r="A4" s="262"/>
      <c r="B4" s="262"/>
      <c r="C4" s="59"/>
      <c r="G4" s="58"/>
    </row>
    <row r="5" spans="1:11" ht="15" customHeight="1">
      <c r="A5" s="248" t="s">
        <v>235</v>
      </c>
      <c r="B5" s="248"/>
      <c r="C5" s="248"/>
      <c r="D5" s="248"/>
      <c r="E5" s="248"/>
      <c r="F5" s="248"/>
      <c r="G5" s="248"/>
      <c r="H5" s="248"/>
      <c r="I5" s="248"/>
      <c r="J5" s="78"/>
      <c r="K5" s="78"/>
    </row>
    <row r="6" spans="1:11" ht="15.75" customHeight="1">
      <c r="A6" s="248" t="s">
        <v>31</v>
      </c>
      <c r="B6" s="248"/>
      <c r="C6" s="248"/>
      <c r="D6" s="248"/>
      <c r="E6" s="248"/>
      <c r="F6" s="248"/>
      <c r="G6" s="248"/>
      <c r="H6" s="248"/>
      <c r="I6" s="248"/>
      <c r="J6" s="79"/>
      <c r="K6" s="79"/>
    </row>
    <row r="7" spans="1:11" ht="21" customHeight="1" thickBot="1">
      <c r="A7" s="251" t="str">
        <f>'Toan tinh'!A6:H6</f>
        <v>( Kèm theo Nghị quyết số 140/NQ-HĐND ngày 17 tháng 7 năm 2015 của Hội đồng nhân dân tỉnh)</v>
      </c>
      <c r="B7" s="251"/>
      <c r="C7" s="251"/>
      <c r="D7" s="251"/>
      <c r="E7" s="251"/>
      <c r="F7" s="251"/>
      <c r="G7" s="251"/>
      <c r="H7" s="251"/>
      <c r="I7" s="251"/>
      <c r="J7" s="75"/>
      <c r="K7" s="75"/>
    </row>
    <row r="8" spans="1:20" s="61" customFormat="1" ht="24" customHeight="1" thickTop="1">
      <c r="A8" s="264" t="s">
        <v>0</v>
      </c>
      <c r="B8" s="260" t="s">
        <v>12</v>
      </c>
      <c r="C8" s="263" t="s">
        <v>226</v>
      </c>
      <c r="D8" s="263" t="s">
        <v>29</v>
      </c>
      <c r="E8" s="263"/>
      <c r="F8" s="263"/>
      <c r="G8" s="260" t="s">
        <v>13</v>
      </c>
      <c r="H8" s="263" t="s">
        <v>16</v>
      </c>
      <c r="I8" s="268" t="s">
        <v>4</v>
      </c>
      <c r="L8" s="248"/>
      <c r="M8" s="250"/>
      <c r="N8" s="250"/>
      <c r="O8" s="250"/>
      <c r="P8" s="250"/>
      <c r="Q8" s="250"/>
      <c r="R8" s="250"/>
      <c r="S8" s="250"/>
      <c r="T8" s="250"/>
    </row>
    <row r="9" spans="1:9" s="62" customFormat="1" ht="62.25" customHeight="1">
      <c r="A9" s="265"/>
      <c r="B9" s="261"/>
      <c r="C9" s="266"/>
      <c r="D9" s="6" t="s">
        <v>2</v>
      </c>
      <c r="E9" s="6" t="s">
        <v>1</v>
      </c>
      <c r="F9" s="6" t="s">
        <v>9</v>
      </c>
      <c r="G9" s="261"/>
      <c r="H9" s="266"/>
      <c r="I9" s="269"/>
    </row>
    <row r="10" spans="1:9" ht="13.5">
      <c r="A10" s="22">
        <v>-1</v>
      </c>
      <c r="B10" s="10">
        <v>-2</v>
      </c>
      <c r="C10" s="10" t="s">
        <v>7</v>
      </c>
      <c r="D10" s="10">
        <v>-4</v>
      </c>
      <c r="E10" s="10">
        <v>-5</v>
      </c>
      <c r="F10" s="10">
        <v>-6</v>
      </c>
      <c r="G10" s="10">
        <v>-7</v>
      </c>
      <c r="H10" s="10">
        <v>-8</v>
      </c>
      <c r="I10" s="80">
        <v>-9</v>
      </c>
    </row>
    <row r="11" spans="1:9" ht="36.75" customHeight="1">
      <c r="A11" s="85">
        <v>1</v>
      </c>
      <c r="B11" s="82" t="s">
        <v>45</v>
      </c>
      <c r="C11" s="86">
        <f>SUM(D11:F11)</f>
        <v>0.5</v>
      </c>
      <c r="D11" s="86">
        <v>0.5</v>
      </c>
      <c r="E11" s="86"/>
      <c r="F11" s="86"/>
      <c r="G11" s="83" t="s">
        <v>46</v>
      </c>
      <c r="H11" s="87" t="s">
        <v>47</v>
      </c>
      <c r="I11" s="88"/>
    </row>
    <row r="12" spans="1:9" ht="48" customHeight="1">
      <c r="A12" s="85">
        <v>2</v>
      </c>
      <c r="B12" s="84" t="s">
        <v>48</v>
      </c>
      <c r="C12" s="86">
        <f aca="true" t="shared" si="0" ref="C12:C18">SUM(D12:F12)</f>
        <v>0.2</v>
      </c>
      <c r="D12" s="89">
        <v>0.2</v>
      </c>
      <c r="E12" s="89"/>
      <c r="F12" s="89"/>
      <c r="G12" s="90" t="s">
        <v>49</v>
      </c>
      <c r="H12" s="87" t="s">
        <v>50</v>
      </c>
      <c r="I12" s="88"/>
    </row>
    <row r="13" spans="1:9" ht="54.75" customHeight="1">
      <c r="A13" s="85">
        <v>3</v>
      </c>
      <c r="B13" s="84" t="s">
        <v>51</v>
      </c>
      <c r="C13" s="86">
        <f t="shared" si="0"/>
        <v>0.46</v>
      </c>
      <c r="D13" s="89">
        <v>0.46</v>
      </c>
      <c r="E13" s="89"/>
      <c r="F13" s="89"/>
      <c r="G13" s="90" t="s">
        <v>52</v>
      </c>
      <c r="H13" s="87" t="s">
        <v>53</v>
      </c>
      <c r="I13" s="88"/>
    </row>
    <row r="14" spans="1:9" ht="38.25" customHeight="1">
      <c r="A14" s="85">
        <v>4</v>
      </c>
      <c r="B14" s="84" t="s">
        <v>54</v>
      </c>
      <c r="C14" s="86">
        <f t="shared" si="0"/>
        <v>0.82</v>
      </c>
      <c r="D14" s="89">
        <v>0.82</v>
      </c>
      <c r="E14" s="89"/>
      <c r="F14" s="89"/>
      <c r="G14" s="90" t="s">
        <v>55</v>
      </c>
      <c r="H14" s="87" t="s">
        <v>56</v>
      </c>
      <c r="I14" s="88"/>
    </row>
    <row r="15" spans="1:9" ht="38.25" customHeight="1">
      <c r="A15" s="85">
        <v>5</v>
      </c>
      <c r="B15" s="82" t="s">
        <v>193</v>
      </c>
      <c r="C15" s="86">
        <f t="shared" si="0"/>
        <v>0.07</v>
      </c>
      <c r="D15" s="86">
        <v>0.07</v>
      </c>
      <c r="E15" s="86"/>
      <c r="F15" s="86"/>
      <c r="G15" s="83" t="s">
        <v>190</v>
      </c>
      <c r="H15" s="87" t="s">
        <v>194</v>
      </c>
      <c r="I15" s="125" t="s">
        <v>192</v>
      </c>
    </row>
    <row r="16" spans="1:9" ht="38.25" customHeight="1">
      <c r="A16" s="85">
        <v>6</v>
      </c>
      <c r="B16" s="121" t="s">
        <v>189</v>
      </c>
      <c r="C16" s="86">
        <f t="shared" si="0"/>
        <v>1.9</v>
      </c>
      <c r="D16" s="122">
        <v>1.9</v>
      </c>
      <c r="E16" s="122"/>
      <c r="F16" s="122"/>
      <c r="G16" s="123" t="s">
        <v>190</v>
      </c>
      <c r="H16" s="124" t="s">
        <v>191</v>
      </c>
      <c r="I16" s="125" t="s">
        <v>192</v>
      </c>
    </row>
    <row r="17" spans="1:9" ht="38.25" customHeight="1">
      <c r="A17" s="85">
        <v>7</v>
      </c>
      <c r="B17" s="84" t="s">
        <v>59</v>
      </c>
      <c r="C17" s="86">
        <f t="shared" si="0"/>
        <v>0.7</v>
      </c>
      <c r="D17" s="89">
        <v>0.7</v>
      </c>
      <c r="E17" s="89"/>
      <c r="F17" s="89"/>
      <c r="G17" s="90" t="s">
        <v>14</v>
      </c>
      <c r="H17" s="87" t="s">
        <v>60</v>
      </c>
      <c r="I17" s="88"/>
    </row>
    <row r="18" spans="1:9" ht="51.75" customHeight="1">
      <c r="A18" s="85">
        <v>8</v>
      </c>
      <c r="B18" s="84" t="s">
        <v>57</v>
      </c>
      <c r="C18" s="86">
        <f t="shared" si="0"/>
        <v>0.8</v>
      </c>
      <c r="D18" s="89">
        <v>0.8</v>
      </c>
      <c r="E18" s="89"/>
      <c r="F18" s="89"/>
      <c r="G18" s="90" t="s">
        <v>14</v>
      </c>
      <c r="H18" s="87" t="s">
        <v>58</v>
      </c>
      <c r="I18" s="88"/>
    </row>
    <row r="19" spans="1:9" ht="27" customHeight="1" thickBot="1">
      <c r="A19" s="91"/>
      <c r="B19" s="92" t="s">
        <v>5</v>
      </c>
      <c r="C19" s="93">
        <f>SUM(C11:C18)</f>
        <v>5.449999999999999</v>
      </c>
      <c r="D19" s="93">
        <f>SUM(D11:D18)</f>
        <v>5.449999999999999</v>
      </c>
      <c r="E19" s="93">
        <f>SUM(E11:E18)</f>
        <v>0</v>
      </c>
      <c r="F19" s="93">
        <f>SUM(F11:F18)</f>
        <v>0</v>
      </c>
      <c r="G19" s="92"/>
      <c r="H19" s="94"/>
      <c r="I19" s="95"/>
    </row>
    <row r="20" ht="19.5" customHeight="1" thickTop="1"/>
    <row r="21" spans="7:9" ht="15">
      <c r="G21" s="267"/>
      <c r="H21" s="267"/>
      <c r="I21" s="267"/>
    </row>
    <row r="22" spans="2:7" ht="16.5">
      <c r="B22" s="64"/>
      <c r="D22" s="66"/>
      <c r="E22" s="66"/>
      <c r="F22" s="66"/>
      <c r="G22" s="65"/>
    </row>
    <row r="23" ht="13.5">
      <c r="H23" s="67"/>
    </row>
  </sheetData>
  <sheetProtection/>
  <mergeCells count="17">
    <mergeCell ref="G21:I21"/>
    <mergeCell ref="H8:H9"/>
    <mergeCell ref="I8:I9"/>
    <mergeCell ref="A1:B1"/>
    <mergeCell ref="D1:I1"/>
    <mergeCell ref="A2:B2"/>
    <mergeCell ref="D2:I2"/>
    <mergeCell ref="L8:T8"/>
    <mergeCell ref="G8:G9"/>
    <mergeCell ref="A4:B4"/>
    <mergeCell ref="D8:F8"/>
    <mergeCell ref="A8:A9"/>
    <mergeCell ref="A7:I7"/>
    <mergeCell ref="A5:I5"/>
    <mergeCell ref="A6:I6"/>
    <mergeCell ref="B8:B9"/>
    <mergeCell ref="C8:C9"/>
  </mergeCells>
  <printOptions/>
  <pageMargins left="0.45" right="0.45" top="0.75" bottom="0.5" header="0.3" footer="0.3"/>
  <pageSetup horizontalDpi="600" verticalDpi="600" orientation="landscape" paperSize="9" scale="90" r:id="rId2"/>
  <headerFooter>
    <oddFooter>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G4" sqref="G4"/>
    </sheetView>
  </sheetViews>
  <sheetFormatPr defaultColWidth="7.8515625" defaultRowHeight="12.75"/>
  <cols>
    <col min="1" max="1" width="5.28125" style="26" customWidth="1"/>
    <col min="2" max="2" width="46.421875" style="4" customWidth="1"/>
    <col min="3" max="3" width="13.421875" style="4" customWidth="1"/>
    <col min="4" max="4" width="8.8515625" style="4" customWidth="1"/>
    <col min="5" max="5" width="7.421875" style="4" customWidth="1"/>
    <col min="6" max="6" width="7.57421875" style="4" customWidth="1"/>
    <col min="7" max="7" width="16.421875" style="4" customWidth="1"/>
    <col min="8" max="8" width="50.140625" style="4" customWidth="1"/>
    <col min="9" max="9" width="7.421875" style="4" customWidth="1"/>
    <col min="10" max="16384" width="7.8515625" style="4" customWidth="1"/>
  </cols>
  <sheetData>
    <row r="1" spans="1:9" ht="16.5">
      <c r="A1" s="246" t="s">
        <v>228</v>
      </c>
      <c r="B1" s="246"/>
      <c r="D1" s="247" t="s">
        <v>230</v>
      </c>
      <c r="E1" s="247"/>
      <c r="F1" s="247"/>
      <c r="G1" s="247"/>
      <c r="H1" s="247"/>
      <c r="I1" s="247"/>
    </row>
    <row r="2" spans="1:9" ht="16.5">
      <c r="A2" s="247" t="s">
        <v>229</v>
      </c>
      <c r="B2" s="247"/>
      <c r="D2" s="247" t="s">
        <v>231</v>
      </c>
      <c r="E2" s="247"/>
      <c r="F2" s="247"/>
      <c r="G2" s="247"/>
      <c r="H2" s="247"/>
      <c r="I2" s="247"/>
    </row>
    <row r="3" spans="1:4" ht="12.75">
      <c r="A3" s="25"/>
      <c r="D3" s="26"/>
    </row>
    <row r="4" spans="1:9" ht="16.5" customHeight="1">
      <c r="A4" s="262"/>
      <c r="B4" s="262"/>
      <c r="C4" s="59"/>
      <c r="D4" s="60"/>
      <c r="E4" s="60"/>
      <c r="F4" s="60"/>
      <c r="G4" s="58"/>
      <c r="H4"/>
      <c r="I4" s="81"/>
    </row>
    <row r="5" spans="1:9" ht="24.75" customHeight="1">
      <c r="A5" s="248" t="s">
        <v>236</v>
      </c>
      <c r="B5" s="249"/>
      <c r="C5" s="249"/>
      <c r="D5" s="249"/>
      <c r="E5" s="249"/>
      <c r="F5" s="249"/>
      <c r="G5" s="249"/>
      <c r="H5" s="249"/>
      <c r="I5" s="249"/>
    </row>
    <row r="6" spans="1:11" ht="18" customHeight="1">
      <c r="A6" s="248" t="s">
        <v>32</v>
      </c>
      <c r="B6" s="250"/>
      <c r="C6" s="250"/>
      <c r="D6" s="250"/>
      <c r="E6" s="250"/>
      <c r="F6" s="250"/>
      <c r="G6" s="250"/>
      <c r="H6" s="250"/>
      <c r="I6" s="250"/>
      <c r="J6" s="12"/>
      <c r="K6" s="12"/>
    </row>
    <row r="7" spans="1:11" ht="27" customHeight="1" thickBot="1">
      <c r="A7" s="251" t="str">
        <f>'Toan tinh'!A6:H6</f>
        <v>( Kèm theo Nghị quyết số 140/NQ-HĐND ngày 17 tháng 7 năm 2015 của Hội đồng nhân dân tỉnh)</v>
      </c>
      <c r="B7" s="251"/>
      <c r="C7" s="251"/>
      <c r="D7" s="251"/>
      <c r="E7" s="251"/>
      <c r="F7" s="251"/>
      <c r="G7" s="251"/>
      <c r="H7" s="251"/>
      <c r="I7" s="251"/>
      <c r="J7" s="12"/>
      <c r="K7" s="12"/>
    </row>
    <row r="8" spans="1:9" ht="32.25" customHeight="1" thickTop="1">
      <c r="A8" s="253" t="s">
        <v>0</v>
      </c>
      <c r="B8" s="255" t="s">
        <v>6</v>
      </c>
      <c r="C8" s="255" t="s">
        <v>226</v>
      </c>
      <c r="D8" s="255" t="s">
        <v>29</v>
      </c>
      <c r="E8" s="255"/>
      <c r="F8" s="255"/>
      <c r="G8" s="255" t="s">
        <v>8</v>
      </c>
      <c r="H8" s="255" t="s">
        <v>15</v>
      </c>
      <c r="I8" s="257" t="s">
        <v>4</v>
      </c>
    </row>
    <row r="9" spans="1:9" ht="73.5" customHeight="1">
      <c r="A9" s="254"/>
      <c r="B9" s="256"/>
      <c r="C9" s="256"/>
      <c r="D9" s="126" t="s">
        <v>2</v>
      </c>
      <c r="E9" s="126" t="s">
        <v>1</v>
      </c>
      <c r="F9" s="126" t="s">
        <v>9</v>
      </c>
      <c r="G9" s="256"/>
      <c r="H9" s="256"/>
      <c r="I9" s="258"/>
    </row>
    <row r="10" spans="1:9" s="120" customFormat="1" ht="16.5" customHeight="1">
      <c r="A10" s="117">
        <v>-1</v>
      </c>
      <c r="B10" s="118">
        <v>-2</v>
      </c>
      <c r="C10" s="118" t="s">
        <v>7</v>
      </c>
      <c r="D10" s="118">
        <v>-4</v>
      </c>
      <c r="E10" s="118">
        <v>-5</v>
      </c>
      <c r="F10" s="118">
        <v>-6</v>
      </c>
      <c r="G10" s="118">
        <v>-7</v>
      </c>
      <c r="H10" s="118">
        <v>-8</v>
      </c>
      <c r="I10" s="119">
        <v>-9</v>
      </c>
    </row>
    <row r="11" spans="1:9" s="5" customFormat="1" ht="26.25">
      <c r="A11" s="160">
        <v>1</v>
      </c>
      <c r="B11" s="84" t="s">
        <v>61</v>
      </c>
      <c r="C11" s="156">
        <f>SUM(D11:F11)</f>
        <v>0.3</v>
      </c>
      <c r="D11" s="156">
        <v>0.3</v>
      </c>
      <c r="E11" s="161"/>
      <c r="F11" s="101"/>
      <c r="G11" s="109" t="s">
        <v>62</v>
      </c>
      <c r="H11" s="162" t="s">
        <v>184</v>
      </c>
      <c r="I11" s="163"/>
    </row>
    <row r="12" spans="1:9" s="1" customFormat="1" ht="26.25">
      <c r="A12" s="160">
        <v>2</v>
      </c>
      <c r="B12" s="84" t="s">
        <v>63</v>
      </c>
      <c r="C12" s="156">
        <f>SUM(D12:F12)</f>
        <v>3.5</v>
      </c>
      <c r="D12" s="156">
        <v>3.5</v>
      </c>
      <c r="E12" s="161"/>
      <c r="F12" s="164"/>
      <c r="G12" s="109" t="s">
        <v>11</v>
      </c>
      <c r="H12" s="162" t="s">
        <v>64</v>
      </c>
      <c r="I12" s="163"/>
    </row>
    <row r="13" spans="1:9" s="1" customFormat="1" ht="17.25">
      <c r="A13" s="160">
        <v>3</v>
      </c>
      <c r="B13" s="165" t="s">
        <v>182</v>
      </c>
      <c r="C13" s="156">
        <f>SUM(D13:F13)</f>
        <v>0.42</v>
      </c>
      <c r="D13" s="161">
        <v>0.42</v>
      </c>
      <c r="E13" s="166"/>
      <c r="F13" s="101"/>
      <c r="G13" s="109" t="s">
        <v>183</v>
      </c>
      <c r="H13" s="162" t="s">
        <v>185</v>
      </c>
      <c r="I13" s="163"/>
    </row>
    <row r="14" spans="1:9" s="13" customFormat="1" ht="18" thickBot="1">
      <c r="A14" s="167"/>
      <c r="B14" s="168" t="s">
        <v>5</v>
      </c>
      <c r="C14" s="168">
        <f>SUM(C11:C13)</f>
        <v>4.22</v>
      </c>
      <c r="D14" s="168">
        <f>SUM(D11:D13)</f>
        <v>4.22</v>
      </c>
      <c r="E14" s="168">
        <f>SUM(E11:E13)</f>
        <v>0</v>
      </c>
      <c r="F14" s="168">
        <f>SUM(F11:F13)</f>
        <v>0</v>
      </c>
      <c r="G14" s="169"/>
      <c r="H14" s="169"/>
      <c r="I14" s="170"/>
    </row>
    <row r="15" ht="13.5" thickTop="1"/>
    <row r="16" spans="7:9" ht="15">
      <c r="G16" s="270"/>
      <c r="H16" s="267"/>
      <c r="I16" s="267"/>
    </row>
  </sheetData>
  <sheetProtection/>
  <mergeCells count="16">
    <mergeCell ref="A1:B1"/>
    <mergeCell ref="D1:I1"/>
    <mergeCell ref="A2:B2"/>
    <mergeCell ref="D2:I2"/>
    <mergeCell ref="G16:I16"/>
    <mergeCell ref="A4:B4"/>
    <mergeCell ref="A5:I5"/>
    <mergeCell ref="A6:I6"/>
    <mergeCell ref="H8:H9"/>
    <mergeCell ref="I8:I9"/>
    <mergeCell ref="A8:A9"/>
    <mergeCell ref="B8:B9"/>
    <mergeCell ref="D8:F8"/>
    <mergeCell ref="G8:G9"/>
    <mergeCell ref="C8:C9"/>
    <mergeCell ref="A7:I7"/>
  </mergeCells>
  <printOptions horizontalCentered="1"/>
  <pageMargins left="0.44" right="0.16" top="0.58" bottom="0.22" header="0.55" footer="0.16"/>
  <pageSetup horizontalDpi="600" verticalDpi="600" orientation="landscape" paperSize="9" scale="85" r:id="rId2"/>
  <headerFooter alignWithMargins="0">
    <oddFooter>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L8" sqref="L8"/>
    </sheetView>
  </sheetViews>
  <sheetFormatPr defaultColWidth="7.8515625" defaultRowHeight="12.75"/>
  <cols>
    <col min="1" max="1" width="6.28125" style="31" customWidth="1"/>
    <col min="2" max="2" width="30.8515625" style="2" customWidth="1"/>
    <col min="3" max="3" width="11.57421875" style="32" customWidth="1"/>
    <col min="4" max="4" width="8.7109375" style="32" customWidth="1"/>
    <col min="5" max="5" width="7.140625" style="2" customWidth="1"/>
    <col min="6" max="6" width="7.28125" style="2" customWidth="1"/>
    <col min="7" max="7" width="22.7109375" style="31" customWidth="1"/>
    <col min="8" max="8" width="38.8515625" style="2" customWidth="1"/>
    <col min="9" max="9" width="8.8515625" style="2" customWidth="1"/>
    <col min="10" max="16384" width="7.8515625" style="4" customWidth="1"/>
  </cols>
  <sheetData>
    <row r="1" spans="1:9" ht="16.5">
      <c r="A1" s="246" t="s">
        <v>228</v>
      </c>
      <c r="B1" s="246"/>
      <c r="C1" s="4"/>
      <c r="D1" s="247" t="s">
        <v>230</v>
      </c>
      <c r="E1" s="247"/>
      <c r="F1" s="247"/>
      <c r="G1" s="247"/>
      <c r="H1" s="247"/>
      <c r="I1" s="247"/>
    </row>
    <row r="2" spans="1:9" ht="16.5">
      <c r="A2" s="247" t="s">
        <v>229</v>
      </c>
      <c r="B2" s="247"/>
      <c r="C2" s="4"/>
      <c r="D2" s="247" t="s">
        <v>231</v>
      </c>
      <c r="E2" s="247"/>
      <c r="F2" s="247"/>
      <c r="G2" s="247"/>
      <c r="H2" s="247"/>
      <c r="I2" s="247"/>
    </row>
    <row r="3" spans="1:9" ht="12.75">
      <c r="A3" s="25"/>
      <c r="B3" s="4"/>
      <c r="C3" s="4"/>
      <c r="D3" s="26"/>
      <c r="E3" s="4"/>
      <c r="F3" s="4"/>
      <c r="G3" s="4"/>
      <c r="H3" s="4"/>
      <c r="I3" s="4"/>
    </row>
    <row r="4" spans="1:9" ht="18" customHeight="1">
      <c r="A4" s="271"/>
      <c r="B4" s="271"/>
      <c r="C4" s="28"/>
      <c r="D4" s="28"/>
      <c r="E4" s="29"/>
      <c r="F4" s="29"/>
      <c r="G4" s="30"/>
      <c r="H4" s="27"/>
      <c r="I4" s="27"/>
    </row>
    <row r="5" spans="1:9" ht="23.25" customHeight="1">
      <c r="A5" s="248" t="s">
        <v>237</v>
      </c>
      <c r="B5" s="272"/>
      <c r="C5" s="272"/>
      <c r="D5" s="272"/>
      <c r="E5" s="272"/>
      <c r="F5" s="272"/>
      <c r="G5" s="272"/>
      <c r="H5" s="272"/>
      <c r="I5" s="272"/>
    </row>
    <row r="6" spans="1:9" ht="15">
      <c r="A6" s="248" t="s">
        <v>33</v>
      </c>
      <c r="B6" s="250"/>
      <c r="C6" s="250"/>
      <c r="D6" s="250"/>
      <c r="E6" s="250"/>
      <c r="F6" s="250"/>
      <c r="G6" s="250"/>
      <c r="H6" s="250"/>
      <c r="I6" s="250"/>
    </row>
    <row r="7" spans="1:9" ht="26.25" customHeight="1" thickBot="1">
      <c r="A7" s="251" t="str">
        <f>'Toan tinh'!A6:H6</f>
        <v>( Kèm theo Nghị quyết số 140/NQ-HĐND ngày 17 tháng 7 năm 2015 của Hội đồng nhân dân tỉnh)</v>
      </c>
      <c r="B7" s="251"/>
      <c r="C7" s="251"/>
      <c r="D7" s="251"/>
      <c r="E7" s="251"/>
      <c r="F7" s="251"/>
      <c r="G7" s="251"/>
      <c r="H7" s="251"/>
      <c r="I7" s="251"/>
    </row>
    <row r="8" spans="1:9" ht="36" customHeight="1" thickTop="1">
      <c r="A8" s="253" t="s">
        <v>0</v>
      </c>
      <c r="B8" s="255" t="s">
        <v>6</v>
      </c>
      <c r="C8" s="255" t="s">
        <v>226</v>
      </c>
      <c r="D8" s="255" t="s">
        <v>29</v>
      </c>
      <c r="E8" s="255"/>
      <c r="F8" s="255"/>
      <c r="G8" s="255" t="s">
        <v>8</v>
      </c>
      <c r="H8" s="255" t="s">
        <v>16</v>
      </c>
      <c r="I8" s="257" t="s">
        <v>4</v>
      </c>
    </row>
    <row r="9" spans="1:9" ht="50.25" customHeight="1">
      <c r="A9" s="254"/>
      <c r="B9" s="256"/>
      <c r="C9" s="256"/>
      <c r="D9" s="126" t="s">
        <v>2</v>
      </c>
      <c r="E9" s="126" t="s">
        <v>1</v>
      </c>
      <c r="F9" s="126" t="s">
        <v>9</v>
      </c>
      <c r="G9" s="256"/>
      <c r="H9" s="256"/>
      <c r="I9" s="258"/>
    </row>
    <row r="10" spans="1:9" s="120" customFormat="1" ht="9.75">
      <c r="A10" s="117">
        <v>-1</v>
      </c>
      <c r="B10" s="118">
        <v>-2</v>
      </c>
      <c r="C10" s="198" t="s">
        <v>7</v>
      </c>
      <c r="D10" s="118">
        <v>-4</v>
      </c>
      <c r="E10" s="118">
        <v>-5</v>
      </c>
      <c r="F10" s="118">
        <v>-6</v>
      </c>
      <c r="G10" s="118">
        <v>-7</v>
      </c>
      <c r="H10" s="118">
        <v>-8</v>
      </c>
      <c r="I10" s="119">
        <v>-9</v>
      </c>
    </row>
    <row r="11" spans="1:9" s="13" customFormat="1" ht="26.25">
      <c r="A11" s="175">
        <v>1</v>
      </c>
      <c r="B11" s="176" t="s">
        <v>65</v>
      </c>
      <c r="C11" s="101">
        <f aca="true" t="shared" si="0" ref="C11:C22">D11+E11+F11</f>
        <v>8.55</v>
      </c>
      <c r="D11" s="101">
        <v>8.55</v>
      </c>
      <c r="E11" s="101"/>
      <c r="F11" s="177"/>
      <c r="G11" s="178" t="s">
        <v>66</v>
      </c>
      <c r="H11" s="165" t="s">
        <v>67</v>
      </c>
      <c r="I11" s="179"/>
    </row>
    <row r="12" spans="1:9" ht="50.25" customHeight="1">
      <c r="A12" s="175">
        <v>2</v>
      </c>
      <c r="B12" s="180" t="s">
        <v>68</v>
      </c>
      <c r="C12" s="101">
        <f t="shared" si="0"/>
        <v>0.2</v>
      </c>
      <c r="D12" s="101">
        <v>0.2</v>
      </c>
      <c r="E12" s="101"/>
      <c r="F12" s="177"/>
      <c r="G12" s="178" t="s">
        <v>69</v>
      </c>
      <c r="H12" s="165" t="s">
        <v>70</v>
      </c>
      <c r="I12" s="151"/>
    </row>
    <row r="13" spans="1:9" s="111" customFormat="1" ht="32.25" customHeight="1">
      <c r="A13" s="175">
        <v>3</v>
      </c>
      <c r="B13" s="180" t="s">
        <v>71</v>
      </c>
      <c r="C13" s="101">
        <f t="shared" si="0"/>
        <v>0.6</v>
      </c>
      <c r="D13" s="101">
        <v>0.6</v>
      </c>
      <c r="E13" s="101"/>
      <c r="F13" s="177"/>
      <c r="G13" s="178" t="s">
        <v>66</v>
      </c>
      <c r="H13" s="165" t="s">
        <v>72</v>
      </c>
      <c r="I13" s="151"/>
    </row>
    <row r="14" spans="1:9" s="111" customFormat="1" ht="26.25">
      <c r="A14" s="175">
        <v>4</v>
      </c>
      <c r="B14" s="181" t="s">
        <v>73</v>
      </c>
      <c r="C14" s="101">
        <f t="shared" si="0"/>
        <v>0.05</v>
      </c>
      <c r="D14" s="101">
        <v>0.05</v>
      </c>
      <c r="E14" s="101"/>
      <c r="F14" s="177"/>
      <c r="G14" s="182" t="s">
        <v>74</v>
      </c>
      <c r="H14" s="173" t="s">
        <v>75</v>
      </c>
      <c r="I14" s="151"/>
    </row>
    <row r="15" spans="1:9" ht="26.25">
      <c r="A15" s="175">
        <v>5</v>
      </c>
      <c r="B15" s="181" t="s">
        <v>76</v>
      </c>
      <c r="C15" s="101">
        <f t="shared" si="0"/>
        <v>3.69</v>
      </c>
      <c r="D15" s="101">
        <v>3.69</v>
      </c>
      <c r="E15" s="101"/>
      <c r="F15" s="177"/>
      <c r="G15" s="182" t="s">
        <v>77</v>
      </c>
      <c r="H15" s="173" t="s">
        <v>78</v>
      </c>
      <c r="I15" s="151"/>
    </row>
    <row r="16" spans="1:9" s="111" customFormat="1" ht="26.25">
      <c r="A16" s="175">
        <v>6</v>
      </c>
      <c r="B16" s="181" t="s">
        <v>79</v>
      </c>
      <c r="C16" s="101">
        <f t="shared" si="0"/>
        <v>0.9</v>
      </c>
      <c r="D16" s="101">
        <v>0.9</v>
      </c>
      <c r="E16" s="101"/>
      <c r="F16" s="177"/>
      <c r="G16" s="182" t="s">
        <v>74</v>
      </c>
      <c r="H16" s="173" t="s">
        <v>80</v>
      </c>
      <c r="I16" s="151"/>
    </row>
    <row r="17" spans="1:9" s="111" customFormat="1" ht="26.25">
      <c r="A17" s="175">
        <v>7</v>
      </c>
      <c r="B17" s="181" t="s">
        <v>81</v>
      </c>
      <c r="C17" s="101">
        <f t="shared" si="0"/>
        <v>2.1</v>
      </c>
      <c r="D17" s="101">
        <v>2.1</v>
      </c>
      <c r="E17" s="101"/>
      <c r="F17" s="177"/>
      <c r="G17" s="182" t="s">
        <v>82</v>
      </c>
      <c r="H17" s="173" t="s">
        <v>83</v>
      </c>
      <c r="I17" s="151"/>
    </row>
    <row r="18" spans="1:9" s="111" customFormat="1" ht="39">
      <c r="A18" s="175">
        <v>8</v>
      </c>
      <c r="B18" s="181" t="s">
        <v>84</v>
      </c>
      <c r="C18" s="101">
        <f t="shared" si="0"/>
        <v>2.7</v>
      </c>
      <c r="D18" s="101">
        <v>2.7</v>
      </c>
      <c r="E18" s="101"/>
      <c r="F18" s="177"/>
      <c r="G18" s="182" t="s">
        <v>82</v>
      </c>
      <c r="H18" s="173" t="s">
        <v>85</v>
      </c>
      <c r="I18" s="151"/>
    </row>
    <row r="19" spans="1:9" ht="26.25">
      <c r="A19" s="175">
        <v>9</v>
      </c>
      <c r="B19" s="181" t="s">
        <v>76</v>
      </c>
      <c r="C19" s="101">
        <f t="shared" si="0"/>
        <v>5.83</v>
      </c>
      <c r="D19" s="183">
        <v>5.83</v>
      </c>
      <c r="E19" s="101"/>
      <c r="F19" s="177"/>
      <c r="G19" s="182" t="s">
        <v>86</v>
      </c>
      <c r="H19" s="173" t="s">
        <v>78</v>
      </c>
      <c r="I19" s="151"/>
    </row>
    <row r="20" spans="1:9" s="111" customFormat="1" ht="26.25">
      <c r="A20" s="175">
        <v>10</v>
      </c>
      <c r="B20" s="181" t="s">
        <v>88</v>
      </c>
      <c r="C20" s="101">
        <f t="shared" si="0"/>
        <v>0.5</v>
      </c>
      <c r="D20" s="183">
        <v>0.5</v>
      </c>
      <c r="E20" s="101"/>
      <c r="F20" s="177"/>
      <c r="G20" s="182" t="s">
        <v>86</v>
      </c>
      <c r="H20" s="165" t="s">
        <v>87</v>
      </c>
      <c r="I20" s="151"/>
    </row>
    <row r="21" spans="1:9" ht="39">
      <c r="A21" s="175">
        <v>11</v>
      </c>
      <c r="B21" s="181" t="s">
        <v>90</v>
      </c>
      <c r="C21" s="101">
        <f t="shared" si="0"/>
        <v>0.5</v>
      </c>
      <c r="D21" s="177">
        <v>0.5</v>
      </c>
      <c r="E21" s="101"/>
      <c r="F21" s="177"/>
      <c r="G21" s="182" t="s">
        <v>91</v>
      </c>
      <c r="H21" s="184" t="s">
        <v>92</v>
      </c>
      <c r="I21" s="151"/>
    </row>
    <row r="22" spans="1:9" s="111" customFormat="1" ht="26.25">
      <c r="A22" s="175">
        <v>12</v>
      </c>
      <c r="B22" s="181" t="s">
        <v>94</v>
      </c>
      <c r="C22" s="101">
        <f t="shared" si="0"/>
        <v>0.2</v>
      </c>
      <c r="D22" s="177">
        <v>0.2</v>
      </c>
      <c r="E22" s="101"/>
      <c r="F22" s="177"/>
      <c r="G22" s="182" t="s">
        <v>93</v>
      </c>
      <c r="H22" s="165" t="s">
        <v>95</v>
      </c>
      <c r="I22" s="151"/>
    </row>
    <row r="23" spans="1:9" s="111" customFormat="1" ht="12.75">
      <c r="A23" s="175">
        <v>13</v>
      </c>
      <c r="B23" s="181" t="s">
        <v>96</v>
      </c>
      <c r="C23" s="101">
        <f aca="true" t="shared" si="1" ref="C23:C32">D23+E23+F23</f>
        <v>0.4</v>
      </c>
      <c r="D23" s="101">
        <v>0.4</v>
      </c>
      <c r="E23" s="101"/>
      <c r="F23" s="177"/>
      <c r="G23" s="182" t="s">
        <v>97</v>
      </c>
      <c r="H23" s="165" t="s">
        <v>98</v>
      </c>
      <c r="I23" s="151"/>
    </row>
    <row r="24" spans="1:9" s="111" customFormat="1" ht="12.75">
      <c r="A24" s="175">
        <v>14</v>
      </c>
      <c r="B24" s="185" t="s">
        <v>99</v>
      </c>
      <c r="C24" s="101">
        <f t="shared" si="1"/>
        <v>0.1</v>
      </c>
      <c r="D24" s="183">
        <v>0.1</v>
      </c>
      <c r="E24" s="101"/>
      <c r="F24" s="177"/>
      <c r="G24" s="176" t="s">
        <v>100</v>
      </c>
      <c r="H24" s="173" t="s">
        <v>101</v>
      </c>
      <c r="I24" s="151"/>
    </row>
    <row r="25" spans="1:9" ht="26.25">
      <c r="A25" s="175">
        <v>15</v>
      </c>
      <c r="B25" s="181" t="s">
        <v>76</v>
      </c>
      <c r="C25" s="101">
        <f t="shared" si="1"/>
        <v>4.1</v>
      </c>
      <c r="D25" s="101">
        <v>4.1</v>
      </c>
      <c r="E25" s="101"/>
      <c r="F25" s="177"/>
      <c r="G25" s="176" t="s">
        <v>100</v>
      </c>
      <c r="H25" s="165" t="s">
        <v>78</v>
      </c>
      <c r="I25" s="151"/>
    </row>
    <row r="26" spans="1:9" ht="26.25">
      <c r="A26" s="175">
        <v>16</v>
      </c>
      <c r="B26" s="181" t="s">
        <v>76</v>
      </c>
      <c r="C26" s="101">
        <f t="shared" si="1"/>
        <v>2.98</v>
      </c>
      <c r="D26" s="101">
        <v>2.98</v>
      </c>
      <c r="E26" s="101"/>
      <c r="F26" s="177"/>
      <c r="G26" s="186" t="s">
        <v>102</v>
      </c>
      <c r="H26" s="165" t="s">
        <v>78</v>
      </c>
      <c r="I26" s="151"/>
    </row>
    <row r="27" spans="1:9" ht="26.25">
      <c r="A27" s="175">
        <v>17</v>
      </c>
      <c r="B27" s="187" t="s">
        <v>104</v>
      </c>
      <c r="C27" s="101">
        <f t="shared" si="1"/>
        <v>0.0038399999999999997</v>
      </c>
      <c r="D27" s="101">
        <f>38.4/10000</f>
        <v>0.0038399999999999997</v>
      </c>
      <c r="E27" s="172"/>
      <c r="F27" s="177"/>
      <c r="G27" s="186" t="s">
        <v>103</v>
      </c>
      <c r="H27" s="173" t="s">
        <v>105</v>
      </c>
      <c r="I27" s="151"/>
    </row>
    <row r="28" spans="1:9" ht="26.25">
      <c r="A28" s="175">
        <v>18</v>
      </c>
      <c r="B28" s="187" t="s">
        <v>104</v>
      </c>
      <c r="C28" s="101">
        <f t="shared" si="1"/>
        <v>0.00252</v>
      </c>
      <c r="D28" s="101">
        <f>25.2/10000</f>
        <v>0.00252</v>
      </c>
      <c r="E28" s="172"/>
      <c r="F28" s="177"/>
      <c r="G28" s="186" t="s">
        <v>103</v>
      </c>
      <c r="H28" s="173" t="s">
        <v>106</v>
      </c>
      <c r="I28" s="151"/>
    </row>
    <row r="29" spans="1:9" s="111" customFormat="1" ht="12.75">
      <c r="A29" s="175">
        <v>19</v>
      </c>
      <c r="B29" s="188" t="s">
        <v>107</v>
      </c>
      <c r="C29" s="101">
        <f t="shared" si="1"/>
        <v>0.5</v>
      </c>
      <c r="D29" s="189">
        <v>0.5</v>
      </c>
      <c r="E29" s="101"/>
      <c r="F29" s="177"/>
      <c r="G29" s="187" t="s">
        <v>108</v>
      </c>
      <c r="H29" s="165" t="s">
        <v>89</v>
      </c>
      <c r="I29" s="151"/>
    </row>
    <row r="30" spans="1:9" s="111" customFormat="1" ht="12.75">
      <c r="A30" s="175">
        <v>20</v>
      </c>
      <c r="B30" s="190" t="s">
        <v>109</v>
      </c>
      <c r="C30" s="101">
        <f t="shared" si="1"/>
        <v>0.3</v>
      </c>
      <c r="D30" s="183">
        <v>0.3</v>
      </c>
      <c r="E30" s="101"/>
      <c r="F30" s="177"/>
      <c r="G30" s="187" t="s">
        <v>108</v>
      </c>
      <c r="H30" s="165" t="s">
        <v>110</v>
      </c>
      <c r="I30" s="151"/>
    </row>
    <row r="31" spans="1:9" ht="26.25">
      <c r="A31" s="175">
        <v>21</v>
      </c>
      <c r="B31" s="191" t="s">
        <v>111</v>
      </c>
      <c r="C31" s="101">
        <f t="shared" si="1"/>
        <v>0.0046</v>
      </c>
      <c r="D31" s="183">
        <v>0.0046</v>
      </c>
      <c r="E31" s="101"/>
      <c r="F31" s="177"/>
      <c r="G31" s="192" t="s">
        <v>112</v>
      </c>
      <c r="H31" s="173" t="s">
        <v>113</v>
      </c>
      <c r="I31" s="151"/>
    </row>
    <row r="32" spans="1:9" ht="26.25">
      <c r="A32" s="175">
        <v>22</v>
      </c>
      <c r="B32" s="193" t="s">
        <v>116</v>
      </c>
      <c r="C32" s="101">
        <f t="shared" si="1"/>
        <v>3.3</v>
      </c>
      <c r="D32" s="101">
        <v>3.3</v>
      </c>
      <c r="E32" s="101"/>
      <c r="F32" s="177"/>
      <c r="G32" s="186" t="s">
        <v>115</v>
      </c>
      <c r="H32" s="165" t="s">
        <v>117</v>
      </c>
      <c r="I32" s="151"/>
    </row>
    <row r="33" spans="1:9" s="111" customFormat="1" ht="12.75">
      <c r="A33" s="175">
        <v>23</v>
      </c>
      <c r="B33" s="190" t="s">
        <v>118</v>
      </c>
      <c r="C33" s="101">
        <f>D33+E33+F33</f>
        <v>0.25</v>
      </c>
      <c r="D33" s="183">
        <v>0.25</v>
      </c>
      <c r="E33" s="101"/>
      <c r="F33" s="177"/>
      <c r="G33" s="192" t="s">
        <v>119</v>
      </c>
      <c r="H33" s="165" t="s">
        <v>110</v>
      </c>
      <c r="I33" s="151"/>
    </row>
    <row r="34" spans="1:9" s="111" customFormat="1" ht="12.75">
      <c r="A34" s="175">
        <v>24</v>
      </c>
      <c r="B34" s="194" t="s">
        <v>120</v>
      </c>
      <c r="C34" s="101">
        <f>D34+E34+F34</f>
        <v>0.6</v>
      </c>
      <c r="D34" s="195">
        <v>0.6</v>
      </c>
      <c r="E34" s="101"/>
      <c r="F34" s="177"/>
      <c r="G34" s="187" t="s">
        <v>121</v>
      </c>
      <c r="H34" s="165" t="s">
        <v>114</v>
      </c>
      <c r="I34" s="151"/>
    </row>
    <row r="35" spans="1:9" ht="26.25">
      <c r="A35" s="175">
        <v>25</v>
      </c>
      <c r="B35" s="191" t="s">
        <v>111</v>
      </c>
      <c r="C35" s="101">
        <f>D35+E35+F35</f>
        <v>0.0024</v>
      </c>
      <c r="D35" s="195">
        <f>24/10000</f>
        <v>0.0024</v>
      </c>
      <c r="E35" s="101"/>
      <c r="F35" s="177"/>
      <c r="G35" s="187" t="s">
        <v>122</v>
      </c>
      <c r="H35" s="173" t="s">
        <v>113</v>
      </c>
      <c r="I35" s="151"/>
    </row>
    <row r="36" spans="1:9" s="97" customFormat="1" ht="13.5" thickBot="1">
      <c r="A36" s="196"/>
      <c r="B36" s="96" t="s">
        <v>5</v>
      </c>
      <c r="C36" s="174">
        <f>SUM(C11:C35)</f>
        <v>38.363359999999986</v>
      </c>
      <c r="D36" s="174">
        <f>SUM(D11:D35)</f>
        <v>38.363359999999986</v>
      </c>
      <c r="E36" s="174">
        <f>SUM(E11:E35)</f>
        <v>0</v>
      </c>
      <c r="F36" s="174">
        <f>SUM(F11:F35)</f>
        <v>0</v>
      </c>
      <c r="G36" s="96"/>
      <c r="H36" s="96"/>
      <c r="I36" s="197"/>
    </row>
    <row r="37" ht="13.5" thickTop="1"/>
    <row r="38" spans="7:9" ht="15">
      <c r="G38" s="259"/>
      <c r="H38" s="259"/>
      <c r="I38" s="259"/>
    </row>
  </sheetData>
  <sheetProtection/>
  <mergeCells count="16">
    <mergeCell ref="A1:B1"/>
    <mergeCell ref="D1:I1"/>
    <mergeCell ref="A2:B2"/>
    <mergeCell ref="D2:I2"/>
    <mergeCell ref="A4:B4"/>
    <mergeCell ref="A5:I5"/>
    <mergeCell ref="G38:I38"/>
    <mergeCell ref="A6:I6"/>
    <mergeCell ref="A8:A9"/>
    <mergeCell ref="I8:I9"/>
    <mergeCell ref="B8:B9"/>
    <mergeCell ref="C8:C9"/>
    <mergeCell ref="H8:H9"/>
    <mergeCell ref="D8:F8"/>
    <mergeCell ref="G8:G9"/>
    <mergeCell ref="A7:I7"/>
  </mergeCells>
  <printOptions horizontalCentered="1"/>
  <pageMargins left="0.3" right="0.3" top="0.8" bottom="0.25" header="0.16" footer="0.16"/>
  <pageSetup blackAndWhite="1" fitToHeight="2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H14" sqref="H14"/>
    </sheetView>
  </sheetViews>
  <sheetFormatPr defaultColWidth="9.140625" defaultRowHeight="12.75"/>
  <cols>
    <col min="1" max="1" width="4.57421875" style="74" customWidth="1"/>
    <col min="2" max="2" width="37.57421875" style="17" customWidth="1"/>
    <col min="3" max="3" width="14.8515625" style="19" customWidth="1"/>
    <col min="4" max="4" width="7.57421875" style="19" bestFit="1" customWidth="1"/>
    <col min="5" max="5" width="9.28125" style="19" customWidth="1"/>
    <col min="6" max="6" width="7.8515625" style="19" customWidth="1"/>
    <col min="7" max="7" width="24.421875" style="18" customWidth="1"/>
    <col min="8" max="8" width="43.7109375" style="19" customWidth="1"/>
    <col min="9" max="9" width="18.8515625" style="17" customWidth="1"/>
    <col min="10" max="16384" width="9.140625" style="17" customWidth="1"/>
  </cols>
  <sheetData>
    <row r="1" spans="1:9" ht="16.5">
      <c r="A1" s="246" t="s">
        <v>228</v>
      </c>
      <c r="B1" s="246"/>
      <c r="C1" s="4"/>
      <c r="D1" s="247" t="s">
        <v>230</v>
      </c>
      <c r="E1" s="247"/>
      <c r="F1" s="247"/>
      <c r="G1" s="247"/>
      <c r="H1" s="247"/>
      <c r="I1" s="247"/>
    </row>
    <row r="2" spans="1:9" ht="16.5">
      <c r="A2" s="247" t="s">
        <v>229</v>
      </c>
      <c r="B2" s="247"/>
      <c r="C2" s="4"/>
      <c r="D2" s="247" t="s">
        <v>231</v>
      </c>
      <c r="E2" s="247"/>
      <c r="F2" s="247"/>
      <c r="G2" s="247"/>
      <c r="H2" s="247"/>
      <c r="I2" s="247"/>
    </row>
    <row r="3" spans="1:9" ht="12.75">
      <c r="A3" s="25"/>
      <c r="B3" s="4"/>
      <c r="C3" s="4"/>
      <c r="D3" s="26"/>
      <c r="E3" s="4"/>
      <c r="F3" s="4"/>
      <c r="G3" s="4"/>
      <c r="H3" s="4"/>
      <c r="I3" s="4"/>
    </row>
    <row r="4" spans="1:9" s="4" customFormat="1" ht="16.5" customHeight="1">
      <c r="A4" s="271"/>
      <c r="B4" s="271"/>
      <c r="C4" s="8"/>
      <c r="D4" s="8"/>
      <c r="E4" s="8"/>
      <c r="F4" s="14"/>
      <c r="G4" s="8"/>
      <c r="H4" s="15"/>
      <c r="I4" s="15"/>
    </row>
    <row r="5" spans="1:9" s="4" customFormat="1" ht="23.25" customHeight="1">
      <c r="A5" s="248" t="s">
        <v>238</v>
      </c>
      <c r="B5" s="248"/>
      <c r="C5" s="248"/>
      <c r="D5" s="248"/>
      <c r="E5" s="248"/>
      <c r="F5" s="248"/>
      <c r="G5" s="248"/>
      <c r="H5" s="248"/>
      <c r="I5" s="248"/>
    </row>
    <row r="6" spans="1:9" s="4" customFormat="1" ht="15">
      <c r="A6" s="248" t="s">
        <v>178</v>
      </c>
      <c r="B6" s="248"/>
      <c r="C6" s="248"/>
      <c r="D6" s="248"/>
      <c r="E6" s="248"/>
      <c r="F6" s="248"/>
      <c r="G6" s="248"/>
      <c r="H6" s="248"/>
      <c r="I6" s="248"/>
    </row>
    <row r="7" spans="1:9" s="4" customFormat="1" ht="23.25" customHeight="1" thickBot="1">
      <c r="A7" s="280" t="str">
        <f>'Toan tinh'!A6:H6</f>
        <v>( Kèm theo Nghị quyết số 140/NQ-HĐND ngày 17 tháng 7 năm 2015 của Hội đồng nhân dân tỉnh)</v>
      </c>
      <c r="B7" s="280"/>
      <c r="C7" s="280"/>
      <c r="D7" s="280"/>
      <c r="E7" s="280"/>
      <c r="F7" s="280"/>
      <c r="G7" s="280"/>
      <c r="H7" s="280"/>
      <c r="I7" s="280"/>
    </row>
    <row r="8" spans="1:9" ht="34.5" customHeight="1" thickTop="1">
      <c r="A8" s="277" t="s">
        <v>3</v>
      </c>
      <c r="B8" s="255" t="s">
        <v>6</v>
      </c>
      <c r="C8" s="279" t="s">
        <v>226</v>
      </c>
      <c r="D8" s="279" t="s">
        <v>17</v>
      </c>
      <c r="E8" s="279"/>
      <c r="F8" s="279"/>
      <c r="G8" s="281" t="s">
        <v>8</v>
      </c>
      <c r="H8" s="279" t="s">
        <v>16</v>
      </c>
      <c r="I8" s="273" t="s">
        <v>4</v>
      </c>
    </row>
    <row r="9" spans="1:9" ht="15" customHeight="1">
      <c r="A9" s="278"/>
      <c r="B9" s="256"/>
      <c r="C9" s="276"/>
      <c r="D9" s="276" t="s">
        <v>2</v>
      </c>
      <c r="E9" s="276" t="s">
        <v>1</v>
      </c>
      <c r="F9" s="276" t="s">
        <v>9</v>
      </c>
      <c r="G9" s="282"/>
      <c r="H9" s="276"/>
      <c r="I9" s="274"/>
    </row>
    <row r="10" spans="1:9" ht="15" customHeight="1">
      <c r="A10" s="278"/>
      <c r="B10" s="256"/>
      <c r="C10" s="276"/>
      <c r="D10" s="276"/>
      <c r="E10" s="276"/>
      <c r="F10" s="276"/>
      <c r="G10" s="282"/>
      <c r="H10" s="276"/>
      <c r="I10" s="274"/>
    </row>
    <row r="11" spans="1:9" s="142" customFormat="1" ht="15" customHeight="1">
      <c r="A11" s="117">
        <v>-1</v>
      </c>
      <c r="B11" s="118">
        <v>-2</v>
      </c>
      <c r="C11" s="118" t="s">
        <v>7</v>
      </c>
      <c r="D11" s="118">
        <v>-4</v>
      </c>
      <c r="E11" s="118">
        <v>-5</v>
      </c>
      <c r="F11" s="118">
        <v>-6</v>
      </c>
      <c r="G11" s="118">
        <v>-7</v>
      </c>
      <c r="H11" s="118">
        <v>-8</v>
      </c>
      <c r="I11" s="119">
        <v>-9</v>
      </c>
    </row>
    <row r="12" spans="1:9" s="20" customFormat="1" ht="72" customHeight="1">
      <c r="A12" s="143">
        <v>1</v>
      </c>
      <c r="B12" s="144" t="s">
        <v>195</v>
      </c>
      <c r="C12" s="145">
        <f>SUM(D12:F12)</f>
        <v>8.45</v>
      </c>
      <c r="D12" s="145">
        <v>8.45</v>
      </c>
      <c r="E12" s="145"/>
      <c r="F12" s="145"/>
      <c r="G12" s="146" t="s">
        <v>196</v>
      </c>
      <c r="H12" s="147" t="s">
        <v>197</v>
      </c>
      <c r="I12" s="235" t="s">
        <v>192</v>
      </c>
    </row>
    <row r="13" spans="1:9" s="20" customFormat="1" ht="72" customHeight="1">
      <c r="A13" s="143">
        <v>2</v>
      </c>
      <c r="B13" s="144" t="s">
        <v>198</v>
      </c>
      <c r="C13" s="145">
        <v>5.4</v>
      </c>
      <c r="D13" s="145">
        <v>5.4</v>
      </c>
      <c r="E13" s="145"/>
      <c r="F13" s="145"/>
      <c r="G13" s="146" t="s">
        <v>180</v>
      </c>
      <c r="H13" s="147" t="s">
        <v>199</v>
      </c>
      <c r="I13" s="235" t="s">
        <v>192</v>
      </c>
    </row>
    <row r="14" spans="1:9" s="20" customFormat="1" ht="41.25" customHeight="1">
      <c r="A14" s="143">
        <v>3</v>
      </c>
      <c r="B14" s="128" t="s">
        <v>123</v>
      </c>
      <c r="C14" s="129">
        <f aca="true" t="shared" si="0" ref="C14:C19">SUM(D14:F14)</f>
        <v>1.47</v>
      </c>
      <c r="D14" s="129">
        <v>1.47</v>
      </c>
      <c r="E14" s="129"/>
      <c r="F14" s="129"/>
      <c r="G14" s="130" t="s">
        <v>180</v>
      </c>
      <c r="H14" s="131" t="s">
        <v>124</v>
      </c>
      <c r="I14" s="132"/>
    </row>
    <row r="15" spans="1:9" s="20" customFormat="1" ht="42.75" customHeight="1">
      <c r="A15" s="143">
        <v>4</v>
      </c>
      <c r="B15" s="128" t="s">
        <v>125</v>
      </c>
      <c r="C15" s="129">
        <f t="shared" si="0"/>
        <v>5.98</v>
      </c>
      <c r="D15" s="129">
        <v>5.98</v>
      </c>
      <c r="E15" s="129"/>
      <c r="F15" s="129"/>
      <c r="G15" s="130" t="s">
        <v>179</v>
      </c>
      <c r="H15" s="131" t="s">
        <v>126</v>
      </c>
      <c r="I15" s="132"/>
    </row>
    <row r="16" spans="1:9" ht="54.75" customHeight="1">
      <c r="A16" s="143">
        <v>5</v>
      </c>
      <c r="B16" s="128" t="s">
        <v>127</v>
      </c>
      <c r="C16" s="129">
        <f t="shared" si="0"/>
        <v>0.18</v>
      </c>
      <c r="D16" s="129">
        <v>0.18</v>
      </c>
      <c r="E16" s="129"/>
      <c r="F16" s="129"/>
      <c r="G16" s="130" t="s">
        <v>129</v>
      </c>
      <c r="H16" s="131" t="s">
        <v>128</v>
      </c>
      <c r="I16" s="133"/>
    </row>
    <row r="17" spans="1:9" ht="39">
      <c r="A17" s="143">
        <v>6</v>
      </c>
      <c r="B17" s="84" t="s">
        <v>130</v>
      </c>
      <c r="C17" s="129">
        <f t="shared" si="0"/>
        <v>7.2</v>
      </c>
      <c r="D17" s="129"/>
      <c r="E17" s="129">
        <v>7.2</v>
      </c>
      <c r="F17" s="129"/>
      <c r="G17" s="134" t="s">
        <v>131</v>
      </c>
      <c r="H17" s="131" t="s">
        <v>132</v>
      </c>
      <c r="I17" s="133"/>
    </row>
    <row r="18" spans="1:9" ht="26.25">
      <c r="A18" s="143">
        <v>7</v>
      </c>
      <c r="B18" s="84" t="s">
        <v>133</v>
      </c>
      <c r="C18" s="129">
        <f t="shared" si="0"/>
        <v>0.10072</v>
      </c>
      <c r="D18" s="129">
        <v>0.10072</v>
      </c>
      <c r="E18" s="129"/>
      <c r="F18" s="129"/>
      <c r="G18" s="135" t="s">
        <v>134</v>
      </c>
      <c r="H18" s="131" t="s">
        <v>135</v>
      </c>
      <c r="I18" s="133"/>
    </row>
    <row r="19" spans="1:9" ht="26.25">
      <c r="A19" s="143">
        <v>8</v>
      </c>
      <c r="B19" s="136" t="s">
        <v>136</v>
      </c>
      <c r="C19" s="129">
        <f t="shared" si="0"/>
        <v>1.5</v>
      </c>
      <c r="D19" s="129">
        <v>1.5</v>
      </c>
      <c r="E19" s="129"/>
      <c r="F19" s="129"/>
      <c r="G19" s="127" t="s">
        <v>137</v>
      </c>
      <c r="H19" s="131" t="s">
        <v>138</v>
      </c>
      <c r="I19" s="133"/>
    </row>
    <row r="20" spans="1:9" ht="21" customHeight="1" thickBot="1">
      <c r="A20" s="137"/>
      <c r="B20" s="138" t="s">
        <v>5</v>
      </c>
      <c r="C20" s="139">
        <f>SUM(C12:C19)</f>
        <v>30.28072</v>
      </c>
      <c r="D20" s="139">
        <f>SUM(D12:D19)</f>
        <v>23.08072</v>
      </c>
      <c r="E20" s="139">
        <f>SUM(E12:E19)</f>
        <v>7.2</v>
      </c>
      <c r="F20" s="139">
        <f>SUM(F12:F19)</f>
        <v>0</v>
      </c>
      <c r="G20" s="140"/>
      <c r="H20" s="139"/>
      <c r="I20" s="141"/>
    </row>
    <row r="21" spans="1:9" ht="14.25" thickTop="1">
      <c r="A21" s="112"/>
      <c r="B21" s="113"/>
      <c r="C21" s="114"/>
      <c r="D21" s="114"/>
      <c r="E21" s="114"/>
      <c r="F21" s="114"/>
      <c r="G21" s="115"/>
      <c r="H21" s="114"/>
      <c r="I21" s="113"/>
    </row>
    <row r="22" spans="1:9" ht="15">
      <c r="A22" s="112"/>
      <c r="B22" s="113"/>
      <c r="C22" s="114"/>
      <c r="D22" s="114"/>
      <c r="E22" s="114"/>
      <c r="F22" s="114"/>
      <c r="G22" s="275"/>
      <c r="H22" s="275"/>
      <c r="I22" s="275"/>
    </row>
    <row r="23" spans="1:9" ht="13.5">
      <c r="A23" s="112"/>
      <c r="B23" s="113"/>
      <c r="C23" s="114"/>
      <c r="D23" s="114"/>
      <c r="E23" s="114"/>
      <c r="F23" s="114"/>
      <c r="G23" s="115"/>
      <c r="H23" s="114"/>
      <c r="I23" s="113"/>
    </row>
    <row r="24" spans="1:9" ht="13.5">
      <c r="A24" s="112"/>
      <c r="B24" s="113"/>
      <c r="C24" s="114"/>
      <c r="D24" s="114"/>
      <c r="E24" s="114"/>
      <c r="F24" s="114"/>
      <c r="G24" s="115"/>
      <c r="H24" s="114"/>
      <c r="I24" s="113"/>
    </row>
  </sheetData>
  <sheetProtection/>
  <mergeCells count="19">
    <mergeCell ref="A1:B1"/>
    <mergeCell ref="D1:I1"/>
    <mergeCell ref="A2:B2"/>
    <mergeCell ref="D2:I2"/>
    <mergeCell ref="A7:I7"/>
    <mergeCell ref="H8:H10"/>
    <mergeCell ref="A4:B4"/>
    <mergeCell ref="G8:G10"/>
    <mergeCell ref="A5:I5"/>
    <mergeCell ref="A6:I6"/>
    <mergeCell ref="I8:I10"/>
    <mergeCell ref="G22:I22"/>
    <mergeCell ref="D9:D10"/>
    <mergeCell ref="E9:E10"/>
    <mergeCell ref="F9:F10"/>
    <mergeCell ref="A8:A10"/>
    <mergeCell ref="B8:B10"/>
    <mergeCell ref="C8:C10"/>
    <mergeCell ref="D8:F8"/>
  </mergeCells>
  <printOptions horizontalCentered="1"/>
  <pageMargins left="0.3" right="0.3" top="0.78" bottom="0.23" header="0.16" footer="0.16"/>
  <pageSetup horizontalDpi="600" verticalDpi="600" orientation="landscape" paperSize="9" scale="85" r:id="rId2"/>
  <headerFooter alignWithMargins="0">
    <oddFooter>&amp;R1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1" sqref="D1:I1"/>
    </sheetView>
  </sheetViews>
  <sheetFormatPr defaultColWidth="7.8515625" defaultRowHeight="12.75"/>
  <cols>
    <col min="1" max="1" width="5.28125" style="73" customWidth="1"/>
    <col min="2" max="2" width="53.8515625" style="4" customWidth="1"/>
    <col min="3" max="3" width="14.421875" style="27" customWidth="1"/>
    <col min="4" max="6" width="9.28125" style="4" customWidth="1"/>
    <col min="7" max="7" width="15.421875" style="4" customWidth="1"/>
    <col min="8" max="8" width="38.421875" style="4" customWidth="1"/>
    <col min="9" max="9" width="8.421875" style="4" customWidth="1"/>
    <col min="10" max="16384" width="7.8515625" style="4" customWidth="1"/>
  </cols>
  <sheetData>
    <row r="1" spans="1:9" ht="16.5">
      <c r="A1" s="246" t="s">
        <v>228</v>
      </c>
      <c r="B1" s="246"/>
      <c r="C1" s="4"/>
      <c r="D1" s="247" t="s">
        <v>230</v>
      </c>
      <c r="E1" s="247"/>
      <c r="F1" s="247"/>
      <c r="G1" s="247"/>
      <c r="H1" s="247"/>
      <c r="I1" s="247"/>
    </row>
    <row r="2" spans="1:9" ht="16.5">
      <c r="A2" s="247" t="s">
        <v>229</v>
      </c>
      <c r="B2" s="247"/>
      <c r="C2" s="4"/>
      <c r="D2" s="247" t="s">
        <v>231</v>
      </c>
      <c r="E2" s="247"/>
      <c r="F2" s="247"/>
      <c r="G2" s="247"/>
      <c r="H2" s="247"/>
      <c r="I2" s="247"/>
    </row>
    <row r="3" spans="1:4" ht="12.75">
      <c r="A3" s="25"/>
      <c r="C3" s="4"/>
      <c r="D3" s="26"/>
    </row>
    <row r="4" spans="1:9" ht="16.5" customHeight="1">
      <c r="A4" s="271"/>
      <c r="B4" s="271"/>
      <c r="C4" s="29"/>
      <c r="D4" s="8"/>
      <c r="E4" s="8"/>
      <c r="F4" s="8"/>
      <c r="G4" s="7"/>
      <c r="H4" s="7"/>
      <c r="I4" s="7"/>
    </row>
    <row r="5" spans="1:9" ht="19.5" customHeight="1">
      <c r="A5" s="248" t="s">
        <v>239</v>
      </c>
      <c r="B5" s="249"/>
      <c r="C5" s="249"/>
      <c r="D5" s="249"/>
      <c r="E5" s="249"/>
      <c r="F5" s="249"/>
      <c r="G5" s="249"/>
      <c r="H5" s="249"/>
      <c r="I5" s="249"/>
    </row>
    <row r="6" spans="1:11" ht="15">
      <c r="A6" s="248" t="s">
        <v>34</v>
      </c>
      <c r="B6" s="250"/>
      <c r="C6" s="250"/>
      <c r="D6" s="250"/>
      <c r="E6" s="250"/>
      <c r="F6" s="250"/>
      <c r="G6" s="250"/>
      <c r="H6" s="250"/>
      <c r="I6" s="250"/>
      <c r="J6" s="12"/>
      <c r="K6" s="12"/>
    </row>
    <row r="7" spans="1:11" ht="23.25" customHeight="1" thickBot="1">
      <c r="A7" s="251" t="str">
        <f>'Toan tinh'!A6:H6</f>
        <v>( Kèm theo Nghị quyết số 140/NQ-HĐND ngày 17 tháng 7 năm 2015 của Hội đồng nhân dân tỉnh)</v>
      </c>
      <c r="B7" s="251"/>
      <c r="C7" s="251"/>
      <c r="D7" s="251"/>
      <c r="E7" s="251"/>
      <c r="F7" s="251"/>
      <c r="G7" s="251"/>
      <c r="H7" s="251"/>
      <c r="I7" s="251"/>
      <c r="J7" s="12"/>
      <c r="K7" s="12"/>
    </row>
    <row r="8" spans="1:9" ht="32.25" customHeight="1" thickTop="1">
      <c r="A8" s="283" t="s">
        <v>0</v>
      </c>
      <c r="B8" s="255" t="s">
        <v>6</v>
      </c>
      <c r="C8" s="255" t="s">
        <v>226</v>
      </c>
      <c r="D8" s="255" t="s">
        <v>29</v>
      </c>
      <c r="E8" s="255"/>
      <c r="F8" s="255"/>
      <c r="G8" s="255" t="s">
        <v>10</v>
      </c>
      <c r="H8" s="255" t="s">
        <v>15</v>
      </c>
      <c r="I8" s="257" t="s">
        <v>4</v>
      </c>
    </row>
    <row r="9" spans="1:9" ht="73.5" customHeight="1">
      <c r="A9" s="284"/>
      <c r="B9" s="256"/>
      <c r="C9" s="256"/>
      <c r="D9" s="126" t="s">
        <v>2</v>
      </c>
      <c r="E9" s="126" t="s">
        <v>1</v>
      </c>
      <c r="F9" s="126" t="s">
        <v>9</v>
      </c>
      <c r="G9" s="256"/>
      <c r="H9" s="256"/>
      <c r="I9" s="258"/>
    </row>
    <row r="10" spans="1:9" s="120" customFormat="1" ht="17.25" customHeight="1">
      <c r="A10" s="117">
        <v>-1</v>
      </c>
      <c r="B10" s="118">
        <v>-2</v>
      </c>
      <c r="C10" s="118" t="s">
        <v>7</v>
      </c>
      <c r="D10" s="118">
        <v>-4</v>
      </c>
      <c r="E10" s="118">
        <v>-5</v>
      </c>
      <c r="F10" s="118">
        <v>-6</v>
      </c>
      <c r="G10" s="118">
        <v>-7</v>
      </c>
      <c r="H10" s="118">
        <v>-8</v>
      </c>
      <c r="I10" s="119">
        <v>-9</v>
      </c>
    </row>
    <row r="11" spans="1:9" s="5" customFormat="1" ht="91.5" customHeight="1">
      <c r="A11" s="199">
        <v>1</v>
      </c>
      <c r="B11" s="184" t="s">
        <v>139</v>
      </c>
      <c r="C11" s="200">
        <v>10.13</v>
      </c>
      <c r="D11" s="200"/>
      <c r="E11" s="200"/>
      <c r="F11" s="200">
        <v>10.13</v>
      </c>
      <c r="G11" s="189" t="s">
        <v>28</v>
      </c>
      <c r="H11" s="201" t="s">
        <v>140</v>
      </c>
      <c r="I11" s="163"/>
    </row>
    <row r="12" spans="1:9" s="13" customFormat="1" ht="18" customHeight="1" thickBot="1">
      <c r="A12" s="202"/>
      <c r="B12" s="168" t="s">
        <v>5</v>
      </c>
      <c r="C12" s="203">
        <f>SUM(C11:C11)</f>
        <v>10.13</v>
      </c>
      <c r="D12" s="203">
        <f>SUM(D11:D11)</f>
        <v>0</v>
      </c>
      <c r="E12" s="203">
        <f>SUM(E11:E11)</f>
        <v>0</v>
      </c>
      <c r="F12" s="203">
        <f>SUM(F11:F11)</f>
        <v>10.13</v>
      </c>
      <c r="G12" s="169"/>
      <c r="H12" s="169"/>
      <c r="I12" s="170"/>
    </row>
    <row r="13" ht="14.25" thickTop="1"/>
    <row r="14" spans="7:9" ht="15">
      <c r="G14" s="259"/>
      <c r="H14" s="259"/>
      <c r="I14" s="259"/>
    </row>
  </sheetData>
  <sheetProtection/>
  <mergeCells count="16">
    <mergeCell ref="G14:I14"/>
    <mergeCell ref="A1:B1"/>
    <mergeCell ref="D1:I1"/>
    <mergeCell ref="A2:B2"/>
    <mergeCell ref="D2:I2"/>
    <mergeCell ref="H8:H9"/>
    <mergeCell ref="I8:I9"/>
    <mergeCell ref="A7:I7"/>
    <mergeCell ref="A4:B4"/>
    <mergeCell ref="A8:A9"/>
    <mergeCell ref="B8:B9"/>
    <mergeCell ref="C8:C9"/>
    <mergeCell ref="A5:I5"/>
    <mergeCell ref="A6:I6"/>
    <mergeCell ref="D8:F8"/>
    <mergeCell ref="G8:G9"/>
  </mergeCells>
  <printOptions horizontalCentered="1"/>
  <pageMargins left="0.3" right="0.3" top="1" bottom="0.17" header="0.19" footer="0.21"/>
  <pageSetup blackAndWhite="1" horizontalDpi="600" verticalDpi="600" orientation="landscape" paperSize="9" scale="85" r:id="rId2"/>
  <headerFooter alignWithMargins="0">
    <oddFooter>&amp;R1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G15" sqref="G15:I15"/>
    </sheetView>
  </sheetViews>
  <sheetFormatPr defaultColWidth="7.8515625" defaultRowHeight="12.75"/>
  <cols>
    <col min="1" max="1" width="5.28125" style="25" customWidth="1"/>
    <col min="2" max="2" width="43.00390625" style="4" customWidth="1"/>
    <col min="3" max="3" width="13.7109375" style="4" customWidth="1"/>
    <col min="4" max="6" width="9.28125" style="4" customWidth="1"/>
    <col min="7" max="7" width="24.421875" style="4" customWidth="1"/>
    <col min="8" max="8" width="45.00390625" style="4" customWidth="1"/>
    <col min="9" max="9" width="9.8515625" style="4" customWidth="1"/>
    <col min="10" max="16384" width="7.8515625" style="4" customWidth="1"/>
  </cols>
  <sheetData>
    <row r="1" spans="1:9" ht="16.5">
      <c r="A1" s="246" t="s">
        <v>228</v>
      </c>
      <c r="B1" s="246"/>
      <c r="D1" s="247" t="s">
        <v>230</v>
      </c>
      <c r="E1" s="247"/>
      <c r="F1" s="247"/>
      <c r="G1" s="247"/>
      <c r="H1" s="247"/>
      <c r="I1" s="247"/>
    </row>
    <row r="2" spans="1:9" ht="16.5">
      <c r="A2" s="247" t="s">
        <v>229</v>
      </c>
      <c r="B2" s="247"/>
      <c r="D2" s="247" t="s">
        <v>231</v>
      </c>
      <c r="E2" s="247"/>
      <c r="F2" s="247"/>
      <c r="G2" s="247"/>
      <c r="H2" s="247"/>
      <c r="I2" s="247"/>
    </row>
    <row r="3" ht="12.75">
      <c r="D3" s="26"/>
    </row>
    <row r="4" spans="1:9" ht="16.5" customHeight="1">
      <c r="A4" s="9"/>
      <c r="B4" s="7"/>
      <c r="C4" s="8"/>
      <c r="D4" s="8"/>
      <c r="E4" s="8"/>
      <c r="F4" s="8"/>
      <c r="G4" s="7"/>
      <c r="H4" s="7"/>
      <c r="I4" s="7"/>
    </row>
    <row r="5" spans="1:9" ht="15">
      <c r="A5" s="248" t="s">
        <v>240</v>
      </c>
      <c r="B5" s="249"/>
      <c r="C5" s="249"/>
      <c r="D5" s="249"/>
      <c r="E5" s="249"/>
      <c r="F5" s="249"/>
      <c r="G5" s="249"/>
      <c r="H5" s="249"/>
      <c r="I5" s="249"/>
    </row>
    <row r="6" spans="1:11" ht="15">
      <c r="A6" s="248" t="s">
        <v>35</v>
      </c>
      <c r="B6" s="250"/>
      <c r="C6" s="250"/>
      <c r="D6" s="250"/>
      <c r="E6" s="250"/>
      <c r="F6" s="250"/>
      <c r="G6" s="250"/>
      <c r="H6" s="250"/>
      <c r="I6" s="250"/>
      <c r="J6" s="12"/>
      <c r="K6" s="12"/>
    </row>
    <row r="7" spans="1:11" ht="24" customHeight="1" thickBot="1">
      <c r="A7" s="280" t="str">
        <f>'Toan tinh'!A6:H6</f>
        <v>( Kèm theo Nghị quyết số 140/NQ-HĐND ngày 17 tháng 7 năm 2015 của Hội đồng nhân dân tỉnh)</v>
      </c>
      <c r="B7" s="280"/>
      <c r="C7" s="280"/>
      <c r="D7" s="280"/>
      <c r="E7" s="280"/>
      <c r="F7" s="280"/>
      <c r="G7" s="280"/>
      <c r="H7" s="280"/>
      <c r="I7" s="280"/>
      <c r="J7" s="12"/>
      <c r="K7" s="12"/>
    </row>
    <row r="8" spans="1:9" ht="32.25" customHeight="1" thickTop="1">
      <c r="A8" s="253" t="s">
        <v>0</v>
      </c>
      <c r="B8" s="255" t="s">
        <v>6</v>
      </c>
      <c r="C8" s="255" t="s">
        <v>226</v>
      </c>
      <c r="D8" s="255" t="s">
        <v>29</v>
      </c>
      <c r="E8" s="255"/>
      <c r="F8" s="255"/>
      <c r="G8" s="255" t="s">
        <v>8</v>
      </c>
      <c r="H8" s="255" t="s">
        <v>16</v>
      </c>
      <c r="I8" s="257" t="s">
        <v>4</v>
      </c>
    </row>
    <row r="9" spans="1:9" ht="47.25" customHeight="1">
      <c r="A9" s="254"/>
      <c r="B9" s="256"/>
      <c r="C9" s="256"/>
      <c r="D9" s="126" t="s">
        <v>2</v>
      </c>
      <c r="E9" s="126" t="s">
        <v>1</v>
      </c>
      <c r="F9" s="126" t="s">
        <v>9</v>
      </c>
      <c r="G9" s="256"/>
      <c r="H9" s="256"/>
      <c r="I9" s="258"/>
    </row>
    <row r="10" spans="1:9" s="120" customFormat="1" ht="17.25" customHeight="1">
      <c r="A10" s="117">
        <v>-1</v>
      </c>
      <c r="B10" s="118">
        <v>-2</v>
      </c>
      <c r="C10" s="118" t="s">
        <v>7</v>
      </c>
      <c r="D10" s="118">
        <v>-4</v>
      </c>
      <c r="E10" s="118">
        <v>-5</v>
      </c>
      <c r="F10" s="118">
        <v>-6</v>
      </c>
      <c r="G10" s="118">
        <v>-7</v>
      </c>
      <c r="H10" s="118">
        <v>-8</v>
      </c>
      <c r="I10" s="119">
        <v>-9</v>
      </c>
    </row>
    <row r="11" spans="1:9" s="3" customFormat="1" ht="15">
      <c r="A11" s="160">
        <v>1</v>
      </c>
      <c r="B11" s="171" t="s">
        <v>141</v>
      </c>
      <c r="C11" s="101">
        <f>D11</f>
        <v>2.6</v>
      </c>
      <c r="D11" s="101">
        <v>2.6</v>
      </c>
      <c r="E11" s="204"/>
      <c r="F11" s="171"/>
      <c r="G11" s="171" t="s">
        <v>142</v>
      </c>
      <c r="H11" s="101" t="s">
        <v>143</v>
      </c>
      <c r="I11" s="163"/>
    </row>
    <row r="12" spans="1:9" s="3" customFormat="1" ht="15">
      <c r="A12" s="160">
        <v>2</v>
      </c>
      <c r="B12" s="171" t="s">
        <v>141</v>
      </c>
      <c r="C12" s="101">
        <f>D12</f>
        <v>1.2</v>
      </c>
      <c r="D12" s="101">
        <v>1.2</v>
      </c>
      <c r="E12" s="204"/>
      <c r="F12" s="171"/>
      <c r="G12" s="171" t="s">
        <v>144</v>
      </c>
      <c r="H12" s="101" t="s">
        <v>143</v>
      </c>
      <c r="I12" s="163"/>
    </row>
    <row r="13" spans="1:9" s="13" customFormat="1" ht="18" thickBot="1">
      <c r="A13" s="202"/>
      <c r="B13" s="168" t="s">
        <v>5</v>
      </c>
      <c r="C13" s="205">
        <f>SUM(C11:C12)</f>
        <v>3.8</v>
      </c>
      <c r="D13" s="205">
        <f>SUM(D11:D12)</f>
        <v>3.8</v>
      </c>
      <c r="E13" s="205">
        <f>SUM(E11:E12)</f>
        <v>0</v>
      </c>
      <c r="F13" s="205">
        <f>SUM(F11:F12)</f>
        <v>0</v>
      </c>
      <c r="G13" s="169"/>
      <c r="H13" s="169"/>
      <c r="I13" s="170"/>
    </row>
    <row r="14" ht="13.5" thickTop="1"/>
    <row r="15" spans="7:9" ht="15">
      <c r="G15" s="259"/>
      <c r="H15" s="259"/>
      <c r="I15" s="259"/>
    </row>
  </sheetData>
  <sheetProtection/>
  <mergeCells count="15">
    <mergeCell ref="A1:B1"/>
    <mergeCell ref="D1:I1"/>
    <mergeCell ref="A2:B2"/>
    <mergeCell ref="D2:I2"/>
    <mergeCell ref="A5:I5"/>
    <mergeCell ref="A6:I6"/>
    <mergeCell ref="B8:B9"/>
    <mergeCell ref="C8:C9"/>
    <mergeCell ref="I8:I9"/>
    <mergeCell ref="A8:A9"/>
    <mergeCell ref="A7:I7"/>
    <mergeCell ref="G15:I15"/>
    <mergeCell ref="D8:F8"/>
    <mergeCell ref="G8:G9"/>
    <mergeCell ref="H8:H9"/>
  </mergeCells>
  <conditionalFormatting sqref="B48 R47 P40:Q40 G17 H17:K31 H33:K34 H38:K38 P42 H36:K36 H42:K45 R17:R45 C12:Q12 C32:Q32 C35:Q35 C37:Q37 H40:K40 C39:Q39 C41:Q41 H47:K47 R12:R15 A12:B47 H13:K14 G15 J15:K15">
    <cfRule type="cellIs" priority="1" dxfId="1" operator="equal" stopIfTrue="1">
      <formula>0</formula>
    </cfRule>
    <cfRule type="cellIs" priority="2" dxfId="3" operator="equal" stopIfTrue="1">
      <formula>0</formula>
    </cfRule>
    <cfRule type="cellIs" priority="3" dxfId="1" operator="equal" stopIfTrue="1">
      <formula>0</formula>
    </cfRule>
  </conditionalFormatting>
  <conditionalFormatting sqref="H36 C16:R16 C46:R46">
    <cfRule type="cellIs" priority="4" dxfId="1" operator="equal" stopIfTrue="1">
      <formula>0</formula>
    </cfRule>
    <cfRule type="cellIs" priority="5" dxfId="0" operator="between" stopIfTrue="1">
      <formula>-0.0001</formula>
      <formula>0.0001</formula>
    </cfRule>
  </conditionalFormatting>
  <printOptions horizontalCentered="1"/>
  <pageMargins left="0.3" right="0.3" top="0.77" bottom="0.19" header="0.22" footer="0.16"/>
  <pageSetup horizontalDpi="600" verticalDpi="600" orientation="landscape" paperSize="9" scale="85" r:id="rId2"/>
  <headerFooter alignWithMargins="0">
    <oddFooter>&amp;R1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3">
      <selection activeCell="G26" sqref="G26:I26"/>
    </sheetView>
  </sheetViews>
  <sheetFormatPr defaultColWidth="7.8515625" defaultRowHeight="12.75"/>
  <cols>
    <col min="1" max="1" width="4.7109375" style="35" customWidth="1"/>
    <col min="2" max="2" width="69.421875" style="15" customWidth="1"/>
    <col min="3" max="3" width="10.28125" style="24" customWidth="1"/>
    <col min="4" max="4" width="8.8515625" style="24" customWidth="1"/>
    <col min="5" max="5" width="7.140625" style="24" customWidth="1"/>
    <col min="6" max="6" width="6.421875" style="15" customWidth="1"/>
    <col min="7" max="7" width="15.421875" style="24" customWidth="1"/>
    <col min="8" max="8" width="37.00390625" style="36" customWidth="1"/>
    <col min="9" max="9" width="7.421875" style="15" customWidth="1"/>
    <col min="10" max="16384" width="7.8515625" style="15" customWidth="1"/>
  </cols>
  <sheetData>
    <row r="1" spans="1:9" ht="16.5">
      <c r="A1" s="246" t="s">
        <v>228</v>
      </c>
      <c r="B1" s="246"/>
      <c r="C1" s="4"/>
      <c r="D1" s="247" t="s">
        <v>230</v>
      </c>
      <c r="E1" s="247"/>
      <c r="F1" s="247"/>
      <c r="G1" s="247"/>
      <c r="H1" s="247"/>
      <c r="I1" s="247"/>
    </row>
    <row r="2" spans="1:9" ht="16.5">
      <c r="A2" s="247" t="s">
        <v>229</v>
      </c>
      <c r="B2" s="247"/>
      <c r="C2" s="4"/>
      <c r="D2" s="247" t="s">
        <v>231</v>
      </c>
      <c r="E2" s="247"/>
      <c r="F2" s="247"/>
      <c r="G2" s="247"/>
      <c r="H2" s="247"/>
      <c r="I2" s="247"/>
    </row>
    <row r="3" spans="1:9" ht="12.75">
      <c r="A3" s="25"/>
      <c r="B3" s="4"/>
      <c r="C3" s="4"/>
      <c r="D3" s="26"/>
      <c r="E3" s="4"/>
      <c r="F3" s="4"/>
      <c r="G3" s="4"/>
      <c r="H3" s="4"/>
      <c r="I3" s="4"/>
    </row>
    <row r="4" spans="1:9" ht="23.25" customHeight="1">
      <c r="A4" s="271"/>
      <c r="B4" s="271"/>
      <c r="C4" s="33"/>
      <c r="D4" s="33"/>
      <c r="E4" s="33"/>
      <c r="F4" s="8"/>
      <c r="G4" s="16"/>
      <c r="H4" s="34"/>
      <c r="I4" s="14"/>
    </row>
    <row r="5" spans="1:9" ht="23.25" customHeight="1">
      <c r="A5" s="248" t="s">
        <v>241</v>
      </c>
      <c r="B5" s="285"/>
      <c r="C5" s="285"/>
      <c r="D5" s="285"/>
      <c r="E5" s="285"/>
      <c r="F5" s="285"/>
      <c r="G5" s="285"/>
      <c r="H5" s="285"/>
      <c r="I5" s="285"/>
    </row>
    <row r="6" spans="1:9" ht="15">
      <c r="A6" s="248" t="s">
        <v>36</v>
      </c>
      <c r="B6" s="250"/>
      <c r="C6" s="250"/>
      <c r="D6" s="250"/>
      <c r="E6" s="250"/>
      <c r="F6" s="250"/>
      <c r="G6" s="250"/>
      <c r="H6" s="250"/>
      <c r="I6" s="250"/>
    </row>
    <row r="7" spans="1:9" ht="24.75" customHeight="1" thickBot="1">
      <c r="A7" s="251" t="str">
        <f>'Toan tinh'!A6:H6</f>
        <v>( Kèm theo Nghị quyết số 140/NQ-HĐND ngày 17 tháng 7 năm 2015 của Hội đồng nhân dân tỉnh)</v>
      </c>
      <c r="B7" s="251"/>
      <c r="C7" s="251"/>
      <c r="D7" s="251"/>
      <c r="E7" s="251"/>
      <c r="F7" s="251"/>
      <c r="G7" s="251"/>
      <c r="H7" s="251"/>
      <c r="I7" s="251"/>
    </row>
    <row r="8" spans="1:9" ht="45" customHeight="1" thickTop="1">
      <c r="A8" s="253" t="s">
        <v>0</v>
      </c>
      <c r="B8" s="255" t="s">
        <v>6</v>
      </c>
      <c r="C8" s="255" t="s">
        <v>226</v>
      </c>
      <c r="D8" s="255" t="s">
        <v>29</v>
      </c>
      <c r="E8" s="255"/>
      <c r="F8" s="255"/>
      <c r="G8" s="255" t="s">
        <v>8</v>
      </c>
      <c r="H8" s="255" t="s">
        <v>16</v>
      </c>
      <c r="I8" s="257" t="s">
        <v>4</v>
      </c>
    </row>
    <row r="9" spans="1:9" ht="52.5" customHeight="1">
      <c r="A9" s="254"/>
      <c r="B9" s="256"/>
      <c r="C9" s="256"/>
      <c r="D9" s="126" t="s">
        <v>2</v>
      </c>
      <c r="E9" s="126" t="s">
        <v>1</v>
      </c>
      <c r="F9" s="126" t="s">
        <v>9</v>
      </c>
      <c r="G9" s="256"/>
      <c r="H9" s="256"/>
      <c r="I9" s="258"/>
    </row>
    <row r="10" spans="1:9" s="120" customFormat="1" ht="23.25" customHeight="1">
      <c r="A10" s="117">
        <v>-1</v>
      </c>
      <c r="B10" s="118">
        <v>-2</v>
      </c>
      <c r="C10" s="118" t="s">
        <v>7</v>
      </c>
      <c r="D10" s="118">
        <v>-4</v>
      </c>
      <c r="E10" s="118">
        <v>-5</v>
      </c>
      <c r="F10" s="118">
        <v>-6</v>
      </c>
      <c r="G10" s="118">
        <v>-7</v>
      </c>
      <c r="H10" s="118">
        <v>-8</v>
      </c>
      <c r="I10" s="119">
        <v>-9</v>
      </c>
    </row>
    <row r="11" spans="1:9" s="4" customFormat="1" ht="26.25">
      <c r="A11" s="99">
        <v>1</v>
      </c>
      <c r="B11" s="100" t="s">
        <v>145</v>
      </c>
      <c r="C11" s="116">
        <v>0.1</v>
      </c>
      <c r="D11" s="116">
        <v>0.1</v>
      </c>
      <c r="E11" s="101"/>
      <c r="F11" s="101"/>
      <c r="G11" s="102" t="s">
        <v>146</v>
      </c>
      <c r="H11" s="87" t="s">
        <v>147</v>
      </c>
      <c r="I11" s="103"/>
    </row>
    <row r="12" spans="1:9" s="4" customFormat="1" ht="26.25">
      <c r="A12" s="99">
        <v>2</v>
      </c>
      <c r="B12" s="100" t="s">
        <v>148</v>
      </c>
      <c r="C12" s="116">
        <v>10.05</v>
      </c>
      <c r="D12" s="104"/>
      <c r="E12" s="116">
        <v>10.05</v>
      </c>
      <c r="F12" s="101"/>
      <c r="G12" s="105" t="s">
        <v>149</v>
      </c>
      <c r="H12" s="87" t="s">
        <v>150</v>
      </c>
      <c r="I12" s="103"/>
    </row>
    <row r="13" spans="1:9" s="4" customFormat="1" ht="26.25">
      <c r="A13" s="99">
        <v>3</v>
      </c>
      <c r="B13" s="100" t="s">
        <v>153</v>
      </c>
      <c r="C13" s="108">
        <f>D13</f>
        <v>1.3333333333333333</v>
      </c>
      <c r="D13" s="108">
        <v>1.3333333333333333</v>
      </c>
      <c r="E13" s="101"/>
      <c r="F13" s="101"/>
      <c r="G13" s="102" t="s">
        <v>152</v>
      </c>
      <c r="H13" s="87" t="s">
        <v>154</v>
      </c>
      <c r="I13" s="103"/>
    </row>
    <row r="14" spans="1:9" s="4" customFormat="1" ht="26.25">
      <c r="A14" s="99">
        <v>4</v>
      </c>
      <c r="B14" s="100" t="s">
        <v>155</v>
      </c>
      <c r="C14" s="108">
        <f aca="true" t="shared" si="0" ref="C14:C23">D14</f>
        <v>2.3333333333333335</v>
      </c>
      <c r="D14" s="108">
        <v>2.3333333333333335</v>
      </c>
      <c r="E14" s="101"/>
      <c r="F14" s="101"/>
      <c r="G14" s="109" t="s">
        <v>156</v>
      </c>
      <c r="H14" s="87" t="s">
        <v>181</v>
      </c>
      <c r="I14" s="103"/>
    </row>
    <row r="15" spans="1:9" s="4" customFormat="1" ht="26.25">
      <c r="A15" s="99">
        <v>5</v>
      </c>
      <c r="B15" s="100" t="s">
        <v>157</v>
      </c>
      <c r="C15" s="108">
        <f t="shared" si="0"/>
        <v>2.3333333333333335</v>
      </c>
      <c r="D15" s="108">
        <v>2.3333333333333335</v>
      </c>
      <c r="E15" s="101"/>
      <c r="F15" s="101"/>
      <c r="G15" s="109" t="s">
        <v>158</v>
      </c>
      <c r="H15" s="106" t="s">
        <v>159</v>
      </c>
      <c r="I15" s="103"/>
    </row>
    <row r="16" spans="1:9" s="4" customFormat="1" ht="26.25">
      <c r="A16" s="99">
        <v>6</v>
      </c>
      <c r="B16" s="107" t="s">
        <v>160</v>
      </c>
      <c r="C16" s="108">
        <f t="shared" si="0"/>
        <v>3.2</v>
      </c>
      <c r="D16" s="108">
        <v>3.2</v>
      </c>
      <c r="E16" s="101"/>
      <c r="F16" s="101"/>
      <c r="G16" s="109" t="s">
        <v>161</v>
      </c>
      <c r="H16" s="87" t="s">
        <v>162</v>
      </c>
      <c r="I16" s="103"/>
    </row>
    <row r="17" spans="1:9" s="4" customFormat="1" ht="26.25">
      <c r="A17" s="99">
        <v>7</v>
      </c>
      <c r="B17" s="107" t="s">
        <v>163</v>
      </c>
      <c r="C17" s="108">
        <f t="shared" si="0"/>
        <v>1.1666666666666667</v>
      </c>
      <c r="D17" s="108">
        <v>1.1666666666666667</v>
      </c>
      <c r="E17" s="101"/>
      <c r="F17" s="101"/>
      <c r="G17" s="102" t="s">
        <v>164</v>
      </c>
      <c r="H17" s="87" t="s">
        <v>165</v>
      </c>
      <c r="I17" s="103"/>
    </row>
    <row r="18" spans="1:9" s="4" customFormat="1" ht="26.25">
      <c r="A18" s="99">
        <v>8</v>
      </c>
      <c r="B18" s="107" t="s">
        <v>166</v>
      </c>
      <c r="C18" s="108">
        <f t="shared" si="0"/>
        <v>1.8333333333333333</v>
      </c>
      <c r="D18" s="108">
        <v>1.8333333333333333</v>
      </c>
      <c r="E18" s="101"/>
      <c r="F18" s="101"/>
      <c r="G18" s="109" t="s">
        <v>167</v>
      </c>
      <c r="H18" s="87" t="s">
        <v>168</v>
      </c>
      <c r="I18" s="103"/>
    </row>
    <row r="19" spans="1:9" s="4" customFormat="1" ht="26.25">
      <c r="A19" s="99">
        <v>9</v>
      </c>
      <c r="B19" s="107" t="s">
        <v>169</v>
      </c>
      <c r="C19" s="108">
        <f t="shared" si="0"/>
        <v>1.6666666666666667</v>
      </c>
      <c r="D19" s="108">
        <v>1.6666666666666667</v>
      </c>
      <c r="E19" s="101"/>
      <c r="F19" s="101"/>
      <c r="G19" s="102" t="s">
        <v>149</v>
      </c>
      <c r="H19" s="87" t="s">
        <v>170</v>
      </c>
      <c r="I19" s="103"/>
    </row>
    <row r="20" spans="1:9" s="4" customFormat="1" ht="26.25">
      <c r="A20" s="99">
        <v>10</v>
      </c>
      <c r="B20" s="107" t="s">
        <v>171</v>
      </c>
      <c r="C20" s="108">
        <f t="shared" si="0"/>
        <v>0.4</v>
      </c>
      <c r="D20" s="108">
        <v>0.4</v>
      </c>
      <c r="E20" s="101"/>
      <c r="F20" s="101"/>
      <c r="G20" s="102" t="s">
        <v>151</v>
      </c>
      <c r="H20" s="87" t="s">
        <v>172</v>
      </c>
      <c r="I20" s="103"/>
    </row>
    <row r="21" spans="1:9" s="4" customFormat="1" ht="26.25">
      <c r="A21" s="99">
        <v>11</v>
      </c>
      <c r="B21" s="107" t="s">
        <v>173</v>
      </c>
      <c r="C21" s="108">
        <f t="shared" si="0"/>
        <v>1.3333333333333333</v>
      </c>
      <c r="D21" s="108">
        <v>1.3333333333333333</v>
      </c>
      <c r="E21" s="101"/>
      <c r="F21" s="101"/>
      <c r="G21" s="102" t="s">
        <v>152</v>
      </c>
      <c r="H21" s="87" t="s">
        <v>174</v>
      </c>
      <c r="I21" s="103"/>
    </row>
    <row r="22" spans="1:9" s="4" customFormat="1" ht="26.25">
      <c r="A22" s="99">
        <v>12</v>
      </c>
      <c r="B22" s="107" t="s">
        <v>187</v>
      </c>
      <c r="C22" s="108">
        <f t="shared" si="0"/>
        <v>0.04</v>
      </c>
      <c r="D22" s="108">
        <v>0.04</v>
      </c>
      <c r="E22" s="101"/>
      <c r="F22" s="101"/>
      <c r="G22" s="102" t="s">
        <v>146</v>
      </c>
      <c r="H22" s="87" t="s">
        <v>188</v>
      </c>
      <c r="I22" s="103"/>
    </row>
    <row r="23" spans="1:9" s="4" customFormat="1" ht="26.25">
      <c r="A23" s="99">
        <v>13</v>
      </c>
      <c r="B23" s="107" t="s">
        <v>175</v>
      </c>
      <c r="C23" s="108">
        <f t="shared" si="0"/>
        <v>0.6666666666666666</v>
      </c>
      <c r="D23" s="108">
        <v>0.6666666666666666</v>
      </c>
      <c r="E23" s="101"/>
      <c r="F23" s="101"/>
      <c r="G23" s="102" t="s">
        <v>176</v>
      </c>
      <c r="H23" s="87" t="s">
        <v>177</v>
      </c>
      <c r="I23" s="103"/>
    </row>
    <row r="24" spans="1:9" s="4" customFormat="1" ht="13.5" thickBot="1">
      <c r="A24" s="98"/>
      <c r="B24" s="96" t="s">
        <v>5</v>
      </c>
      <c r="C24" s="110">
        <f>SUM(C11:C23)</f>
        <v>26.456666666666667</v>
      </c>
      <c r="D24" s="110">
        <f>SUM(D11:D23)</f>
        <v>16.406666666666666</v>
      </c>
      <c r="E24" s="110">
        <f>SUM(E11:E23)</f>
        <v>10.05</v>
      </c>
      <c r="F24" s="110"/>
      <c r="G24" s="96"/>
      <c r="H24" s="70"/>
      <c r="I24" s="71"/>
    </row>
    <row r="25" ht="10.5" customHeight="1" thickTop="1"/>
    <row r="26" spans="7:9" ht="23.25" customHeight="1">
      <c r="G26" s="259"/>
      <c r="H26" s="259"/>
      <c r="I26" s="259"/>
    </row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</sheetData>
  <sheetProtection/>
  <mergeCells count="16">
    <mergeCell ref="A1:B1"/>
    <mergeCell ref="D1:I1"/>
    <mergeCell ref="A2:B2"/>
    <mergeCell ref="D2:I2"/>
    <mergeCell ref="A4:B4"/>
    <mergeCell ref="C8:C9"/>
    <mergeCell ref="H8:H9"/>
    <mergeCell ref="I8:I9"/>
    <mergeCell ref="B8:B9"/>
    <mergeCell ref="G26:I26"/>
    <mergeCell ref="A5:I5"/>
    <mergeCell ref="A6:I6"/>
    <mergeCell ref="D8:F8"/>
    <mergeCell ref="G8:G9"/>
    <mergeCell ref="A8:A9"/>
    <mergeCell ref="A7:I7"/>
  </mergeCells>
  <printOptions horizontalCentered="1"/>
  <pageMargins left="0.39" right="0.3" top="0.92" bottom="0.23" header="0.36" footer="0.16"/>
  <pageSetup horizontalDpi="600" verticalDpi="600" orientation="landscape" paperSize="9" scale="85" r:id="rId2"/>
  <headerFooter alignWithMargins="0">
    <oddFooter>&amp;R1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VIỆT ANH</dc:creator>
  <cp:keywords/>
  <dc:description/>
  <cp:lastModifiedBy>Admin</cp:lastModifiedBy>
  <cp:lastPrinted>2015-07-28T01:45:10Z</cp:lastPrinted>
  <dcterms:created xsi:type="dcterms:W3CDTF">2009-02-20T23:33:57Z</dcterms:created>
  <dcterms:modified xsi:type="dcterms:W3CDTF">2015-07-28T01:45:13Z</dcterms:modified>
  <cp:category/>
  <cp:version/>
  <cp:contentType/>
  <cp:contentStatus/>
</cp:coreProperties>
</file>