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52" tabRatio="938" activeTab="16"/>
  </bookViews>
  <sheets>
    <sheet name="Tong " sheetId="1" r:id="rId1"/>
    <sheet name="2017Mơi" sheetId="2" r:id="rId2"/>
    <sheet name="VB HDND" sheetId="3" r:id="rId3"/>
    <sheet name="Toan tinh CAC NQ" sheetId="4" r:id="rId4"/>
    <sheet name="TP Ha Tinh" sheetId="5" r:id="rId5"/>
    <sheet name="TX Hong Linh" sheetId="6" r:id="rId6"/>
    <sheet name="TX Kỳ Anh" sheetId="7" r:id="rId7"/>
    <sheet name="Nghi Xuân" sheetId="8" r:id="rId8"/>
    <sheet name="THACH HÂ" sheetId="9" r:id="rId9"/>
    <sheet name="Cẩm Xuyên" sheetId="10" r:id="rId10"/>
    <sheet name="Hương Sơn" sheetId="11" r:id="rId11"/>
    <sheet name="Đức Thọ" sheetId="12" r:id="rId12"/>
    <sheet name="Can Lộc" sheetId="13" r:id="rId13"/>
    <sheet name="Kỳ Anh " sheetId="14" r:id="rId14"/>
    <sheet name="HUONG KHÊ" sheetId="15" r:id="rId15"/>
    <sheet name="VU QUANG " sheetId="16" r:id="rId16"/>
    <sheet name="LOC HA" sheetId="17" r:id="rId17"/>
  </sheets>
  <definedNames>
    <definedName name="_xlnm.Print_Titles" localSheetId="9">'Cẩm Xuyên'!$9:$9</definedName>
    <definedName name="_xlnm.Print_Titles" localSheetId="11">'Đức Thọ'!$9:$9</definedName>
    <definedName name="_xlnm.Print_Titles" localSheetId="14">'HUONG KHÊ'!$9:$9</definedName>
    <definedName name="_xlnm.Print_Titles" localSheetId="10">'Hương Sơn'!$9:$9</definedName>
    <definedName name="_xlnm.Print_Titles" localSheetId="13">'Kỳ Anh '!$7:$9</definedName>
    <definedName name="_xlnm.Print_Titles" localSheetId="16">'LOC HA'!$10:$10</definedName>
    <definedName name="_xlnm.Print_Titles" localSheetId="7">'Nghi Xuân'!$9:$9</definedName>
    <definedName name="_xlnm.Print_Titles" localSheetId="8">'THACH HÂ'!$10:$10</definedName>
    <definedName name="_xlnm.Print_Titles" localSheetId="4">'TP Ha Tinh'!$9:$9</definedName>
    <definedName name="_xlnm.Print_Titles" localSheetId="5">'TX Hong Linh'!$9:$9</definedName>
    <definedName name="_xlnm.Print_Titles" localSheetId="6">'TX Kỳ Anh'!$9:$9</definedName>
    <definedName name="_xlnm.Print_Titles" localSheetId="15">'VU QUANG '!$9:$9</definedName>
    <definedName name="_xlnm.Print_Titles">#N/A</definedName>
  </definedNames>
  <calcPr fullCalcOnLoad="1"/>
</workbook>
</file>

<file path=xl/comments9.xml><?xml version="1.0" encoding="utf-8"?>
<comments xmlns="http://schemas.openxmlformats.org/spreadsheetml/2006/main">
  <authors>
    <author>Admin</author>
  </authors>
  <commentList>
    <comment ref="A53"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<sst xmlns="http://schemas.openxmlformats.org/spreadsheetml/2006/main" count="2825" uniqueCount="1502">
  <si>
    <t>STT</t>
  </si>
  <si>
    <t>RPH</t>
  </si>
  <si>
    <t>RDD</t>
  </si>
  <si>
    <t>LUA</t>
  </si>
  <si>
    <t>Ghi chú</t>
  </si>
  <si>
    <t>Tổng</t>
  </si>
  <si>
    <t>Tổng diện tích xin chuyển mục đích SDĐ (ha)</t>
  </si>
  <si>
    <t>Tên công trình, dự án</t>
  </si>
  <si>
    <t>(3)=(4)+(5)+(6)</t>
  </si>
  <si>
    <t>RĐD</t>
  </si>
  <si>
    <t xml:space="preserve">Tên công trình, dự án  </t>
  </si>
  <si>
    <t>Căn cứ pháp lý</t>
  </si>
  <si>
    <t>Tên huyện</t>
  </si>
  <si>
    <t>Thành phố Hà Tĩnh</t>
  </si>
  <si>
    <t>Thị xã Hồng Lĩnh</t>
  </si>
  <si>
    <t>Thạch Hà</t>
  </si>
  <si>
    <t>Hương Sơn</t>
  </si>
  <si>
    <t>Đức Thọ</t>
  </si>
  <si>
    <t>Hương Khê</t>
  </si>
  <si>
    <t>Vũ Quang</t>
  </si>
  <si>
    <t>Lộc Hà</t>
  </si>
  <si>
    <t>Tổng công trình, dự án xin chuyển mục đích sử dụng đất</t>
  </si>
  <si>
    <t>(4)=(5)+(6)+(7)</t>
  </si>
  <si>
    <t>Thị xã Kỳ Anh</t>
  </si>
  <si>
    <t>(1)</t>
  </si>
  <si>
    <t>(2)</t>
  </si>
  <si>
    <t>(3)</t>
  </si>
  <si>
    <t>(4)</t>
  </si>
  <si>
    <t>(5)</t>
  </si>
  <si>
    <t>(6)</t>
  </si>
  <si>
    <t>(7)</t>
  </si>
  <si>
    <t>(8)</t>
  </si>
  <si>
    <t>(9)</t>
  </si>
  <si>
    <t>Đất nông nghiệp khác</t>
  </si>
  <si>
    <t>Phường Hà Huy Tập, phường Đại Nài</t>
  </si>
  <si>
    <t>Phường Hà Huy Tập</t>
  </si>
  <si>
    <t>Phường Thạch Quý, xã Thạch Hưng</t>
  </si>
  <si>
    <t>Phường Nguyễn Du, xã Thạch Trung</t>
  </si>
  <si>
    <t>Phường Thạch Linh</t>
  </si>
  <si>
    <t>Đất thủy lợi</t>
  </si>
  <si>
    <t>Xã Thạch Trung, xã Thạch Hạ</t>
  </si>
  <si>
    <t>Đất ở</t>
  </si>
  <si>
    <t>Hạ tầng dân cư Đồng Đìa 2</t>
  </si>
  <si>
    <t>Hạ tầng dân cư (phía trước trường)
tiểu học Thạch Quý</t>
  </si>
  <si>
    <t>QH chi tiết được phê duyệt ngày 6/9/2013</t>
  </si>
  <si>
    <t>Khu dân cư xen dắm tổ 
dân phố 1 (sát kênh N1-9, GĐ 2)</t>
  </si>
  <si>
    <t>I</t>
  </si>
  <si>
    <t>Đất nghĩa trang, nghĩa địa</t>
  </si>
  <si>
    <t>QĐ số 717 ngày 14/4/2015 của UBND TP Hà Tĩnh</t>
  </si>
  <si>
    <t>II</t>
  </si>
  <si>
    <t>III</t>
  </si>
  <si>
    <t>IV</t>
  </si>
  <si>
    <t>Đất giao thông</t>
  </si>
  <si>
    <t>V</t>
  </si>
  <si>
    <t>VI</t>
  </si>
  <si>
    <t>VII</t>
  </si>
  <si>
    <t>Đất công trình năng lượng</t>
  </si>
  <si>
    <t>VIII</t>
  </si>
  <si>
    <t>IX</t>
  </si>
  <si>
    <t>Đất sản xuất kinh doanh</t>
  </si>
  <si>
    <t>Nhà máy nước của Cty CP đầu tư và PT Vũng Áng (giai đoạn 2)</t>
  </si>
  <si>
    <t>Dự án mở rộng, nâng cấp đường Tây - Lĩnh - Hồng</t>
  </si>
  <si>
    <t>QĐ số 3617/QĐ-UBND ngày 24/11/2014 của UBND tỉnh Hà 
Tĩnh phê duyệt chủ trương ĐTXD công trình nâng cấp đường giao thông biên giới Tây - Lĩnh - Hồng, huyện Hương Sơn</t>
  </si>
  <si>
    <t>LUC</t>
  </si>
  <si>
    <t>Đất thương mại dịch vụ</t>
  </si>
  <si>
    <t>Ghi 
chú</t>
  </si>
  <si>
    <t>QĐ số 4673/QĐ-UBND ngày 12/7/2013 của UBND huyện</t>
  </si>
  <si>
    <t>QĐ số 6181/QĐ-UBND ngày 22/10/2013 của UBND huyện</t>
  </si>
  <si>
    <t>Quy hoạch mặt bằng sản xuất KD</t>
  </si>
  <si>
    <t>QĐ số 393/QĐ-UBND ngày 21/01/2014 của UBND huyện</t>
  </si>
  <si>
    <t>Đường liên thôn Yên Trung - Trường Xuân</t>
  </si>
  <si>
    <t>Sửa chữa nâng cấp đập Khe Lau</t>
  </si>
  <si>
    <t>QĐ số 4332/QĐ-UBND ngày 31/12/2014 của tỉnh</t>
  </si>
  <si>
    <t>Đường Hưng Mỹ đi Tân Vĩnh Cầm</t>
  </si>
  <si>
    <t>QĐ số 6507/QĐ-UBND của huyện</t>
  </si>
  <si>
    <t xml:space="preserve">Mở rộng Trường tiểu học </t>
  </si>
  <si>
    <t>QĐ số 2742/QĐ-UBND ngày 20/9/2010 của tỉnh</t>
  </si>
  <si>
    <t>Quy hoạch Chợ Chùa</t>
  </si>
  <si>
    <t>Nạo vét nâng cấp hệ thống thủy lợi Hói Sóc - Cầu Nậy</t>
  </si>
  <si>
    <t>VB số 266/HĐND ngày 26/8/2015 của HĐND tỉnh</t>
  </si>
  <si>
    <t>Nâng cấp tỉnh lộ 4 từ TTCX đi TT T Cầm</t>
  </si>
  <si>
    <t>QĐ số 3889/QĐ-UBND ngày 11/12/2014 của HĐND tỉnh</t>
  </si>
  <si>
    <t>Đất ở nông thôn</t>
  </si>
  <si>
    <t xml:space="preserve">QH đất ở </t>
  </si>
  <si>
    <t>QĐ số 5466/QĐ-UBND ngày 29/8/2013 của UBND huyện</t>
  </si>
  <si>
    <t>QH dân cư</t>
  </si>
  <si>
    <t>QĐ số 7807/QĐ-UBND ngày 24/9/2015 của huyện</t>
  </si>
  <si>
    <t>QĐ số 7799/QĐ-UBND ngày 21/9/2015 của huyện</t>
  </si>
  <si>
    <t>QĐ số 526/QĐ-UBND ngày 24/1/2014 phân lô  huyện</t>
  </si>
  <si>
    <t>QĐ số 6237/QĐ-UBND ngày 07/11/2013 của huyện</t>
  </si>
  <si>
    <t>QĐ số 5843/QĐ-UBND ngày 08/10/2012 của huyện</t>
  </si>
  <si>
    <t>Quyết định số: 6581/QĐ-UBND ngày 18/11/2015
 về việc chấp thuận chủ trương đầu tư xây dựng hạng tầng các khu vực đấu giá đất ở trên địa bàn huyện.</t>
  </si>
  <si>
    <t>QH đất ở vùng Đồng Cựa</t>
  </si>
  <si>
    <t>QH đất ở vùng Cầu Chợ</t>
  </si>
  <si>
    <t>QH đất ở vùng tuyến 2 Cầu Chợ</t>
  </si>
  <si>
    <t>QH đấu giá đất ở 1</t>
  </si>
  <si>
    <t>QH đấu giá đất ở 2</t>
  </si>
  <si>
    <t>QH đấu giá đất ở 3</t>
  </si>
  <si>
    <t>QH đấu giá đất ở 4</t>
  </si>
  <si>
    <t>QH đấu giá đất ở 5</t>
  </si>
  <si>
    <t>QH đất ở tại thôn Yên Thắng, Yên Cường</t>
  </si>
  <si>
    <t>QH đât ở thôn 6</t>
  </si>
  <si>
    <t>QH đất ở Mậu Sáu - Trục xã</t>
  </si>
  <si>
    <t>QH đất ở đồng Truông</t>
  </si>
  <si>
    <t>QH đất ở xen dắm vùng Cầu Đôi</t>
  </si>
  <si>
    <t>TT Đức Thọ</t>
  </si>
  <si>
    <t>Đường liên xã Đồng - Lập - Tân Hương</t>
  </si>
  <si>
    <t>Quyết định số:4146/QĐ - UBND ngày 28/10/2015
của UBND tỉnh phê duyệt Dự án</t>
  </si>
  <si>
    <t>Đừơng giao thông nông thôn xã Đức Thanh</t>
  </si>
  <si>
    <t>Quyết định số: 717/QĐ - UBND ngày 26/02/2015
của UBND tỉnh phê duyệt chủ trương</t>
  </si>
  <si>
    <t>Quyết định số: 5466/QĐ - UBND ngày 31/12/2014
của UBND tỉnh phê duyệt chủ trương</t>
  </si>
  <si>
    <t>Công văn số 524/HĐND ngày 30/10/2015 của HĐND
tỉnh thống nhất chủ trương</t>
  </si>
  <si>
    <t>Đường thị trấn - khu lưu niệm Trần Phú</t>
  </si>
  <si>
    <t>Văn bản số 9683/BKHĐT- KTĐPLT ngày 30/10/2015 
của BKH&amp;ĐT thẩm định nguồn vốn.</t>
  </si>
  <si>
    <t>Công văn số 530/HĐND ngày 30/10/2015 của HĐND
tỉnh thống nhất chủ trương</t>
  </si>
  <si>
    <t>Mở rộng nghĩa trang Căng Bằng</t>
  </si>
  <si>
    <t>Căn cứ Quyết định số 2425/QĐ-UBND ngày 26/10/2012 của UBND Huyện Kỳ Anh về việc phê duyệt quy hoạch chi tiết mặt bằng sử dụng đất dân cư khu vực Cựa xã, xã Kỳ Phong</t>
  </si>
  <si>
    <t>Đồng Cựa Tuyền, xã Kỳ Tiến</t>
  </si>
  <si>
    <t>Quyết định số 1999/QĐ-UBND ngày 15/10/2015 của UBND huyện Kỳ Anh</t>
  </si>
  <si>
    <t>Đồng Quan, xã Kỳ Tiến</t>
  </si>
  <si>
    <t>Ngân hàng chính sách huyện</t>
  </si>
  <si>
    <t>Hạt kiểm lâm</t>
  </si>
  <si>
    <t>Trụ sở các hội xã hội</t>
  </si>
  <si>
    <t>Trung tâm bồi dưỡng chính trị</t>
  </si>
  <si>
    <t>Bảo hiểm xã hội huyện</t>
  </si>
  <si>
    <t>Trung tâm Hành chính huyện (giai đoạn 1)</t>
  </si>
  <si>
    <t xml:space="preserve">Công văn  số 153 ngày UBND huyện trình HĐND tỉnh </t>
  </si>
  <si>
    <t>Đường giao thông từ đường Hồ Chí Minh vào trung tâm các xã Phúc Đồng, Hà Linh, Phương Điền và Phương Mỹ huyện Hương Khê</t>
  </si>
  <si>
    <t>Đường giao thông huyện lộ 6 huyện Hương Khê</t>
  </si>
  <si>
    <t xml:space="preserve">Kênh Đá Hàn </t>
  </si>
  <si>
    <t>Nâng cấp sửa chữa Đường giao thông Sơn Long Chợ Bộng</t>
  </si>
  <si>
    <t>QĐ 1087a/QĐ-BNN-XD ngày 24/4/2014 của Bộ NN và PTNT về việc phê duyệt và phê duyệt điều chỉnh dự án đầu tư xây dựng công trình hợp phần kênh thuộc dự án hệ thống thuỷ lợi Ngàn Trươi - Cẩm Trang</t>
  </si>
  <si>
    <t>Kênh mương mở rộng, đất sạt lở, đất ngập úng không sản xuất được thuộc tuyến kênh chính thuộc dự án Ngàn Trươi - Cẩm Trang</t>
  </si>
  <si>
    <t>Xã Sơn Thọ</t>
  </si>
  <si>
    <t>Nghi Xuân</t>
  </si>
  <si>
    <t>Can Lộc</t>
  </si>
  <si>
    <t>Kỳ Anh</t>
  </si>
  <si>
    <t>Cẩm Xuyên</t>
  </si>
  <si>
    <t>QĐ số 843/QĐ-UBND của thành phố HT ngày 16/6/2011 V.v phê duyệt thiết kế bản vẻ và dự toán công trình</t>
  </si>
  <si>
    <t>QĐ số 2978/QĐ-UBND của thành phố HT ngày 16/6/2010 V.v phê duyệt thiết kế bản vẻ và dự toán công trình</t>
  </si>
  <si>
    <t>QĐ số 1147/QĐ-UBND của thành phố HT ngày 06/04/2015 V.v phê duyệt dự án đầu tư XD công trình</t>
  </si>
  <si>
    <t>QĐ số 1985/UBND-TMNT thành phố HT ngày 06/10/2015 V/v TĐC dự án nâng cấp tuyến đê Đồng Môn.</t>
  </si>
  <si>
    <t>QĐ số 2232/QĐ-UBND tỉnh Hà Tĩnh ngày 12/6/2015 V/v phê duyệt chủ trương đầu tư XD công trình.</t>
  </si>
  <si>
    <t>(3)=(4)+..+(6)</t>
  </si>
  <si>
    <t>QĐ số 6273/QĐ-UBND ngày 07/11/2013
 phân lô của UBND huyện</t>
  </si>
  <si>
    <t>QĐ số 6273/QĐ-UBND ngày 07/11/2013 
phân lô của UBND huyện</t>
  </si>
  <si>
    <t>Dự án di dời các hộ gia đình trong vùng lòng hồ Bộc Nguyên giai đoạn I</t>
  </si>
  <si>
    <t>VB số 4463/UBND-NL ngày 04/9/2015 của UBND tỉnh</t>
  </si>
  <si>
    <t xml:space="preserve">Địa điểm
</t>
  </si>
  <si>
    <t xml:space="preserve">Địa điểm </t>
  </si>
  <si>
    <t>Đường vào khu di tích Văn Miếu</t>
  </si>
  <si>
    <t>Đê Đồng Môn đoạn từ Km0 đến Km5</t>
  </si>
  <si>
    <t>Nâng cấp đê Hữu Phủ giai đoạn 2 (đoạn từ K2+350 đến K3+480,8)</t>
  </si>
  <si>
    <t>Hạ tầng khu tái định cư Đội Nếp (TĐC cho dự án đê Đồng Môn)</t>
  </si>
  <si>
    <t>Đường cứu hộ, cứu nạn và
 PCLB hồ Kẻ Gỗ</t>
  </si>
  <si>
    <t>Đừơng giao thông nông thôn nội 
vùng xã Đức Thanh</t>
  </si>
  <si>
    <t>Đường QL15 - trung tâm xã Đức Dũng
- hồ chứa Khe Lang</t>
  </si>
  <si>
    <t>Đường cứu hộ cứu nạn Đức 
Quang - Yên Hồ - Đức Vĩnh</t>
  </si>
  <si>
    <t>Kè chống sạt lở bờ hưu sông 
Ngàn Sâu Đồng - Lạc</t>
  </si>
  <si>
    <t>Hệ thống tiêu úng An - Lạc - Dũng
- Lâm - Lập -Long-Yên - Xá</t>
  </si>
  <si>
    <t>QĐ số 4398 QĐ UBND ngày 31/12 2014/cuả UBND tỉnh về việc phê duyệt chủ trương đàu tư</t>
  </si>
  <si>
    <t>Thôn Trung Phú, 
Xã Thạch Trung</t>
  </si>
  <si>
    <t>Xã Cẩm Thành</t>
  </si>
  <si>
    <t>Thôn 1, xã Cẩm Vịnh</t>
  </si>
  <si>
    <t>thôn Yên Trung  - thôn Trường Xuân, xã Cẩm Thịnh</t>
  </si>
  <si>
    <t>thôn Hưng Mỹ, thôn Trung Nam, xã Cẩm Thành</t>
  </si>
  <si>
    <t>TT Cẩm Xuyên, TT Thiên Cầm, xã Cẩm Phúc, xã Cẩm Thăng</t>
  </si>
  <si>
    <t>Xã Cẩm Nam, xã Cẩm Dương, Cẩm Yên, xã Cẩm Huy</t>
  </si>
  <si>
    <t>Xã Cẩm Nam, TT Thien Cầm, xã Cẩm Phúc, xã Cẩm Yên</t>
  </si>
  <si>
    <t>Thôn Đông Nam Lộ, xã Cẩm Thành</t>
  </si>
  <si>
    <t>Thôn Mỹ Thành, xã Cẩm Thạch</t>
  </si>
  <si>
    <t>Tổ 2, TT Cẩm Xuyên</t>
  </si>
  <si>
    <t>Tổ 6, TT Cẩm Xuyên</t>
  </si>
  <si>
    <t>Thôn Liên Phượng, TT Thiên Cầm</t>
  </si>
  <si>
    <t>Thôn Yên Hà, TT Thiên Cầm</t>
  </si>
  <si>
    <t>Xã Cẩm Trung</t>
  </si>
  <si>
    <t>Xã Đức An</t>
  </si>
  <si>
    <t>Xã Tùng Ảnh</t>
  </si>
  <si>
    <t>Xã Đức Vĩnh</t>
  </si>
  <si>
    <t>Xã Trung Lễ</t>
  </si>
  <si>
    <t>Xã Đức Long</t>
  </si>
  <si>
    <t>Xã Đức Thanh</t>
  </si>
  <si>
    <t>Xã Đức Lâm</t>
  </si>
  <si>
    <t>Xã Đức Lạc</t>
  </si>
  <si>
    <t>Xã Yên Hồ</t>
  </si>
  <si>
    <t>Xã Đức Dũng</t>
  </si>
  <si>
    <t>Xã Đức Thịnh</t>
  </si>
  <si>
    <t>Xã Đức Yên</t>
  </si>
  <si>
    <t>Xã Đức Đồng - xã Đức Lập - xã
Tân Hương</t>
  </si>
  <si>
    <t>Xã Đức Quang - xã Yên Hồ - 
xã Đức Vĩnh</t>
  </si>
  <si>
    <t>TT Đức Thọ
- xã Tùng Ảnh</t>
  </si>
  <si>
    <t>Xã Đức Đồng - xã Đức Lạc</t>
  </si>
  <si>
    <t>Xã Đức An, xã Đức Lạc, xã Đức Dũng, xã Đức Lâm, xã Đức Lập, xã Đức Long, xã Đức Yên, xã Bùi Xá</t>
  </si>
  <si>
    <t>Đất ở tại tổ 2 và tổ 3</t>
  </si>
  <si>
    <t>Đất ở tại Đồng Cháng</t>
  </si>
  <si>
    <t>QH đất ở tại thôn Đại An</t>
  </si>
  <si>
    <t>QH đất ở tại vùng cổ Bù</t>
  </si>
  <si>
    <t>QH đất ở tại thôn Quang Thịnh</t>
  </si>
  <si>
    <t>QH đất ở tại thôn Thịnh Cường</t>
  </si>
  <si>
    <t>QH đất ở tại thôn Đông Vịnh</t>
  </si>
  <si>
    <t>QH đất ở vùng Nhà Lay</t>
  </si>
  <si>
    <t>Thôn Tuần Tượng, xã Kỳ Phong</t>
  </si>
  <si>
    <t>Thôn Đồng Tiến, xã Kỳ Đồng</t>
  </si>
  <si>
    <t xml:space="preserve">Đất ở vùng Cựa Xã </t>
  </si>
  <si>
    <t>Xã Hòa Hải</t>
  </si>
  <si>
    <t>Xã Phúc Đồng</t>
  </si>
  <si>
    <t>Xã Phương Điền</t>
  </si>
  <si>
    <t>Xã Gia Phố</t>
  </si>
  <si>
    <t>Xã Hà Linh</t>
  </si>
  <si>
    <t>Xã Ân Phú, xã Đức Bồng, xã Đức Giang, xã Đức Lĩnh</t>
  </si>
  <si>
    <t>TDP 6, TT Vũ Quang</t>
  </si>
  <si>
    <t>Thôn 1, 2, 3, 4, 5, 6, 7, 8 - xã Đức Bồng</t>
  </si>
  <si>
    <t>Thôn Hương Đại, xã Đức Hương</t>
  </si>
  <si>
    <t>Đất trụ sở cơ quan</t>
  </si>
  <si>
    <t>Đất sinh hoạt cộng đồng</t>
  </si>
  <si>
    <t>QH đất ở tại đồng Dăm Lẽ</t>
  </si>
  <si>
    <t>Quy hoạch đất ở</t>
  </si>
  <si>
    <t>Đất trụ sở cơ quan, 
công trình sự nghiệp</t>
  </si>
  <si>
    <t>Trụ sở Bảo hiểm xã hội huyện Cẩm Xuyên</t>
  </si>
  <si>
    <t>QĐ số 3300/QĐ-UBND ngày 21/8/2015 của UBND tỉnh về giới thiệu địa điểm</t>
  </si>
  <si>
    <t>Tổng cộng</t>
  </si>
  <si>
    <t>Trạm Kiểm dịch động vật nội địa</t>
  </si>
  <si>
    <t>Thôn Nam Hữu Quyền, xã
Cẩm Huy</t>
  </si>
  <si>
    <t>Xã Cẩm Lĩnh</t>
  </si>
  <si>
    <t xml:space="preserve">Đường Lê Ninh kéo dài đoạn từ đường Xô Viết Nghệ Tĩnh đến đường Ngô Quyền </t>
  </si>
  <si>
    <t>Quyết định số 3723/QĐ-UBND ngày 05/05/2015 của UBND huyện Hương Khê  về việc phê duyệt quy hoạch chi tiết xen dắm dân cư Hòa Hải</t>
  </si>
  <si>
    <t>Quyết định số 3333/QĐ-UBND  ngày 07/11/2012 của UBND tỉnh về việc Phê duyệt kế hoạch thực hiện đề án phát triển quỹ đất phục vụ phát triển kinh tế - xã hội huyện Hương Khê giai đoạn 2012-2020</t>
  </si>
  <si>
    <t>Văn bản số 8049/BKHĐT-ANQP ngày 02/11/2015 của Bộ Kế hoạch và Đầu tư về việc thẩm định nguồn vốn và khả năng cân đối vốn dự án khởi công mới tỉnh Hà Tĩnh giai đoạn 2016-2020</t>
  </si>
  <si>
    <t>Văn bản số 9683/BKHĐT-KTĐPLT ngày 30/10/2015 của Bộ Kế hoạch và Đầu tư về việc thẩm định nguồn vốn, khả năng cân đối vốn các dự án khởi công mới tỉnh Hà Tĩnh năm 2016 - 2020</t>
  </si>
  <si>
    <t>Quyết định số 781/QĐ-BNN-XD ngày 12/4/2013 của Bộ NN&amp;PTNT về việc phê duyệt điều chỉnh thiết kế cơ sở hạ tầng kênh và điều chỉnh kế hoạch đấu thầu giai đoạn 1 dự án hệ thống thủy lợi Đá Hàn, tỉnh Hà Tĩnh</t>
  </si>
  <si>
    <t>Quyết định số 1254/QĐ-UBND ngày 21/11/2011 của UBND huyện</t>
  </si>
  <si>
    <t>Kỳ Nam</t>
  </si>
  <si>
    <t>Kỳ Lợi</t>
  </si>
  <si>
    <t>Kỳ Thịnh</t>
  </si>
  <si>
    <t>QĐ phê duyệt QH chi tiết 1/500 số 1553/QĐ-UBND ngày 31/5/2012 của UBND tỉnh Hà Tĩnh</t>
  </si>
  <si>
    <t>Kỳ Trinh</t>
  </si>
  <si>
    <t>HĐND TỈNH HÀ TĨNH</t>
  </si>
  <si>
    <t>CỘNG HOÀ XÃ HỘI CHỦ NGHĨA VIỆT NAM</t>
  </si>
  <si>
    <t>Độc lập - Tự do - Hạnh phúc</t>
  </si>
  <si>
    <t>Sử dụng từ các loại đất (ha)</t>
  </si>
  <si>
    <t xml:space="preserve">
Căn cứ
 pháp lý
</t>
  </si>
  <si>
    <t>(3)=(4)+(5)+(6)+(7)</t>
  </si>
  <si>
    <t>Đất chợ</t>
  </si>
  <si>
    <t>Chợ Đò</t>
  </si>
  <si>
    <t>Xóm Đồng Giang, xóm Đồng Tiến, xã Thạch Đồng</t>
  </si>
  <si>
    <t>Công văn số 2446/UBND-QLĐT ngày 28/10/2016 về việc điều chỉnh quy hoạch Nông thôn mới.</t>
  </si>
  <si>
    <t>Đất cơ sở giáo dục</t>
  </si>
  <si>
    <t>Dự án mở rộng khuôn viên trường mầm non</t>
  </si>
  <si>
    <t>Xóm Hồng Hà, xã Thạch Trung</t>
  </si>
  <si>
    <t>Văn bản số 3249/UBND-XD ngày 14/7/2016 của UBND tỉnh Hà Tĩnh</t>
  </si>
  <si>
    <t>Đường nối từ đường Quang Trung đến đường Ngô Quyền qua chợ đầu mối Thạch Trung (Ban A)</t>
  </si>
  <si>
    <t>Xã Thạch Trung- TP Hà Tĩnh</t>
  </si>
  <si>
    <t>Quyết định số 2537/QĐ-UBND ngày 30/10/2015 của UBND TP Hà Tĩnh V/v phê duyệt chủ trương đầu tư</t>
  </si>
  <si>
    <t>Đường giao thông liên thôn  đường Huy Lung đến ngọ Quyền Loan</t>
  </si>
  <si>
    <t>Đông Tiến, Hồng Hà, xã Thạch Trung</t>
  </si>
  <si>
    <t>Văn bản số 66/UBND-TCKH ngày 13/01/2015 của UBND thành phố HÀ Tĩnh</t>
  </si>
  <si>
    <t>Quy hoạch đường rộng 12m giáp phía 
Nam Ban CHQS thành phố</t>
  </si>
  <si>
    <t>TDP 6, P.Nguyễn Du</t>
  </si>
  <si>
    <t>Công văn 1919/UBND-TCKH ngày 5/9/2016 và số 2485/UBND-TCKH ngày 3/11/2016 của UBND thành phố</t>
  </si>
  <si>
    <t xml:space="preserve">Đường Lê Duẫn đoạn từ đường Nguyễn Xí đến Quốc lộ 1A </t>
  </si>
  <si>
    <t>Văn bản số 994/BC-SKH ngày 28/9/2015 thẩm định chủ trương đầu tư</t>
  </si>
  <si>
    <t>Đường quản lý hồ Thạch Trung tuyến D1 
phần kéo dài (đường Lê Thiệu Huy từ đường Hạ Hoàng đến KP7 Nguyễn Du)</t>
  </si>
  <si>
    <t>Xóm Đoài Thịnh, xã Thạch Trung</t>
  </si>
  <si>
    <t>Công văn số 5972/UBND ngày 1/11/2016 
của UBND tỉnh Hà Tĩnh V/v bổ sung CV vào các hạng mục thuộc dự án đô thị loại III</t>
  </si>
  <si>
    <t>Đường Lê Duẫn đoạn từ Trung tâm thương mại Vincom đến đường Nguyễn Xí</t>
  </si>
  <si>
    <t>Đường vành đai khu đô thị Bắc đoạn từ đường Quang Trung đến sông Rào Cái</t>
  </si>
  <si>
    <t>Đường quản lý hồ Thạch Trung tuyến
 D2a phần kéo dài (đường Nguyễn Huy Lung từ Ngô Quyền đến Mai Lão Bạng)</t>
  </si>
  <si>
    <t>Xóm Nam Phú, xã Thạch Trung</t>
  </si>
  <si>
    <t>Đường 70 đoạn từ đường Vũ Quang - Hàm Nghi và đoạn từ đường Quang Trung - Nguyễn Trung Thiên(Ban A)</t>
  </si>
  <si>
    <t>Phường Trần Phú</t>
  </si>
  <si>
    <t>Công văn số 856/ UBND ngày 11/6/2013 của UBND TPHT</t>
  </si>
  <si>
    <t>Đường Tây Bệnh Viện kéo dài (Ban A)</t>
  </si>
  <si>
    <t>Phường Nguyễn Du</t>
  </si>
  <si>
    <t>Quyết định 1236/QĐ-UBND ngày 31/7/2012 của UBND TP</t>
  </si>
  <si>
    <t>Đường Xuân Diệu kéo dài đoạn từ đường vành đai khu đô thị Bắc đến đường Ngô Quyền</t>
  </si>
  <si>
    <t>Xã Thạch Trung, phường Nguyễn Du</t>
  </si>
  <si>
    <t>Quyết định số 821/QĐ-UBND ngày 22/4/2014 của UBND TPHT</t>
  </si>
  <si>
    <t>Nâng cấp đê phía Tây bờ tả sông Phủ đoạn từ cầu Nủi cũ đến cầu Nủi mới</t>
  </si>
  <si>
    <t>Phường Đại Nại</t>
  </si>
  <si>
    <t>Văn bản số 2344/QĐ-UBND ngày 19/6/2015 của UBND tỉnh Hà Tĩnh</t>
  </si>
  <si>
    <t>Văn bản số 8839/BKHĐT-KTNN ngày 29/10/2015 của Bộ Kế hoạch và Đầu tư V/v thẩm định nguồn vốn và khả năng cân đối vốn dự án</t>
  </si>
  <si>
    <t>QĐ số 3933/QĐ-UBND thành phố HT ngày 12/10/2015 V/v phê duyệt chủ trương đầu tư dự án củng cố, nâng cấp đê Hữu Phủ giai đoạn 2 (đoạn từ K2+350 đến K3+480,8)(Ban A)</t>
  </si>
  <si>
    <t>Đê Đồng Môn đoạn từ Cầu Cày - cầu Hộ Độ (Ban A)</t>
  </si>
  <si>
    <t>Xã Thạch Trung</t>
  </si>
  <si>
    <t xml:space="preserve">Quyết định số 2414/QĐ-UBND ngày 11/9/2007 của UBND tỉnh </t>
  </si>
  <si>
    <t>Đất khu vui chơi, giải trí công cộng</t>
  </si>
  <si>
    <t>Hồ điều hoà Bến Đá</t>
  </si>
  <si>
    <t>Xóm Hoà Bình, xã Thạch Đồng</t>
  </si>
  <si>
    <t>Công văn 1964/UBND-QLĐT ngày 09/9/2016 của UBND thành phố Hà Tĩnh về việc phạm vi ranh giới , diện tích xây dựng hồ Bến Đá</t>
  </si>
  <si>
    <t>Công viên tổ dân phố 8</t>
  </si>
  <si>
    <t>Tổ dân phố 8, phường Trần Phú</t>
  </si>
  <si>
    <t>QH tiểu cảnh sân tập thể dục và cây xanh ngày 
13/7/2015 của UBND TP. Hà Tĩnh</t>
  </si>
  <si>
    <t>Nhà văn hoá Đồng Tiến</t>
  </si>
  <si>
    <t>Xóm Đồng Tiến, xã Thạch Đồng</t>
  </si>
  <si>
    <t>Nhà văn hoá Đồng Liên</t>
  </si>
  <si>
    <t>Xóm Đồng Liên, xã Thạch Đồng</t>
  </si>
  <si>
    <t>Nhà Văn hóa KP Tây Yên</t>
  </si>
  <si>
    <t>KP. Tây Yên, phường Văn Yên</t>
  </si>
  <si>
    <t>Quyết định số 1960/UBND-XD1 V/v chủ trương đầu tư các hạng mục hạ tầng kỹ thuật ngoài hàng rào dự án</t>
  </si>
  <si>
    <t xml:space="preserve">Nhà văn hoá Thôn Kinh Nam </t>
  </si>
  <si>
    <t>Thôn Kinh Nam, xã Thạch Hưng</t>
  </si>
  <si>
    <t>Công văn số 2147/UBND-QLĐT ngày 27/9/2016 về việc điều chỉnh đồ án quy hoạch Nông thôn xã Thạch Hưng.</t>
  </si>
  <si>
    <t>Nhà văn hoá Thôn Trung Hưng</t>
  </si>
  <si>
    <t>Thôn Trung Hưng, xã Thạch Hưng</t>
  </si>
  <si>
    <t>Đất cơ sở thể dục - thể thao</t>
  </si>
  <si>
    <t>Khu thể thao Bắc Phú</t>
  </si>
  <si>
    <t>Xóm Bắc Phú, xã Thạch Trung</t>
  </si>
  <si>
    <t>Văn bản số 2546 ngày 10/11/2016 của UBND
 TP. Hà Tĩnh V/v đầu tư xây dựng các sân thể thao tại các xóm</t>
  </si>
  <si>
    <t>Sân thể thao xã</t>
  </si>
  <si>
    <t>Quyết định 2816/QĐ-UBND ngày 18/12/2011 của UBND Thành phố Hà Tĩnh về việc phê duyệt quy hoạch xây dựng nông thôn mới xã Thạch Đồng.</t>
  </si>
  <si>
    <t>Hạ tầng khu dân cư khối phố 7- phường Nguyễn Du (Ban A)</t>
  </si>
  <si>
    <t>Tổ dân phố 7, phường Nguyễn Du</t>
  </si>
  <si>
    <t>Văn bản số 2398/UBND-QLĐT ngày 24/10/2016 của UBND thành phố Hà Tĩnh</t>
  </si>
  <si>
    <t>Chỉnh trang đô thị (Tập Đoàn FLC)</t>
  </si>
  <si>
    <t>P. Nguyễn Du</t>
  </si>
  <si>
    <t>Công văn 2474/UBND-CN1 ngày 07/6/2016 của UBND tỉnh</t>
  </si>
  <si>
    <t xml:space="preserve">Quy hoạch  xen dăm khu dân cư TDP 6 </t>
  </si>
  <si>
    <t>TDP6, P. Nguyễn Du</t>
  </si>
  <si>
    <t>Công văn 629/UBND-TNMT ngày 29/3/2016 của UBND thành phố Hà Tĩnh</t>
  </si>
  <si>
    <t>Quy hoạch  xen dăm khu dân cư TDP 7</t>
  </si>
  <si>
    <t>TDP7, P. Nguyễn Du</t>
  </si>
  <si>
    <t>Hạ tầng khu dân cư tổ dân phố 6- phường Hà Huy Tập (Ban A)</t>
  </si>
  <si>
    <t>Văn bản số 2127/QĐ-UBND ngày 24/10/2016 của UBND TP V/v phê duyệt nhiệm vụ khảo sát, lập QH chi tiết</t>
  </si>
  <si>
    <t>Hạ tầng khu dân cư tổ dân phố 7- phường Hà Huy Tập (Ban A)</t>
  </si>
  <si>
    <t>Văn bản số 2128/QĐ-UBND ngày 24/10/2016 của UBND TP V/v phê duyệt đề cương khảo sát, lập quy hoạch chi tiết</t>
  </si>
  <si>
    <t>KP Trung Quý, 
phường Thạch Quý</t>
  </si>
  <si>
    <t>Công văn số 2225/UBND ngày 5/11/2015 của UBND thành phố Hà Tĩnh V/v chủ trương quy hoạch xen dắm đất ở dân cư tại các vị trí thuộc phương Thạch Quý</t>
  </si>
  <si>
    <t xml:space="preserve">Quy hoạch xen dắm </t>
  </si>
  <si>
    <t>Phường Thạch Quý</t>
  </si>
  <si>
    <t>TDP 1, TDP 6, phường Trần Phú</t>
  </si>
  <si>
    <t>QĐ số 2314/QĐ-UBND ngày 01/10/2015 của UBND thành phố Hà Tĩnh</t>
  </si>
  <si>
    <t>Hạ tầng Khu dân cư Thạch Linh</t>
  </si>
  <si>
    <t>Công văn số 5048/UBND-CN1 của UBND tỉnh Hà Tĩnh, ngày 8/10/2015 V/v giao kiểm tra, tham mưu chủ trương đầu tư dự án Khu tổ hợp thương mại dịch vụ thể thao</t>
  </si>
  <si>
    <t>Hạ tầng khu dân cư dãy 9, 10, 11- đường Vũ Quang- phường Thạch Linh</t>
  </si>
  <si>
    <t>Quyết định số 1072/QĐ-UBND ngày 7/7/2012 của UBND thành phố V/v phê duyệt điều chỉnh quy hoạch chi tiết xây dựng</t>
  </si>
  <si>
    <t>Xen dắm khu dân cư tổ dân phố 1 
- giai đoạn II</t>
  </si>
  <si>
    <t>Tổ dân phố 1, phường Trần Phú</t>
  </si>
  <si>
    <t>QH điều chỉnh chi tiết xen dắm tổ 1, phường Trần Phú
 ngày 15/4/2016 của UBND TP.Hà Tĩnh</t>
  </si>
  <si>
    <t>Khu dân cư Đồng Xay</t>
  </si>
  <si>
    <t>Thanh Phú, xã Thạch Trung</t>
  </si>
  <si>
    <t>Văn bản số 629/UBND-TNMT ngày 29/03/2016 của UBND thành phố Hà Tĩnh</t>
  </si>
  <si>
    <t>Khu dân cư Đập Rậm</t>
  </si>
  <si>
    <t>Liên Phú,  xã Thạch Trung</t>
  </si>
  <si>
    <t>Quyết định số 532/QĐ-UBND ngày 23/03/2015 của UBND thành phố Hà Tĩnh</t>
  </si>
  <si>
    <t>Hạ tầng khu dân cư Đồng Rào</t>
  </si>
  <si>
    <t>Công văn số 1939 ngày /9/2016 do UBND thành phố phê duyệt</t>
  </si>
  <si>
    <t>Hạ tầng khu dân cư Đồng Hoằng</t>
  </si>
  <si>
    <t>Xóm Tân Phú, xã Thạch Trung</t>
  </si>
  <si>
    <t>Hạ tầng khu dân cư Đồng Cọc Lim (Ban A)</t>
  </si>
  <si>
    <t>Xóm Đông Tiến, xã Thạch Trung</t>
  </si>
  <si>
    <t>Quyết định số 1926/QĐ-UBND  ngày 04/10/2016 của UBND thành phố Hà Tĩnh</t>
  </si>
  <si>
    <t>Khu dân cư Cầu Ngan</t>
  </si>
  <si>
    <t>Thôn Liên Thanh; Tân Học, xã Thạch Hạ</t>
  </si>
  <si>
    <t>QĐ số  1101/QĐ-UBND ngày 05/7/2012 của UBND TPHT.
Đã được HĐND tỉnh phê duyệt Danh mục, công trình xin chuyển mục đích sử dụng đất trong năm 2015 tại Nghị quyết số 116/2014/NQ-HĐND ngày 20/12/2014.</t>
  </si>
  <si>
    <t>Hạ tầng dân cư xen dắm thôn Liên Nhật, 
thôn Tân Lộc, phía Đông thôn  Tân Học, 
phía Tây thôn Tân Học, Đội Lầy Thôn Minh Tiến</t>
  </si>
  <si>
    <t>Xã Thạch Hạ</t>
  </si>
  <si>
    <t>Quy hoạch tổng thể dân cư xóm Tân Học, phía 
Tân thôn Tân Học ngày 27/10/2010 của UBND TP. Hà TĨnh</t>
  </si>
  <si>
    <t>Thôn Bình Minh, xã Thạch Bình</t>
  </si>
  <si>
    <t>QĐ số 1033/QĐ-UBND ngày 26/6/2012 của UBND thành phố Hà Tĩnh V/v phê duyệt báo cáo KTKT-Tổng dự toán đầu tư xây dựng.</t>
  </si>
  <si>
    <t>Khu DC Đồng Cầu</t>
  </si>
  <si>
    <t>Khu Tái định cư Đồng cửa Làng</t>
  </si>
  <si>
    <t>Thôn Tiến Hưng, xã Thạch Hưng</t>
  </si>
  <si>
    <t>Quyết định số 1985/UBND-TNMT thành phố hà Tĩnh ngày 06/10/2015 V/v TĐC dự án nâng cấp tuyến đê Đồng Môn</t>
  </si>
  <si>
    <t>Xã Thạch Hưng, xã Thạch Hưng</t>
  </si>
  <si>
    <t>Quy hoạch xen dắm KDC Tuy Hòa (ông Đương)</t>
  </si>
  <si>
    <t>Đất cơ sở sản xuất kinh doanh, thương mại dịch vụ</t>
  </si>
  <si>
    <t xml:space="preserve">QH khu tổ hợp thương mại dịch vụ thể thao </t>
  </si>
  <si>
    <t>KP.Yên Đồng, 
phường Thạch Linh</t>
  </si>
  <si>
    <t xml:space="preserve">Quyết định số 5084/UBND-CN1 của UBND tỉnh Hà Tĩnh, ngày 8/10/2015 V/v giao kiểm tra, tham mưu chủ trương đầu tư dự án Khu tổ hợp thương mại dịch vụ thể thao
(Bổ sung) </t>
  </si>
  <si>
    <t>Điểm bán lẽ xăng dầu</t>
  </si>
  <si>
    <t>Thôn Tân Học, xã Thạch Hạ</t>
  </si>
  <si>
    <t>Đất trụ sở cơ quan, công trình sự nghiệp</t>
  </si>
  <si>
    <t>Trung tâm văn hóa thành phố Hà Tĩnh</t>
  </si>
  <si>
    <t>Phường Văn Yên</t>
  </si>
  <si>
    <t>Văn bản số 2365/UBND-TCKH ngày 27/11/2015 của UBND thành phố hà Tĩnh</t>
  </si>
  <si>
    <t>Trụ sở BHXH thành phố</t>
  </si>
  <si>
    <t>CV 2232/UBND-QLDT của UBND TP Hà Tĩnh ngày 5/11/2015  về việc cho phép khảo sát</t>
  </si>
  <si>
    <t>X</t>
  </si>
  <si>
    <t>XI</t>
  </si>
  <si>
    <t>Trụ sở doanh trại tiểu đoàn 2 trung đoàn cảnh sát cơ động Bắc trung bộ</t>
  </si>
  <si>
    <t>Hồng Hà,  xã Thạch Trung</t>
  </si>
  <si>
    <t>QĐ 1085/QĐ-UBND ngày 06/05/2016 của UBND tỉnh</t>
  </si>
  <si>
    <t xml:space="preserve">Căn cứ pháp lý (QĐ chấp thuận chủ trương hoặc phê duyệt Dự án của cấp có thẩm quyền)
</t>
  </si>
  <si>
    <t>Đất cụm công nghiệp</t>
  </si>
  <si>
    <t>Đất năng lượng</t>
  </si>
  <si>
    <t>Dự án xây dựng đường dây và trạm biến áp 110 KVA Hồng Lĩnh</t>
  </si>
  <si>
    <t>Quyết định số 554/QĐ-EVNNPT ngày 23/3/2015  của Tổng công ty điện lực miền Bắc</t>
  </si>
  <si>
    <t>Nâng cấp, mở rộng đường Ngô Đức Kế</t>
  </si>
  <si>
    <t>Đường phía tây Bệnh viện Hồng Lĩnh</t>
  </si>
  <si>
    <t>Đường Lê Hữu Trác (giai đoạn 1)</t>
  </si>
  <si>
    <t>Đường vào Trung tâm phường Đức Thuận (GĐ3)</t>
  </si>
  <si>
    <t>Đường vào Ban chỉ huy Quân sự thị xã Hồng Lĩnh</t>
  </si>
  <si>
    <t>TDP Ngọc Sơn, phường Đức Thuận</t>
  </si>
  <si>
    <t>Đường giao thông Thuận An</t>
  </si>
  <si>
    <t>Đường trục chính trung tâm Thị xã (giai đoạn 1)</t>
  </si>
  <si>
    <t>Kênh Hợp Giang, Hồng Nguyệt</t>
  </si>
  <si>
    <t>Đất nghĩa trang nghĩa địa</t>
  </si>
  <si>
    <t>TDP 8, phường Nam Hồng</t>
  </si>
  <si>
    <t>Hạ tầng kỹ thuật TDP 3, phường Đậu Liêu (giai đoạn 2)</t>
  </si>
  <si>
    <t>TDP 3, phường Đậu Liệu</t>
  </si>
  <si>
    <t>Quy hoạch khu dân cư vùng Biền Trửa – TDP Tuần Cầu</t>
  </si>
  <si>
    <t xml:space="preserve">Khu xen dắm TDP Thuận An </t>
  </si>
  <si>
    <t>Số 788/QĐ-UBND, ngày 26/3/2014 của UBND tỉnh</t>
  </si>
  <si>
    <t>Trụ sở làm việc UBND phường Nam Hồng</t>
  </si>
  <si>
    <t>Trụ sở Kho bạc Nhà nước thị xã Hồng Lĩnh</t>
  </si>
  <si>
    <t>Quyết định số 1379/QĐ-UBND ngày 02/6/2016 của UBND tỉnh Hà Tĩnh</t>
  </si>
  <si>
    <t>TDP1, phường Đậu Liêu</t>
  </si>
  <si>
    <t>XII</t>
  </si>
  <si>
    <t>Đường di dân vùng lũ Kỳ Thọ</t>
  </si>
  <si>
    <t>Kỳ Ninh</t>
  </si>
  <si>
    <t>Khu dân cư đô thị và
 CV hồ Ràng Ràng</t>
  </si>
  <si>
    <t>Dự án kết cấu hạ tầng kỹ thuật cho thuê của Công ty TNHH thương mại dịch vụ xây dựng Tâm Vinh</t>
  </si>
  <si>
    <t>QĐ phê duyệt QH chi tiết số 36/QĐ-KKT ngày 17/02/2016 của Ban QLKKT tỉnh</t>
  </si>
  <si>
    <t>11</t>
  </si>
  <si>
    <t>Các tuyến đường vào đường trục trung tâm khu đô thị du lịch Kỳ Nam</t>
  </si>
  <si>
    <t>CV số 548/UBND-GT ngày 03/02/2015 của UBND tỉnh</t>
  </si>
  <si>
    <t>Kỳ Hà</t>
  </si>
  <si>
    <t>QH khu dân cư Rộc Phụ</t>
  </si>
  <si>
    <t>Sông trí</t>
  </si>
  <si>
    <t>QH dân cư vùng Tân Hà</t>
  </si>
  <si>
    <t>Kỳ Hưng</t>
  </si>
  <si>
    <t>QH khu dân cư Mang Tang giai đoạn 2 thôn Minh Huệ</t>
  </si>
  <si>
    <t>QH xây dựng trường mầm non tư thục Hoa Sen</t>
  </si>
  <si>
    <t>Dự án Nuôi tôm, cá bơn, cá mú của Công ty TNHH Grobest Hà Tĩnh</t>
  </si>
  <si>
    <t>Hệ thống kênh tách nước phân lũ cho các xã phía Nam huyện Kỳ Anh (giai đoạn 2 và 3 từ cầu Tây Yên đến Hòa Lộc)</t>
  </si>
  <si>
    <t>QĐ phê duyệt dự án đầu tư số 3386/QĐ-UBND ngày 26/10/2009</t>
  </si>
  <si>
    <t>Dự án Xây dựng hệ thống kho bãi tập kết vật tư và lưu trữ hàng hóa của Công ty cổ phần đầu tư và thương mại Vũng Áng</t>
  </si>
  <si>
    <t>Quyết định số 130/QĐ-KKT ngày 14/6/2016 của Ban QLKKT tỉnh</t>
  </si>
  <si>
    <t xml:space="preserve">Tổng cộng </t>
  </si>
  <si>
    <t>Đất phát triển hạ tầng</t>
  </si>
  <si>
    <t>Nâng cấp tuyến đường liên xã An - Viên - Mỹ - Thành</t>
  </si>
  <si>
    <t>xã Xuân Viên, Xuân Mỹ, Xuân Thành, TT Xuân An</t>
  </si>
  <si>
    <t>Tờ trình số 141/TTr-UBND ngày 08/9/2016 của UBND huyện về việc đề xuất danh mục kêu gọi ADB tài trợ đầu tư xây dựng Dự án nâng cấp tuyến đường An - Viên - Mỹ - Thành</t>
  </si>
  <si>
    <t>Nâng cấp đường Gia Lách đi khu di tích Đại thi hào Nguyễn Du, huyện Nghi Xuân (giai đoạn 2)</t>
  </si>
  <si>
    <t>TT Xuân An, xã Xuân Giang, TT Nghi Xuân, xã Tiên Điền, xã Xuân Mỹ</t>
  </si>
  <si>
    <t>Quyết định số 789/QĐ-UBND ngày 31/3/2016 của UBND tỉnh vv phê duyệt Dự án đầu tư xây dựng công trình</t>
  </si>
  <si>
    <t>Nâng cấp tuyến đường giao thông tuyến đường giao thông liên xã Mỹ - Thành - Hoa, huyện Nghi Xuân (HL03)</t>
  </si>
  <si>
    <t>xã Xuân Mỹ, Xuân Thành, Cổ Đạm</t>
  </si>
  <si>
    <t>Quyết định số 3722/QĐ-UBND ngày 24/9/2015 vv phê duyệt Dự án đầu tư xây dựng công trình nâng cấp tuyến đường giao thông liên xã Mỹ - Thành - Hoa</t>
  </si>
  <si>
    <t>Nâng cấp tuyến đường giao thông liên xã Viên - Lĩnh</t>
  </si>
  <si>
    <t>xã Xuân Viên, Xuân Lĩnh</t>
  </si>
  <si>
    <t xml:space="preserve">Quyết định số 3997/QĐ-UBND ngày 15/10/2015 của UBND tỉnh về việc phê duyệt Dự án đầu tư xây dựng công trình </t>
  </si>
  <si>
    <t>Nâng cấp đường con Họ</t>
  </si>
  <si>
    <t>xã Xuân Đan, Xuân Trường</t>
  </si>
  <si>
    <t>Quyết định số 3793/QĐ-UBND ngày 05/12/2014 của UBND tỉnh Hà Tĩnh vv phê duyệt báo cáo kinh tế kỹ thuật</t>
  </si>
  <si>
    <t>Nâng cấp đập đồng Trày</t>
  </si>
  <si>
    <t>xã Xuân Viên</t>
  </si>
  <si>
    <t>Quyết định số 1194/QĐ-UBND ngày 08/4/2011 của UBND tỉnh vv phê duyệt Dự án đầu tư</t>
  </si>
  <si>
    <t>Đất khu công nghiệp</t>
  </si>
  <si>
    <t>Nhà máy chế biến thức ăn chăn nuôi NUTRECO Hà Tĩnh tại khu công nghiệp Gia Lách</t>
  </si>
  <si>
    <t>TT Xuân An, xã Xuân Viên</t>
  </si>
  <si>
    <t>Quyết định chấp thuận chủ trương đầu tư số 244/QĐ-KKT ngày 02/11/2016 của Ban quản  lý khu kinh tế tỉnh</t>
  </si>
  <si>
    <t>Lô đất B-4, C-7, C-8 của quy hoạch Khu công nghiệp Gia Lách</t>
  </si>
  <si>
    <t>Quyết định số 3282/QĐ-UBND ngày 17/12/2007 của UBND tỉnh vv phê duyệt quy hoạch</t>
  </si>
  <si>
    <t>Xây dựng cửa hàng xăng dầu Vũng Áng</t>
  </si>
  <si>
    <t>TT Xuân An</t>
  </si>
  <si>
    <t>Công văn số 5691/UBND-TM ngày 31/10/2016 của UBND tỉnh</t>
  </si>
  <si>
    <t>Xây dựng cửa hàng Xăng dầu  (Công ty TNHH Xăng dầu TK)</t>
  </si>
  <si>
    <t>xã Xuân Phổ</t>
  </si>
  <si>
    <t>Quyết định số 2745/QĐ-UBND ngày 30/9/2016 của UBND tỉnh vv phê duyệt quy hoạch bổ sung hệ thống kho xăng dầu.</t>
  </si>
  <si>
    <t>Cửa hàng xăng dầu Châu Tuấn</t>
  </si>
  <si>
    <t>Công văn số 2297/SKHĐT-KTN ngày 25/10/2016 của Sở Kế hoạch và đầu tư</t>
  </si>
  <si>
    <t>Xây dựng cửa hàng xăng dầu Hường Lam</t>
  </si>
  <si>
    <t>thị trấn Xuân An</t>
  </si>
  <si>
    <t>Quyết định 1627/QĐ-UBND ngày 13/6/2014 của UBND tỉnh về việc cho phép khảo sát địa điểm</t>
  </si>
  <si>
    <t>Dự án đầu tư kinh doanh dịch vụ tổng hợp và nhà điều hành sản xuất kinh doanh của Công ty TNHH MTV 185</t>
  </si>
  <si>
    <t>Quyết định số 400/QĐ-UBND ngày 05/2/2016 của UBND tỉnh vv chấp thuận chủ trương đầu tư</t>
  </si>
  <si>
    <t>Đất công trình công cộng</t>
  </si>
  <si>
    <t>Xây dựng chợ và khu du lịch thương mại tại Cương Gián</t>
  </si>
  <si>
    <t>xã Cương Gián</t>
  </si>
  <si>
    <t>Quyết định số 2929/QĐ-UBND ngày 18/10/2016 của UBND tỉnh Hà Tĩnh vv chấp thuận chủ trương đầu tư</t>
  </si>
  <si>
    <t>Căn cứ pháp lý (QĐ chấp thuận chủ trương hoặc phê duyêt dự án của cấp có thẩm quyền)</t>
  </si>
  <si>
    <t>Khu chăn nuôi tập trung</t>
  </si>
  <si>
    <t>Đông Đoài Cẩm Dương</t>
  </si>
  <si>
    <t>QĐ số 6642/QĐ-UBND ngày 02/12/2013 của huyện</t>
  </si>
  <si>
    <t xml:space="preserve">Khu chăn nuôi tập trung </t>
  </si>
  <si>
    <t>Thôn 1, 3, 4 Cẩm Phúc</t>
  </si>
  <si>
    <t>QĐ số 1782/QĐ-UBND ngày 28/3/2014 của UBND huyện</t>
  </si>
  <si>
    <t>Thôn 1, 4, 7,  9 Cẩm Minh</t>
  </si>
  <si>
    <t>QĐ số 7807/QĐ-UBND ngày 24/9/2015 của UBND huyện</t>
  </si>
  <si>
    <t>Thôn 2, 4, 5, 7, 13 Cẩm Hưng</t>
  </si>
  <si>
    <t>QĐ số 4909/QĐ-UBND ngày 01/8/2013 của UBND huyện</t>
  </si>
  <si>
    <t>Thôn 2, 4 Cẩm Sơn</t>
  </si>
  <si>
    <t>QĐ số 7011/QĐ-UBND ngày 10/12/2013 của UBND huyện</t>
  </si>
  <si>
    <t>Thôn 5 Cẩm Mỹ</t>
  </si>
  <si>
    <t>QĐ số 4629/QĐ-UBND ngày 03/7/2013 của UBND huyện</t>
  </si>
  <si>
    <t>thôn trung thành,  Tân Mỹ, Quang Trung, Quốc Tiến, Cẩm Duệ</t>
  </si>
  <si>
    <t>QĐ số 4376/QĐ-UBND ngày 19/6/2013 của UBND huyện</t>
  </si>
  <si>
    <t>Yên Thành Cẩm Yên</t>
  </si>
  <si>
    <t>Theo QH NTM</t>
  </si>
  <si>
    <t>Thôn 1,2 Cẩm Vịnh</t>
  </si>
  <si>
    <t>QĐ số 5466/QĐ-UBND ngày 29/6/2013 của UBND huyện</t>
  </si>
  <si>
    <t>Trung Trạm Cẩm Bình</t>
  </si>
  <si>
    <t>QĐ số 4910/QĐ-UBND ngày 01/8/2013 huyện</t>
  </si>
  <si>
    <t>Nam Văn, lạc thọ, trung đoài, đinh phùng, hòa thám, Cẩm Lạc</t>
  </si>
  <si>
    <t>QĐ số 6467/QĐ-UBND ngày 18/11/1013 của UBND huyện</t>
  </si>
  <si>
    <t>Cẩm Nam</t>
  </si>
  <si>
    <t>QĐ số 1416/QĐ-UBND ngày 14/3/1014 của UBND huyện</t>
  </si>
  <si>
    <t>Thôn Trung Bá, Hà Bắc, Yên Thành, Nam Yên Cẩm Nam</t>
  </si>
  <si>
    <t>QĐ sô 7809/QĐ-UBND ngày 24/9/2015</t>
  </si>
  <si>
    <t>Thôn 1,2,3, 5 Cẩm Quang</t>
  </si>
  <si>
    <t>QĐ số 7748/QĐ-UBND ngày 10/9/2015 của UBND huyện</t>
  </si>
  <si>
    <t>Cẩm Lĩnh</t>
  </si>
  <si>
    <t>QĐ số 1601/QĐ-UBND ngày 20/3/2014 của UBND huyện</t>
  </si>
  <si>
    <t>Thôn 9 Cẩm Minh</t>
  </si>
  <si>
    <t>Vùng Địa Lính thôn 4 Cẩm Minh</t>
  </si>
  <si>
    <t>Đông Hoà, Nhân Hoà, Cẩm Hoà</t>
  </si>
  <si>
    <t>QĐ1417/QĐ-UBND ngày 14/3/2014 của UBND huyện</t>
  </si>
  <si>
    <t xml:space="preserve">Đất ở đô thị </t>
  </si>
  <si>
    <t>Thôn Nhân Hòa Thiên Cầm</t>
  </si>
  <si>
    <t>QĐ số 4210/QĐ-UBND ngày 25/12/2009
 của UBND huyện</t>
  </si>
  <si>
    <t>Thôn Tiến Sầm Thiên Cầm</t>
  </si>
  <si>
    <t>Thôn Hoàng Hoa Thien Cầm</t>
  </si>
  <si>
    <t>Tổ 11 TT Cẩm Xuyên</t>
  </si>
  <si>
    <t>QĐ2773/UBND ngày 9/9/2013 của UBND huyện</t>
  </si>
  <si>
    <t>Tổ 14 TT Cẩm Xuyên</t>
  </si>
  <si>
    <t>QĐ 4298/UBND ngày 25/7/2016</t>
  </si>
  <si>
    <t>Tổ 16 TT Cẩm Xuyên</t>
  </si>
  <si>
    <t>Tổ 8 TT Cẩm Xuyên</t>
  </si>
  <si>
    <t>Tổ 10 TT Cẩm Xuyên</t>
  </si>
  <si>
    <t>Quy hoạch  đất ở Bàu nẩy</t>
  </si>
  <si>
    <t>Thôn 1 Cẩm Quang</t>
  </si>
  <si>
    <t>QĐ số 7748/QĐ-UBND ngày 10/9/2015
 của UBND huyện</t>
  </si>
  <si>
    <t>Quy hoạch đất ở đất mạ đội cựa</t>
  </si>
  <si>
    <t>Thôn 2,3 Cẩm Quang</t>
  </si>
  <si>
    <t>QĐ số 7748/QĐ-UBND ngày 10/9/2015
của UBND huyện</t>
  </si>
  <si>
    <t>Quy hoạch đất ở dân cư</t>
  </si>
  <si>
    <t>Thôn 5 Cẩm Quang</t>
  </si>
  <si>
    <t>QH đất ở Đội Cựa</t>
  </si>
  <si>
    <t>Thôn 6 Cẩm Quang</t>
  </si>
  <si>
    <t>Thôn 10 Cẩm Quang</t>
  </si>
  <si>
    <t>Thôn 8 Cẩm Quang</t>
  </si>
  <si>
    <t>Thôn 9 Cẩm Quang</t>
  </si>
  <si>
    <t>Thôn 7 Cẩm Quang</t>
  </si>
  <si>
    <t>QH đấu giá đất ở cựa huấn</t>
  </si>
  <si>
    <t>QH đấu giá vùng hè Ông Hương</t>
  </si>
  <si>
    <t>Thôn 6 Cẩm Phúc</t>
  </si>
  <si>
    <t>QĐ số 1782/QĐ-UBND ngày 28/3/2014
 của UBND huyện</t>
  </si>
  <si>
    <t>Thôn 2 Cẩm Phúc</t>
  </si>
  <si>
    <t>QĐ số 7389/QĐ-UBND ngày 10/8/2015
 của UBND huyện</t>
  </si>
  <si>
    <t>QH đất ở ngõ chị Phương</t>
  </si>
  <si>
    <t>Thôn 3 Cẩm Phúc</t>
  </si>
  <si>
    <t>QH đất ở Nhà Tròng</t>
  </si>
  <si>
    <t>Thôn 1,2 Cẩm Lĩnh</t>
  </si>
  <si>
    <t>QĐ số 7725/QĐ-UBND ngày 09/9/2015
 của UBND huyện</t>
  </si>
  <si>
    <t>QH đất ở Nương ở</t>
  </si>
  <si>
    <t>Thôn 2 Cẩm Lĩnh</t>
  </si>
  <si>
    <t>QĐ số 5574/QĐ-UBND ngày 06/9/2014
 của UBND huyện</t>
  </si>
  <si>
    <t>Thôn 3 Cẩm Quan</t>
  </si>
  <si>
    <t>QĐ số 303/QĐ-UBND ngày 14/01/2014
 của UBND huyện</t>
  </si>
  <si>
    <t>Thôn 6 Cẩm Quan</t>
  </si>
  <si>
    <t>QĐ số 4848/QĐ-UBND ngày 31/7/2014
 của UBND huyện</t>
  </si>
  <si>
    <t>Thôn 7 Cẩm Quan</t>
  </si>
  <si>
    <t>Thôn 10 Cẩm Quan</t>
  </si>
  <si>
    <t>Thôn 11 Cẩm Quan</t>
  </si>
  <si>
    <t>Thôn 12 Cẩm Quan</t>
  </si>
  <si>
    <t>Thôn 4 Cẩm Huy</t>
  </si>
  <si>
    <t>QĐ số 5752/QĐ-UBND ngày 16/9/2014
 của UBND huyện</t>
  </si>
  <si>
    <t>Thôn 6 Cẩm Huy</t>
  </si>
  <si>
    <t>QH tái định cư đại học</t>
  </si>
  <si>
    <t>Đông Hạ Cẩm Vịnh</t>
  </si>
  <si>
    <t>QĐ số 5466/QĐ-UBND ngày 29/6/2013
 của UBND huyện</t>
  </si>
  <si>
    <t>Thôn 4 Cẩm Trung</t>
  </si>
  <si>
    <t>QĐ số 393/QĐ-UBND ngày 21/01/2014
của UBND huyện</t>
  </si>
  <si>
    <t>Thôn 1 Cẩm Trung</t>
  </si>
  <si>
    <t>QĐ số 393/QĐ-UBND ngày 21/01/2014
 của UBND huyện</t>
  </si>
  <si>
    <t>Thôn 12 Cẩm Hưng</t>
  </si>
  <si>
    <t>QĐ số 2273/QĐ-UBND 04/4/2014
 của UBND huyện</t>
  </si>
  <si>
    <t>Thôn 13 Cẩm Hưng</t>
  </si>
  <si>
    <t>QĐ số 3549/QĐ-UBND 03/5/2013
 của UBND huyện</t>
  </si>
  <si>
    <t>Thôn 15 Cẩm Hưng</t>
  </si>
  <si>
    <t>Thôn 14 Cẩm Hưng</t>
  </si>
  <si>
    <t>Xân Hạ Cẩm Hà</t>
  </si>
  <si>
    <t>QĐ số 1417/QĐ-UBND ngày 14/3/2014
 của UBND huyện</t>
  </si>
  <si>
    <t>Cẩm Thành</t>
  </si>
  <si>
    <t>QĐ số 4673/QĐ-UBND ngày 12/7/2013
 của UBND huyện</t>
  </si>
  <si>
    <t>tại xóm 1 Cẩm Sơn</t>
  </si>
  <si>
    <t>QĐ số 7011/QĐ-UBND ngày 10/12/2013
 của UBND huyện</t>
  </si>
  <si>
    <t>Thôn 6 Cẩm Sơn</t>
  </si>
  <si>
    <t>Thôn 8 Cẩm Sơn</t>
  </si>
  <si>
    <t>Thôn Ái Quốc Cẩm Duệ</t>
  </si>
  <si>
    <t>QĐ số 4376/QĐ-UBND ngày 19/6/2013
 của UBND huyện</t>
  </si>
  <si>
    <t>Thôn A Quốc + P Thượng Cẩm Duệ</t>
  </si>
  <si>
    <t>Nam Yên Cẩm Nam</t>
  </si>
  <si>
    <t>QĐ số 7390/QĐ-UBND ngày 10/8/2015
 của UBND huyện</t>
  </si>
  <si>
    <t>Nam Thành Cẩm Nam</t>
  </si>
  <si>
    <t>Hà Bắc Cẩm Nam</t>
  </si>
  <si>
    <t>Trung Bá Cẩm Nam</t>
  </si>
  <si>
    <t>Trường Xuân Cẩm Thịnh</t>
  </si>
  <si>
    <t>QĐ số 292/QĐ-UBND ngày 21/01/2011
 của UBND huyện</t>
  </si>
  <si>
    <t>Trung Đông Cẩm Thịnh</t>
  </si>
  <si>
    <t>Trung Thành Cẩm Thịnh</t>
  </si>
  <si>
    <t>QĐ số 6588/QĐ-UBND ngày 23/10/2014
 của UBND huyện</t>
  </si>
  <si>
    <t>Trung Yên Cẩm Thịnh</t>
  </si>
  <si>
    <t>QĐ số 3630/QĐ-UBND ngày 05/6/2012
 của UBND huyện</t>
  </si>
  <si>
    <t>Tân Thuận Cẩm Thịnh</t>
  </si>
  <si>
    <t>Đông Thuận Cẩm Thịnh</t>
  </si>
  <si>
    <t>Hòa Sơn Cẩm Thịnh</t>
  </si>
  <si>
    <t>Sơn Nam Cẩm Thịnh</t>
  </si>
  <si>
    <t>QĐ số 6181/QĐ-UBND ngày 22/10/2013
 của UBND huyện</t>
  </si>
  <si>
    <t>Tiến Thắng Cẩm Thịnh</t>
  </si>
  <si>
    <t>Lạc Thọ Cẩm Lạc</t>
  </si>
  <si>
    <t>QĐ số 7144/QĐ-UBND ngày 18/11/2014
 của UBND huyện</t>
  </si>
  <si>
    <t>Hoa Thám  Cẩm Lạc</t>
  </si>
  <si>
    <t>Đinh Phùng Cẩm Lạc</t>
  </si>
  <si>
    <t>Quang Trung 2 Cẩm Lạc</t>
  </si>
  <si>
    <t xml:space="preserve"> Bộc Nguyên Cẩm Thạch</t>
  </si>
  <si>
    <t>QĐ số 526/QĐ-UBND ngày 24/1/2014
 của UBND  huyện</t>
  </si>
  <si>
    <t>QH dân cư Ngọ Ông Quý</t>
  </si>
  <si>
    <t>QĐ số 6249/QĐ-UBND ngày 31/10/2013
 của UBND huyện</t>
  </si>
  <si>
    <t>QH dân cư Trọt Hào</t>
  </si>
  <si>
    <t>Đại Tăng Cẩm Thạch</t>
  </si>
  <si>
    <t>QĐ số 6249/QĐ-UBND ngày 31/10/2013 NTM  huyện</t>
  </si>
  <si>
    <t>QH dân cư Ngọ Anh Dũng</t>
  </si>
  <si>
    <t>Thôn 7, Cẩm Huy</t>
  </si>
  <si>
    <t>QĐ số 5752/QĐ-UBND ngày 16/09/2014 của huyện</t>
  </si>
  <si>
    <t>Thôn Yên Giang Cẩm Yên</t>
  </si>
  <si>
    <t>QĐ số 5084/QĐ-UBND  ngày 1310/20156 của UBND huyện</t>
  </si>
  <si>
    <t>Thôn Hồ Phượng Cẩm Yên</t>
  </si>
  <si>
    <t>Thôn Vinh Thái, Cẩm Bình</t>
  </si>
  <si>
    <t>QĐ 584/QĐ-UBND ngày 29/2/2016 của UBND huyện</t>
  </si>
  <si>
    <t>Thôn Đông Vinh, Cẩm Bình</t>
  </si>
  <si>
    <t>Thôn Bình Minh, Cẩm Bình</t>
  </si>
  <si>
    <t>Thôn 4, 5 Cẩm Lộc</t>
  </si>
  <si>
    <t>QĐ số 2080/QĐ-UBND ngày 01/04/2013 của UBND tỉnh</t>
  </si>
  <si>
    <t>Thôn 1 Cẩm Minh</t>
  </si>
  <si>
    <t>Thôn 3 Cẩm Minh</t>
  </si>
  <si>
    <t>QĐ số 2274/QĐ-UBND ngày 04/4/2014 của UBND huyện</t>
  </si>
  <si>
    <t>Thôn 6 Cẩm Minh</t>
  </si>
  <si>
    <t>Thôn 4 Cẩm Minh</t>
  </si>
  <si>
    <t>QĐ số 4122/QĐ-UBND ngày 29/6/2012 của UBND huyện</t>
  </si>
  <si>
    <t>Thôn 7 Cẩm Minh</t>
  </si>
  <si>
    <t>Quy hoạch chi tiết ngày 16/7/2005</t>
  </si>
  <si>
    <t>Thôn 8 Cẩm Minh</t>
  </si>
  <si>
    <t>Thôn 3, Cẩm Quang</t>
  </si>
  <si>
    <t>Thôn 5, Cẩm Quang</t>
  </si>
  <si>
    <t>thôn 4, Cẩm Quang</t>
  </si>
  <si>
    <t>Thôn 8.10 Cẩm Sơn</t>
  </si>
  <si>
    <t>Thôn Nam Bắc Thành Cẩm Thành</t>
  </si>
  <si>
    <t>QĐ 221/QĐ-UBND ngày 11/1/2012 của UBND huyện</t>
  </si>
  <si>
    <t>Thôn Tân Vĩnh Cần</t>
  </si>
  <si>
    <t>Đông Nam Lộ Cẩm Thành</t>
  </si>
  <si>
    <t>Thôn Tam Đồng, Đồng Hạ, Đông Vịnh Cẩm Vịnh</t>
  </si>
  <si>
    <t>QĐ 4356/QĐ-UBND ngày 29/7/2016 của UBND huyện</t>
  </si>
  <si>
    <t>QH Trường tiểu học</t>
  </si>
  <si>
    <t>Thôn 5 Cẩm Quan</t>
  </si>
  <si>
    <t>QĐ số: 303/QĐ-UBND ngày 14/11/2014 của UBND huyện</t>
  </si>
  <si>
    <t>Đất thể dục thể thao</t>
  </si>
  <si>
    <t>QH sân vận động trung tâm</t>
  </si>
  <si>
    <t>Sơn Trung Cẩm Thịnh</t>
  </si>
  <si>
    <t>QĐ 6181/QĐ-UBND ngày 22/10/2013 của UBND huyện</t>
  </si>
  <si>
    <t>QH đường trục xã</t>
  </si>
  <si>
    <t>Cẩm Quan</t>
  </si>
  <si>
    <t>QĐ số: 4626/QĐ-UBND ngày 1/12/2015 của UBND huyện</t>
  </si>
  <si>
    <t>Đường và cầu vào đền thờ cố tổng bí thư Lê Duẩn, hồ kẻ gỗ</t>
  </si>
  <si>
    <t>Hồ kẻ gỗ Cẩm Mỹ</t>
  </si>
  <si>
    <t>QĐ số 1353/QĐ-UBND ngày 01/6/2016 của UBND tỉnh</t>
  </si>
  <si>
    <t>QH nhà văn hóa</t>
  </si>
  <si>
    <t>Tổ 6 TT Cẩm Xuyên</t>
  </si>
  <si>
    <t>Tổ 12 TT Cẩm Xuyên</t>
  </si>
  <si>
    <t>Thôn Trung Thắng,Cẩm Hà</t>
  </si>
  <si>
    <t>QĐ số 5465/QĐ-UBND ngày 29/8/2013 của UBND huyện</t>
  </si>
  <si>
    <t>Thôn 8 Cẩm Lộc</t>
  </si>
  <si>
    <t>QĐ số 833/QĐ-UBND ngày 26/02/2014 của UBND huyện</t>
  </si>
  <si>
    <t>Thôn 3 Cẩm Lộc</t>
  </si>
  <si>
    <t>Thôn 2 Cẩm Lộc</t>
  </si>
  <si>
    <t>QH trạm điện Hạ thế</t>
  </si>
  <si>
    <t>Thôn 3 Cẩm Thăng</t>
  </si>
  <si>
    <t>QĐ 4752/ QĐ-UBND ngày 02/8/2011 của UBND huyện</t>
  </si>
  <si>
    <t>Cửa hàng xăng dầu Vũng Áng</t>
  </si>
  <si>
    <t>QH chợ xép</t>
  </si>
  <si>
    <t>Mở rộng nghĩa trang</t>
  </si>
  <si>
    <t>QĐ số 7355/QĐ-UBND ngày 29/7//2016 của huyện</t>
  </si>
  <si>
    <t>Đất ở tại nông thôn</t>
  </si>
  <si>
    <t>Sơn Bình</t>
  </si>
  <si>
    <t>QĐ số 2664/QĐ-UBND ngày 13/9/2012 của UB tỉnh về phê duyệt Kế hoạch phát triển quỹ đất</t>
  </si>
  <si>
    <t>Sơn Châu</t>
  </si>
  <si>
    <t>Sơn Giang</t>
  </si>
  <si>
    <t>NQ 158</t>
  </si>
  <si>
    <t>Sơn Hà</t>
  </si>
  <si>
    <t>Sơn Hòa</t>
  </si>
  <si>
    <t>Sơn Long</t>
  </si>
  <si>
    <t>Sơn Tân</t>
  </si>
  <si>
    <t>Sơn Thủy</t>
  </si>
  <si>
    <t>Đất ở tại đô thị</t>
  </si>
  <si>
    <t>TT Phố Châu</t>
  </si>
  <si>
    <t>Hạ tầng khu dân cư tập trung (khu dân cư Nam Phố Châu) khối 14, thị trấn Phố Châu</t>
  </si>
  <si>
    <t>QĐ 2320QĐ-UBND ngày 18/8/2016 của UBND tỉnh chấp thận chủ trương đầu tư</t>
  </si>
  <si>
    <t>Sơn Hồng</t>
  </si>
  <si>
    <t>Nâng cấp, mở rộng QL 8A</t>
  </si>
  <si>
    <t>Sơn Kim 1</t>
  </si>
  <si>
    <t>QĐ số 3051/QĐ-BGTVT ngày 22/10/2010 của Bộ GTVT</t>
  </si>
  <si>
    <t>NQ 116</t>
  </si>
  <si>
    <t>Nâng cấp mở rộng đường Tây - Lĩnh - Hồng</t>
  </si>
  <si>
    <t>Sơn Tây</t>
  </si>
  <si>
    <t>QĐ số 3617/QĐ-UBND ngày 24/11/2014 của UBND tỉnh Hà  Tĩnh phê duyệt chủ trương ĐTXD công trình nâng cấp đường giao thông biên giới Tây - Lĩnh - Hồng, huyện Hương Sơn</t>
  </si>
  <si>
    <t>Quyết định 3051/QĐ-BGTVT ngày 22/10/2010 của Bộ GTVT</t>
  </si>
  <si>
    <t>QĐ 2083/QĐ-UBND ngày 25/7/2016 của UB tỉnh về chấp thuận chủ trương đầu tư</t>
  </si>
  <si>
    <t>Tổng số: 21 công trình</t>
  </si>
  <si>
    <t>Đất Nông nghiệp khác</t>
  </si>
  <si>
    <t>QH Trang trại chăn nuôi tập trung hộ Nguyễn Thị Bằng</t>
  </si>
  <si>
    <t>Thôn Tân Quang, xã Đức Lạng</t>
  </si>
  <si>
    <t>QĐ số 348 ngày 15/03/2012 của UBND huyện</t>
  </si>
  <si>
    <t>NQ140</t>
  </si>
  <si>
    <t>QH nuôi trồng thủy sản, trồng cây ăn quả</t>
  </si>
  <si>
    <t>Đức Lạc</t>
  </si>
  <si>
    <t xml:space="preserve">Quyết định số 11474/QĐ-UBND ngày 16/11/2016 của UBND huyện Đức Thọ
 </t>
  </si>
  <si>
    <t>QH trang trại vùng Cồn Đình</t>
  </si>
  <si>
    <t>Đức Tùng</t>
  </si>
  <si>
    <t>QH gia trại Bàu</t>
  </si>
  <si>
    <t>Trường Sơn</t>
  </si>
  <si>
    <t xml:space="preserve"> QH kho bạc( nhà lay)</t>
  </si>
  <si>
    <t xml:space="preserve">QĐ số 189/QĐ-BTC 
ngày 27/1/2016 của Bộ Tài chính
 </t>
  </si>
  <si>
    <t>Đất cơ sở sản xuất kinh doanh</t>
  </si>
  <si>
    <t xml:space="preserve">Quy hoạch nhà máy nước sạch </t>
  </si>
  <si>
    <t>Đức Vĩnh</t>
  </si>
  <si>
    <t>Quyết định số 4655/QĐ-UBND 
ngày 28/12/2011 của UBND huyện</t>
  </si>
  <si>
    <t>NQ116</t>
  </si>
  <si>
    <t>Doanh nghiệp tư nhân Võ Đình Thành</t>
  </si>
  <si>
    <t>Quyết định số 3348/QĐ-UBND ngày 24/8/2015 của UBND tỉnh Hà Tĩnh</t>
  </si>
  <si>
    <t>NQ11</t>
  </si>
  <si>
    <t xml:space="preserve">QH khu TTCN </t>
  </si>
  <si>
    <t>Đức Yên</t>
  </si>
  <si>
    <t>QH mở rộng nhà máy nước sạch</t>
  </si>
  <si>
    <t>Yên Hồ</t>
  </si>
  <si>
    <t>Quy hoạch đất ở dân cư xã Yên Hồ</t>
  </si>
  <si>
    <t>Thôn Tiến Hoà, xã Yên Hồ</t>
  </si>
  <si>
    <t>QĐ số 6205 ngày 5/12/2013 của UBND huyện Đức Thọ.</t>
  </si>
  <si>
    <t>NQ158</t>
  </si>
  <si>
    <t>QH dân cư Ngã Tư Trỗ</t>
  </si>
  <si>
    <t>Thôn Phú Quý, xã Đức Nhân</t>
  </si>
  <si>
    <t>Quyết định số 6581/QĐ-UBND ngày 18/11/2015 của UBND huyện Đức Thọ</t>
  </si>
  <si>
    <t>QH đất ở khu vực (Vùng đập Hầm cầu)</t>
  </si>
  <si>
    <t>Thọ Tường, xã Liên Minh</t>
  </si>
  <si>
    <t xml:space="preserve">Quyết định số 6581/QĐ-UBND ngày 18/11/2015 của UBND huyện Đức Thọ
 </t>
  </si>
  <si>
    <t>QH đất ở khu vực (Đường vựơt lũ - Khu TĐC)</t>
  </si>
  <si>
    <t>QH đất ở xứ đồng Vông</t>
  </si>
  <si>
    <t>Thọ Ninh, xã Liên Minh</t>
  </si>
  <si>
    <t>QH đất ở khu vực dưới Đài tưởng niệm</t>
  </si>
  <si>
    <t>QH đất ở (Đường vượt lũ - Anh Hồng)</t>
  </si>
  <si>
    <t>QH đất ở Tường Vân</t>
  </si>
  <si>
    <t>Tường Vân, xã Đức Thủy</t>
  </si>
  <si>
    <t>Quy hoạch đất ở xen dắm</t>
  </si>
  <si>
    <t>Đồng Quang, xã Đức Đồng</t>
  </si>
  <si>
    <t>QH đất ở thôn Làng hạ</t>
  </si>
  <si>
    <t>Đức Hòa</t>
  </si>
  <si>
    <t>Quyết định số 11474/QĐ-UBND ngày 
16/11/2016 của UBND huyện Đức Thọ 
về việc chấp thuận chủ trương đầu tư xây 
dựng hạ tầng các khu vực đấu giá đất ở 
trên địa bàn huyện.</t>
  </si>
  <si>
    <t>QH đất ở vùng Đồng Véo</t>
  </si>
  <si>
    <t>Tùng Ảnh</t>
  </si>
  <si>
    <t>QH đất ở Thịnh Cường</t>
  </si>
  <si>
    <t>Đức Long</t>
  </si>
  <si>
    <t>QH đât ở ngã tư Trổ (Tiến Hòa)</t>
  </si>
  <si>
    <t>QH đất ở vùng thôn Trung Nam</t>
  </si>
  <si>
    <t>Đức Dũng</t>
  </si>
  <si>
    <t>QH đất ở vùng Tam Tang</t>
  </si>
  <si>
    <t>QH đất ở vùng ruộng mậu</t>
  </si>
  <si>
    <t>QH đât ở khu vực Đồng Cầu thôn Hữu Chế</t>
  </si>
  <si>
    <t>Đức An</t>
  </si>
  <si>
    <t>QH đất ở khu vực thôn Đại An</t>
  </si>
  <si>
    <t>QH đất ở trọt ky</t>
  </si>
  <si>
    <t>Đức Thanh</t>
  </si>
  <si>
    <t>QH đất ở Làng Mới</t>
  </si>
  <si>
    <t>QH đất ở đồng Tháng 10</t>
  </si>
  <si>
    <t>QH đất ở Thượng Leo</t>
  </si>
  <si>
    <t>QH nuôi trồng thủy sản Nhà Tu, Đồng Chủi</t>
  </si>
  <si>
    <t>QH nuôi trồng thủy sản Đồng Mốt</t>
  </si>
  <si>
    <t>QH đất ở Đồng Đeo</t>
  </si>
  <si>
    <t>QH đất ở vùng đội Lối thôn Trung Nam Hồng</t>
  </si>
  <si>
    <t>QH đất ở phía sau HTX Yên Phúc</t>
  </si>
  <si>
    <t>QH đất ở Biền Đông thôn Trung văn Minh</t>
  </si>
  <si>
    <t>Giao thông nội đồng (Bói)</t>
  </si>
  <si>
    <t>Bùi Xá</t>
  </si>
  <si>
    <t>QĐ số 354 ngày 15/3/2012 của UBND huyện</t>
  </si>
  <si>
    <t>Mở rộng đường trục nội đồng 07</t>
  </si>
  <si>
    <t>Mở rộng đường trục nội đồng Chùa Vền - Huyện lộ 11</t>
  </si>
  <si>
    <t>Đất văn hóa</t>
  </si>
  <si>
    <t>Nhà văn hóa thôn Phú Quý</t>
  </si>
  <si>
    <t>Đức Nhân</t>
  </si>
  <si>
    <t>QĐ số 349 ngày 15/3/2012 của UBND huyện</t>
  </si>
  <si>
    <t>Nhà văn hóa thôn Tiến Hòa</t>
  </si>
  <si>
    <t>Quyết định số 11474/QĐ-UBND ngày 
16/11/2016 của UBND huyện Đức Thọ</t>
  </si>
  <si>
    <t>Nhà văn hóa thôn Quý Vượng</t>
  </si>
  <si>
    <t>Nhà văn hóa thôn Trung Nam Hồng</t>
  </si>
  <si>
    <t>Đất giáo dục</t>
  </si>
  <si>
    <t>QH Trường Tiểu học Tùng Ảnh</t>
  </si>
  <si>
    <t>Mở rộng nghĩa trang Ổ Ga</t>
  </si>
  <si>
    <t>Đức Thịnh</t>
  </si>
  <si>
    <t>QH mở rọng nghĩa trang Cã Ngư, Đồng Chiềng, Bút Nguyền</t>
  </si>
  <si>
    <t>Mở rộng nghĩa trang Đại Thanh</t>
  </si>
  <si>
    <t>Đất ở nông thôn dặm dân vùng Rộc Cổng</t>
  </si>
  <si>
    <t>Thôn Quyết Thắng, xã An Lộc</t>
  </si>
  <si>
    <t>Quyết định số 1291/QĐ-UBND ngày 19/05/2016 của UBND huyện Lộc Hà</t>
  </si>
  <si>
    <t>Đất ở nông thôn vùng Đìa Cạn</t>
  </si>
  <si>
    <t>Thôn 6, xã Bình Lộc</t>
  </si>
  <si>
    <t>Quyết định số 2558/QĐ-UBND ngày 27/12/2012 của UBND huyện Lộc Hà</t>
  </si>
  <si>
    <t>Đất ở nông thôn vùng Cựa Bin</t>
  </si>
  <si>
    <t>Thôn Trung Sơn, xã Hồng Lộc</t>
  </si>
  <si>
    <t>Quyết định số 2286/QĐ-UBND ngày 19/11/2012 của UBND huyện Lộc Hà</t>
  </si>
  <si>
    <t>Đất ở nông thôn vùng Nhà Rươi</t>
  </si>
  <si>
    <t>Thôn Quan Nam, xã Hồng Lộc</t>
  </si>
  <si>
    <t>Quyết định số 2398/QĐ-UBND ngày 13/9/2016 của UBND huyện Lộc Hà</t>
  </si>
  <si>
    <t>Đấu giá QSD đất vùng Nhà Rươi</t>
  </si>
  <si>
    <t>Đất ở nông thôn vùng đồng Cựa</t>
  </si>
  <si>
    <t>Thôn Yến Giang, xã Hồng Lộc</t>
  </si>
  <si>
    <t>Quyết định số 2590/QĐ-UBND ngày 31/12/2012 của UBND huyện Lộc Hà</t>
  </si>
  <si>
    <t>Đất ở nông thôn đồng Cơn Dừa</t>
  </si>
  <si>
    <t>Thôn Lương Trung, xã Ích Hậu</t>
  </si>
  <si>
    <t>QĐ số 2589/QĐ-UBND ngày 27/5/2015 của UBND huyện Lộc Hà</t>
  </si>
  <si>
    <t>Đấu giá quyền sử dụng đất ở vùng Tỉnh lộ 9</t>
  </si>
  <si>
    <t>Thôn Đồng Sơn, xã Mai Phụ</t>
  </si>
  <si>
    <t>QĐ phê duyệt quy hoạch phân lô chi tiến đất ở ngày 31/7/2008 của UBND huyện Lộc Hà</t>
  </si>
  <si>
    <t>Thôn Mỹ Hòa, xã Phù Lưu</t>
  </si>
  <si>
    <t>Quyết định số 3708/QĐ-UBND ngày 21/10/2015 của UBND huyện Lộc Hà</t>
  </si>
  <si>
    <t>Đấu giá QSD đất vùng dọc Tỉnh lộ 7</t>
  </si>
  <si>
    <t>Thôn Thanh Lương, xã Phù Lưu</t>
  </si>
  <si>
    <t>Đất ở nông thôn vùng đồng Con Bùi thôn Tân Thành</t>
  </si>
  <si>
    <t>Thôn Tân Thành, xã Tân Lộc</t>
  </si>
  <si>
    <t>Quyết định số 245/QĐ-UBND ngày 11/6/2010 của UBND huyện Lộc Hà</t>
  </si>
  <si>
    <t>Đất ở nông thôn từ vườn anh Hà đến cống đồng Ngóc</t>
  </si>
  <si>
    <t>Thôn Phú Đông, xã Thạch Bằng</t>
  </si>
  <si>
    <t>Quyết định số 2684/QĐ-UBND ngày 11/6/2015 của UBND huyện Lộc Hà</t>
  </si>
  <si>
    <t>Đất ở nông thôn từ cửa anh Táo đến cửa anh Duẩn</t>
  </si>
  <si>
    <t>QĐ số 3144/QĐ-UBND ngày 9/12/2014 của UBND huyện Lộc Hà</t>
  </si>
  <si>
    <t>Đất ở nông thôn vùng từ vườn bà Hồng đến vườn bà Liệu</t>
  </si>
  <si>
    <t>Thôn Xuân Khánh, xã Thạch Bằng</t>
  </si>
  <si>
    <t>Đất ở nông thôn vùng từ vườn Cố Nhi đến vườn ông Xuân</t>
  </si>
  <si>
    <t>Quyết định số 3144/QĐ-UBND ngày 9/12/2014 của UBND huyện Lộc Hà</t>
  </si>
  <si>
    <t>Đất ở nông thôn vùng NVH thôn Yên Bình</t>
  </si>
  <si>
    <t>Thôn Yên Bình, xã Thạch Bằng</t>
  </si>
  <si>
    <t>Quyết định số 1898/QĐ-UBND ngày 20/7/2016 của UBND huyện Lộc Hà</t>
  </si>
  <si>
    <t xml:space="preserve">Đất ở nông thôn vùng cửa ông Tâm </t>
  </si>
  <si>
    <t>Quyết định số 2078/QĐ-UBND, ngày 30/7/2014 của UBND huyện Lộc Hà</t>
  </si>
  <si>
    <t>Đất ở nông thôn vùng đồng Trộp</t>
  </si>
  <si>
    <t>Thôn Hồng Lạc, xã Thạch Châu</t>
  </si>
  <si>
    <t>Quyết định số 4214/Q§-UBND ngày 29/12/2015 của UBND huyện Lộc Hà</t>
  </si>
  <si>
    <t>Đất ở nông thôn vùng đồng Mý</t>
  </si>
  <si>
    <t>Thôn Đức Châu, xã Thạch Châu</t>
  </si>
  <si>
    <t>Quyết định số 1467/QĐ-UBND ngày 08/6/2016 của UBND huyện</t>
  </si>
  <si>
    <t>Đất ở nông thôn vùng Cồn Phụ Lão</t>
  </si>
  <si>
    <t>Xã Thạch Châu</t>
  </si>
  <si>
    <t>Quyết định số 1372/QĐ-UBND ngày 10/8/2012 của UBND huyện</t>
  </si>
  <si>
    <t>Đấu giá QSD đất vùng Đồng Mý trong</t>
  </si>
  <si>
    <t>Quyết định số 758/QĐ-UBND ngày 19/4/2016 của UBND huyện Lộc Hà</t>
  </si>
  <si>
    <t>Đất ở nông thôn vùng cửa bà Phang</t>
  </si>
  <si>
    <t>Thôn Đại Yên, xã Thạch Mỹ</t>
  </si>
  <si>
    <t>Quyết định 3792/QĐ-UBND ngày 24/11/2015 của UBND huyện Lộc Hà</t>
  </si>
  <si>
    <t>Đất ở nông thôn vùng cửa anh Minh</t>
  </si>
  <si>
    <t>Xã Thạch Mỹ</t>
  </si>
  <si>
    <t>Quyết định 1882/QĐ-UBND ngày 7/7/2014 của UBND huyện Lộc Hà</t>
  </si>
  <si>
    <t>Đất ở nông thôn vùng đường ra Mai Thúc Loan</t>
  </si>
  <si>
    <t>Thôn Phú Mỹ, xã Thạch Mỹ</t>
  </si>
  <si>
    <t>CV số 451/UBND-KHHT ngày 11/4/2016 của UBND huyện Lộc Hà</t>
  </si>
  <si>
    <t>Đất ở nông thôn vùng Đồng Cựa</t>
  </si>
  <si>
    <t>Đất ở nông thôn vùng đường liên huyện</t>
  </si>
  <si>
    <t>Đất ở nông thôn vùng xóm 14 (cũ)</t>
  </si>
  <si>
    <t>Thôn Liên Giang, xã Thạch Mỹ</t>
  </si>
  <si>
    <t>CV số 1279/UBND-KHHT ngày 13/8/2016 của UBND huyện Lộc Hà</t>
  </si>
  <si>
    <t>Đất ở nông thôn vùng cửa anh Sỹ</t>
  </si>
  <si>
    <t>Đất ở nông thôn vùng Đồng Ao</t>
  </si>
  <si>
    <t>Thôn Hà Ân xã Thạch Mỹ</t>
  </si>
  <si>
    <t>Đất ở nông thôn vùng Đường Sông Nghèn</t>
  </si>
  <si>
    <t>QĐ 1882/QĐ-UBND ngày 7/7/2014 của UBND huyện Lộc Hà</t>
  </si>
  <si>
    <t>Nâng cấp, mở rộng tuyến đường giao thông liên xã Hồng Lộc – Phù Lưu, huyện Lộc Hà</t>
  </si>
  <si>
    <t>Xã Hồng Lộc, xã Phù Lưu</t>
  </si>
  <si>
    <t>Quyết định số 3718/QĐ-UBND ngày 01/12/2014 của UBND huyện Lộc Hà</t>
  </si>
  <si>
    <t>Xây dựng hạ tầng khu đấu giá QSD đất vùng phía trước Kho bạc nhà nước huyện thôn Phú Xuân</t>
  </si>
  <si>
    <t>Thôn Phú Xuân, xã Thạch Bằng</t>
  </si>
  <si>
    <t>Quyết định số 2587/QĐ-UBND ngày 31/12/2012 của UBND huyện Lộc Hà</t>
  </si>
  <si>
    <t>Đường kênh tiêu Lối Ma – Lồng Côộc</t>
  </si>
  <si>
    <t>Xã Tân Lộc</t>
  </si>
  <si>
    <t>Quyết định số 3055/QĐ-UBND ngày 7/8/2015 của UBND tỉnh</t>
  </si>
  <si>
    <t>Kênh tiêu Con Mua - Cựa Miệu</t>
  </si>
  <si>
    <t>Kênh tiêu Tân Lộc – Bình Lộc</t>
  </si>
  <si>
    <t>Quy hoạch trung tâm dịch vụ và cây xăng</t>
  </si>
  <si>
    <t>Thôn Báo Ân, xã Thạch Mỹ</t>
  </si>
  <si>
    <t>Đất quy hoạch xăng dầu</t>
  </si>
  <si>
    <t>Xã Thịnh Lộc</t>
  </si>
  <si>
    <t>Quyết định số 2569/QĐ-UBND ngày 28/12/2012 của UBND huyện Lộc Hà</t>
  </si>
  <si>
    <t>Đất xây dựng cơ sở văn hóa</t>
  </si>
  <si>
    <t>Xây dựng tượng đài tại vùng Giếng Chia thôn Lương Trung</t>
  </si>
  <si>
    <t>QĐ số 2589/QĐ-UBND ngày 27/5/2015 QH NTM</t>
  </si>
  <si>
    <t>Đất nuôi trồng thủy sản</t>
  </si>
  <si>
    <t>QH nuôi truồng thủy sản tại thôn Đồng Sơn</t>
  </si>
  <si>
    <t>Quyết định số 2554/QĐ-UB ngày 31/12/2012 của UBND huyện Lộc Hà</t>
  </si>
  <si>
    <t>QH nuôi truồng thủy sản tại thôn Sơn Phú</t>
  </si>
  <si>
    <t>Thôn Sơn Phú, xã Mai Phụ</t>
  </si>
  <si>
    <t>Chăn nuôi thủy cầm và nuôi trồng thủy sản vùng Rào Mát thôn Tân Trung</t>
  </si>
  <si>
    <t>Thôn Tân Trung, xã Tân Lộc</t>
  </si>
  <si>
    <t>Quyết định số 4069/QĐ-UBND ngày 14/12/2015 của UBND huyện Lộc Hà</t>
  </si>
  <si>
    <t xml:space="preserve">Thị Trấn </t>
  </si>
  <si>
    <t>QH Khu giết mổ tập trung (tại xóm Phố Cường)</t>
  </si>
  <si>
    <t>Quyết định 6912/QĐ-UBND ngày 09/11/2016 của UBND huyện Hương Khê.</t>
  </si>
  <si>
    <t>Dự án đường tỉnh ĐT.553 đoạn Km31+00-Km40+814</t>
  </si>
  <si>
    <t>Các xã: Lộc Yên, Hương Trà</t>
  </si>
  <si>
    <t>Quyết định số 3949/QĐ-UBND ngày 29/12/2010 của UBND tỉnh về việc phê duyệt dự án đầu tư</t>
  </si>
  <si>
    <t>Cải tạo, nâng cấp đường tỉnh ĐT,553 đoạn từ KM49+900-Km74+680</t>
  </si>
  <si>
    <t>Các xã: Hương Trà, Hương Xuân, Hương Lâm</t>
  </si>
  <si>
    <t>Văn bản số 519/HĐND ngày 30/10/2015 của Hội đồng nhân dân tỉnh về việc chấp thuận chủ trương đầu tư dự án</t>
  </si>
  <si>
    <t>Xây dựng kênh mương lấy nước từ đập Đá Hàn</t>
  </si>
  <si>
    <t>Quyết định số 781/QĐ-BNN-XD ngày 12/4/2013 của Bộ NN và PTNT về việc phê duyệt điều chỉnh thiết kế cơ sở hạ tầng kênh và điều chỉnh kế hoạch đấu thầu giai đoạn 1 dự án hệ thống thủy lợi Đá Hàn tỉnh Hà Tĩnh</t>
  </si>
  <si>
    <t>Xã Phương Mỹ</t>
  </si>
  <si>
    <t>Chống quá tải lưới điện huyện Hương Khê</t>
  </si>
  <si>
    <t>QĐ số 944/QĐ-EVNNPC ngày 14/4/2016 của Tổng Công ty Điện lực Miền Bắc</t>
  </si>
  <si>
    <t>Xã Hương Giang</t>
  </si>
  <si>
    <t>Mở rộng đường giao thông 4</t>
  </si>
  <si>
    <t>Thôn 4, xã Đức Bồng</t>
  </si>
  <si>
    <t>Văn bản Thẩm định số 181 ngày 25/10/2016 của UBND  huyện</t>
  </si>
  <si>
    <t>Văn bản Thẩm định số 182 ngày 25/10/2016 của ubnd huyện</t>
  </si>
  <si>
    <t>Nâng cấp mở rộng đường 135 qua xã Đức Bồng</t>
  </si>
  <si>
    <t>Xã Đức Bồng</t>
  </si>
  <si>
    <t>Báo cáo số 129/BC-UBND ngày 19/9/2016 về việc đề xuất chủ trương đầu tư các dụ án thao chương trình mục tiêu quốc gia giảm nghèo bền vững giai đoạn 2016-2020 trên địa bàn huyện Vũ Quang</t>
  </si>
  <si>
    <t>Nâng cấp mở rộng đường Dốc Bà Toàn - Hương Thọ</t>
  </si>
  <si>
    <t>Xã Hương Minh</t>
  </si>
  <si>
    <t>Xã Hương Thọ</t>
  </si>
  <si>
    <t>Đường Hòa Duyệt Rú Nón, Đức Lĩnh, Đức Bồng, Đức Hương, 
Hương Thọ, Cửa Rào - Tuyến Đức Hương - Rú Nón</t>
  </si>
  <si>
    <t>Xã Đức Hương</t>
  </si>
  <si>
    <t>Số 3395/QĐ-UBND ngày 23/11/2010 của UBND tỉnh, Số 1623/QĐ-UBND ngày 7/6/2012 của UBND tỉnh.</t>
  </si>
  <si>
    <t>NQ/116</t>
  </si>
  <si>
    <t>Đường trung tâm xã (thôn 4, thôn 5)</t>
  </si>
  <si>
    <t>Số 1600/QĐ-UBND ngày 20/5/2011 của UBND tỉnh</t>
  </si>
  <si>
    <t>Cầu Giồng</t>
  </si>
  <si>
    <t>Xã Đức Giang</t>
  </si>
  <si>
    <t>Số 1623/QĐ-UBND ngày 7/6/2012 của UBND tỉnh</t>
  </si>
  <si>
    <t>NQ/158</t>
  </si>
  <si>
    <t>Đất  thủy lợi</t>
  </si>
  <si>
    <t>Mở rộng khuôn viên trường mầm non</t>
  </si>
  <si>
    <t>Số 840/QĐ-UBND ngày 20/5/2013 của UBND huyện</t>
  </si>
  <si>
    <t>PHỤ LỤC 2.11: DANH MỤC CÁC CÔNG TRÌNH, DỰ ÁN XIN CHUYỂN MỤC ĐÍCH SỬ DỤNG ĐẤT TRONG NĂM 2017 
CỦA HUYỆN HƯƠNG KHÊ</t>
  </si>
  <si>
    <t>TDP 3, Đậu Liêu, phường Đậu Liêu</t>
  </si>
  <si>
    <t>Quyết định số 1018/QĐ-UBND ngày 27/3/2015  của UBND tỉnh Hà Tĩnh</t>
  </si>
  <si>
    <t xml:space="preserve">Trung tâm thương mại và dịch vụ vận tải Bình Minh </t>
  </si>
  <si>
    <t>TDP 1, phường Đậu Liêu</t>
  </si>
  <si>
    <t>Quyết định số 805/QĐ-UBND ngày 06/3/2015  của UBND tỉnh Hà Tĩnh</t>
  </si>
  <si>
    <t>Cụm công nghiệp Nam Hồng</t>
  </si>
  <si>
    <t xml:space="preserve">TDP 8, phường Nam Hồng; TDP7, phường Đậu Liêu </t>
  </si>
  <si>
    <t>Số 1155/QĐ-UBND ngày 26/4/2014  của UBND Tỉnh</t>
  </si>
  <si>
    <t>Xã Thuận Lộc</t>
  </si>
  <si>
    <t>TDP7, 9, phường Bắc Hồng</t>
  </si>
  <si>
    <t>Chủ trương đầu tư của UBND tỉnh tại văn bản số 2901/UBND-XD ngày 26/8/2010</t>
  </si>
  <si>
    <t>TDP Đồng Thuận, phường Đức Thuận</t>
  </si>
  <si>
    <t>TDp 1, 6,7,8, phường Nam Hồng</t>
  </si>
  <si>
    <t>Số 1918/QĐ-UBND ngày 24/6/2009  của UBND tỉnh</t>
  </si>
  <si>
    <t>Đường Nguyễn Biểu</t>
  </si>
  <si>
    <t>TDP 6, phường Bắc Hồng</t>
  </si>
  <si>
    <t>QĐ số 1010/QĐ-UBND ngày 08/6/2016 của UBND thị xã Hồng Lĩnh về phê duyệt chủ trương đầu tư</t>
  </si>
  <si>
    <t>TDP .Thuận An Đức Thuận</t>
  </si>
  <si>
    <t>Quyết định số 3232QĐ-UBND ngày 05/10/2011  của UBND tỉnh Hà Tĩnh</t>
  </si>
  <si>
    <t>TDP 7, phường Nam Hồng</t>
  </si>
  <si>
    <t xml:space="preserve">Tờ trình số 88/TTr-DA ngày 19/10/2015 về việc xin thẩm định phê duyệt chủ trương đầu tư </t>
  </si>
  <si>
    <t>Đường vào trường Mần non</t>
  </si>
  <si>
    <t>Quyết định số 788/QĐ-UBND ngày 26/3/2014 của UBND thị xã Hồng Lĩnh</t>
  </si>
  <si>
    <t>TDP 1 6,7,8 phường Nam Hồng</t>
  </si>
  <si>
    <t>Số 3844/QĐ-UBND ngày 04/12/2009  của UBND tỉnh</t>
  </si>
  <si>
    <t>Các thôn: Thuận Sơn, Tân Hòa, Hồng Lam, xã Thuận Lộc</t>
  </si>
  <si>
    <t xml:space="preserve">Quyết định số 1232/QĐ-BNN ngày 09/6/2011 của Bộ Nông nghiệp và Phát triển Nông thôn về việc phê duyệt điều chỉnh, bổ sung Dự án </t>
  </si>
  <si>
    <t>Mở rộng nghĩa địa Nhà Nghè</t>
  </si>
  <si>
    <t>TDP Phúc Sơn, phường Trung Lương</t>
  </si>
  <si>
    <t>Quy hoạch khu dân cư vùng Đầu Dinh -TDP Trung Lý, Tiên Sơn</t>
  </si>
  <si>
    <t>Xứ đồng: Đầu Dinh, phường Trung Lương</t>
  </si>
  <si>
    <t>Quyết định số 788/QĐ-UBND ngày 26/3/2014 của UBND tỉnh</t>
  </si>
  <si>
    <t>Hạ tầng kỹ thuật (khu dân cư) phía Tây Trung tâm Hướng nghiệp Giáo dục thường xuyên Hồng Lĩnh</t>
  </si>
  <si>
    <t>Công văn số 203/UBND ngày 16/3/2016 của UBND thị xã Hồng Lĩnh</t>
  </si>
  <si>
    <t>Hạ tầng kỹ thuật TDP Ngọc Sơn, phường Đức Thuận (khu dân cư khối 7,8 cũ) giai đoạn 2</t>
  </si>
  <si>
    <t>QĐ số 40/QĐ-UBND ngày 19/01/2016 của UBND thị xã Hồng Lĩnh về phê duyệt chủ trương đầu tư</t>
  </si>
  <si>
    <t>QĐ số 39/QĐ-UBND ngày 19/01/2016 của UBND thị xã Hồng Lĩnh về phê duyệt chủ trương đầu tư</t>
  </si>
  <si>
    <t>Xứ đồng: Biền Trửa, phường Trung Lương</t>
  </si>
  <si>
    <t>Quy hoạch khu dân cư Mạ Đình</t>
  </si>
  <si>
    <t>Thôn Chùa, xã Thuận Lộc</t>
  </si>
  <si>
    <t>Quyết định số 1220/QĐ-UBND ngày 18/12/2015 của UBND thị xã Hồng Lĩnh v/v lập QH xen dắm khu dân cư tại xã Thuận Lộc</t>
  </si>
  <si>
    <t>Phường Đức Thuận</t>
  </si>
  <si>
    <t>Đất trụ sở cơ quan nhà nước</t>
  </si>
  <si>
    <t>Trụ sở làm việc Quỹ tín dụng nhân dân phường Trung Lương</t>
  </si>
  <si>
    <t>Xứ đồng: Dăm Đình, phường Trung Lương</t>
  </si>
  <si>
    <t>Quyết định 3613/QĐ-UBND ngày 15/11/2011 của UBND tỉnh Hà Tĩnh</t>
  </si>
  <si>
    <t>Số 306/QĐ-UBND ngày 23/8/2011 của UBND Thị xã</t>
  </si>
  <si>
    <t>Mở rộng khuôn viên UBND phường Đức Thuận</t>
  </si>
  <si>
    <t>Quyết định 1885/QĐ-UBND ngày 08/7/2016 của UBND tỉnh Hà Tĩnh</t>
  </si>
  <si>
    <t>Mở rộng trường tiểu học Trung Lương</t>
  </si>
  <si>
    <t>TDP Tiên Sơn, phường Trung Lương</t>
  </si>
  <si>
    <t>Mở rộng trường THCS Trung Lương</t>
  </si>
  <si>
    <t>Đất trụ sở cơ quan công trình sự nghiệp</t>
  </si>
  <si>
    <t>Quyết định số 1582/QĐ-UBND ngày 04/5/2015 của UBND tỉnh Hà Tĩnh</t>
  </si>
  <si>
    <t>Đất tôn giao, tín ngưỡng</t>
  </si>
  <si>
    <t>Mở rộng khu di tích lịch sử chùa Đại Hùng</t>
  </si>
  <si>
    <t>TDP7, phường Đậu Liêu</t>
  </si>
  <si>
    <t>Công văn số 5798/UBND-VX ngày 02/11/2016 của UBND tỉnh Hà Tĩnh về việc khảo sát, lập quy hoạch Khu di tích lịch sử - Văn hóa Đại Hùng</t>
  </si>
  <si>
    <t>Khu chăn nuôi tập trung đồng Bún</t>
  </si>
  <si>
    <t xml:space="preserve">Quyết định số 1281/QĐ-UBND ngày 14/4/2015 của UBND tỉnh Hà Tĩnh về việc Điều chỉnh, bổ sung Quy hoạch phát triển chăn nuôi, vùng chăn nuôi tập trung và phát triển trang trại </t>
  </si>
  <si>
    <t>Khu chăn nuôi tập trung Biền Sà</t>
  </si>
  <si>
    <t>Đầu tư trồng lúa, chăn nuôi gia súc, khai thác thuy sản (đồng Cồn Soi)</t>
  </si>
  <si>
    <t>TDP Tuần Cầu, phường Trung Lương</t>
  </si>
  <si>
    <t>Quyết định số 516/QĐ-UBND ngày 16/4/2015 của UBND thị xã Hồng Lĩnh về việc chấp thuận chủ trương đầu tư</t>
  </si>
  <si>
    <t>Dự án trồng cây lấy gỗ, chăn nuôi gia súc, gia cầm, đánh bắt thủy hải sản</t>
  </si>
  <si>
    <t>Quyết định số 514/QĐ-UBND ngày 16/4/2015 của UBND thị xã Hồng Lĩnh về việc chấp thuận chủ trương đầu tư</t>
  </si>
  <si>
    <t>Công ty Cổ phần xây dựng Anh Đào</t>
  </si>
  <si>
    <t>TDP 7, phường Bắc Hồng</t>
  </si>
  <si>
    <t>Đất an ninh quốc phòng</t>
  </si>
  <si>
    <t>Nông nghiệp khác</t>
  </si>
  <si>
    <t>Chăn nuôi tập trung</t>
  </si>
  <si>
    <t>Đất ở đô thị</t>
  </si>
  <si>
    <t>Xây mới trụ sở UBND xã</t>
  </si>
  <si>
    <t>Cơ Sở kinh doanh vật liệu xây dựng của ông Nguyễn Thành Nhân</t>
  </si>
  <si>
    <t xml:space="preserve">Cơ sở kinh doanh dịch vụ Thương Mại tổng hợp Hiếu Viện </t>
  </si>
  <si>
    <t>Cty CP Xây lắp 34 Hà Tĩnh</t>
  </si>
  <si>
    <t>Cơ sở kinh doanh VTNN tổng hợp khu vực miền trung</t>
  </si>
  <si>
    <t>Cửa hàng kinh doanh nội thất</t>
  </si>
  <si>
    <t>Mô hình sản xuất kinh doanh, dịch vụ TM tổng hợp của Nguyễn Thị Lợi</t>
  </si>
  <si>
    <t>Xây dựng khu thể thao - cafe-giải khát-dịch vụ ăn uống của Võ Quang Hạnh</t>
  </si>
  <si>
    <t>Công ty Cổ phần xây lắp và
 thương mại ô tô Hoàng Hà</t>
  </si>
  <si>
    <t>Công ty TNHHTM Hợi Đồng</t>
  </si>
  <si>
    <t>Văn phòng Cty và tổng kho kinh doanh VLXD, DVVT Viết Hải</t>
  </si>
  <si>
    <t>Cơ sở Kinh doanh TMDV Hoàng Anh</t>
  </si>
  <si>
    <t>XD trung tâm giới thiệu sản phẩm phân phối hàng hóa thương mại và kho hàng của CT TNHH thương mại Hợi Đồng</t>
  </si>
  <si>
    <t>Cơ sở sản xuất kẹo Cu Đơ Phong Nga</t>
  </si>
  <si>
    <t>Cơ sở, kho trung chuyển hàng hóa phân phối cho hệ thống siêu thị và các đại lý,kinh doanh VLXD của công ty Công ty TNHH MTV Hưng Nghiệp.</t>
  </si>
  <si>
    <t xml:space="preserve">Gạch ngói không nung </t>
  </si>
  <si>
    <t>Đường từ Trường lái Hà An đến TL 21</t>
  </si>
  <si>
    <t>Căn cứ pháp lý (QĐ chấp thuận chủ trương hoặc phê duyệt Dự án của cấp có thẩm quyền)</t>
  </si>
  <si>
    <t>720/SKHĐT-KTN ngày 25/4/2016 về việc thẩm định dự án xây dựng cơ sở kinh doanh vật liệu xây dựng</t>
  </si>
  <si>
    <t>608/QĐ-UBND ngày 24/2/2016 của UBND huyện Thạch Hà về chấp thuận chủ trương đầu tư Mô hình sản xuất kinh doanh, dịch vụ TM tổng hợp của Nguyễn Thị Lợi</t>
  </si>
  <si>
    <t>4627//QĐ-UBND ngày 01/9/2016 của UBND huyện Thạch Hà về việc hấp thuận chủ trương đầu tư Xây dựng khu thể thao - café-giải khát-dịch vụ ăn uống của Võ Quang Hạnh</t>
  </si>
  <si>
    <t>2430/QĐ-UBND ngày 30/8/2016 của UBND tỉnh về việc chủ trương đầu tư dự án Trung tâm trưng bày, kinh doanh và khu bảo hành, bảo trì ô tô Hoàng Hà</t>
  </si>
  <si>
    <t>2392/QĐ-UBND ngày 25/8/2016 của UBND tỉnh Hà Tĩnh về việc chủ trương đầu tư dự xây dựng cơ sở, kho trung chuyển hàng hóa phân phối cho hệ thống siêu thị và các đại lý kinh doanh VLXD tại xã Thạch Tân, huyện Thach Hà của cty TNHH MTV Hưng Nghiệp</t>
  </si>
  <si>
    <t xml:space="preserve">Nâng cấp, mở rộng đường Thiên -An </t>
  </si>
  <si>
    <t>Thôn Lồng Lộng, thôn Tây Hồ, thôn Trường Tiến, thôn Yên, thôn Liên Sơn, xã Thuần Thiện</t>
  </si>
  <si>
    <t>QĐ phê duyệt chủ trương số 3244/QĐ-UBND ngày 29/010/2015</t>
  </si>
  <si>
    <t xml:space="preserve">Đường vào trung tâm các xã Sơn Lộc, Mỹ Lộc </t>
  </si>
  <si>
    <t>Xã Sơn Lộc, xã Mỹ Lộc</t>
  </si>
  <si>
    <t>QĐ phê duyệt chủ trương số 3749/QĐ-UBND ngày 02/12/2014</t>
  </si>
  <si>
    <t>Trụ sở Điện lực Can Lộc</t>
  </si>
  <si>
    <t>Vùng Lò rèn, Khối 1B, Thị trấn Can Lộc</t>
  </si>
  <si>
    <t>QĐ số 4021/QĐ-UBND ngày 18/12/2014 của UBND tỉnh</t>
  </si>
  <si>
    <t>Khu du lịch chùa Hương</t>
  </si>
  <si>
    <t>Đồng Trại Rú, xã Thiên Lộc</t>
  </si>
  <si>
    <t>Công văn 5017/UBND-VX1 về việc GPMB khu du lịch chùa Hương Tích</t>
  </si>
  <si>
    <t>Đất trang trại</t>
  </si>
  <si>
    <t>Khu Trang trại chăn nuôi tập trung (nhiều trang trại)</t>
  </si>
  <si>
    <t>Thôn Hưng Phú, xã Kỳ Tiến</t>
  </si>
  <si>
    <t>Quyết định 879/QĐ-UBND ngày 15/5/2012 của UBND huyện</t>
  </si>
  <si>
    <t>Quy hoạch vùng Đồng Mai Cáng</t>
  </si>
  <si>
    <t>Quyết định 4256/QĐ-UBND ngày 05/11/2015 của UBND tỉnh</t>
  </si>
  <si>
    <t>Quy hoạch đất ở tuyến 2 Quốc lộ 1A - Khu Tái định cư</t>
  </si>
  <si>
    <t>Cấp TĐC vùng Cựa Lùm - Khu TDC đường 70m</t>
  </si>
  <si>
    <t>Quyết định 10151/QĐ-UBND ngày 11/11/2016 của UBND huyện</t>
  </si>
  <si>
    <t>Quy hoạch dân cư vùng Cựa Làng</t>
  </si>
  <si>
    <t>Thôn Bắc Sơn, xã Kỳ Thọ</t>
  </si>
  <si>
    <t>Quyết định 1204/QĐ-UBND ngày 09/3/2016 của UBND huyện</t>
  </si>
  <si>
    <t>QDHC vùng Đồng Vọt</t>
  </si>
  <si>
    <t>Thôn Tân Giang, xã Kỳ Giang</t>
  </si>
  <si>
    <t>Quyết định 10153/QĐ-UBND ngày 11/11/2016 của UBND huyện</t>
  </si>
  <si>
    <t>QHDC vùng Đại Ác</t>
  </si>
  <si>
    <t>QHDC vùng Nương Hào</t>
  </si>
  <si>
    <t>Quyết định 6471/QĐ-UBND ngày 19/9/2016 của UBND huyện</t>
  </si>
  <si>
    <t>Quy hoạch đất ở vùng Cồn Đung</t>
  </si>
  <si>
    <t>Quyết định 1360/QĐ-UBND ngày 01/4/2016 của UBND huyện</t>
  </si>
  <si>
    <t>Các tuyến đường đi quanh khu trung tâm hành chính huyện</t>
  </si>
  <si>
    <t>Quyết định số 8655 ngày 04/11/2016 của UBND huyện Kỳ Anh</t>
  </si>
  <si>
    <t>Quy hoạch đường từ Bênh viện huyện - Đường 70m</t>
  </si>
  <si>
    <t>xã Kỳ Giang</t>
  </si>
  <si>
    <t xml:space="preserve">Đất thương mại dịch vụ </t>
  </si>
  <si>
    <t>Mở rộng siêu thị nội thất cao cấp và VLXD Phú Toàn</t>
  </si>
  <si>
    <t>Thôn Xuân Thọ, Kỳ Tân</t>
  </si>
  <si>
    <t>Văn bản 5396/UBND-XD ngày 18/10/2016 của UBND tỉnh</t>
  </si>
  <si>
    <t>A. Công trình, dự án chuyển mục đích sử dụng đất đề xuất mới trong năm 2017</t>
  </si>
  <si>
    <t>Trường mầm non quốc tế Trung Kiên của Cty TNHH thương mại Đức Thắng</t>
  </si>
  <si>
    <t>Dự án trường mầm non tư thục Nguyễn Du của Cty TNHH Tâm Sinh lộc</t>
  </si>
  <si>
    <t xml:space="preserve">Quyết định số 2717/QĐ-UBND ngày 27/9/2016 của UBND tỉnh Hà Tĩnh </t>
  </si>
  <si>
    <t xml:space="preserve">Quyết định số 2718/QĐ-UBND ngày 27/9/2016 của UBND tỉnh Hà Tĩnh </t>
  </si>
  <si>
    <t xml:space="preserve"> Hạ tầng khu dân cư dãy 9, 10, 11- đường Vũ Quang (xây dựng Nhà ở xã hội) phường Thạch Linh (bổ sung)</t>
  </si>
  <si>
    <t>1</t>
  </si>
  <si>
    <t>Dự án Lò giết mổ gia súc, gia cầm tập trung của Hợp tác xã Dịch vụ mua bán giết mổ gia súc Thạch Đồng</t>
  </si>
  <si>
    <t>xã Thạch Đồng, 
thành phố Hà Tĩnh</t>
  </si>
  <si>
    <t>Quyết định số 825/QĐ-UBND ngày 09/3/2015 của UBND tỉnh</t>
  </si>
  <si>
    <t>Dự án Khách sạn, Văn phòng cho thuê, Thương mại tổng hợp của Công ty TNHH Thương mại Đức Thắng</t>
  </si>
  <si>
    <t>phường Thạch Linh,
phường Hà Huy Tập,
thành phố Hà Tĩnh</t>
  </si>
  <si>
    <t>Quyết định số 2718/QĐ-UBND ngày 27/9/2016 của UBND tỉnh</t>
  </si>
  <si>
    <t>Dự án Xây dựng Showroom Đại lý cấp I hãng Yanmar Nhật Bản của Công ty TNHH Máy công nông nghiệp Băng Băng</t>
  </si>
  <si>
    <t>phường Thạch Linh, thành phố Hà Tĩnh</t>
  </si>
  <si>
    <t>Quyết định số 2721/QĐ-UBND ngày 27/9/2016 của UBND tỉnh</t>
  </si>
  <si>
    <t>6</t>
  </si>
  <si>
    <t>Dự án xây dựng công trình Đại lý Ô tô cấp I của Công ty Cổ phần Kim Liên Hà Tĩnh</t>
  </si>
  <si>
    <t>xã Thạch Trung,
 thành phố Hà Tĩnh</t>
  </si>
  <si>
    <t>Quyết định số 2656/QĐ-UBND ngày 20/9/2016 của UBND tỉnh</t>
  </si>
  <si>
    <t>7</t>
  </si>
  <si>
    <t>Mở rộng Bộ chỉ huy quân sự tỉnh Hà Tĩnh</t>
  </si>
  <si>
    <t>Mặt bằng Quy hoạch được UBND tỉnh phê duyệt ngày 04/8/2016</t>
  </si>
  <si>
    <t>8</t>
  </si>
  <si>
    <t>Dự ánXây dựng cơ sở kinh doanh VLXD và Thương mại tổng hợp của Công ty TNHH Thương mại vận tải Bình Nguyên</t>
  </si>
  <si>
    <t>phường Thạch Linh, 
thành phố Hà Tĩnh</t>
  </si>
  <si>
    <t>Quyết định số 2352/QĐ-UBND ngày 23/8/2016 của UBND tỉnh</t>
  </si>
  <si>
    <t>9</t>
  </si>
  <si>
    <t>Dự án thí điểm nhà ở xã hội tại phường Thạch Linh của quỹ Đầu tư phát triển Hà Tĩnh</t>
  </si>
  <si>
    <t>Quyết định số 2740/QĐ-UBND ngày 29/9/2016 của UBND tỉnh</t>
  </si>
  <si>
    <t xml:space="preserve"> Đầu tư XD hạ tầng chỉnh trang đô thị phía đông kênh N1-9 phường Trần Phú - TP Hà Tĩnh</t>
  </si>
  <si>
    <t xml:space="preserve">KP8,9 phường Trần Phú </t>
  </si>
  <si>
    <t>Quyết định số 2047/QĐ-UBND ngày29/9/2016 của UBND tỉnh.</t>
  </si>
  <si>
    <t>Quyết định số 2740/QĐ-UBND ngày28/5/2015 của UBND tỉnh.</t>
  </si>
  <si>
    <t>Cơ sở kinh doanh VLXD Hồng Chiến</t>
  </si>
  <si>
    <t>Quyết định số 2150/QĐ-UBND ngày 4/8/2016 của UBND tỉnh</t>
  </si>
  <si>
    <t>Cơ sở kinh doanh Tôn thép của Cty TNHH cơ khí Quý Nam</t>
  </si>
  <si>
    <t>Quyết định số 2207/QĐ-UBND ngày 8/8/2016 của UBND tỉnh</t>
  </si>
  <si>
    <t>Đất an ninh, quốc phòng</t>
  </si>
  <si>
    <t>10</t>
  </si>
  <si>
    <t>12</t>
  </si>
  <si>
    <t>13</t>
  </si>
  <si>
    <t xml:space="preserve">         TỔNG</t>
  </si>
  <si>
    <t>Đất cơ sở văn hóa</t>
  </si>
  <si>
    <t>Tổng A+B+C</t>
  </si>
  <si>
    <t>KHÓA XVII, KỲ HỌP THỨ 3</t>
  </si>
  <si>
    <t>Quyết định số 2730/QĐ-UBND ngày 28/9/2016 và số 2731/QĐ-UBND ngày 29/9/2016.</t>
  </si>
  <si>
    <t>QĐ phê duyệt dự án số 1789/QĐ-UBND ngày 22/6/2010 của UBND tỉnh Hà Tĩnh.</t>
  </si>
  <si>
    <t xml:space="preserve">CV số 790/CV- UBND thị xã Kỳ Anh, ngày 11/11/2015 </t>
  </si>
  <si>
    <t>Đường nội vùng (từ ủy ban đi Tam Hải)</t>
  </si>
  <si>
    <t>QĐ phê duyệt số 4955/QĐ-UBND ngày 25/12/2015</t>
  </si>
  <si>
    <t>Nâng cấp mở rộng các tuyến công trình thủy lợi</t>
  </si>
  <si>
    <t>Quy hoạch dân cư đường trục ngang Kỳ Ninh</t>
  </si>
  <si>
    <t>Mở rộng khuôn viên sân vận động xã</t>
  </si>
  <si>
    <t>Kỳ Hoa</t>
  </si>
  <si>
    <t>Quy hoạch khu dân cư Đồng Lấm</t>
  </si>
  <si>
    <t>XD Cảng Âu trú bảo</t>
  </si>
  <si>
    <t>Đất ở tại nông thôn vùng Cầu Bàu</t>
  </si>
  <si>
    <t>Dự án đầu tư khách sạn HAPPY</t>
  </si>
  <si>
    <t>Kỳ Liên</t>
  </si>
  <si>
    <t>QH dân cư Hồi xã</t>
  </si>
  <si>
    <t>Cũng cố nâng cấp hồ chứa nước Khe Bò</t>
  </si>
  <si>
    <t>Đường QL 1A đi từ cảng  Sơn Dương (giai đoạn 2)</t>
  </si>
  <si>
    <t>Kỳ Long</t>
  </si>
  <si>
    <t>QĐ phê duyệt dự án đầu tư số 3372/QĐ-UBND ngày 30/10/2013</t>
  </si>
  <si>
    <t>Đường vào khu tái định cư</t>
  </si>
  <si>
    <t>Trụ sở muối I ốt, nhà trực sông rác</t>
  </si>
  <si>
    <t>Trạm y tế</t>
  </si>
  <si>
    <t>Đường vào cổng phụ chợ Kỳ Anh (0,3km), rộng 12m</t>
  </si>
  <si>
    <t>Đường từ cụm CN-TTCN Lợi Châu đi cơ quan BHXH cũ nối công viên Nguyễn Trọng Bình (3km)</t>
  </si>
  <si>
    <t xml:space="preserve">CV số 790/CV- UBND thị xã Kỳ Anh, 
ngày 11/11/2015 </t>
  </si>
  <si>
    <t>Đường liên khu vực từ khu tổ dân phố Hưng Bình đi Châu Phố, phường Sông Trí (dài 5km, rộng 41m)</t>
  </si>
  <si>
    <t>Xây dựng tuyến đường từ công viên Nguyễn Trọng Bình đi chợ TX Kỳ Anh (2,5km)</t>
  </si>
  <si>
    <t>Tiểu hợp phần xây dựng hạ tầng kỹ thuật tái định cư Tân Phúc Thành (phần DT còn lại)</t>
  </si>
  <si>
    <t>Quyết định số 3554/QĐ- UBND ngày 11/9/2015 của UBND tỉnh Hà Tĩnh</t>
  </si>
  <si>
    <t xml:space="preserve">Dự án Khu dịch vụ hậu cảng của Công ty cổ phần cảng Vũng Áng Việt - Lào </t>
  </si>
  <si>
    <t xml:space="preserve">CV số 65/UBND-CN1 ngày 08/01/2016 của UBND tỉnh chấp thuận chủ trương đầu tư </t>
  </si>
  <si>
    <t>Dự án Tuyến đường trục ngang KĐT Kỳ Long - KCN đa ngành (giai đoạn 2)</t>
  </si>
  <si>
    <t>QĐ phê duyệt dự án đầu tư số 3252/QĐ-UBND ngày 30/10/2014</t>
  </si>
  <si>
    <t xml:space="preserve">Lô đất HT03-ĐC thuộc quy hoạch Khu đô thị Long-Liên-Phương </t>
  </si>
  <si>
    <t>QĐ số 443/QĐ-KKT ngày 28/8/2014 của Ban quản lý Khu kinh tế tỉnh.</t>
  </si>
  <si>
    <t>Tổng cộng  A+B+C</t>
  </si>
  <si>
    <t>KHÓA XVII KỲ HỌP THỨ 3</t>
  </si>
  <si>
    <t>Tổng số</t>
  </si>
  <si>
    <t>VB 333</t>
  </si>
  <si>
    <t xml:space="preserve"> NQ 11</t>
  </si>
  <si>
    <t>Đất cơ sở Giáo dục</t>
  </si>
  <si>
    <t>Mở rộng Trường mầm non thôn Phú Sơn, xã Kỳ Phú</t>
  </si>
  <si>
    <t>Thôn Phú Sơn, xã Kỳ Phú</t>
  </si>
  <si>
    <t>Văn bản 1016/UBND-TNMT ngày 11/11/2016 của UBND huyện</t>
  </si>
  <si>
    <t>Chợ, khu thương mại kết hợp hạ tầng đất ở khu dân cư nông thôn tại xã Kỳ Tân</t>
  </si>
  <si>
    <t>Xã Kỳ Tân</t>
  </si>
  <si>
    <t>Quyết định số 1803/QĐ-UBND ngày 04/7/2016 của UBND tỉnh Hà Tĩnh</t>
  </si>
  <si>
    <t>Tổng chung</t>
  </si>
  <si>
    <t>TT</t>
  </si>
  <si>
    <t>Dự án cửa hàng xăng dầu và dịch vụ thương mại và công ty Xăng dầu hà tĩnh</t>
  </si>
  <si>
    <t>Quyết định 728/ QĐ- HĐND ngày 25/3/2016 của UBND tỉnh</t>
  </si>
  <si>
    <t>Cụm công nghiệp Vũ Quang( Đầu tư xây dựng nhà máy sản xuất gỗ ván ép MDF và HDF) của công ty TNHH Thanh Thành Đạt</t>
  </si>
  <si>
    <t>Thôn 1,2 Xã Sơn Thọ</t>
  </si>
  <si>
    <t>Quyết định 2813/ QĐ- HĐND ngày 07/10/2016 của UBND tỉnh</t>
  </si>
  <si>
    <t xml:space="preserve">Cơ sở dịch vụ thương mại tổng hợp Trung Hiếu </t>
  </si>
  <si>
    <t>PHỤ LỤC 2.1: DANH MỤC CÁC CÔNG TRÌNH, DỰ ÁN XIN CHUYỂN MỤC ĐÍCH SỬ DỤNG ĐẤT TRONG NĂM 2017
CỦA THÀNH PHỐ HÀ TĨNH</t>
  </si>
  <si>
    <t>PHỤ LỤC 2.2: DANH MỤC CÁC CÔNG TRÌNH, DỰ ÁN XIN CHUYỂN MỤC ĐÍCH SỬ DỤNG ĐẤT TRONG NĂM 2017 
CỦA THỊ XÃ HỒNG LĨNH</t>
  </si>
  <si>
    <t>PHỤ LỤC 2.3: DANH MỤC CÁC CÔNG TRÌNH, DỰ ÁN XIN CHUYỂN MỤC ĐÍCH SỬ DỤNG ĐẤT TRONG NĂM 2017
CỦA THỊ XÃ KỲ ANH</t>
  </si>
  <si>
    <t>PHỤ LỤC 2.7: DANH MỤC CÁC CÔNG TRÌNH, DỰ ÁN XIN CHUYỂN MỤC ĐÍCH SỬ DỤNG ĐẤT TRONG NĂM 2017
CỦA HUYỆN HƯƠNG SƠN</t>
  </si>
  <si>
    <t>KHÓA VII, KỲ HỌP THỨ 3</t>
  </si>
  <si>
    <t>PHỤ LỤC 2.8: DANH MỤC CÁC CÔNG TRÌNH, DỰ ÁN XIN CHUYỂN MỤC ĐÍCH SỬ DỤNG ĐẤT TRONG NĂM 2017
CỦA HUYỆN ĐỨC THỌ</t>
  </si>
  <si>
    <t>PHỤ LỤC 2.9: DANH MỤC CÁC CÔNG TRÌNH, DỰ ÁN XIN CHUYỂN MỤC ĐÍCH SỬ DỤNG ĐẤT TRONG NĂM 2017 
CỦA HUYỆN CAN LỘC</t>
  </si>
  <si>
    <t>PHỤ LỤC 2.10: DANH MỤC CÁC CÔNG TRÌNH, DỰ ÁN XIN CHUYỂN MỤC ĐÍCH SỬ DỤNG ĐẤT TRONG NĂM 2017 
CỦA HUYỆN KỲ ANH</t>
  </si>
  <si>
    <t>PHỤ LỤC 2.12: DANH MỤC CÁC CÔNG TRÌNH, DỰ ÁN XIN CHUYỂN MỤC ĐÍCH SỬ DỤNG ĐẤT TRONG NĂM 2017 
CỦA HUYỆN VŨ QUANG</t>
  </si>
  <si>
    <t>C. Công trình, dự án CMĐ SD đất đã được chấp thuận tại các Nghị quyết của HĐND tỉnh nay chuyển sang thực hiện trong năm 2017</t>
  </si>
  <si>
    <t>PHỤ LỤC 2.4: DANH MỤC CÁC CÔNG TRÌNH, DỰ ÁN XIN CHUYỂN MỤC ĐÍCH SỬ DỤNG ĐẤT TRONG NĂM 2017
CỦA HUYỆN NGHI XUÂN</t>
  </si>
  <si>
    <t>Tổng số A</t>
  </si>
  <si>
    <t>Không có</t>
  </si>
  <si>
    <t>Tổng số C</t>
  </si>
  <si>
    <t>PHỤ LỤC 2.13: TỔNG HỢP DANH MỤC CÁC CÔNG TRÌNH, DỰ ÁN CẦN CHUYỂN MỤC ĐÍCH NĂM 2017</t>
  </si>
  <si>
    <t>CỦA HUYỆN LỘC HÀ</t>
  </si>
  <si>
    <t>Tổng A</t>
  </si>
  <si>
    <t>Tổ hợp biệt thự nghỉ dưỡng Vinpearl Cửa Sót</t>
  </si>
  <si>
    <t>Xã Thịnh Lộc và xã Thạch Bằng, huyện Lộc Hà</t>
  </si>
  <si>
    <t>Quyết định số 1307/QĐ-UBND ngày 26/5/2016 của UBND tỉnh Hà Tĩnh</t>
  </si>
  <si>
    <t>Tổng B</t>
  </si>
  <si>
    <t>NQ 140</t>
  </si>
  <si>
    <t>NQ 11</t>
  </si>
  <si>
    <t>Tổng C</t>
  </si>
  <si>
    <t>Vườn Toàn
Thạch Hương</t>
  </si>
  <si>
    <t>Thôn Lộc Nội
Thạch Xuân</t>
  </si>
  <si>
    <t>Kim Sơn
Bắc Sơn</t>
  </si>
  <si>
    <t>Vùng Công an
Bắc Sơn</t>
  </si>
  <si>
    <t>Vùng Miều Menh
Bắc Sơn</t>
  </si>
  <si>
    <t>Thô Việt Yên
Nam Hương</t>
  </si>
  <si>
    <t xml:space="preserve">5427/QĐ-UBND ngày 29/8/2012 của UBND huyện Thạch Hà </t>
  </si>
  <si>
    <t>Thôn Hòa Bình
Nam Hương</t>
  </si>
  <si>
    <t>Thôn Lam Hưng
Nam Hương</t>
  </si>
  <si>
    <t>Thôn Thống Nhất
Nam Hương</t>
  </si>
  <si>
    <t>Thôn Yên Thượng
Nam Hương</t>
  </si>
  <si>
    <t>Thôn Ngọc Hà, 
thôn Khe Giao II
 và thôn Trung Tâm
Ngọc Sơn</t>
  </si>
  <si>
    <t>Vùng Lòi Vàng, thôn Hòa Bình
Phù Việt</t>
  </si>
  <si>
    <t>Bàu Hội, thôn Hòa Bình
Phù Việt</t>
  </si>
  <si>
    <t>Mụ Bạc, thôn Thống Nhất
Phù Việt</t>
  </si>
  <si>
    <t>Đường Cảng, thôn Thống Nhất
Phù Việt</t>
  </si>
  <si>
    <t>Đội 10, thôn Trung Tiến
Phù Việt</t>
  </si>
  <si>
    <t>Nương Đẻo,thôn Trung Tiến
Phù Việt</t>
  </si>
  <si>
    <t>Trường Nguyễn Thiếp
Phù Việt</t>
  </si>
  <si>
    <t xml:space="preserve"> Thôn Bùi Xá
Phù Việt</t>
  </si>
  <si>
    <t>Thôn Hòa Bình
Phù Việt</t>
  </si>
  <si>
    <t>Tân Phong
Thạch Bàn</t>
  </si>
  <si>
    <t>Ngõ Bà Tòng
Thạch Đài</t>
  </si>
  <si>
    <t>Thôn Bắc Thượng
Thạch Đài</t>
  </si>
  <si>
    <t>Đồng Ơ, thôn Kỳ Sơn
Thạch Đài</t>
  </si>
  <si>
    <t xml:space="preserve">Sân bóng Bàu Láng
Thạch Đài </t>
  </si>
  <si>
    <t xml:space="preserve">Phát Lát, thôn Kỳ Sơn
Thạch Đài </t>
  </si>
  <si>
    <t xml:space="preserve">Thôn Liên Hương
Thạch Đài </t>
  </si>
  <si>
    <t xml:space="preserve">Hoang Đốc, thôn Liên Hương
Thạch Đài </t>
  </si>
  <si>
    <t xml:space="preserve">Đội Cầu, thôn Liên Hương
Thạch Đài </t>
  </si>
  <si>
    <t xml:space="preserve">Bà Bà, thôn Nam Thượng
Thạch Đài </t>
  </si>
  <si>
    <t xml:space="preserve">Trước NVH Kỳ Phong
Thạch Đài </t>
  </si>
  <si>
    <t xml:space="preserve">Vùng cây xăng Nam Á
Thạch Đài </t>
  </si>
  <si>
    <t>Đồng Mua đường 17
Thạch Điền</t>
  </si>
  <si>
    <t>Thôn Hưng Hòa
Thạch Điền</t>
  </si>
  <si>
    <t>Nhà Phệ, thôn Phúc Điền
Thạch Điền</t>
  </si>
  <si>
    <t>Thôn Tân Lộc
Thạch Điền</t>
  </si>
  <si>
    <t>Thôn Tùng Lâm
Thạch Điền</t>
  </si>
  <si>
    <t>Tổ 10
Thạch Đỉnh</t>
  </si>
  <si>
    <t>Hồi ô. Hoan
Thạch Đỉnh</t>
  </si>
  <si>
    <t>Thôn Bắc Hải
Thạch Hải</t>
  </si>
  <si>
    <t>Liên Phú
Thạch Hội</t>
  </si>
  <si>
    <t xml:space="preserve">5632/QĐ-UBND ngày 20/9/2012 của UBND huyện Thạch Hà </t>
  </si>
  <si>
    <t>Vùng Ngọ Cừ, thôn Nam Thai
Thạch Hội</t>
  </si>
  <si>
    <t>Vùng Nương Cộ, thôn Bình Dươn
Thạch Hội</t>
  </si>
  <si>
    <t>Vùng Đồng Mua, thôn Liên Yên
Thạch Hội</t>
  </si>
  <si>
    <t>Vùng Đội Phốc, Bắc Thai
Thạch Hội</t>
  </si>
  <si>
    <t>Vùng Đội Kẹ, thôn Liên Phố
Thạch Hội</t>
  </si>
  <si>
    <t>Đông Hưng
Thạch Hương</t>
  </si>
  <si>
    <t>Thôn Chi Lưu
Thạch Kênh</t>
  </si>
  <si>
    <t>Hồi ô. Tuệ, tThôn Liên Đồng
Thạch Khê</t>
  </si>
  <si>
    <t>Phía tây cây xăng, thôn Liên Đồng
Thạch Khê</t>
  </si>
  <si>
    <t>Thôn Long Giang
Thạch Khê</t>
  </si>
  <si>
    <t>anh Mậu Huấn, thôn Tân Hương
Thạch Khê</t>
  </si>
  <si>
    <t>Trường THPT, thôn Tây Hồ
Thạch Khê</t>
  </si>
  <si>
    <t>Thôn Vĩnh Thịnh
Thạch Lạc</t>
  </si>
  <si>
    <t>Thôn Hòa Lạc
Thạch Lạc</t>
  </si>
  <si>
    <t>Đồng mương Khai
Thạch Lạc</t>
  </si>
  <si>
    <t>2 vùng Thôn Thanh Sơn
Thạch Lạc</t>
  </si>
  <si>
    <t>Thôn Lợi
Thạch Liên</t>
  </si>
  <si>
    <t>Thôn Hanh
Thạch Liên</t>
  </si>
  <si>
    <t>Thôn Ninh
Thạch Liên</t>
  </si>
  <si>
    <t>Thôn Phú
Thạch Liên</t>
  </si>
  <si>
    <t>Thôn Quý
Thạch Liên</t>
  </si>
  <si>
    <t>Thôn Nguyên
Thạch Liên</t>
  </si>
  <si>
    <t>Thôn Thọ
Thạch Liên</t>
  </si>
  <si>
    <t>Đồng Nhà Nam
Thạch Long</t>
  </si>
  <si>
    <t>Nam Cầu Phủ
Thạch Long</t>
  </si>
  <si>
    <t>Thôn Yên Nghĩa
Thạch Lưu</t>
  </si>
  <si>
    <t>các xóm
Thạch Lưu</t>
  </si>
  <si>
    <t>Đồng Vụng, thôn Lộc Ân
Thạch Lưu</t>
  </si>
  <si>
    <t>Thôn Mỹ Châu
Thạch Ngọc</t>
  </si>
  <si>
    <t>Thôn Đồng Châu
Thạch Ngọc</t>
  </si>
  <si>
    <t>Thôn Quý Hải
Thạch Ngọc</t>
  </si>
  <si>
    <t>Thôn Đại Long
Thạch Ngọc</t>
  </si>
  <si>
    <t>Thôn Đông Châu
Thạch Ngọc</t>
  </si>
  <si>
    <t>Thôn Ngọc Sơn
Thạch Ngọc</t>
  </si>
  <si>
    <t>Thôn Tân Tiến
Thạch Ngọc</t>
  </si>
  <si>
    <t>Thôn Sơn Hà
Thạch Sơn</t>
  </si>
  <si>
    <t>ô.Thận, thôn Mỹ Triều
Thạch Tân</t>
  </si>
  <si>
    <t>Ngõ Toàn,thôn Tân Hòa
Thạch Tân</t>
  </si>
  <si>
    <t>Hoang Nậy, xóm 17
Thạch Tân</t>
  </si>
  <si>
    <t>Thôn Hòa Bình
Thạch Thắng</t>
  </si>
  <si>
    <t>Thôn Trung Phú
Thạch Thắng</t>
  </si>
  <si>
    <t>Thôn Đông Quý Lý
Thạch Thắng</t>
  </si>
  <si>
    <t>Thôn Thành Công
Thạch Thắng</t>
  </si>
  <si>
    <t>Thôn Hòa Yên
Thạch Thắng</t>
  </si>
  <si>
    <t>Xóm Phúc Lạc
Thạch Thanh</t>
  </si>
  <si>
    <t>Xóm Thanh Châu
Thạch Thanh</t>
  </si>
  <si>
    <t>Thôn Hòa Hợp
Thạch Thanh</t>
  </si>
  <si>
    <t>Thôn Thanh Giang
Thạch Thanh</t>
  </si>
  <si>
    <t>Vùng Kè Vẹt
Thạch Tiến</t>
  </si>
  <si>
    <t>Thôn Bắc Dinh
Thạch Trị</t>
  </si>
  <si>
    <t>Thôn Bến Toàn
Thạch Vĩnh</t>
  </si>
  <si>
    <t>Thôn Hương Xá
Thạch Vĩnh</t>
  </si>
  <si>
    <t>Thôn Thiên Thai
Thạch Vĩnh</t>
  </si>
  <si>
    <t>Thôn Vĩnh Cát
Thạch Vĩnh</t>
  </si>
  <si>
    <t>Thôn Quyết Tiến
Thạch Xuân</t>
  </si>
  <si>
    <t>Đập Bạng
Bắc Sơn</t>
  </si>
  <si>
    <t xml:space="preserve">Thôn Sâm Lộc
Tượng Sơn </t>
  </si>
  <si>
    <t xml:space="preserve">Thôn Thượng Phú
Tượng Sơn </t>
  </si>
  <si>
    <t>Thôn Tùng Lang
Việt Xuyên</t>
  </si>
  <si>
    <t>Đường Hành chính (TĐC chợ)
TT Thạch Hà</t>
  </si>
  <si>
    <t>TDP 4
TT Thạch Hà</t>
  </si>
  <si>
    <t>TDP 6
TT Thạch Hà</t>
  </si>
  <si>
    <t>TDP 9
TT Thạch Hà</t>
  </si>
  <si>
    <t>vùng đối diện Bệnh viện tuyến 2 Quốc lộ 1A, Tổ dân phố 9
TT Thạch Hà</t>
  </si>
  <si>
    <t xml:space="preserve">
Thạch Ngọc</t>
  </si>
  <si>
    <t>Thôn Nam Thượng
Thạch Đài</t>
  </si>
  <si>
    <t>Thôn Liên Hương
Thạch Đài</t>
  </si>
  <si>
    <t xml:space="preserve">Bắc Thượng
Thạch Đài </t>
  </si>
  <si>
    <t xml:space="preserve">
Thạch Đài </t>
  </si>
  <si>
    <t xml:space="preserve">Thôn Bắc Thượng
Thạch Đài </t>
  </si>
  <si>
    <t>Thôn La Xá
Thạch Lâm</t>
  </si>
  <si>
    <t>Thôn Gia Ngãi 2
Thạch Long</t>
  </si>
  <si>
    <t>Đồng Cửa Phủ, thôn Đại Đồng
Thạch Long</t>
  </si>
  <si>
    <t>Xóm Đông Tân
Thạch Tân</t>
  </si>
  <si>
    <t>Xóm Tân Hòa
Thạch Tân</t>
  </si>
  <si>
    <t>Đất sản xuất vật liệu xây dựng</t>
  </si>
  <si>
    <t xml:space="preserve">
Bắc Sơn</t>
  </si>
  <si>
    <t>Dự án Xây dựng cửa hàng kinh doanh vật liệu xây dựng của Doanh nghiệp tư nhân khai thác vận chuyển VLXD Tuấn Đạt</t>
  </si>
  <si>
    <t>Xã Thạch Thanh</t>
  </si>
  <si>
    <t>Dự án Cơ sở kinh doanh các loại VLXD của Công ty Cổ phần Tư vấn và Đầu tư xây dựng Tuấn Anh</t>
  </si>
  <si>
    <t>Xã Thạch Đài</t>
  </si>
  <si>
    <t>Dự án Xây dựng cửa hàng kinh doanh dịch vụ vận tải tổng hợp và cứu hộ giao thông Minh Hiền của Công ty TNHH Cứu hộ giao thông Minh Hiền</t>
  </si>
  <si>
    <t>Dự án Xây dựng mở rộng Kho bảo quản, chế biến các sản phẩm nông sản, kinh doanh phân bón, dịch vụ thương mại tổng hợp của Công ty TNHH MTV KC Hà Tĩnh</t>
  </si>
  <si>
    <t>Thôn Bắc Thượng, xã Thạch Đài</t>
  </si>
  <si>
    <t>Nhà máy gạch không nung Bắc Hà polymer</t>
  </si>
  <si>
    <t>Xã Phù Việt</t>
  </si>
  <si>
    <t>Quyết định số 1768/QĐ-UBND ngày 30/6/2016 của UBND tỉnh Hà Tĩnh</t>
  </si>
  <si>
    <t>Khu tái định cư Dự án di dời các hộ gia đình trong vùng lòng hồ Bộc Nguyên giai đoạn I</t>
  </si>
  <si>
    <t xml:space="preserve">
Thạch Điền</t>
  </si>
  <si>
    <t>Xóm Bình Tiến, Mỹ Triều
Thạch Tân</t>
  </si>
  <si>
    <t>Mở rộng Cty TNHH TM&amp;DV vận tải Viết Hải</t>
  </si>
  <si>
    <t xml:space="preserve">
Thạch Long</t>
  </si>
  <si>
    <t>Văn  bản 2988/UBND-VX ngày 22/6/2015 của UBND tỉnh</t>
  </si>
  <si>
    <t xml:space="preserve">Đường Giao Thông Thạch Long, Phù Việt </t>
  </si>
  <si>
    <t>Mở rộng đường Thôn Đình Hàn đi Thạch Kênh</t>
  </si>
  <si>
    <t xml:space="preserve">
Thạch Sơn</t>
  </si>
  <si>
    <t>3833/QĐ-UBND ngày 08/10/2015 của UBND tỉnh</t>
  </si>
  <si>
    <t>Đường vào khu chăn nuôi tập trung</t>
  </si>
  <si>
    <t xml:space="preserve">
Thạch Xuân</t>
  </si>
  <si>
    <t>VB số 1695/QĐ-UBND ngày 8/05/2015 của UBND tỉnh Hà Tĩnh</t>
  </si>
  <si>
    <t>Thạch Điền
Nam Hương</t>
  </si>
  <si>
    <t>Nâng cấp đê Hữu Nghèn</t>
  </si>
  <si>
    <t>Thạch Sơn
Thạch Kênh</t>
  </si>
  <si>
    <t>Tổng A + B +C</t>
  </si>
  <si>
    <t>Tổng A + B + C</t>
  </si>
  <si>
    <t>KHÓA XVII, KỲ HỌP THỨ 3.</t>
  </si>
  <si>
    <t>PHỤ LỤC 2.6: DANH MỤC CÁC CÔNG TRÌNH, DỰ ÁN XIN CHUYỂN MỤC ĐÍCH SỬ DỤNG ĐẤT TRONG NĂM 2017
CỦA HUYỆN CẨM XUYÊN</t>
  </si>
  <si>
    <t>CV số 790/CV- UBND thị xã Kỳ Anh, ngày 11/11/2016</t>
  </si>
  <si>
    <t>CV số 790/CV- UBND thị xã Kỳ Anh, ngày 11/11/2017</t>
  </si>
  <si>
    <t>CV số 790/CV- UBND thị xã Kỳ Anh, ngày 11/11/2018</t>
  </si>
  <si>
    <t>CV số 790/CV- UBND thị xã Kỳ Anh, ngày 11/11/2019</t>
  </si>
  <si>
    <t>CV số 790/CV- UBND thị xã Kỳ Anh, ngày 11/11/2020</t>
  </si>
  <si>
    <t>CV số 790/CV- UBND thị xã Kỳ Anh, ngày 11/11/2021</t>
  </si>
  <si>
    <t>CV số 790/CV- UBND thị xã Kỳ Anh, ngày 11/11/2022</t>
  </si>
  <si>
    <t>CV số 790/CV- UBND thị xã Kỳ Anh, ngày 11/11/2023</t>
  </si>
  <si>
    <t>CV số 790/CV- UBND thị xã Kỳ Anh, ngày 11/11/2024</t>
  </si>
  <si>
    <t>CV số 790/CV- UBND thị xã Kỳ Anh, ngày 11/11/2025</t>
  </si>
  <si>
    <t>CV số 790/CV- UBND thị xã Kỳ Anh, ngày 11/11/2026</t>
  </si>
  <si>
    <t>CV số 790/CV- UBND thị xã Kỳ Anh, ngày 11/11/2027</t>
  </si>
  <si>
    <t>CV số 790/CV- UBND thị xã Kỳ Anh, ngày 11/11/2028</t>
  </si>
  <si>
    <t>Phường Thạch Linh, 
thành phố Hà Tĩnh</t>
  </si>
  <si>
    <t>Nghĩa trang Hoang ca - Hoang ích</t>
  </si>
  <si>
    <t>Công Văn số 5567/UBND-TM ngày 02/11/2015 của UBND Tỉnh</t>
  </si>
  <si>
    <t>Dự án đầu tư và khai thác hạ tầng khu công nghiệp Thái Yên(giai đoạn 1) của công ty cổ phần đầu tư IDI</t>
  </si>
  <si>
    <t>Thái Yên</t>
  </si>
  <si>
    <t>Quyết định số 2596/QĐ-UBND ngày 19/9/2016 của UBND tỉnh</t>
  </si>
  <si>
    <t>Quy hoạch đất ở thôn 11</t>
  </si>
  <si>
    <t>Quy hoạch đất ở TDP 13, 10, 6, 19</t>
  </si>
  <si>
    <t>Quy hoạch đất ở mới (vùng Cửa Ông)</t>
  </si>
  <si>
    <t>Quy hoạch đất ở mới (vùng Chu Mắn)</t>
  </si>
  <si>
    <t>Quy hoạch đất ở mới (trước trường tiểu học Sơn Châu)</t>
  </si>
  <si>
    <t>Quy hoạch đất ở mới (thôn Hồng Hà)</t>
  </si>
  <si>
    <t>Quy hoạch đất ở mới (đồng Chợ)</t>
  </si>
  <si>
    <t>Quy hoạch đất ở mới (Ruộng Gôm)</t>
  </si>
  <si>
    <t>Quy hoạch đất ở mới (Đồng Choi)</t>
  </si>
  <si>
    <t>Quy hoạch đất ở mới (Chợ Đình)</t>
  </si>
  <si>
    <t>QH mới Cửa hàng xăng dầu Sơn Giang</t>
  </si>
  <si>
    <t>C. Công trình, dự án đã được chấp thuận tại các Nghị quyết của HĐND tỉnh nay chuyển sang thực hiện trong năm 2017</t>
  </si>
  <si>
    <t>Quy hoạch đất ở mới tại vùng Trọt Gôm- thôn 8</t>
  </si>
  <si>
    <t>Quy hoạch đất ở mới tại vùng Seo Voi - thôn 2</t>
  </si>
  <si>
    <t>Quy hoạch đất ở mới (Bình Hòa)</t>
  </si>
  <si>
    <t>Quy hoạch đất ở mới tại ruộng Đồng Cựa, Bàu Ngãi dưới (khối 1)</t>
  </si>
  <si>
    <t>Quy hoạch  đất ở mới tại vùng Ruộng Cộc (khối 15)</t>
  </si>
  <si>
    <t>QH Khu sinh thái cây xanh và Câu lạc bộ thể thao</t>
  </si>
  <si>
    <t>QĐ 1573/QĐ-UBND ngày 15/6/2016 chấp thận chủ trương đầu tư</t>
  </si>
  <si>
    <t>Trụ sở làm việc Hạt kiểm lâm huyện Can Lộc</t>
  </si>
  <si>
    <t>Thị trấn Can Lộc</t>
  </si>
  <si>
    <t>Văn bản số 204a/HĐND ngầy 23/6/2016 phê duyệt chủ trương đầu tư dự án</t>
  </si>
  <si>
    <t>14 công trình      Tổng số A+B+C</t>
  </si>
  <si>
    <t>Quyết định số4990/QĐ-UBND ngày 07/10/2016 của UBND huyện về việc chấp thuận chủ trương dự án tramg trại bò sinh sản của hộ ông Nguyễn Đình Châu</t>
  </si>
  <si>
    <t>QĐ số4990/QĐ-UBND ngày 07/10/2016 của UBND huyện về việc chấp thuận chủ trương dự án tramg trại bò sinh sản của hộ ông Nguyễn Đình Châu</t>
  </si>
  <si>
    <t xml:space="preserve">QĐ số 5627/QĐ-UBND ngày 20/9/2012 của UBND huyện Thạch Hà </t>
  </si>
  <si>
    <t xml:space="preserve">QĐ số 5427/QĐ-UBND ngày 29/8/2012 của UBND huyện Thạch Hà </t>
  </si>
  <si>
    <t xml:space="preserve">QĐ số 5638/QĐ-UBND ngày 20/9/2012 của UBND huyện Thạch Hà </t>
  </si>
  <si>
    <t>QĐ số 4430/QĐ-UBND ngày 30/10/2014 của UBND huyện Thạch Hà</t>
  </si>
  <si>
    <t xml:space="preserve">QĐ số 1866/QĐ-UBND ngày 12/8/2012 của UBND huyện Thạch Hà </t>
  </si>
  <si>
    <t>QĐ số 6015/QĐ-UBND ngày 30/9/2015 của UBND huyện Thạch Hà</t>
  </si>
  <si>
    <t xml:space="preserve">QĐ số 5637/QĐ-UBND ngày 20/9/2012 của UBND huyện Thạch Hà </t>
  </si>
  <si>
    <t>QĐ số 3877/QĐ-UBND ngày 6/7/2016 của UBND huyện Thạch Hà</t>
  </si>
  <si>
    <t xml:space="preserve">QĐ số 6732/QĐ-UBND ngày 09/10/2015 của UBND huyện Thạch Hà </t>
  </si>
  <si>
    <t xml:space="preserve">QĐ số 5632/QĐ-UBND ngày 20/9/2012 của UBND huyện Thạch Hà </t>
  </si>
  <si>
    <t xml:space="preserve">QĐ số 54309/QĐ-UBND ngày 29/8/2012 của UBND huyện Thạch Hà </t>
  </si>
  <si>
    <t>QĐ số 7015/QĐ-UBND ngày 03/11/2015 của UBND huyện Thạch Hà</t>
  </si>
  <si>
    <t>QĐ số 7314/QĐ-UBND ngày 20/10/2016 của UBND huyện Thạch Hà</t>
  </si>
  <si>
    <t>QĐ số 3328/QĐ-UBND ngày 26/6/2015 của UBND huyện Thạch Hà</t>
  </si>
  <si>
    <t>QĐ số 2401/QĐ-UBND ngày 29/5/2015 của UBND huyện Thạch Hà</t>
  </si>
  <si>
    <t>QĐ số 1991/QĐ-UBND ngày 04/4/2016 của UBND huyện Thạch Hà</t>
  </si>
  <si>
    <t xml:space="preserve">QĐ số 4527/QĐ-UBND ngày 07/11/2014 của UBND huyện Thạch Hà </t>
  </si>
  <si>
    <t xml:space="preserve">QĐ số 5640/QĐ-UBND ngày 20/9/2012 của UBND huyện Thạch Hà </t>
  </si>
  <si>
    <t xml:space="preserve">QĐ số 3205/QĐ-UBND ngày 24/6/2015 của UBND huyện Thạch Hà </t>
  </si>
  <si>
    <t xml:space="preserve">QĐ số 3949/QĐ-UBND ngày 14/7/2016 của UBND huyện Thạch Hà </t>
  </si>
  <si>
    <t xml:space="preserve">QĐ số 5628/QĐ-UBND ngày 20/9/2012 của UBND huyện Thạch Hà </t>
  </si>
  <si>
    <t xml:space="preserve">QĐ số 5634/QĐ-UBND ngày 20/9/2012 của UBND huyện Thạch Hà </t>
  </si>
  <si>
    <t xml:space="preserve">QĐ số 5633/QĐ-UBND ngày 20/9/2012 của UBND huyện Thạch Hà </t>
  </si>
  <si>
    <t xml:space="preserve">QĐ số 5429/QĐ-UBND ngày 28/8/2012 của UBND huyện Thạch Hà </t>
  </si>
  <si>
    <t>QĐ số 10773/QĐ-UBND ngày 10/11/2016 của UBND huyện Thạch Hà</t>
  </si>
  <si>
    <t xml:space="preserve">QĐ số 5636/QĐ-UBND ngày 20/9/2012 của UBND huyện Thạch Hà </t>
  </si>
  <si>
    <t>QĐ số 3204/QĐ-UBND ngày 24/6/2015 của UBND huyện Thạch Hà</t>
  </si>
  <si>
    <t xml:space="preserve">QĐ số 3204/QĐ-UBND ngày 24/6/2015 của UBND huyện Thạch Hà </t>
  </si>
  <si>
    <t xml:space="preserve">QĐ số 5635/QĐ-UBND ngày 20/9/2012 của UBND huyện Thạch Hà </t>
  </si>
  <si>
    <t>QĐ số 10526/QĐ-UBND ngày 31/10/2016 của 
UBND huyện Thạch Hà</t>
  </si>
  <si>
    <t>QĐ số 636/TCKH ngày 02/11/2016 của phòng TCKH huyện Thạch Hà về việc thẩm định nội dung dự án đầu tư</t>
  </si>
  <si>
    <t>QĐ số 2434/SKHĐT-KTN ngày 04/11/2016 của Sở Kế hoạch đầu tư về việc xử lý hồ sơ đề xuất thực hiện dự án cơ sở kinh doanh dịch vụ thương mại tổng hợp Hiếu Viên của Cty TNHH Thương mại vận tải Hiếu Viện</t>
  </si>
  <si>
    <t>QĐ số 3874/QĐ-UBND ngày 06/7/2016 của UBND huyện Thạch Hà về  việc chấp thuận chủ trương đầu tư Cơ sở kinh doanh VTNN tổng hợp khu vực miền trung</t>
  </si>
  <si>
    <t>QĐ số 2622/QĐ-UBND ngày 05/5/2016 của UBND huyện Thạch Hà về  việc chấp thuận chủ trương đầu tư Cửa hàng kinh doanh nội thất</t>
  </si>
  <si>
    <t>QĐ số 3175/QĐ-UBND ngày 10/11/2016 về việc chấp thuận chủ trương đầu tư dự án Xây dựng Trung tâm giới thiệu sản phẩm, phân phối hàng hóa thương mại và kho hàng của Cty TNHH Thương mại Hợi Đồng</t>
  </si>
  <si>
    <t>QĐ số 4863/QĐ-UBND ngày 23/9/2016 của UBND huyện Thạch Hà về việc chấp thuận chủ trương đầu tư Cơ sở Kinh doanh TMDV Hoàng Anh</t>
  </si>
  <si>
    <t>QĐ số 2839/QĐ-UBND ngày 29/9/2014 của UBND tỉnh Hà Tĩnh về việc phê duyệt dự án đầu tư xây dựng công trình đường từ trung tâm xã Bắc Sơn nối đường QL15</t>
  </si>
  <si>
    <t>QĐ số 336/QĐ-UBND ngày 04/2/2016 của UBND tỉnh về việc chấp thuận chủ trương đầu tư dự án Xây dựng nhà máy sản xuất gạch ngói không nung của Cty cổ phần Kinh doanh VLXD tổng hợp Loan Thắng</t>
  </si>
  <si>
    <t>QĐ số 2678/QĐ-UBND ngày  22/9/2016 của UBND tỉnh</t>
  </si>
  <si>
    <t>QĐ số 5570/QĐ-UBND ngày 23/12/2014 của UBND tỉnh</t>
  </si>
  <si>
    <t>QĐ số 1484/QĐ-UBND Ngày 9/6/2016 của UBND tỉnh về việc chủ trương đầu tư dự án văn phòng Công ty và tổng kho kinh doanh VLXD, DV Viết Hải tại xã Thạch Tân, huyện Thạch Hà của Cty TNHH-TM và DV vận tải Viết Hải</t>
  </si>
  <si>
    <t>QĐ số 2240/QĐ-UBND ngày 24/4/2016 của UBND huyện</t>
  </si>
  <si>
    <t>QĐ số 220/QĐ-UBND ngày 22/01/2016 của UBND tỉnh Hà Tĩnh về việc phê duyệt dự án đầu tư xây dựng công trình Đường giao thông liên xã Thạch Long - Phù Việt, huyện Thạch Hà</t>
  </si>
  <si>
    <t>VB số 442 ngày 30/9/2015 của HĐND tỉnh về việc chấp thuận chủ trương đầu tư</t>
  </si>
  <si>
    <t>KHÓA XVII, KỲ HỌP THỨ3</t>
  </si>
  <si>
    <t>QH mới Cửa hàng xăng dầu Sơn Hòa</t>
  </si>
  <si>
    <t>Quyết định số 524/QĐ-UBND ngày 02/3/2016 của UBND tỉnh Hà Tĩnh</t>
  </si>
  <si>
    <t>Đất cơ sở sản xuất kinh doanh, TMDV</t>
  </si>
  <si>
    <t>Quỹ đất cho các nhà đầu tư</t>
  </si>
  <si>
    <t>Các KP, phường Thạch Linh</t>
  </si>
  <si>
    <t>Quy hoạch đã được phê duyệt</t>
  </si>
  <si>
    <t>Kho bãi tập kết của Cty TNHH Hướng Thiện</t>
  </si>
  <si>
    <t>QĐ phê duyệt QH số 553/QĐ-KKT ngày 16/12/2015 của Ban QLKKT tỉnh</t>
  </si>
  <si>
    <t>NQ số 140</t>
  </si>
  <si>
    <t>NQ số 116</t>
  </si>
  <si>
    <t xml:space="preserve"> NQ số 158</t>
  </si>
  <si>
    <t xml:space="preserve"> NQ số 11</t>
  </si>
  <si>
    <t>NQ số 11</t>
  </si>
  <si>
    <t>Tổng(a+b+c)</t>
  </si>
  <si>
    <t>A</t>
  </si>
  <si>
    <t>Công trình, dự án chuyển mục đích đất đề xuất mới trong năm 2017</t>
  </si>
  <si>
    <t>Xây dựng hạ tầng khu du lịch biển huyện Lộc Hà</t>
  </si>
  <si>
    <t>Xã Thạch Bằng, Thịnh Lộc</t>
  </si>
  <si>
    <t>Quyết định số 1695/QĐ-UBND ngày 16/9/2013 của UBND tỉnh Hà Tĩnh</t>
  </si>
  <si>
    <t>Xây dựng trụ sở phòng Giáo dục và đào tạo và các tổ chức hội</t>
  </si>
  <si>
    <t>Thôn Xuân Hòa, Xuân Khánh xã Thạch Bằng</t>
  </si>
  <si>
    <t>Quyết định số 1126/QĐ-UBND ngày 13/5/2016 của UBND tỉnh Hà Tĩnh</t>
  </si>
  <si>
    <t>Đất cơ sở tôn giáo</t>
  </si>
  <si>
    <t>Mở rộng chùa Chân Tiên</t>
  </si>
  <si>
    <t>Quyết định số 1695/QĐ-UBND ngày 19/6/2013 của UBND tỉnh Hà Tĩnh</t>
  </si>
  <si>
    <t>Mở rộng chùa Kim Dung</t>
  </si>
  <si>
    <t>Xã Thạch Bằng</t>
  </si>
  <si>
    <t>Đất tín ngưỡng</t>
  </si>
  <si>
    <t>Mở rộng đền thờ vua Mai Hắc Đế</t>
  </si>
  <si>
    <t>Thôn Mai Lâm xã Mai Phụ</t>
  </si>
  <si>
    <t xml:space="preserve">QĐ số: 249/QĐ-UBND ngày 19/01/2015 của UBND tỉnh </t>
  </si>
  <si>
    <t>C</t>
  </si>
  <si>
    <t>Công trình, dự án đã được chấp thuận tại các Nghị quyết của HĐND tỉnh nay chuyển sang thực hiện trong năm 2017</t>
  </si>
  <si>
    <t>Xây dựng Tượng đài và Quảng trường Mai Hắc Đế</t>
  </si>
  <si>
    <t>Thôn Nam Sơn, Thịnh Lộc</t>
  </si>
  <si>
    <t>Quyết định số 404/QĐ-UBND ngày 5/02/2016 của UBND tỉnh Hà Tĩnh</t>
  </si>
  <si>
    <t>Công trình, dự án thu hồi đất đề xuất mới trong năm 2017</t>
  </si>
  <si>
    <t>Thôn 1,2, 4 Cẩm Lộc</t>
  </si>
  <si>
    <t>QĐ số 833/QĐ-UBND ngày 26/2/2014 của huyện</t>
  </si>
  <si>
    <t>Vùng Đập Cọc thôn 7 Cẩm Minh</t>
  </si>
  <si>
    <t>Cụm Công nghiệp Cẩm Vịnh</t>
  </si>
  <si>
    <t>Cụm công nghiệp Cẩm Nhượng</t>
  </si>
  <si>
    <t>Thôn Nam Hải, Cẩm Nhượng</t>
  </si>
  <si>
    <t>QĐ số 1783/QĐ-UBND ngày 28/3/2014
 của UBND huyện</t>
  </si>
  <si>
    <t xml:space="preserve">Dự án Trạm điện </t>
  </si>
  <si>
    <t xml:space="preserve">Cẩm Hưng, Cẩm Quan, Cẩm Thịnh, TT Cẩm Xuyên. </t>
  </si>
  <si>
    <t>QĐ số 2643/QĐ-EVEN ngày 26/8/2016
 của Tổng công ty điện lực Miền Bắc.</t>
  </si>
  <si>
    <t>Thôn Liên Thành, xã Cẩm Nhượng</t>
  </si>
  <si>
    <t>Số 2275/QĐ-UBND ngày 04/4/2014 của UBND huyện</t>
  </si>
  <si>
    <t>Thôn Nam Thành, Bắc Thành, Trung Đông, Liên Hương,  xã Cẩm Dương</t>
  </si>
  <si>
    <t>Số 6626/QĐ-UBND ngày 24/10/2014 của UBND huyện</t>
  </si>
  <si>
    <t>Trường Mần Non xã Cẩm Hà</t>
  </si>
  <si>
    <t>Thôn Trung Thắng, xã Cẩm Hà</t>
  </si>
  <si>
    <t>Số 1467/QĐ-UBND ngày 18/3/2014 của UBND huyện</t>
  </si>
  <si>
    <t>A. Công trình, dự án chuyển mục đích đất đề xuất mới trong năm 2017</t>
  </si>
  <si>
    <t>Kỳ Long. Kỳ Phương</t>
  </si>
  <si>
    <t>B. Công trình, dự án CMĐ SD đất đã được Thường trực HĐND tỉnh chấp thuận tại các Văn bản số 313/HĐND ngày 1/9/2016; VBsố 333/HĐND ngày 21/9/2016; VB số 359/HĐND ngày 10/10/2016 và Văn bản số 410/HĐND ngày 9/11/2016</t>
  </si>
  <si>
    <t>Tổ hợp biệt thự nghỉ dưỡng, khu vui chơi giải trí Vinpearl Cửa Sót</t>
  </si>
  <si>
    <t>Xã Thịnh Lộc  huyện Lộc Hà</t>
  </si>
  <si>
    <t>Quyết định số 2097/QĐ-UBND ngày 27/7/2016 của UBND tỉnh Hà Tĩnh</t>
  </si>
  <si>
    <t>PHỤ LỤC 2: TỔNG HỢP DANH MỤC CÁC CÔNG TRÌNH, DỰ ÁN XIN CHUYỂN MỤC ĐÍCH SỬ DỤNG ĐẤT NĂM 2017
 CỦA TỈNH HÀ TĨNH</t>
  </si>
  <si>
    <t>PHỤ LỤC 2.a: DANH MỤC CÁC CÔNG TRÌNH, DỰ ÁN XIN CHUYỂN MỤC ĐÍCH SỬ DỤNG ĐẤT 
ĐỀ XUẤT MỚI TRONG NĂM 2017 CỦA TỈNH HÀ TĨNH</t>
  </si>
  <si>
    <t>PHỤ LỤC 2.b: DANH MỤC CÁC CÔNG TRÌNH, DỰ ÁN XIN CHUYỂN MỤC ĐÍCH SỬ DỤNG ĐẤT 
(ĐÃ ĐƯỢC THƯỜNG TRỰC HĐND TỈNH CHẤP THUẬN TẠI CÁC VĂN BẢN SỐ 313/HĐND;  333/HĐND; 359/HĐND 
VÀ VĂN BẢN SỐ 410/HĐND)  CỦA TỈNH HÀ TĨNH</t>
  </si>
  <si>
    <t>PHỤ LỤC 2c: DANH MỤC CÁC CÔNG TRÌNH, DỰ ÁN XIN CHUYỂN MỤC ĐÍCH SỬ DỤNG ĐẤT 
(ĐÃ ĐƯỢC CHẤP THUẬN TẠI CÁC NGHỊ QUYẾT CỦA HĐND TỈNH NAY CHUYỂN SANG NĂM 2017) CỦA TỈNH HÀ TĨNH</t>
  </si>
  <si>
    <t>Công văn số 359/HĐND ngày 10/10/2016 của HĐND tỉnh</t>
  </si>
  <si>
    <t>B. Công trình, dự án CMĐ SD đất đã được Thường trực HĐND tỉnh chấp thuận tại các Văn bản số 313/HĐND ngày 1/9/2016;333/HĐND ngày 21/9/2016;359/HĐND ngày 10/10/2016 và Văn bản số 410/HĐND ngày 9/11/2016</t>
  </si>
  <si>
    <t>B. Công trình, dự án CMĐ SD đất đã được Thường trực HĐND tỉnh chấp thuận tại các Văn bản số 313/HĐND ngày 01/9/2016; 333/HĐND ngày 21/9/2016; 359/HĐND ngày 10/10/2016 và Văn bản số 410/HĐND ngày 09/11/2016</t>
  </si>
  <si>
    <t>B. Công trình, dự án CMĐ SD đất đã được Thường trực HĐND tỉnh chấp thuận tại các Văn bản số 313/HĐND ngày 1/9/2016; 333/HĐND ngày 21/9/2016; 359/HĐND ngày 10/10/2016 và Văn bản số 410/HĐND ngày 9/11/2016</t>
  </si>
  <si>
    <t>PHỤ LỤC 2.5: DANH MỤC CÁC CÔNG TRÌNH, DỰ ÁN XIN CHUYỂN MỤC ĐÍCH SỬ DỤNG ĐẤT TRONG NĂM 2017
CỦA HUYỆN THẠCH HÀ</t>
  </si>
  <si>
    <t>B. Công trình, dự án CMĐ SD đất đã được Thường trực HĐND tỉnh chấp thuận tại các Văn bản số 313/HĐND ngày 1/9/2016; 333/HĐND ngày 21/9/2016;  359/HĐND ngày 10/10/2016 và Văn bản số 410/HĐND ngày 9/11/2016</t>
  </si>
  <si>
    <t>B. Công trình, dự án CMĐ SD đất đã được Thường trực HĐND tỉnh chấp thuận tại các Văn bản số 313/HĐND ngày 1/9/2016; 33/HĐND ngày 21/9/2016; 359/HĐND ngày 10/10/2016 và Văn bản số 410/HĐND ngày 9/11/2016</t>
  </si>
  <si>
    <t>KHÓA XVII KỲ HỌP THỨ3</t>
  </si>
  <si>
    <t xml:space="preserve">Địa điểm             </t>
  </si>
  <si>
    <t>QH đất sản xuất thương mại dịch vụ
 ( Ngã tư đường vượt lũ)</t>
  </si>
  <si>
    <t>( Kèm theo Nghị quyết số 30/NQ-HĐND ngày 15 tháng 12 năm 2016 của Hội đồng nhân dân tỉnh)</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</si>
</sst>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00"/>
    <numFmt numFmtId="182" formatCode="#,##0.0"/>
    <numFmt numFmtId="183" formatCode="#,##0.000"/>
    <numFmt numFmtId="184" formatCode="0_);\(0\)"/>
    <numFmt numFmtId="185" formatCode="0.0_);\(0.0\)"/>
    <numFmt numFmtId="186" formatCode="0.00_);\(0.00\)"/>
    <numFmt numFmtId="187" formatCode="_(* #,##0.0_);_(* \(#,##0.0\);_(* &quot;-&quot;?_);_(@_)"/>
    <numFmt numFmtId="188" formatCode="0.000_);\(0.000\)"/>
    <numFmt numFmtId="189" formatCode="_(* #,##0_);_(* \(#,##0\);_(* &quot;-&quot;??_);_(@_)"/>
    <numFmt numFmtId="190" formatCode="_(* #,##0.00_);_(* \(#,##0.00\);_(* &quot;-&quot;&quot;?&quot;&quot;?&quot;_);_(@_)"/>
    <numFmt numFmtId="191" formatCode="[$-40C]dddd\ d\ mmmm\ yyyy"/>
    <numFmt numFmtId="192" formatCode="0;[Red]0"/>
    <numFmt numFmtId="193" formatCode="#,##0.00;[Red]#,##0.00"/>
    <numFmt numFmtId="194" formatCode="0.00;[Red]0.00"/>
  </numFmts>
  <fonts count="93">
    <font>
      <sz val="10"/>
      <name val="Arial"/>
      <family val="0"/>
    </font>
    <font>
      <u val="single"/>
      <sz val="12"/>
      <color indexed="36"/>
      <name val="Times New Roman"/>
      <family val="1"/>
    </font>
    <font>
      <b/>
      <sz val="12"/>
      <name val="Arial"/>
      <family val="2"/>
    </font>
    <font>
      <u val="single"/>
      <sz val="10"/>
      <color indexed="12"/>
      <name val="Arial"/>
      <family val="2"/>
    </font>
    <font>
      <sz val="8"/>
      <name val="Arial"/>
      <family val="2"/>
    </font>
    <font>
      <sz val="12"/>
      <name val="Times New Roman"/>
      <family val="1"/>
    </font>
    <font>
      <b/>
      <sz val="12"/>
      <name val="Times New Roman"/>
      <family val="1"/>
    </font>
    <font>
      <b/>
      <sz val="10"/>
      <name val="Times New Roman"/>
      <family val="1"/>
    </font>
    <font>
      <sz val="10"/>
      <name val="Times New Roman"/>
      <family val="1"/>
    </font>
    <font>
      <sz val="11"/>
      <name val="Times New Roman"/>
      <family val="1"/>
    </font>
    <font>
      <sz val="14"/>
      <name val="Arial"/>
      <family val="2"/>
    </font>
    <font>
      <b/>
      <sz val="11"/>
      <name val="Times New Roman"/>
      <family val="1"/>
    </font>
    <font>
      <sz val="12"/>
      <name val="Arial"/>
      <family val="2"/>
    </font>
    <font>
      <b/>
      <sz val="14"/>
      <name val="Arial"/>
      <family val="2"/>
    </font>
    <font>
      <sz val="12"/>
      <name val=".VnTime"/>
      <family val="2"/>
    </font>
    <font>
      <b/>
      <sz val="10"/>
      <name val="Arial"/>
      <family val="2"/>
    </font>
    <font>
      <b/>
      <sz val="13"/>
      <name val="Times New Roman"/>
      <family val="1"/>
    </font>
    <font>
      <sz val="8"/>
      <name val="Times New Roman"/>
      <family val="1"/>
    </font>
    <font>
      <sz val="14"/>
      <name val="Times New Roman"/>
      <family val="1"/>
    </font>
    <font>
      <i/>
      <sz val="13"/>
      <name val="Times New Roman"/>
      <family val="1"/>
    </font>
    <font>
      <b/>
      <sz val="14"/>
      <name val="Times New Roman"/>
      <family val="1"/>
    </font>
    <font>
      <sz val="12"/>
      <name val=".VnArial"/>
      <family val="2"/>
    </font>
    <font>
      <sz val="10"/>
      <color indexed="8"/>
      <name val="Times New Roman"/>
      <family val="1"/>
    </font>
    <font>
      <b/>
      <sz val="9"/>
      <name val="Tahoma"/>
      <family val="2"/>
    </font>
    <font>
      <sz val="9"/>
      <name val="Tahoma"/>
      <family val="2"/>
    </font>
    <font>
      <b/>
      <sz val="10"/>
      <color indexed="8"/>
      <name val="Times New Roman"/>
      <family val="1"/>
    </font>
    <font>
      <i/>
      <sz val="12"/>
      <name val="Times New Roman"/>
      <family val="1"/>
    </font>
    <font>
      <sz val="11"/>
      <name val="Arial"/>
      <family val="2"/>
    </font>
    <font>
      <sz val="9"/>
      <name val="Arial"/>
      <family val="2"/>
    </font>
    <font>
      <sz val="11"/>
      <name val=".VnTime"/>
      <family val="2"/>
    </font>
    <font>
      <sz val="13"/>
      <name val="Times New Roman"/>
      <family val="1"/>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14"/>
      <color indexed="10"/>
      <name val="Arial"/>
      <family val="2"/>
    </font>
    <font>
      <sz val="10"/>
      <color indexed="10"/>
      <name val="Arial"/>
      <family val="2"/>
    </font>
    <font>
      <sz val="8"/>
      <color indexed="8"/>
      <name val="Times New Roman"/>
      <family val="1"/>
    </font>
    <font>
      <sz val="11"/>
      <color indexed="8"/>
      <name val="Times New Roman"/>
      <family val="1"/>
    </font>
    <font>
      <sz val="12"/>
      <color indexed="8"/>
      <name val="Times New Roman"/>
      <family val="1"/>
    </font>
    <font>
      <b/>
      <sz val="11"/>
      <color indexed="8"/>
      <name val="Times New Roman"/>
      <family val="1"/>
    </font>
    <font>
      <i/>
      <sz val="13"/>
      <color indexed="8"/>
      <name val="Times New Roman"/>
      <family val="1"/>
    </font>
    <font>
      <b/>
      <sz val="12"/>
      <color indexed="8"/>
      <name val="Times New Roman"/>
      <family val="1"/>
    </font>
    <font>
      <sz val="11"/>
      <color indexed="8"/>
      <name val="Arial"/>
      <family val="2"/>
    </font>
    <font>
      <sz val="10"/>
      <color indexed="8"/>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rgb="FFFF0000"/>
      <name val="Arial"/>
      <family val="2"/>
    </font>
    <font>
      <b/>
      <sz val="14"/>
      <color rgb="FFFF0000"/>
      <name val="Arial"/>
      <family val="2"/>
    </font>
    <font>
      <sz val="10"/>
      <color rgb="FFFF0000"/>
      <name val="Arial"/>
      <family val="2"/>
    </font>
    <font>
      <b/>
      <sz val="10"/>
      <color theme="1"/>
      <name val="Times New Roman"/>
      <family val="1"/>
    </font>
    <font>
      <sz val="8"/>
      <color theme="1"/>
      <name val="Times New Roman"/>
      <family val="1"/>
    </font>
    <font>
      <sz val="11"/>
      <color theme="1"/>
      <name val="Times New Roman"/>
      <family val="1"/>
    </font>
    <font>
      <sz val="12"/>
      <color theme="1"/>
      <name val="Times New Roman"/>
      <family val="1"/>
    </font>
    <font>
      <b/>
      <sz val="11"/>
      <color theme="1"/>
      <name val="Times New Roman"/>
      <family val="1"/>
    </font>
    <font>
      <i/>
      <sz val="13"/>
      <color theme="1"/>
      <name val="Times New Roman"/>
      <family val="1"/>
    </font>
    <font>
      <b/>
      <sz val="12"/>
      <color theme="1"/>
      <name val="Times New Roman"/>
      <family val="1"/>
    </font>
    <font>
      <sz val="11"/>
      <color theme="1"/>
      <name val="Arial"/>
      <family val="2"/>
    </font>
    <font>
      <sz val="10"/>
      <color theme="1"/>
      <name val="Arial"/>
      <family val="2"/>
    </font>
    <font>
      <sz val="12"/>
      <color theme="1"/>
      <name val="Arial"/>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style="thin"/>
      <top style="thin"/>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7" fillId="28" borderId="0" applyNumberFormat="0" applyBorder="0" applyAlignment="0" applyProtection="0"/>
    <xf numFmtId="0" fontId="2" fillId="0" borderId="3" applyNumberFormat="0" applyAlignment="0" applyProtection="0"/>
    <xf numFmtId="0" fontId="2" fillId="0" borderId="4">
      <alignment horizontal="left" vertical="center"/>
      <protection/>
    </xf>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3" fillId="0" borderId="0" applyNumberFormat="0" applyFill="0" applyBorder="0" applyAlignment="0" applyProtection="0"/>
    <xf numFmtId="0" fontId="71" fillId="29" borderId="1" applyNumberFormat="0" applyAlignment="0" applyProtection="0"/>
    <xf numFmtId="0" fontId="72" fillId="0" borderId="8" applyNumberFormat="0" applyFill="0" applyAlignment="0" applyProtection="0"/>
    <xf numFmtId="0" fontId="73"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21" fillId="0" borderId="0">
      <alignment/>
      <protection/>
    </xf>
    <xf numFmtId="0" fontId="0" fillId="31" borderId="9" applyNumberFormat="0" applyFont="0" applyAlignment="0" applyProtection="0"/>
    <xf numFmtId="0" fontId="74" fillId="26" borderId="10"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11" applyNumberFormat="0" applyFill="0" applyAlignment="0" applyProtection="0"/>
    <xf numFmtId="0" fontId="77" fillId="0" borderId="0" applyNumberFormat="0" applyFill="0" applyBorder="0" applyAlignment="0" applyProtection="0"/>
  </cellStyleXfs>
  <cellXfs count="679">
    <xf numFmtId="0" fontId="0" fillId="0" borderId="0" xfId="0" applyAlignment="1">
      <alignment/>
    </xf>
    <xf numFmtId="0" fontId="10"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0" fillId="0" borderId="0" xfId="0" applyAlignment="1">
      <alignment/>
    </xf>
    <xf numFmtId="0" fontId="13" fillId="0" borderId="0" xfId="0" applyFont="1" applyFill="1" applyAlignment="1">
      <alignment/>
    </xf>
    <xf numFmtId="0" fontId="5" fillId="0" borderId="0" xfId="0" applyFont="1" applyFill="1" applyAlignment="1">
      <alignment horizontal="center" vertical="center"/>
    </xf>
    <xf numFmtId="0" fontId="0" fillId="0" borderId="0" xfId="0" applyFont="1" applyFill="1" applyAlignment="1">
      <alignment horizontal="left"/>
    </xf>
    <xf numFmtId="0" fontId="0" fillId="0" borderId="0" xfId="0" applyFont="1" applyFill="1" applyAlignment="1">
      <alignment horizontal="center"/>
    </xf>
    <xf numFmtId="0" fontId="8" fillId="0" borderId="0" xfId="0" applyFont="1" applyFill="1" applyAlignment="1">
      <alignment horizontal="center"/>
    </xf>
    <xf numFmtId="0" fontId="8" fillId="0" borderId="0" xfId="0" applyFont="1" applyFill="1" applyAlignment="1">
      <alignment horizontal="right"/>
    </xf>
    <xf numFmtId="1"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xf>
    <xf numFmtId="0" fontId="0" fillId="0" borderId="0" xfId="0" applyFont="1" applyFill="1" applyBorder="1" applyAlignment="1">
      <alignment/>
    </xf>
    <xf numFmtId="0" fontId="16" fillId="0" borderId="0" xfId="0" applyFont="1" applyFill="1" applyAlignment="1">
      <alignment/>
    </xf>
    <xf numFmtId="0" fontId="0" fillId="0" borderId="0" xfId="0" applyFill="1" applyAlignment="1">
      <alignment/>
    </xf>
    <xf numFmtId="0" fontId="16" fillId="0" borderId="0" xfId="0" applyFont="1" applyFill="1" applyAlignment="1">
      <alignment horizontal="center"/>
    </xf>
    <xf numFmtId="1" fontId="6" fillId="0" borderId="0" xfId="0" applyNumberFormat="1" applyFont="1" applyFill="1" applyBorder="1" applyAlignment="1">
      <alignment horizontal="center" vertical="center"/>
    </xf>
    <xf numFmtId="0" fontId="6" fillId="0" borderId="0" xfId="0" applyFont="1" applyFill="1" applyBorder="1" applyAlignment="1">
      <alignment horizontal="center"/>
    </xf>
    <xf numFmtId="4" fontId="6" fillId="0" borderId="0" xfId="0" applyNumberFormat="1"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left" vertical="center" wrapText="1"/>
    </xf>
    <xf numFmtId="0" fontId="5" fillId="0" borderId="0" xfId="0" applyFont="1" applyFill="1" applyBorder="1" applyAlignment="1">
      <alignment wrapText="1"/>
    </xf>
    <xf numFmtId="4" fontId="5" fillId="0" borderId="0" xfId="0" applyNumberFormat="1" applyFont="1" applyFill="1" applyBorder="1" applyAlignment="1">
      <alignment horizont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xf>
    <xf numFmtId="4" fontId="6" fillId="0" borderId="0" xfId="0" applyNumberFormat="1" applyFont="1" applyFill="1" applyBorder="1" applyAlignment="1">
      <alignment horizontal="center"/>
    </xf>
    <xf numFmtId="4" fontId="5" fillId="0" borderId="0" xfId="0" applyNumberFormat="1" applyFont="1" applyFill="1" applyBorder="1" applyAlignment="1">
      <alignment horizontal="center" vertical="center" wrapText="1"/>
    </xf>
    <xf numFmtId="0" fontId="0" fillId="0" borderId="0" xfId="0" applyFont="1" applyFill="1" applyBorder="1" applyAlignment="1">
      <alignment horizontal="left"/>
    </xf>
    <xf numFmtId="0" fontId="0" fillId="0" borderId="0" xfId="0" applyFill="1" applyAlignment="1">
      <alignment horizontal="center"/>
    </xf>
    <xf numFmtId="0" fontId="0" fillId="0" borderId="0" xfId="0" applyFont="1" applyFill="1" applyBorder="1" applyAlignment="1">
      <alignment horizontal="center"/>
    </xf>
    <xf numFmtId="2" fontId="15" fillId="0" borderId="0" xfId="0" applyNumberFormat="1" applyFont="1" applyFill="1" applyAlignment="1">
      <alignment/>
    </xf>
    <xf numFmtId="0" fontId="9" fillId="0" borderId="0" xfId="0" applyFont="1" applyAlignment="1">
      <alignment/>
    </xf>
    <xf numFmtId="2" fontId="8" fillId="0" borderId="12"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184" fontId="17" fillId="0" borderId="12" xfId="0" applyNumberFormat="1" applyFont="1" applyBorder="1" applyAlignment="1">
      <alignment horizontal="center" vertical="center" wrapText="1"/>
    </xf>
    <xf numFmtId="0" fontId="4" fillId="0" borderId="0" xfId="0" applyFont="1" applyFill="1" applyAlignment="1">
      <alignment/>
    </xf>
    <xf numFmtId="0" fontId="7" fillId="0" borderId="12"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9" fillId="0" borderId="0" xfId="0" applyFont="1" applyAlignment="1">
      <alignment horizontal="left"/>
    </xf>
    <xf numFmtId="0" fontId="18" fillId="0" borderId="0" xfId="0" applyFont="1" applyAlignment="1">
      <alignment/>
    </xf>
    <xf numFmtId="0" fontId="0" fillId="0" borderId="0" xfId="0" applyAlignment="1">
      <alignment horizontal="left"/>
    </xf>
    <xf numFmtId="0" fontId="5" fillId="0" borderId="0" xfId="0" applyFont="1" applyAlignment="1">
      <alignment/>
    </xf>
    <xf numFmtId="0" fontId="18" fillId="0" borderId="0" xfId="0" applyFont="1" applyFill="1" applyAlignment="1">
      <alignment/>
    </xf>
    <xf numFmtId="0" fontId="7" fillId="0" borderId="12" xfId="0" applyFont="1" applyFill="1" applyBorder="1" applyAlignment="1">
      <alignment horizontal="left" vertical="center" wrapText="1"/>
    </xf>
    <xf numFmtId="0" fontId="18" fillId="0" borderId="0" xfId="0" applyFont="1" applyFill="1" applyAlignment="1">
      <alignment horizontal="center"/>
    </xf>
    <xf numFmtId="0" fontId="9" fillId="0" borderId="0" xfId="0" applyNumberFormat="1" applyFont="1" applyFill="1" applyBorder="1" applyAlignment="1">
      <alignment/>
    </xf>
    <xf numFmtId="0" fontId="9" fillId="0" borderId="0" xfId="0" applyFont="1" applyAlignment="1">
      <alignment horizontal="center"/>
    </xf>
    <xf numFmtId="0" fontId="8" fillId="0" borderId="12" xfId="0" applyFont="1" applyFill="1" applyBorder="1" applyAlignment="1">
      <alignment vertical="center" wrapText="1"/>
    </xf>
    <xf numFmtId="2" fontId="7" fillId="0" borderId="12" xfId="0" applyNumberFormat="1" applyFont="1" applyFill="1" applyBorder="1" applyAlignment="1">
      <alignment horizontal="center" vertical="center" wrapText="1"/>
    </xf>
    <xf numFmtId="184" fontId="8" fillId="0" borderId="12" xfId="0" applyNumberFormat="1" applyFont="1" applyBorder="1" applyAlignment="1">
      <alignment horizontal="center" vertical="center" wrapText="1"/>
    </xf>
    <xf numFmtId="2" fontId="8" fillId="0" borderId="12" xfId="0" applyNumberFormat="1" applyFont="1" applyFill="1" applyBorder="1" applyAlignment="1">
      <alignment horizontal="left" vertical="center" wrapText="1"/>
    </xf>
    <xf numFmtId="0" fontId="9" fillId="0" borderId="0" xfId="0" applyNumberFormat="1" applyFont="1" applyFill="1" applyBorder="1" applyAlignment="1">
      <alignment horizontal="center"/>
    </xf>
    <xf numFmtId="0" fontId="18" fillId="0" borderId="0" xfId="0" applyFont="1" applyFill="1" applyBorder="1" applyAlignment="1">
      <alignment/>
    </xf>
    <xf numFmtId="0" fontId="0" fillId="0" borderId="0" xfId="0" applyAlignment="1">
      <alignment horizontal="center"/>
    </xf>
    <xf numFmtId="0" fontId="5" fillId="0" borderId="0" xfId="0" applyFont="1" applyAlignment="1">
      <alignment horizontal="center"/>
    </xf>
    <xf numFmtId="184" fontId="7" fillId="0" borderId="12" xfId="0" applyNumberFormat="1" applyFont="1" applyBorder="1" applyAlignment="1">
      <alignment horizontal="center" vertical="center" wrapText="1"/>
    </xf>
    <xf numFmtId="1" fontId="20" fillId="0" borderId="0" xfId="0" applyNumberFormat="1" applyFont="1" applyFill="1" applyBorder="1" applyAlignment="1">
      <alignment horizontal="center" vertical="center"/>
    </xf>
    <xf numFmtId="0" fontId="20" fillId="0" borderId="0" xfId="0" applyFont="1" applyFill="1" applyAlignment="1">
      <alignment/>
    </xf>
    <xf numFmtId="0" fontId="20" fillId="0" borderId="0" xfId="0" applyFont="1" applyFill="1" applyAlignment="1">
      <alignment horizontal="center"/>
    </xf>
    <xf numFmtId="0" fontId="20" fillId="0" borderId="0" xfId="0" applyFont="1" applyFill="1" applyAlignment="1">
      <alignment horizontal="center" vertical="center"/>
    </xf>
    <xf numFmtId="0" fontId="20" fillId="0" borderId="0" xfId="0" applyFont="1" applyFill="1" applyBorder="1" applyAlignment="1">
      <alignment/>
    </xf>
    <xf numFmtId="2" fontId="7" fillId="0" borderId="12" xfId="0" applyNumberFormat="1" applyFont="1" applyFill="1" applyBorder="1" applyAlignment="1">
      <alignment horizontal="left" vertical="center" wrapText="1"/>
    </xf>
    <xf numFmtId="184" fontId="7" fillId="0" borderId="12" xfId="0" applyNumberFormat="1" applyFont="1" applyBorder="1" applyAlignment="1">
      <alignment horizontal="left" vertical="center" wrapText="1"/>
    </xf>
    <xf numFmtId="0" fontId="9" fillId="0" borderId="0" xfId="0" applyNumberFormat="1" applyFont="1" applyFill="1" applyBorder="1" applyAlignment="1">
      <alignment horizontal="left"/>
    </xf>
    <xf numFmtId="0" fontId="7" fillId="0" borderId="12" xfId="0" applyFont="1" applyFill="1" applyBorder="1" applyAlignment="1">
      <alignment vertical="center" wrapText="1"/>
    </xf>
    <xf numFmtId="2" fontId="17" fillId="0" borderId="12" xfId="0" applyNumberFormat="1" applyFont="1" applyFill="1" applyBorder="1" applyAlignment="1">
      <alignment horizontal="center" vertical="center" wrapText="1"/>
    </xf>
    <xf numFmtId="0" fontId="8" fillId="0" borderId="12" xfId="64" applyFont="1" applyFill="1" applyBorder="1" applyAlignment="1">
      <alignment horizontal="center" vertical="center" wrapText="1"/>
      <protection/>
    </xf>
    <xf numFmtId="0" fontId="0" fillId="0" borderId="0" xfId="0" applyFont="1" applyFill="1" applyAlignment="1">
      <alignment/>
    </xf>
    <xf numFmtId="2" fontId="13" fillId="0" borderId="0" xfId="0" applyNumberFormat="1" applyFont="1" applyFill="1" applyAlignment="1">
      <alignment/>
    </xf>
    <xf numFmtId="0" fontId="16" fillId="0" borderId="0" xfId="0" applyFont="1" applyFill="1" applyAlignment="1">
      <alignment wrapText="1"/>
    </xf>
    <xf numFmtId="0" fontId="11" fillId="0" borderId="12" xfId="0" applyFont="1" applyFill="1" applyBorder="1" applyAlignment="1">
      <alignment horizontal="center" vertical="center" wrapText="1"/>
    </xf>
    <xf numFmtId="184" fontId="17" fillId="0" borderId="12" xfId="0" applyNumberFormat="1" applyFont="1" applyFill="1" applyBorder="1" applyAlignment="1">
      <alignment horizontal="center" vertical="center" wrapText="1"/>
    </xf>
    <xf numFmtId="2" fontId="11" fillId="0" borderId="12" xfId="0" applyNumberFormat="1" applyFont="1" applyFill="1" applyBorder="1" applyAlignment="1">
      <alignment horizontal="center" vertical="center" wrapText="1"/>
    </xf>
    <xf numFmtId="184" fontId="5" fillId="0" borderId="12" xfId="0" applyNumberFormat="1" applyFont="1" applyBorder="1" applyAlignment="1">
      <alignment horizontal="center" vertical="center" wrapText="1"/>
    </xf>
    <xf numFmtId="0" fontId="6" fillId="0" borderId="12" xfId="0" applyFont="1" applyFill="1" applyBorder="1" applyAlignment="1">
      <alignment horizontal="center" vertical="center" wrapText="1"/>
    </xf>
    <xf numFmtId="2" fontId="8" fillId="0" borderId="12" xfId="0" applyNumberFormat="1" applyFont="1" applyBorder="1" applyAlignment="1">
      <alignment horizontal="center" vertical="center" wrapText="1"/>
    </xf>
    <xf numFmtId="2" fontId="17" fillId="0" borderId="12" xfId="0" applyNumberFormat="1" applyFont="1" applyBorder="1" applyAlignment="1">
      <alignment horizontal="center" vertical="center" wrapText="1"/>
    </xf>
    <xf numFmtId="2" fontId="5" fillId="0" borderId="12" xfId="0" applyNumberFormat="1" applyFont="1" applyFill="1" applyBorder="1" applyAlignment="1">
      <alignment horizontal="center" vertical="center" wrapText="1"/>
    </xf>
    <xf numFmtId="184" fontId="6" fillId="0" borderId="12" xfId="0" applyNumberFormat="1" applyFont="1" applyBorder="1" applyAlignment="1">
      <alignment horizontal="center" vertical="center" wrapText="1"/>
    </xf>
    <xf numFmtId="0" fontId="5" fillId="0" borderId="12"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8" fillId="0" borderId="12" xfId="0" applyFont="1" applyBorder="1" applyAlignment="1">
      <alignment vertical="center" wrapText="1"/>
    </xf>
    <xf numFmtId="4" fontId="8" fillId="0" borderId="12" xfId="0" applyNumberFormat="1" applyFont="1" applyFill="1" applyBorder="1" applyAlignment="1">
      <alignment vertical="center" wrapText="1"/>
    </xf>
    <xf numFmtId="4" fontId="7" fillId="0" borderId="12" xfId="0" applyNumberFormat="1" applyFont="1" applyFill="1" applyBorder="1" applyAlignment="1">
      <alignment vertical="center" wrapText="1"/>
    </xf>
    <xf numFmtId="0" fontId="5" fillId="0" borderId="12" xfId="64" applyFont="1" applyFill="1" applyBorder="1" applyAlignment="1">
      <alignment horizontal="left" vertical="center" wrapText="1"/>
      <protection/>
    </xf>
    <xf numFmtId="0" fontId="5" fillId="0" borderId="12" xfId="66" applyFont="1" applyFill="1" applyBorder="1" applyAlignment="1">
      <alignment horizontal="left" vertical="center" wrapText="1"/>
      <protection/>
    </xf>
    <xf numFmtId="184" fontId="5" fillId="0" borderId="12" xfId="0" applyNumberFormat="1" applyFont="1" applyFill="1" applyBorder="1" applyAlignment="1">
      <alignment horizontal="left" vertical="center" wrapText="1"/>
    </xf>
    <xf numFmtId="0" fontId="5" fillId="0" borderId="12" xfId="66" applyFont="1" applyFill="1" applyBorder="1" applyAlignment="1">
      <alignment horizontal="center" wrapText="1"/>
      <protection/>
    </xf>
    <xf numFmtId="0" fontId="5" fillId="0" borderId="12" xfId="66" applyFont="1" applyFill="1" applyBorder="1">
      <alignment/>
      <protection/>
    </xf>
    <xf numFmtId="0" fontId="5" fillId="0" borderId="12" xfId="66" applyFont="1" applyFill="1" applyBorder="1" applyAlignment="1">
      <alignment wrapText="1"/>
      <protection/>
    </xf>
    <xf numFmtId="0" fontId="6" fillId="0" borderId="12" xfId="64" applyFont="1" applyFill="1" applyBorder="1" applyAlignment="1">
      <alignment horizontal="left" vertical="center" wrapText="1"/>
      <protection/>
    </xf>
    <xf numFmtId="0" fontId="6" fillId="0" borderId="12" xfId="66" applyFont="1" applyFill="1" applyBorder="1" applyAlignment="1">
      <alignment wrapText="1"/>
      <protection/>
    </xf>
    <xf numFmtId="0" fontId="6" fillId="0" borderId="12" xfId="66" applyFont="1" applyFill="1" applyBorder="1" applyAlignment="1">
      <alignment horizontal="left" vertical="center" wrapText="1"/>
      <protection/>
    </xf>
    <xf numFmtId="184" fontId="6" fillId="0" borderId="12" xfId="66" applyNumberFormat="1" applyFont="1" applyFill="1" applyBorder="1" applyAlignment="1">
      <alignment horizontal="left" vertical="center" wrapText="1"/>
      <protection/>
    </xf>
    <xf numFmtId="2" fontId="6" fillId="0" borderId="12" xfId="82" applyNumberFormat="1" applyFont="1" applyFill="1" applyBorder="1" applyAlignment="1">
      <alignment horizontal="left" vertical="center" wrapText="1"/>
      <protection/>
    </xf>
    <xf numFmtId="184" fontId="8" fillId="0" borderId="12" xfId="0" applyNumberFormat="1" applyFont="1" applyFill="1" applyBorder="1" applyAlignment="1">
      <alignment horizontal="center" vertical="center" wrapText="1"/>
    </xf>
    <xf numFmtId="2" fontId="7" fillId="0" borderId="12" xfId="0" applyNumberFormat="1" applyFont="1" applyBorder="1" applyAlignment="1">
      <alignment horizontal="center" vertical="center" wrapText="1"/>
    </xf>
    <xf numFmtId="2" fontId="8" fillId="0" borderId="12" xfId="0" applyNumberFormat="1" applyFont="1" applyFill="1" applyBorder="1" applyAlignment="1">
      <alignment horizontal="justify" vertical="center" wrapText="1"/>
    </xf>
    <xf numFmtId="4" fontId="22" fillId="0" borderId="12" xfId="0" applyNumberFormat="1" applyFont="1" applyFill="1" applyBorder="1" applyAlignment="1">
      <alignment vertical="center" wrapText="1"/>
    </xf>
    <xf numFmtId="4" fontId="8" fillId="0" borderId="12" xfId="42" applyNumberFormat="1" applyFont="1" applyFill="1" applyBorder="1" applyAlignment="1">
      <alignment horizontal="center" vertical="center" wrapText="1"/>
    </xf>
    <xf numFmtId="4" fontId="22" fillId="0" borderId="12" xfId="69" applyNumberFormat="1" applyFont="1" applyFill="1" applyBorder="1" applyAlignment="1">
      <alignment vertical="center" wrapText="1"/>
      <protection/>
    </xf>
    <xf numFmtId="4" fontId="22" fillId="0" borderId="12" xfId="69" applyNumberFormat="1" applyFont="1" applyFill="1" applyBorder="1" applyAlignment="1">
      <alignment horizontal="left" vertical="center" wrapText="1"/>
      <protection/>
    </xf>
    <xf numFmtId="4" fontId="25" fillId="0" borderId="12" xfId="0" applyNumberFormat="1" applyFont="1" applyFill="1" applyBorder="1" applyAlignment="1">
      <alignment vertical="center" wrapText="1"/>
    </xf>
    <xf numFmtId="4" fontId="7" fillId="0" borderId="12" xfId="42" applyNumberFormat="1" applyFont="1" applyFill="1" applyBorder="1" applyAlignment="1">
      <alignment horizontal="center" vertical="center" wrapText="1"/>
    </xf>
    <xf numFmtId="4" fontId="25" fillId="0" borderId="12" xfId="69" applyNumberFormat="1" applyFont="1" applyFill="1" applyBorder="1" applyAlignment="1">
      <alignment vertical="center" wrapText="1"/>
      <protection/>
    </xf>
    <xf numFmtId="4" fontId="25" fillId="0" borderId="12" xfId="69" applyNumberFormat="1" applyFont="1" applyFill="1" applyBorder="1" applyAlignment="1">
      <alignment horizontal="left" vertical="center" wrapText="1"/>
      <protection/>
    </xf>
    <xf numFmtId="4" fontId="22" fillId="0" borderId="12" xfId="69" applyNumberFormat="1" applyFont="1" applyFill="1" applyBorder="1" applyAlignment="1">
      <alignment horizontal="center" vertical="center" wrapText="1"/>
      <protection/>
    </xf>
    <xf numFmtId="2" fontId="7" fillId="0" borderId="12" xfId="0" applyNumberFormat="1" applyFont="1" applyFill="1" applyBorder="1" applyAlignment="1">
      <alignment horizontal="justify" vertical="center" wrapText="1"/>
    </xf>
    <xf numFmtId="0" fontId="78" fillId="0" borderId="12" xfId="0" applyFont="1" applyFill="1" applyBorder="1" applyAlignment="1">
      <alignment horizontal="center" vertical="center" wrapText="1"/>
    </xf>
    <xf numFmtId="0" fontId="4" fillId="0" borderId="0" xfId="0" applyFont="1" applyAlignment="1">
      <alignment/>
    </xf>
    <xf numFmtId="0" fontId="9" fillId="0" borderId="0" xfId="0" applyFont="1" applyFill="1" applyAlignment="1">
      <alignment/>
    </xf>
    <xf numFmtId="0" fontId="0" fillId="0" borderId="0" xfId="0" applyFont="1" applyFill="1" applyAlignment="1">
      <alignment vertical="center" wrapText="1"/>
    </xf>
    <xf numFmtId="0" fontId="4" fillId="0" borderId="0" xfId="0" applyFont="1" applyFill="1" applyAlignment="1">
      <alignment vertical="center" wrapText="1"/>
    </xf>
    <xf numFmtId="0" fontId="0" fillId="0" borderId="12" xfId="0" applyFont="1" applyFill="1" applyBorder="1" applyAlignment="1">
      <alignment vertical="center" wrapText="1"/>
    </xf>
    <xf numFmtId="0" fontId="16" fillId="0" borderId="0" xfId="0" applyFont="1" applyFill="1" applyBorder="1" applyAlignment="1">
      <alignment wrapText="1"/>
    </xf>
    <xf numFmtId="0" fontId="9" fillId="0" borderId="0" xfId="0" applyFont="1" applyFill="1" applyBorder="1" applyAlignment="1">
      <alignment/>
    </xf>
    <xf numFmtId="0" fontId="9" fillId="0" borderId="0" xfId="0" applyFont="1" applyBorder="1" applyAlignment="1">
      <alignment/>
    </xf>
    <xf numFmtId="2" fontId="79" fillId="0" borderId="0" xfId="0" applyNumberFormat="1" applyFont="1" applyFill="1" applyAlignment="1">
      <alignment/>
    </xf>
    <xf numFmtId="2" fontId="80" fillId="0" borderId="0" xfId="0" applyNumberFormat="1" applyFont="1" applyFill="1" applyAlignment="1">
      <alignment/>
    </xf>
    <xf numFmtId="0" fontId="81" fillId="0" borderId="0" xfId="0" applyFont="1" applyFill="1" applyAlignment="1">
      <alignment/>
    </xf>
    <xf numFmtId="49" fontId="8" fillId="0" borderId="12" xfId="0" applyNumberFormat="1" applyFont="1" applyFill="1" applyBorder="1" applyAlignment="1">
      <alignment horizontal="left" vertical="center" wrapText="1"/>
    </xf>
    <xf numFmtId="0" fontId="78" fillId="0" borderId="12" xfId="67" applyFont="1" applyFill="1" applyBorder="1" applyAlignment="1">
      <alignment horizontal="left" vertical="center" wrapText="1"/>
      <protection/>
    </xf>
    <xf numFmtId="2" fontId="78" fillId="0" borderId="12" xfId="0" applyNumberFormat="1" applyFont="1" applyFill="1" applyBorder="1" applyAlignment="1">
      <alignment horizontal="right" vertical="center" wrapText="1"/>
    </xf>
    <xf numFmtId="2" fontId="78" fillId="0" borderId="12" xfId="0" applyNumberFormat="1" applyFont="1" applyFill="1" applyBorder="1" applyAlignment="1">
      <alignment horizontal="right" vertical="center"/>
    </xf>
    <xf numFmtId="49" fontId="78" fillId="0" borderId="12" xfId="0" applyNumberFormat="1" applyFont="1" applyFill="1" applyBorder="1" applyAlignment="1">
      <alignment horizontal="center" vertical="center" wrapText="1"/>
    </xf>
    <xf numFmtId="0" fontId="78" fillId="0" borderId="12" xfId="71" applyFont="1" applyFill="1" applyBorder="1" applyAlignment="1">
      <alignment horizontal="left" vertical="center" wrapText="1"/>
      <protection/>
    </xf>
    <xf numFmtId="49" fontId="78" fillId="0" borderId="12" xfId="0" applyNumberFormat="1" applyFont="1" applyFill="1" applyBorder="1" applyAlignment="1">
      <alignment horizontal="center" vertical="center"/>
    </xf>
    <xf numFmtId="0" fontId="78" fillId="0" borderId="12" xfId="0" applyFont="1" applyFill="1" applyBorder="1" applyAlignment="1">
      <alignment horizontal="left" vertical="center" wrapText="1"/>
    </xf>
    <xf numFmtId="2" fontId="78" fillId="0" borderId="12" xfId="0" applyNumberFormat="1" applyFont="1" applyFill="1" applyBorder="1" applyAlignment="1">
      <alignment horizontal="center" vertical="center" wrapText="1"/>
    </xf>
    <xf numFmtId="2" fontId="78" fillId="0" borderId="12" xfId="0" applyNumberFormat="1" applyFont="1" applyFill="1" applyBorder="1" applyAlignment="1">
      <alignment horizontal="center" vertical="center"/>
    </xf>
    <xf numFmtId="0" fontId="8" fillId="0" borderId="12" xfId="67" applyFont="1" applyFill="1" applyBorder="1" applyAlignment="1">
      <alignment horizontal="left" vertical="center" wrapText="1"/>
      <protection/>
    </xf>
    <xf numFmtId="184" fontId="78" fillId="0" borderId="12" xfId="0" applyNumberFormat="1" applyFont="1" applyFill="1" applyBorder="1" applyAlignment="1">
      <alignment horizontal="left" vertical="center" wrapText="1"/>
    </xf>
    <xf numFmtId="3" fontId="78" fillId="0" borderId="12" xfId="0" applyNumberFormat="1" applyFont="1" applyFill="1" applyBorder="1" applyAlignment="1">
      <alignment horizontal="left" vertical="center" wrapText="1"/>
    </xf>
    <xf numFmtId="0" fontId="7" fillId="0" borderId="12" xfId="0" applyFont="1" applyBorder="1" applyAlignment="1">
      <alignment horizontal="center" vertical="center"/>
    </xf>
    <xf numFmtId="0" fontId="8" fillId="0" borderId="12" xfId="0" applyFont="1" applyBorder="1" applyAlignment="1">
      <alignment horizontal="center" vertical="center"/>
    </xf>
    <xf numFmtId="49" fontId="78" fillId="0" borderId="12" xfId="0" applyNumberFormat="1" applyFont="1" applyFill="1" applyBorder="1" applyAlignment="1">
      <alignment horizontal="left" vertical="center" wrapText="1"/>
    </xf>
    <xf numFmtId="2" fontId="78" fillId="0" borderId="12" xfId="79" applyNumberFormat="1" applyFont="1" applyFill="1" applyBorder="1" applyAlignment="1">
      <alignment horizontal="right" vertical="center" wrapText="1"/>
      <protection/>
    </xf>
    <xf numFmtId="187" fontId="78" fillId="0" borderId="12" xfId="0" applyNumberFormat="1" applyFont="1" applyFill="1" applyBorder="1" applyAlignment="1">
      <alignment horizontal="left" vertical="center" wrapText="1"/>
    </xf>
    <xf numFmtId="1" fontId="78" fillId="0" borderId="12" xfId="66" applyNumberFormat="1" applyFont="1" applyFill="1" applyBorder="1" applyAlignment="1">
      <alignment horizontal="left" vertical="center" wrapText="1"/>
      <protection/>
    </xf>
    <xf numFmtId="2" fontId="82" fillId="0" borderId="12" xfId="0" applyNumberFormat="1" applyFont="1" applyFill="1" applyBorder="1" applyAlignment="1">
      <alignment horizontal="right" vertical="center" wrapText="1"/>
    </xf>
    <xf numFmtId="1" fontId="78" fillId="0" borderId="12" xfId="66" applyNumberFormat="1" applyFont="1" applyFill="1" applyBorder="1" applyAlignment="1">
      <alignment horizontal="center" vertical="center"/>
      <protection/>
    </xf>
    <xf numFmtId="0" fontId="7" fillId="0" borderId="12" xfId="0" applyFont="1" applyBorder="1" applyAlignment="1">
      <alignment/>
    </xf>
    <xf numFmtId="2" fontId="7" fillId="0" borderId="12" xfId="0" applyNumberFormat="1" applyFont="1" applyBorder="1" applyAlignment="1">
      <alignment/>
    </xf>
    <xf numFmtId="0" fontId="78" fillId="0" borderId="12" xfId="0" applyFont="1" applyFill="1" applyBorder="1" applyAlignment="1">
      <alignment vertical="center" wrapText="1"/>
    </xf>
    <xf numFmtId="49" fontId="8" fillId="0" borderId="12" xfId="0" applyNumberFormat="1" applyFont="1" applyFill="1" applyBorder="1" applyAlignment="1">
      <alignment vertical="center" wrapText="1"/>
    </xf>
    <xf numFmtId="0" fontId="78" fillId="0" borderId="12" xfId="71" applyFont="1" applyFill="1" applyBorder="1" applyAlignment="1">
      <alignment vertical="center" wrapText="1"/>
      <protection/>
    </xf>
    <xf numFmtId="0" fontId="8" fillId="32" borderId="12" xfId="0" applyFont="1" applyFill="1" applyBorder="1" applyAlignment="1">
      <alignment vertical="center" wrapText="1"/>
    </xf>
    <xf numFmtId="184" fontId="83" fillId="0" borderId="12" xfId="0" applyNumberFormat="1" applyFont="1" applyBorder="1" applyAlignment="1">
      <alignment horizontal="center" vertical="center" wrapText="1"/>
    </xf>
    <xf numFmtId="2" fontId="83" fillId="0" borderId="12" xfId="0" applyNumberFormat="1" applyFont="1" applyBorder="1" applyAlignment="1">
      <alignment horizontal="center" vertical="center" wrapText="1"/>
    </xf>
    <xf numFmtId="0" fontId="82" fillId="33" borderId="12" xfId="0" applyFont="1" applyFill="1" applyBorder="1" applyAlignment="1">
      <alignment horizontal="left" vertical="center" wrapText="1"/>
    </xf>
    <xf numFmtId="2" fontId="82" fillId="33" borderId="12" xfId="0" applyNumberFormat="1" applyFont="1" applyFill="1" applyBorder="1" applyAlignment="1">
      <alignment horizontal="center" vertical="center" wrapText="1"/>
    </xf>
    <xf numFmtId="0" fontId="82" fillId="33" borderId="12" xfId="0" applyFont="1" applyFill="1" applyBorder="1" applyAlignment="1">
      <alignment horizontal="center" vertical="center" wrapText="1"/>
    </xf>
    <xf numFmtId="184" fontId="78" fillId="33" borderId="12" xfId="0" applyNumberFormat="1" applyFont="1" applyFill="1" applyBorder="1" applyAlignment="1">
      <alignment horizontal="center" vertical="center" wrapText="1"/>
    </xf>
    <xf numFmtId="184" fontId="78" fillId="33" borderId="12" xfId="0" applyNumberFormat="1" applyFont="1" applyFill="1" applyBorder="1" applyAlignment="1">
      <alignment horizontal="left" vertical="center" wrapText="1"/>
    </xf>
    <xf numFmtId="2" fontId="78" fillId="33" borderId="12" xfId="0" applyNumberFormat="1" applyFont="1" applyFill="1" applyBorder="1" applyAlignment="1">
      <alignment horizontal="center" vertical="center" wrapText="1"/>
    </xf>
    <xf numFmtId="0" fontId="78" fillId="33" borderId="12" xfId="0" applyFont="1" applyFill="1" applyBorder="1" applyAlignment="1">
      <alignment horizontal="center" vertical="center" wrapText="1"/>
    </xf>
    <xf numFmtId="0" fontId="78" fillId="33" borderId="12" xfId="0" applyFont="1" applyFill="1" applyBorder="1" applyAlignment="1">
      <alignment horizontal="left" vertical="center" wrapText="1"/>
    </xf>
    <xf numFmtId="184" fontId="82" fillId="33" borderId="12" xfId="0" applyNumberFormat="1" applyFont="1" applyFill="1" applyBorder="1" applyAlignment="1">
      <alignment horizontal="left" vertical="center" wrapText="1"/>
    </xf>
    <xf numFmtId="0" fontId="78" fillId="33" borderId="12" xfId="0" applyFont="1" applyFill="1" applyBorder="1" applyAlignment="1">
      <alignment horizontal="center"/>
    </xf>
    <xf numFmtId="2" fontId="0" fillId="0" borderId="0" xfId="0" applyNumberFormat="1" applyAlignment="1">
      <alignment/>
    </xf>
    <xf numFmtId="0" fontId="26" fillId="0" borderId="0" xfId="0" applyFont="1" applyFill="1" applyBorder="1" applyAlignment="1">
      <alignment horizontal="center" vertical="center" wrapText="1"/>
    </xf>
    <xf numFmtId="184" fontId="5" fillId="0" borderId="12" xfId="0" applyNumberFormat="1" applyFont="1" applyBorder="1" applyAlignment="1">
      <alignment horizontal="left" vertical="center" wrapText="1"/>
    </xf>
    <xf numFmtId="2" fontId="6" fillId="0" borderId="12" xfId="66" applyNumberFormat="1" applyFont="1" applyFill="1" applyBorder="1" applyAlignment="1">
      <alignment horizontal="center" vertical="center"/>
      <protection/>
    </xf>
    <xf numFmtId="0" fontId="5" fillId="0" borderId="12" xfId="66" applyFont="1" applyFill="1" applyBorder="1" applyAlignment="1">
      <alignment horizontal="center" vertical="center"/>
      <protection/>
    </xf>
    <xf numFmtId="2" fontId="5" fillId="0" borderId="12" xfId="66" applyNumberFormat="1" applyFont="1" applyFill="1" applyBorder="1" applyAlignment="1">
      <alignment horizontal="center" vertical="center"/>
      <protection/>
    </xf>
    <xf numFmtId="0" fontId="6" fillId="0" borderId="12" xfId="66" applyFont="1" applyFill="1" applyBorder="1">
      <alignment/>
      <protection/>
    </xf>
    <xf numFmtId="184" fontId="5" fillId="0" borderId="12" xfId="66" applyNumberFormat="1" applyFont="1" applyFill="1" applyBorder="1" applyAlignment="1">
      <alignment horizontal="left" vertical="center" wrapText="1"/>
      <protection/>
    </xf>
    <xf numFmtId="184" fontId="5" fillId="0" borderId="12" xfId="72" applyNumberFormat="1" applyFont="1" applyFill="1" applyBorder="1" applyAlignment="1">
      <alignment horizontal="center" vertical="center" wrapText="1"/>
      <protection/>
    </xf>
    <xf numFmtId="184" fontId="5" fillId="0" borderId="12" xfId="60" applyNumberFormat="1" applyFont="1" applyFill="1" applyBorder="1" applyAlignment="1">
      <alignment horizontal="center" vertical="center" wrapText="1"/>
      <protection/>
    </xf>
    <xf numFmtId="0" fontId="6" fillId="0" borderId="12" xfId="60" applyFont="1" applyFill="1" applyBorder="1" applyAlignment="1">
      <alignment horizontal="center" vertical="center"/>
      <protection/>
    </xf>
    <xf numFmtId="0" fontId="6" fillId="0" borderId="12" xfId="60" applyFont="1" applyFill="1" applyBorder="1" applyAlignment="1">
      <alignment horizontal="left"/>
      <protection/>
    </xf>
    <xf numFmtId="2" fontId="6" fillId="0" borderId="12" xfId="60" applyNumberFormat="1" applyFont="1" applyFill="1" applyBorder="1" applyAlignment="1">
      <alignment horizontal="center"/>
      <protection/>
    </xf>
    <xf numFmtId="0" fontId="5" fillId="0" borderId="12" xfId="60" applyFont="1" applyFill="1" applyBorder="1" applyAlignment="1">
      <alignment horizontal="center"/>
      <protection/>
    </xf>
    <xf numFmtId="0" fontId="5" fillId="0" borderId="12" xfId="60" applyFont="1" applyFill="1" applyBorder="1" applyAlignment="1">
      <alignment horizontal="left" vertical="center"/>
      <protection/>
    </xf>
    <xf numFmtId="183" fontId="6" fillId="0" borderId="12" xfId="72" applyNumberFormat="1" applyFont="1" applyFill="1" applyBorder="1" applyAlignment="1">
      <alignment horizontal="center"/>
      <protection/>
    </xf>
    <xf numFmtId="0" fontId="5" fillId="0" borderId="12" xfId="60" applyFont="1" applyFill="1" applyBorder="1" applyAlignment="1">
      <alignment horizontal="center" vertical="center"/>
      <protection/>
    </xf>
    <xf numFmtId="0" fontId="5" fillId="0" borderId="12" xfId="60" applyFont="1" applyFill="1" applyBorder="1" applyAlignment="1">
      <alignment vertical="center" wrapText="1"/>
      <protection/>
    </xf>
    <xf numFmtId="2" fontId="5" fillId="0" borderId="12" xfId="60" applyNumberFormat="1" applyFont="1" applyFill="1" applyBorder="1" applyAlignment="1">
      <alignment horizontal="center" vertical="center" wrapText="1"/>
      <protection/>
    </xf>
    <xf numFmtId="2" fontId="6" fillId="0" borderId="12" xfId="72" applyNumberFormat="1" applyFont="1" applyFill="1" applyBorder="1" applyAlignment="1">
      <alignment horizontal="center" vertical="center"/>
      <protection/>
    </xf>
    <xf numFmtId="0" fontId="5" fillId="0" borderId="12" xfId="60" applyFont="1" applyFill="1" applyBorder="1" applyAlignment="1">
      <alignment horizontal="center" vertical="center" wrapText="1"/>
      <protection/>
    </xf>
    <xf numFmtId="0" fontId="5" fillId="0" borderId="12" xfId="60" applyFont="1" applyFill="1" applyBorder="1" applyAlignment="1">
      <alignment horizontal="left" vertical="center" wrapText="1"/>
      <protection/>
    </xf>
    <xf numFmtId="0" fontId="5" fillId="0" borderId="12" xfId="60" applyFont="1" applyFill="1" applyBorder="1" applyAlignment="1">
      <alignment wrapText="1"/>
      <protection/>
    </xf>
    <xf numFmtId="2" fontId="5" fillId="0" borderId="12" xfId="60" applyNumberFormat="1" applyFont="1" applyFill="1" applyBorder="1" applyAlignment="1">
      <alignment horizontal="center" vertical="center"/>
      <protection/>
    </xf>
    <xf numFmtId="0" fontId="5" fillId="0" borderId="12" xfId="60" applyFont="1" applyFill="1" applyBorder="1" applyAlignment="1">
      <alignment horizontal="left" wrapText="1"/>
      <protection/>
    </xf>
    <xf numFmtId="0" fontId="5" fillId="0" borderId="12" xfId="60" applyFont="1" applyFill="1" applyBorder="1" applyAlignment="1">
      <alignment horizontal="center" wrapText="1"/>
      <protection/>
    </xf>
    <xf numFmtId="0" fontId="6" fillId="0" borderId="12" xfId="60" applyFont="1" applyFill="1" applyBorder="1" applyAlignment="1">
      <alignment horizontal="left" vertical="center"/>
      <protection/>
    </xf>
    <xf numFmtId="0" fontId="5" fillId="0" borderId="12" xfId="60" applyFont="1" applyFill="1" applyBorder="1">
      <alignment/>
      <protection/>
    </xf>
    <xf numFmtId="2" fontId="5" fillId="0" borderId="12" xfId="60" applyNumberFormat="1" applyFont="1" applyFill="1" applyBorder="1" applyAlignment="1">
      <alignment horizontal="right" vertical="center" wrapText="1"/>
      <protection/>
    </xf>
    <xf numFmtId="2" fontId="5" fillId="0" borderId="12" xfId="72" applyNumberFormat="1" applyFont="1" applyFill="1" applyBorder="1" applyAlignment="1">
      <alignment horizontal="center" vertical="center"/>
      <protection/>
    </xf>
    <xf numFmtId="2" fontId="5" fillId="0" borderId="12" xfId="60" applyNumberFormat="1" applyFont="1" applyFill="1" applyBorder="1" applyAlignment="1">
      <alignment horizontal="center"/>
      <protection/>
    </xf>
    <xf numFmtId="2" fontId="5" fillId="0" borderId="12" xfId="73" applyNumberFormat="1" applyFont="1" applyFill="1" applyBorder="1" applyAlignment="1">
      <alignment horizontal="center" vertical="center"/>
      <protection/>
    </xf>
    <xf numFmtId="2" fontId="5" fillId="0" borderId="12" xfId="60" applyNumberFormat="1" applyFont="1" applyFill="1" applyBorder="1" applyAlignment="1">
      <alignment horizontal="right" vertical="center"/>
      <protection/>
    </xf>
    <xf numFmtId="0" fontId="5" fillId="0" borderId="12" xfId="60" applyFont="1" applyFill="1" applyBorder="1" applyAlignment="1">
      <alignment horizontal="left"/>
      <protection/>
    </xf>
    <xf numFmtId="0" fontId="5" fillId="0" borderId="12" xfId="60" applyFont="1" applyFill="1" applyBorder="1" applyAlignment="1">
      <alignment horizontal="right"/>
      <protection/>
    </xf>
    <xf numFmtId="194" fontId="5" fillId="0" borderId="12" xfId="60" applyNumberFormat="1" applyFont="1" applyFill="1" applyBorder="1" applyAlignment="1">
      <alignment horizontal="right"/>
      <protection/>
    </xf>
    <xf numFmtId="0" fontId="6" fillId="0" borderId="12" xfId="68" applyFont="1" applyFill="1" applyBorder="1" applyAlignment="1">
      <alignment horizontal="left" vertical="center" wrapText="1"/>
      <protection/>
    </xf>
    <xf numFmtId="0" fontId="6" fillId="0" borderId="12" xfId="61" applyFont="1" applyFill="1" applyBorder="1" applyAlignment="1">
      <alignment horizontal="left" vertical="center" wrapText="1"/>
      <protection/>
    </xf>
    <xf numFmtId="0" fontId="6" fillId="0" borderId="12" xfId="60" applyFont="1" applyFill="1" applyBorder="1" applyAlignment="1">
      <alignment horizontal="center"/>
      <protection/>
    </xf>
    <xf numFmtId="0" fontId="6" fillId="0" borderId="12" xfId="60" applyFont="1" applyFill="1" applyBorder="1" applyAlignment="1">
      <alignment horizontal="center" vertical="center" wrapText="1"/>
      <protection/>
    </xf>
    <xf numFmtId="0" fontId="6" fillId="0" borderId="12" xfId="60" applyFont="1" applyFill="1" applyBorder="1" applyAlignment="1">
      <alignment horizontal="left" vertical="center" wrapText="1"/>
      <protection/>
    </xf>
    <xf numFmtId="2" fontId="6" fillId="0" borderId="12" xfId="60" applyNumberFormat="1" applyFont="1" applyFill="1" applyBorder="1" applyAlignment="1">
      <alignment horizontal="center" vertical="center" wrapText="1"/>
      <protection/>
    </xf>
    <xf numFmtId="0" fontId="6" fillId="0" borderId="12" xfId="60" applyFont="1" applyFill="1" applyBorder="1" applyAlignment="1">
      <alignment wrapText="1"/>
      <protection/>
    </xf>
    <xf numFmtId="0" fontId="5" fillId="0" borderId="12" xfId="60" applyFont="1" applyFill="1" applyBorder="1" applyAlignment="1">
      <alignment horizontal="left" vertical="top" wrapText="1"/>
      <protection/>
    </xf>
    <xf numFmtId="49" fontId="6" fillId="0" borderId="12" xfId="60" applyNumberFormat="1" applyFont="1" applyFill="1" applyBorder="1" applyAlignment="1">
      <alignment horizontal="center" vertical="center" wrapText="1"/>
      <protection/>
    </xf>
    <xf numFmtId="2" fontId="6" fillId="0" borderId="12" xfId="81" applyNumberFormat="1" applyFont="1" applyFill="1" applyBorder="1" applyAlignment="1">
      <alignment horizontal="left" vertical="center" wrapText="1"/>
      <protection/>
    </xf>
    <xf numFmtId="0" fontId="5" fillId="0" borderId="12" xfId="72" applyFont="1" applyFill="1" applyBorder="1" applyAlignment="1">
      <alignment horizontal="center" vertical="center"/>
      <protection/>
    </xf>
    <xf numFmtId="2" fontId="6" fillId="0" borderId="12" xfId="72" applyNumberFormat="1" applyFont="1" applyFill="1" applyBorder="1" applyAlignment="1">
      <alignment horizontal="left" vertical="center"/>
      <protection/>
    </xf>
    <xf numFmtId="2" fontId="6" fillId="0" borderId="12" xfId="72" applyNumberFormat="1" applyFont="1" applyFill="1" applyBorder="1" applyAlignment="1">
      <alignment horizontal="center" vertical="center" wrapText="1"/>
      <protection/>
    </xf>
    <xf numFmtId="0" fontId="6" fillId="0" borderId="12" xfId="60" applyFont="1" applyFill="1" applyBorder="1" applyAlignment="1">
      <alignment horizontal="center" wrapText="1"/>
      <protection/>
    </xf>
    <xf numFmtId="184" fontId="6" fillId="0" borderId="12" xfId="60" applyNumberFormat="1" applyFont="1" applyFill="1" applyBorder="1" applyAlignment="1">
      <alignment horizontal="left" vertical="center" wrapText="1"/>
      <protection/>
    </xf>
    <xf numFmtId="186" fontId="6" fillId="0" borderId="12" xfId="60" applyNumberFormat="1" applyFont="1" applyFill="1" applyBorder="1" applyAlignment="1">
      <alignment horizontal="center" vertical="center" wrapText="1"/>
      <protection/>
    </xf>
    <xf numFmtId="0" fontId="5" fillId="0" borderId="12" xfId="60" applyFont="1" applyFill="1" applyBorder="1" applyAlignment="1">
      <alignment horizontal="justify" vertical="center" wrapText="1"/>
      <protection/>
    </xf>
    <xf numFmtId="0" fontId="6" fillId="0" borderId="12" xfId="60" applyFont="1" applyFill="1" applyBorder="1" applyAlignment="1">
      <alignment vertical="center" wrapText="1"/>
      <protection/>
    </xf>
    <xf numFmtId="2" fontId="8" fillId="0" borderId="12" xfId="0" applyNumberFormat="1" applyFont="1" applyFill="1" applyBorder="1" applyAlignment="1" applyProtection="1">
      <alignment horizontal="center" vertical="center" wrapText="1"/>
      <protection locked="0"/>
    </xf>
    <xf numFmtId="0" fontId="15" fillId="0" borderId="0" xfId="0" applyFont="1" applyFill="1" applyAlignment="1">
      <alignment/>
    </xf>
    <xf numFmtId="184" fontId="84" fillId="0" borderId="12" xfId="0" applyNumberFormat="1" applyFont="1" applyBorder="1" applyAlignment="1">
      <alignment horizontal="center" vertical="center" wrapText="1"/>
    </xf>
    <xf numFmtId="0" fontId="84" fillId="0" borderId="12" xfId="0" applyFont="1" applyFill="1" applyBorder="1" applyAlignment="1">
      <alignment horizontal="left" vertical="center" wrapText="1"/>
    </xf>
    <xf numFmtId="1" fontId="84" fillId="0" borderId="12" xfId="0" applyNumberFormat="1" applyFont="1" applyFill="1" applyBorder="1" applyAlignment="1">
      <alignment horizontal="center" vertical="center" wrapText="1"/>
    </xf>
    <xf numFmtId="2" fontId="84" fillId="0" borderId="12" xfId="0" applyNumberFormat="1" applyFont="1" applyFill="1" applyBorder="1" applyAlignment="1">
      <alignment horizontal="center" vertical="center" wrapText="1"/>
    </xf>
    <xf numFmtId="0" fontId="84" fillId="0" borderId="12" xfId="0" applyFont="1" applyFill="1" applyBorder="1" applyAlignment="1">
      <alignment horizontal="center" vertical="center" wrapText="1"/>
    </xf>
    <xf numFmtId="2" fontId="84" fillId="0" borderId="12" xfId="66" applyNumberFormat="1" applyFont="1" applyFill="1" applyBorder="1" applyAlignment="1">
      <alignment horizontal="center" vertical="center"/>
      <protection/>
    </xf>
    <xf numFmtId="2" fontId="84" fillId="0" borderId="12" xfId="66" applyNumberFormat="1" applyFont="1" applyFill="1" applyBorder="1" applyAlignment="1">
      <alignment horizontal="center" vertical="center"/>
      <protection/>
    </xf>
    <xf numFmtId="2" fontId="85" fillId="0" borderId="12" xfId="0" applyNumberFormat="1" applyFont="1" applyFill="1" applyBorder="1" applyAlignment="1">
      <alignment horizontal="center"/>
    </xf>
    <xf numFmtId="0" fontId="9" fillId="0" borderId="12" xfId="67" applyFont="1" applyFill="1" applyBorder="1" applyAlignment="1">
      <alignment horizontal="left" vertical="center" wrapText="1"/>
      <protection/>
    </xf>
    <xf numFmtId="0" fontId="9" fillId="0" borderId="12" xfId="0" applyFont="1" applyFill="1" applyBorder="1" applyAlignment="1">
      <alignment horizontal="left" vertical="center" wrapText="1"/>
    </xf>
    <xf numFmtId="184" fontId="11" fillId="0" borderId="12" xfId="0" applyNumberFormat="1" applyFont="1" applyFill="1" applyBorder="1" applyAlignment="1">
      <alignment horizontal="left" vertical="center" wrapText="1"/>
    </xf>
    <xf numFmtId="0" fontId="9" fillId="0" borderId="12" xfId="0" applyFont="1" applyFill="1" applyBorder="1" applyAlignment="1">
      <alignment vertical="center" wrapText="1"/>
    </xf>
    <xf numFmtId="2" fontId="9" fillId="0" borderId="12" xfId="0" applyNumberFormat="1" applyFont="1" applyFill="1" applyBorder="1" applyAlignment="1">
      <alignment horizontal="center" vertical="center" wrapText="1"/>
    </xf>
    <xf numFmtId="0" fontId="27" fillId="0" borderId="12" xfId="0" applyFont="1" applyFill="1" applyBorder="1" applyAlignment="1">
      <alignment/>
    </xf>
    <xf numFmtId="184" fontId="9" fillId="0" borderId="12" xfId="0" applyNumberFormat="1" applyFont="1" applyFill="1" applyBorder="1" applyAlignment="1">
      <alignment horizontal="center" vertical="center" wrapText="1"/>
    </xf>
    <xf numFmtId="0" fontId="11" fillId="0" borderId="12" xfId="0" applyFont="1" applyFill="1" applyBorder="1" applyAlignment="1">
      <alignment vertical="center" wrapText="1"/>
    </xf>
    <xf numFmtId="0" fontId="9" fillId="0" borderId="12" xfId="0" applyFont="1" applyFill="1" applyBorder="1" applyAlignment="1">
      <alignment horizontal="center" vertical="center" wrapText="1"/>
    </xf>
    <xf numFmtId="0" fontId="11" fillId="0" borderId="12" xfId="0" applyFont="1" applyFill="1" applyBorder="1" applyAlignment="1">
      <alignment vertical="center" wrapText="1"/>
    </xf>
    <xf numFmtId="0" fontId="11" fillId="0" borderId="12" xfId="0" applyFont="1" applyFill="1" applyBorder="1" applyAlignment="1">
      <alignment horizontal="justify" vertical="center" wrapText="1"/>
    </xf>
    <xf numFmtId="0" fontId="9" fillId="0" borderId="12" xfId="0" applyFont="1" applyFill="1" applyBorder="1" applyAlignment="1">
      <alignment horizontal="justify" vertical="center" wrapText="1"/>
    </xf>
    <xf numFmtId="0" fontId="11" fillId="0" borderId="12" xfId="0" applyFont="1" applyFill="1" applyBorder="1" applyAlignment="1">
      <alignment vertical="center"/>
    </xf>
    <xf numFmtId="4" fontId="11" fillId="0" borderId="12" xfId="64" applyNumberFormat="1" applyFont="1" applyFill="1" applyBorder="1" applyAlignment="1">
      <alignment horizontal="center" vertical="center"/>
      <protection/>
    </xf>
    <xf numFmtId="0" fontId="27" fillId="0" borderId="12" xfId="0" applyFont="1" applyFill="1" applyBorder="1" applyAlignment="1">
      <alignment horizontal="center"/>
    </xf>
    <xf numFmtId="0" fontId="28" fillId="0" borderId="12" xfId="0" applyFont="1" applyFill="1" applyBorder="1" applyAlignment="1">
      <alignment/>
    </xf>
    <xf numFmtId="0" fontId="9" fillId="0" borderId="12" xfId="64" applyFont="1" applyFill="1" applyBorder="1" applyAlignment="1">
      <alignment horizontal="left" vertical="center" wrapText="1"/>
      <protection/>
    </xf>
    <xf numFmtId="4" fontId="9" fillId="0" borderId="12" xfId="64" applyNumberFormat="1" applyFont="1" applyFill="1" applyBorder="1" applyAlignment="1">
      <alignment horizontal="center" vertical="center"/>
      <protection/>
    </xf>
    <xf numFmtId="4" fontId="29" fillId="0" borderId="12" xfId="64" applyNumberFormat="1" applyFont="1" applyFill="1" applyBorder="1" applyAlignment="1">
      <alignment horizontal="center" vertical="center"/>
      <protection/>
    </xf>
    <xf numFmtId="4" fontId="29" fillId="0" borderId="12" xfId="64" applyNumberFormat="1" applyFont="1" applyFill="1" applyBorder="1" applyAlignment="1">
      <alignment horizontal="right" vertical="center"/>
      <protection/>
    </xf>
    <xf numFmtId="4" fontId="9" fillId="0" borderId="12" xfId="64" applyNumberFormat="1" applyFont="1" applyFill="1" applyBorder="1" applyAlignment="1">
      <alignment horizontal="center" vertical="center" wrapText="1"/>
      <protection/>
    </xf>
    <xf numFmtId="0" fontId="9" fillId="0" borderId="12" xfId="64" applyFont="1" applyFill="1" applyBorder="1" applyAlignment="1">
      <alignment horizontal="center" vertical="center"/>
      <protection/>
    </xf>
    <xf numFmtId="0" fontId="9" fillId="0" borderId="12" xfId="64" applyFont="1" applyFill="1" applyBorder="1" applyAlignment="1">
      <alignment horizontal="center" vertical="center" wrapText="1"/>
      <protection/>
    </xf>
    <xf numFmtId="180" fontId="9" fillId="0" borderId="12" xfId="0" applyNumberFormat="1" applyFont="1" applyFill="1" applyBorder="1" applyAlignment="1">
      <alignment horizontal="center" vertical="center" wrapText="1"/>
    </xf>
    <xf numFmtId="184" fontId="6" fillId="0" borderId="12" xfId="0" applyNumberFormat="1" applyFont="1" applyBorder="1" applyAlignment="1">
      <alignment horizontal="left" vertical="center" wrapText="1"/>
    </xf>
    <xf numFmtId="186" fontId="6" fillId="0" borderId="12" xfId="0" applyNumberFormat="1" applyFont="1" applyBorder="1" applyAlignment="1">
      <alignment horizontal="center" vertical="center" wrapText="1"/>
    </xf>
    <xf numFmtId="186" fontId="5" fillId="0" borderId="12" xfId="0" applyNumberFormat="1" applyFont="1" applyBorder="1" applyAlignment="1">
      <alignment horizontal="center" vertical="center" wrapText="1"/>
    </xf>
    <xf numFmtId="0" fontId="19" fillId="0" borderId="0" xfId="0" applyFont="1" applyFill="1" applyBorder="1" applyAlignment="1">
      <alignment horizontal="center" vertical="center" wrapText="1"/>
    </xf>
    <xf numFmtId="0" fontId="86" fillId="0" borderId="12" xfId="0" applyFont="1" applyFill="1" applyBorder="1" applyAlignment="1">
      <alignment horizontal="center" vertical="center" wrapText="1"/>
    </xf>
    <xf numFmtId="0" fontId="87" fillId="0" borderId="0" xfId="0" applyFont="1" applyFill="1" applyBorder="1" applyAlignment="1">
      <alignment horizontal="center" vertical="center" wrapText="1"/>
    </xf>
    <xf numFmtId="0" fontId="19" fillId="0" borderId="0" xfId="0" applyFont="1" applyBorder="1" applyAlignment="1">
      <alignment horizontal="center"/>
    </xf>
    <xf numFmtId="184" fontId="7" fillId="0" borderId="12" xfId="0" applyNumberFormat="1" applyFont="1" applyFill="1" applyBorder="1" applyAlignment="1">
      <alignment horizontal="center" vertical="center" wrapText="1"/>
    </xf>
    <xf numFmtId="0" fontId="86" fillId="0" borderId="12" xfId="0" applyFont="1" applyFill="1" applyBorder="1" applyAlignment="1">
      <alignment horizontal="center" vertical="center" wrapText="1"/>
    </xf>
    <xf numFmtId="0" fontId="82" fillId="0" borderId="12" xfId="0" applyFont="1" applyFill="1" applyBorder="1" applyAlignment="1">
      <alignment horizontal="center" vertical="center" wrapText="1"/>
    </xf>
    <xf numFmtId="2" fontId="5" fillId="0" borderId="12" xfId="0" applyNumberFormat="1" applyFont="1" applyFill="1" applyBorder="1" applyAlignment="1">
      <alignment horizontal="left" vertical="center" wrapText="1"/>
    </xf>
    <xf numFmtId="186" fontId="6" fillId="0" borderId="12" xfId="0" applyNumberFormat="1" applyFont="1" applyBorder="1" applyAlignment="1">
      <alignment horizontal="center" vertical="center" wrapText="1"/>
    </xf>
    <xf numFmtId="184" fontId="9" fillId="0" borderId="12" xfId="0" applyNumberFormat="1" applyFont="1" applyBorder="1" applyAlignment="1">
      <alignment horizontal="center" vertical="center" wrapText="1"/>
    </xf>
    <xf numFmtId="184" fontId="11" fillId="0" borderId="12" xfId="0" applyNumberFormat="1" applyFont="1" applyFill="1" applyBorder="1" applyAlignment="1">
      <alignment horizontal="center" vertical="center" wrapText="1"/>
    </xf>
    <xf numFmtId="184" fontId="84" fillId="0" borderId="12" xfId="0" applyNumberFormat="1" applyFont="1" applyBorder="1" applyAlignment="1">
      <alignment horizontal="left" vertical="center" wrapText="1"/>
    </xf>
    <xf numFmtId="184" fontId="86" fillId="0" borderId="12" xfId="0" applyNumberFormat="1" applyFont="1" applyBorder="1" applyAlignment="1">
      <alignment horizontal="center" vertical="center" wrapText="1"/>
    </xf>
    <xf numFmtId="0" fontId="86" fillId="0" borderId="12" xfId="0" applyFont="1" applyBorder="1" applyAlignment="1">
      <alignment horizontal="left" vertical="center" wrapText="1"/>
    </xf>
    <xf numFmtId="2" fontId="86" fillId="0" borderId="12" xfId="0" applyNumberFormat="1" applyFont="1" applyFill="1" applyBorder="1" applyAlignment="1">
      <alignment horizontal="center" vertical="center" wrapText="1"/>
    </xf>
    <xf numFmtId="0" fontId="84" fillId="0" borderId="12" xfId="0" applyFont="1" applyBorder="1" applyAlignment="1">
      <alignment horizontal="left" vertical="center" wrapText="1"/>
    </xf>
    <xf numFmtId="0" fontId="84" fillId="0" borderId="12" xfId="0" applyFont="1" applyBorder="1" applyAlignment="1">
      <alignment vertical="center" wrapText="1"/>
    </xf>
    <xf numFmtId="0" fontId="86" fillId="0" borderId="12" xfId="0" applyFont="1" applyBorder="1" applyAlignment="1" quotePrefix="1">
      <alignment horizontal="center" vertical="center" wrapText="1"/>
    </xf>
    <xf numFmtId="2" fontId="84" fillId="0" borderId="12" xfId="0" applyNumberFormat="1" applyFont="1" applyBorder="1" applyAlignment="1">
      <alignment horizontal="center" vertical="center" wrapText="1"/>
    </xf>
    <xf numFmtId="180" fontId="84" fillId="0" borderId="12" xfId="0" applyNumberFormat="1" applyFont="1" applyBorder="1" applyAlignment="1">
      <alignment horizontal="center" vertical="center" wrapText="1"/>
    </xf>
    <xf numFmtId="180" fontId="84" fillId="0" borderId="12" xfId="0" applyNumberFormat="1" applyFont="1" applyBorder="1" applyAlignment="1">
      <alignment horizontal="left" vertical="center" wrapText="1"/>
    </xf>
    <xf numFmtId="0" fontId="84" fillId="0" borderId="12" xfId="0" applyFont="1" applyFill="1" applyBorder="1" applyAlignment="1">
      <alignment vertical="center" wrapText="1"/>
    </xf>
    <xf numFmtId="184" fontId="86" fillId="0" borderId="12" xfId="0" applyNumberFormat="1" applyFont="1" applyBorder="1" applyAlignment="1">
      <alignment horizontal="left" vertical="center" wrapText="1"/>
    </xf>
    <xf numFmtId="2" fontId="86" fillId="0" borderId="12" xfId="0" applyNumberFormat="1" applyFont="1" applyBorder="1" applyAlignment="1">
      <alignment horizontal="center" vertical="center" wrapText="1"/>
    </xf>
    <xf numFmtId="0" fontId="84" fillId="0" borderId="12" xfId="0" applyFont="1" applyBorder="1" applyAlignment="1">
      <alignment horizontal="center" vertical="center" wrapText="1"/>
    </xf>
    <xf numFmtId="186" fontId="84" fillId="0" borderId="12" xfId="0" applyNumberFormat="1" applyFont="1" applyBorder="1" applyAlignment="1">
      <alignment horizontal="left" vertical="center" wrapText="1"/>
    </xf>
    <xf numFmtId="186" fontId="84" fillId="0" borderId="12" xfId="0" applyNumberFormat="1" applyFont="1" applyBorder="1" applyAlignment="1" quotePrefix="1">
      <alignment horizontal="center" vertical="center" wrapText="1"/>
    </xf>
    <xf numFmtId="186" fontId="84" fillId="0" borderId="12" xfId="0" applyNumberFormat="1" applyFont="1" applyBorder="1" applyAlignment="1">
      <alignment horizontal="center" vertical="center" wrapText="1"/>
    </xf>
    <xf numFmtId="0" fontId="86" fillId="0" borderId="12" xfId="0" applyFont="1" applyFill="1" applyBorder="1" applyAlignment="1">
      <alignment horizontal="left" vertical="center" wrapText="1"/>
    </xf>
    <xf numFmtId="2" fontId="84" fillId="0" borderId="12" xfId="0" applyNumberFormat="1" applyFont="1" applyFill="1" applyBorder="1" applyAlignment="1">
      <alignment horizontal="left" vertical="center" wrapText="1"/>
    </xf>
    <xf numFmtId="49" fontId="84" fillId="0" borderId="12" xfId="0" applyNumberFormat="1" applyFont="1" applyBorder="1" applyAlignment="1">
      <alignment horizontal="center" vertical="center" wrapText="1"/>
    </xf>
    <xf numFmtId="49" fontId="84" fillId="0" borderId="12" xfId="0" applyNumberFormat="1" applyFont="1" applyFill="1" applyBorder="1" applyAlignment="1">
      <alignment horizontal="left" vertical="center" wrapText="1"/>
    </xf>
    <xf numFmtId="4" fontId="86" fillId="0" borderId="12" xfId="0" applyNumberFormat="1" applyFont="1" applyFill="1" applyBorder="1" applyAlignment="1">
      <alignment horizontal="right" vertical="center" wrapText="1"/>
    </xf>
    <xf numFmtId="49" fontId="84" fillId="0" borderId="12" xfId="0" applyNumberFormat="1" applyFont="1" applyFill="1" applyBorder="1" applyAlignment="1">
      <alignment horizontal="center" vertical="center" wrapText="1"/>
    </xf>
    <xf numFmtId="186" fontId="86" fillId="0" borderId="12" xfId="0" applyNumberFormat="1" applyFont="1" applyBorder="1" applyAlignment="1">
      <alignment horizontal="center" vertical="center" wrapText="1"/>
    </xf>
    <xf numFmtId="2" fontId="84" fillId="0" borderId="12" xfId="0" applyNumberFormat="1" applyFont="1" applyBorder="1" applyAlignment="1">
      <alignment horizontal="left" vertical="center" wrapText="1"/>
    </xf>
    <xf numFmtId="0" fontId="86" fillId="0" borderId="12" xfId="0" applyFont="1" applyBorder="1" applyAlignment="1">
      <alignment horizontal="center" vertical="center" wrapText="1"/>
    </xf>
    <xf numFmtId="49" fontId="86" fillId="0" borderId="12" xfId="0" applyNumberFormat="1" applyFont="1" applyFill="1" applyBorder="1" applyAlignment="1">
      <alignment horizontal="center" vertical="center" wrapText="1"/>
    </xf>
    <xf numFmtId="49" fontId="86" fillId="0" borderId="12" xfId="0" applyNumberFormat="1" applyFont="1" applyFill="1" applyBorder="1" applyAlignment="1">
      <alignment horizontal="left" vertical="center" wrapText="1"/>
    </xf>
    <xf numFmtId="184" fontId="84" fillId="0" borderId="12" xfId="0" applyNumberFormat="1" applyFont="1" applyFill="1" applyBorder="1" applyAlignment="1">
      <alignment horizontal="left" vertical="center" wrapText="1"/>
    </xf>
    <xf numFmtId="2" fontId="84" fillId="0" borderId="12" xfId="66" applyNumberFormat="1" applyFont="1" applyFill="1" applyBorder="1" applyAlignment="1">
      <alignment horizontal="center" vertical="center" wrapText="1"/>
      <protection/>
    </xf>
    <xf numFmtId="4" fontId="84" fillId="0" borderId="12" xfId="0" applyNumberFormat="1" applyFont="1" applyFill="1" applyBorder="1" applyAlignment="1">
      <alignment horizontal="center" vertical="center" wrapText="1"/>
    </xf>
    <xf numFmtId="0" fontId="86" fillId="0" borderId="12" xfId="0" applyFont="1" applyBorder="1" applyAlignment="1">
      <alignment vertical="center" wrapText="1"/>
    </xf>
    <xf numFmtId="184" fontId="86" fillId="0" borderId="12" xfId="0" applyNumberFormat="1" applyFont="1" applyFill="1" applyBorder="1" applyAlignment="1">
      <alignment horizontal="center" vertical="center" wrapText="1"/>
    </xf>
    <xf numFmtId="184" fontId="86" fillId="0" borderId="12" xfId="0" applyNumberFormat="1" applyFont="1" applyFill="1" applyBorder="1" applyAlignment="1">
      <alignment horizontal="left" vertical="center" wrapText="1"/>
    </xf>
    <xf numFmtId="0" fontId="86" fillId="0" borderId="12" xfId="0" applyFont="1" applyFill="1" applyBorder="1" applyAlignment="1">
      <alignment horizontal="justify" vertical="center" wrapText="1"/>
    </xf>
    <xf numFmtId="183" fontId="84" fillId="0" borderId="12" xfId="0" applyNumberFormat="1" applyFont="1" applyBorder="1" applyAlignment="1">
      <alignment horizontal="center" vertical="center" wrapText="1"/>
    </xf>
    <xf numFmtId="0" fontId="6" fillId="0" borderId="12" xfId="0" applyFont="1" applyFill="1" applyBorder="1" applyAlignment="1">
      <alignment vertical="center" wrapText="1"/>
    </xf>
    <xf numFmtId="0" fontId="8" fillId="0" borderId="12" xfId="0" applyNumberFormat="1" applyFont="1" applyBorder="1" applyAlignment="1">
      <alignment vertical="center" wrapText="1"/>
    </xf>
    <xf numFmtId="0" fontId="8" fillId="0" borderId="0" xfId="0" applyFont="1" applyAlignment="1">
      <alignment/>
    </xf>
    <xf numFmtId="0" fontId="78" fillId="0" borderId="12" xfId="0" applyFont="1" applyFill="1" applyBorder="1" applyAlignment="1">
      <alignment horizontal="center" vertical="center"/>
    </xf>
    <xf numFmtId="184" fontId="6" fillId="0" borderId="12" xfId="0" applyNumberFormat="1" applyFont="1" applyBorder="1" applyAlignment="1">
      <alignment horizontal="center" vertical="center" wrapText="1"/>
    </xf>
    <xf numFmtId="0" fontId="6" fillId="0" borderId="12" xfId="66" applyFont="1" applyFill="1" applyBorder="1" applyAlignment="1">
      <alignment horizontal="center" vertical="center"/>
      <protection/>
    </xf>
    <xf numFmtId="0" fontId="8" fillId="0" borderId="12" xfId="0" applyNumberFormat="1" applyFont="1" applyFill="1" applyBorder="1" applyAlignment="1">
      <alignment horizontal="justify" vertical="center" wrapText="1"/>
    </xf>
    <xf numFmtId="0" fontId="8" fillId="0" borderId="12" xfId="69" applyNumberFormat="1" applyFont="1" applyFill="1" applyBorder="1" applyAlignment="1">
      <alignment vertical="center" wrapText="1"/>
      <protection/>
    </xf>
    <xf numFmtId="0" fontId="7" fillId="0" borderId="12" xfId="69" applyNumberFormat="1" applyFont="1" applyFill="1" applyBorder="1" applyAlignment="1">
      <alignment vertical="center" wrapText="1"/>
      <protection/>
    </xf>
    <xf numFmtId="4" fontId="7" fillId="0" borderId="12" xfId="0" applyNumberFormat="1" applyFont="1" applyFill="1" applyBorder="1" applyAlignment="1">
      <alignment horizontal="center" vertical="center" wrapText="1"/>
    </xf>
    <xf numFmtId="184" fontId="83" fillId="0" borderId="12" xfId="0" applyNumberFormat="1" applyFont="1" applyFill="1" applyBorder="1" applyAlignment="1">
      <alignment horizontal="center" vertical="center" wrapText="1"/>
    </xf>
    <xf numFmtId="2" fontId="83" fillId="0" borderId="12" xfId="0" applyNumberFormat="1" applyFont="1" applyFill="1" applyBorder="1" applyAlignment="1">
      <alignment horizontal="center" vertical="center" wrapText="1"/>
    </xf>
    <xf numFmtId="184" fontId="88" fillId="0" borderId="12" xfId="68" applyNumberFormat="1" applyFont="1" applyFill="1" applyBorder="1" applyAlignment="1">
      <alignment horizontal="center" vertical="center" wrapText="1"/>
      <protection/>
    </xf>
    <xf numFmtId="184" fontId="88" fillId="0" borderId="12" xfId="0" applyNumberFormat="1" applyFont="1" applyFill="1" applyBorder="1" applyAlignment="1">
      <alignment vertical="center"/>
    </xf>
    <xf numFmtId="184" fontId="85" fillId="0" borderId="12" xfId="0" applyNumberFormat="1" applyFont="1" applyFill="1" applyBorder="1" applyAlignment="1">
      <alignment vertical="center" wrapText="1"/>
    </xf>
    <xf numFmtId="0" fontId="88" fillId="0" borderId="12" xfId="0" applyFont="1" applyFill="1" applyBorder="1" applyAlignment="1">
      <alignment horizontal="center" vertical="center" wrapText="1"/>
    </xf>
    <xf numFmtId="0" fontId="88" fillId="0" borderId="12" xfId="0" applyFont="1" applyFill="1" applyBorder="1" applyAlignment="1">
      <alignment horizontal="left" vertical="center" wrapText="1"/>
    </xf>
    <xf numFmtId="2" fontId="88" fillId="0" borderId="12" xfId="0" applyNumberFormat="1" applyFont="1" applyFill="1" applyBorder="1" applyAlignment="1">
      <alignment horizontal="center" vertical="center" wrapText="1"/>
    </xf>
    <xf numFmtId="184" fontId="85" fillId="0" borderId="12" xfId="0" applyNumberFormat="1" applyFont="1" applyFill="1" applyBorder="1" applyAlignment="1">
      <alignment horizontal="center" vertical="center" wrapText="1"/>
    </xf>
    <xf numFmtId="0" fontId="85" fillId="0" borderId="12" xfId="72" applyFont="1" applyFill="1" applyBorder="1" applyAlignment="1">
      <alignment horizontal="justify" vertical="center" wrapText="1"/>
      <protection/>
    </xf>
    <xf numFmtId="0" fontId="85" fillId="0" borderId="12" xfId="0" applyFont="1" applyFill="1" applyBorder="1" applyAlignment="1">
      <alignment horizontal="center" vertical="center" wrapText="1"/>
    </xf>
    <xf numFmtId="0" fontId="85" fillId="0" borderId="12" xfId="0" applyFont="1" applyFill="1" applyBorder="1" applyAlignment="1">
      <alignment horizontal="left" vertical="center" wrapText="1"/>
    </xf>
    <xf numFmtId="2" fontId="85" fillId="0" borderId="12" xfId="0" applyNumberFormat="1" applyFont="1" applyFill="1" applyBorder="1" applyAlignment="1">
      <alignment horizontal="center" vertical="center" wrapText="1"/>
    </xf>
    <xf numFmtId="0" fontId="85" fillId="0" borderId="12" xfId="0" applyFont="1" applyFill="1" applyBorder="1" applyAlignment="1">
      <alignment vertical="center" wrapText="1"/>
    </xf>
    <xf numFmtId="184" fontId="88" fillId="0" borderId="12" xfId="0" applyNumberFormat="1" applyFont="1" applyFill="1" applyBorder="1" applyAlignment="1">
      <alignment horizontal="center" vertical="center" wrapText="1"/>
    </xf>
    <xf numFmtId="184" fontId="88" fillId="0" borderId="12" xfId="0" applyNumberFormat="1" applyFont="1" applyFill="1" applyBorder="1" applyAlignment="1">
      <alignment vertical="center" wrapText="1"/>
    </xf>
    <xf numFmtId="184" fontId="85" fillId="0" borderId="12" xfId="0" applyNumberFormat="1" applyFont="1" applyFill="1" applyBorder="1" applyAlignment="1">
      <alignment horizontal="justify" vertical="center" wrapText="1"/>
    </xf>
    <xf numFmtId="180" fontId="88" fillId="0" borderId="12" xfId="0" applyNumberFormat="1" applyFont="1" applyFill="1" applyBorder="1" applyAlignment="1">
      <alignment horizontal="center" vertical="center" wrapText="1"/>
    </xf>
    <xf numFmtId="0" fontId="88" fillId="0" borderId="12" xfId="72" applyFont="1" applyFill="1" applyBorder="1" applyAlignment="1">
      <alignment horizontal="justify" vertical="center" wrapText="1"/>
      <protection/>
    </xf>
    <xf numFmtId="0" fontId="88" fillId="0" borderId="12" xfId="68" applyFont="1" applyFill="1" applyBorder="1" applyAlignment="1">
      <alignment horizontal="center"/>
      <protection/>
    </xf>
    <xf numFmtId="0" fontId="88" fillId="0" borderId="12" xfId="0" applyFont="1" applyFill="1" applyBorder="1" applyAlignment="1">
      <alignment/>
    </xf>
    <xf numFmtId="184" fontId="85" fillId="0" borderId="12" xfId="0" applyNumberFormat="1" applyFont="1" applyFill="1" applyBorder="1" applyAlignment="1">
      <alignment horizontal="left" vertical="center" wrapText="1"/>
    </xf>
    <xf numFmtId="184" fontId="88" fillId="0" borderId="12" xfId="0" applyNumberFormat="1" applyFont="1" applyFill="1" applyBorder="1" applyAlignment="1">
      <alignment horizontal="left" vertical="center" wrapText="1"/>
    </xf>
    <xf numFmtId="0" fontId="85" fillId="0" borderId="12" xfId="0" applyFont="1" applyFill="1" applyBorder="1" applyAlignment="1">
      <alignment horizontal="center"/>
    </xf>
    <xf numFmtId="0" fontId="85" fillId="0" borderId="12" xfId="0" applyFont="1" applyFill="1" applyBorder="1" applyAlignment="1">
      <alignment horizontal="center" vertical="center"/>
    </xf>
    <xf numFmtId="184" fontId="6" fillId="0" borderId="12" xfId="68" applyNumberFormat="1" applyFont="1" applyFill="1" applyBorder="1" applyAlignment="1">
      <alignment horizontal="center" vertical="center" wrapText="1"/>
      <protection/>
    </xf>
    <xf numFmtId="184" fontId="6" fillId="0" borderId="12" xfId="60" applyNumberFormat="1" applyFont="1" applyFill="1" applyBorder="1" applyAlignment="1">
      <alignment vertical="center"/>
      <protection/>
    </xf>
    <xf numFmtId="184" fontId="5" fillId="0" borderId="12" xfId="60" applyNumberFormat="1" applyFont="1" applyFill="1" applyBorder="1" applyAlignment="1">
      <alignment vertical="center" wrapText="1"/>
      <protection/>
    </xf>
    <xf numFmtId="0" fontId="16" fillId="0" borderId="12" xfId="0" applyFont="1" applyFill="1" applyBorder="1" applyAlignment="1">
      <alignment horizontal="center" vertical="center"/>
    </xf>
    <xf numFmtId="0" fontId="16" fillId="0" borderId="12" xfId="0" applyFont="1" applyFill="1" applyBorder="1" applyAlignment="1">
      <alignment vertical="center" wrapText="1"/>
    </xf>
    <xf numFmtId="2" fontId="16" fillId="0" borderId="12" xfId="0" applyNumberFormat="1" applyFont="1" applyFill="1" applyBorder="1" applyAlignment="1">
      <alignment horizontal="center"/>
    </xf>
    <xf numFmtId="188" fontId="16" fillId="0" borderId="12" xfId="0" applyNumberFormat="1" applyFont="1" applyFill="1" applyBorder="1" applyAlignment="1">
      <alignment horizontal="right"/>
    </xf>
    <xf numFmtId="0" fontId="30" fillId="0" borderId="12" xfId="0" applyFont="1" applyFill="1" applyBorder="1" applyAlignment="1">
      <alignment horizontal="center" vertical="center"/>
    </xf>
    <xf numFmtId="0" fontId="5" fillId="0" borderId="12" xfId="70" applyFont="1" applyFill="1" applyBorder="1" applyAlignment="1">
      <alignment horizontal="left" vertical="center"/>
      <protection/>
    </xf>
    <xf numFmtId="0" fontId="5" fillId="0" borderId="12" xfId="75" applyFont="1" applyFill="1" applyBorder="1" applyAlignment="1">
      <alignment horizontal="center" vertical="center" wrapText="1"/>
      <protection/>
    </xf>
    <xf numFmtId="2" fontId="30" fillId="0" borderId="12" xfId="77" applyNumberFormat="1" applyFont="1" applyFill="1" applyBorder="1" applyAlignment="1">
      <alignment horizontal="left" vertical="center" wrapText="1"/>
      <protection/>
    </xf>
    <xf numFmtId="0" fontId="30" fillId="0" borderId="12" xfId="61" applyFont="1" applyFill="1" applyBorder="1" applyAlignment="1">
      <alignment horizontal="left" vertical="center" wrapText="1"/>
      <protection/>
    </xf>
    <xf numFmtId="0" fontId="30" fillId="0" borderId="12" xfId="63" applyFont="1" applyFill="1" applyBorder="1" applyAlignment="1">
      <alignment horizontal="center" vertical="center" wrapText="1"/>
      <protection/>
    </xf>
    <xf numFmtId="0" fontId="30" fillId="0" borderId="12" xfId="0" applyFont="1" applyFill="1" applyBorder="1" applyAlignment="1">
      <alignment horizontal="left" vertical="center" wrapText="1"/>
    </xf>
    <xf numFmtId="0" fontId="6" fillId="0" borderId="12" xfId="68" applyFont="1" applyFill="1" applyBorder="1" applyAlignment="1">
      <alignment horizontal="center"/>
      <protection/>
    </xf>
    <xf numFmtId="0" fontId="6" fillId="0" borderId="12" xfId="60" applyFont="1" applyFill="1" applyBorder="1" applyAlignment="1">
      <alignment/>
      <protection/>
    </xf>
    <xf numFmtId="0" fontId="5" fillId="0" borderId="12" xfId="60" applyFont="1" applyFill="1" applyBorder="1" applyAlignment="1">
      <alignment/>
      <protection/>
    </xf>
    <xf numFmtId="2" fontId="5" fillId="32" borderId="12" xfId="0" applyNumberFormat="1" applyFont="1" applyFill="1" applyBorder="1" applyAlignment="1">
      <alignment horizontal="center" vertical="center" wrapText="1"/>
    </xf>
    <xf numFmtId="2" fontId="5" fillId="32" borderId="12" xfId="0" applyNumberFormat="1" applyFont="1" applyFill="1" applyBorder="1" applyAlignment="1">
      <alignment horizontal="justify" vertical="center" wrapText="1"/>
    </xf>
    <xf numFmtId="2" fontId="5" fillId="32" borderId="12" xfId="0" applyNumberFormat="1" applyFont="1" applyFill="1" applyBorder="1" applyAlignment="1">
      <alignment horizontal="left" vertical="center" wrapText="1"/>
    </xf>
    <xf numFmtId="184" fontId="6" fillId="0" borderId="12" xfId="60" applyNumberFormat="1" applyFont="1" applyFill="1" applyBorder="1" applyAlignment="1">
      <alignment horizontal="center"/>
      <protection/>
    </xf>
    <xf numFmtId="0" fontId="6" fillId="0" borderId="12" xfId="60" applyFont="1" applyFill="1" applyBorder="1" applyAlignment="1">
      <alignment horizontal="left"/>
      <protection/>
    </xf>
    <xf numFmtId="2" fontId="6" fillId="0" borderId="12" xfId="60" applyNumberFormat="1" applyFont="1" applyFill="1" applyBorder="1" applyAlignment="1">
      <alignment horizontal="center"/>
      <protection/>
    </xf>
    <xf numFmtId="0" fontId="6" fillId="0" borderId="12" xfId="60" applyFont="1" applyFill="1" applyBorder="1" applyAlignment="1">
      <alignment horizontal="center" wrapText="1"/>
      <protection/>
    </xf>
    <xf numFmtId="0" fontId="6" fillId="0" borderId="12" xfId="60" applyFont="1" applyFill="1" applyBorder="1">
      <alignment/>
      <protection/>
    </xf>
    <xf numFmtId="0" fontId="89" fillId="0" borderId="12" xfId="0" applyFont="1" applyFill="1" applyBorder="1" applyAlignment="1">
      <alignment/>
    </xf>
    <xf numFmtId="1" fontId="86" fillId="0" borderId="12" xfId="0" applyNumberFormat="1" applyFont="1" applyFill="1" applyBorder="1" applyAlignment="1">
      <alignment horizontal="center" vertical="center"/>
    </xf>
    <xf numFmtId="0" fontId="86" fillId="0" borderId="12" xfId="0" applyFont="1" applyFill="1" applyBorder="1" applyAlignment="1">
      <alignment horizontal="center"/>
    </xf>
    <xf numFmtId="1" fontId="86" fillId="0" borderId="12" xfId="0" applyNumberFormat="1" applyFont="1" applyFill="1" applyBorder="1" applyAlignment="1">
      <alignment horizontal="center"/>
    </xf>
    <xf numFmtId="2" fontId="86" fillId="0" borderId="12" xfId="0" applyNumberFormat="1" applyFont="1" applyFill="1" applyBorder="1" applyAlignment="1">
      <alignment horizontal="center"/>
    </xf>
    <xf numFmtId="2" fontId="89" fillId="0" borderId="12" xfId="0" applyNumberFormat="1" applyFont="1" applyFill="1" applyBorder="1" applyAlignment="1">
      <alignment horizontal="center"/>
    </xf>
    <xf numFmtId="1" fontId="82" fillId="0" borderId="12" xfId="0" applyNumberFormat="1" applyFont="1" applyFill="1" applyBorder="1" applyAlignment="1">
      <alignment horizontal="center" vertical="center"/>
    </xf>
    <xf numFmtId="0" fontId="82" fillId="0" borderId="12" xfId="0" applyFont="1" applyFill="1" applyBorder="1" applyAlignment="1">
      <alignment horizontal="center"/>
    </xf>
    <xf numFmtId="1" fontId="82" fillId="0" borderId="12" xfId="0" applyNumberFormat="1" applyFont="1" applyFill="1" applyBorder="1" applyAlignment="1">
      <alignment horizontal="center"/>
    </xf>
    <xf numFmtId="2" fontId="82" fillId="0" borderId="12" xfId="0" applyNumberFormat="1" applyFont="1" applyFill="1" applyBorder="1" applyAlignment="1">
      <alignment horizontal="center"/>
    </xf>
    <xf numFmtId="0" fontId="90" fillId="0" borderId="12" xfId="0" applyFont="1" applyFill="1" applyBorder="1" applyAlignment="1">
      <alignment horizontal="center"/>
    </xf>
    <xf numFmtId="0" fontId="89" fillId="0" borderId="12" xfId="0" applyFont="1" applyFill="1" applyBorder="1" applyAlignment="1">
      <alignment horizontal="center"/>
    </xf>
    <xf numFmtId="2" fontId="86" fillId="0" borderId="12" xfId="0" applyNumberFormat="1" applyFont="1" applyFill="1" applyBorder="1" applyAlignment="1">
      <alignment horizontal="center" vertical="center" wrapText="1"/>
    </xf>
    <xf numFmtId="0" fontId="88" fillId="0" borderId="12" xfId="66" applyFont="1" applyFill="1" applyBorder="1" applyAlignment="1">
      <alignment horizontal="center" vertical="center"/>
      <protection/>
    </xf>
    <xf numFmtId="0" fontId="88" fillId="0" borderId="12" xfId="66" applyFont="1" applyFill="1" applyBorder="1" applyAlignment="1">
      <alignment horizontal="left" vertical="center" wrapText="1"/>
      <protection/>
    </xf>
    <xf numFmtId="2" fontId="88" fillId="0" borderId="12" xfId="66" applyNumberFormat="1" applyFont="1" applyFill="1" applyBorder="1" applyAlignment="1">
      <alignment horizontal="center" vertical="center"/>
      <protection/>
    </xf>
    <xf numFmtId="0" fontId="88" fillId="0" borderId="12" xfId="66" applyFont="1" applyFill="1" applyBorder="1" applyAlignment="1">
      <alignment wrapText="1"/>
      <protection/>
    </xf>
    <xf numFmtId="0" fontId="88" fillId="0" borderId="12" xfId="66" applyFont="1" applyFill="1" applyBorder="1">
      <alignment/>
      <protection/>
    </xf>
    <xf numFmtId="0" fontId="85" fillId="0" borderId="0" xfId="0" applyFont="1" applyAlignment="1">
      <alignment/>
    </xf>
    <xf numFmtId="0" fontId="85" fillId="0" borderId="12" xfId="66" applyFont="1" applyFill="1" applyBorder="1" applyAlignment="1">
      <alignment horizontal="center" vertical="center"/>
      <protection/>
    </xf>
    <xf numFmtId="0" fontId="85" fillId="0" borderId="12" xfId="64" applyFont="1" applyFill="1" applyBorder="1" applyAlignment="1">
      <alignment horizontal="left" vertical="center" wrapText="1"/>
      <protection/>
    </xf>
    <xf numFmtId="2" fontId="85" fillId="0" borderId="12" xfId="66" applyNumberFormat="1" applyFont="1" applyFill="1" applyBorder="1" applyAlignment="1">
      <alignment horizontal="center" vertical="center"/>
      <protection/>
    </xf>
    <xf numFmtId="0" fontId="85" fillId="0" borderId="12" xfId="66" applyFont="1" applyFill="1" applyBorder="1" applyAlignment="1">
      <alignment wrapText="1"/>
      <protection/>
    </xf>
    <xf numFmtId="0" fontId="85" fillId="0" borderId="12" xfId="66" applyFont="1" applyFill="1" applyBorder="1">
      <alignment/>
      <protection/>
    </xf>
    <xf numFmtId="0" fontId="85" fillId="0" borderId="12" xfId="66" applyFont="1" applyFill="1" applyBorder="1" applyAlignment="1">
      <alignment horizontal="left" vertical="center" wrapText="1"/>
      <protection/>
    </xf>
    <xf numFmtId="0" fontId="85" fillId="0" borderId="12" xfId="66" applyFont="1" applyFill="1" applyBorder="1" applyAlignment="1">
      <alignment horizontal="center" wrapText="1"/>
      <protection/>
    </xf>
    <xf numFmtId="0" fontId="88" fillId="0" borderId="12" xfId="66" applyFont="1" applyFill="1" applyBorder="1" applyAlignment="1">
      <alignment horizontal="center" wrapText="1"/>
      <protection/>
    </xf>
    <xf numFmtId="0" fontId="88" fillId="0" borderId="12" xfId="66" applyFont="1" applyFill="1" applyBorder="1" applyAlignment="1">
      <alignment horizontal="center"/>
      <protection/>
    </xf>
    <xf numFmtId="1" fontId="86" fillId="0" borderId="12" xfId="0" applyNumberFormat="1" applyFont="1" applyFill="1" applyBorder="1" applyAlignment="1">
      <alignment horizontal="center" vertical="center" wrapText="1"/>
    </xf>
    <xf numFmtId="0" fontId="86" fillId="0" borderId="12" xfId="0" applyFont="1" applyFill="1" applyBorder="1" applyAlignment="1">
      <alignment horizontal="center" vertical="center" wrapText="1"/>
    </xf>
    <xf numFmtId="0" fontId="86" fillId="0" borderId="12" xfId="0" applyFont="1" applyBorder="1" applyAlignment="1">
      <alignment horizontal="center" vertical="center" wrapText="1"/>
    </xf>
    <xf numFmtId="184" fontId="86" fillId="0" borderId="12" xfId="0" applyNumberFormat="1" applyFont="1" applyBorder="1" applyAlignment="1">
      <alignment horizontal="left" vertical="center" wrapText="1"/>
    </xf>
    <xf numFmtId="184" fontId="84" fillId="0" borderId="12" xfId="0" applyNumberFormat="1" applyFont="1" applyBorder="1" applyAlignment="1">
      <alignment horizontal="left" vertical="center" wrapText="1"/>
    </xf>
    <xf numFmtId="0" fontId="86" fillId="0" borderId="12" xfId="0" applyFont="1" applyBorder="1" applyAlignment="1">
      <alignment horizontal="left" vertical="center" wrapText="1"/>
    </xf>
    <xf numFmtId="0" fontId="84" fillId="0" borderId="12" xfId="0" applyFont="1" applyBorder="1" applyAlignment="1">
      <alignment horizontal="left" vertical="center" wrapText="1"/>
    </xf>
    <xf numFmtId="2" fontId="86" fillId="0" borderId="12" xfId="0" applyNumberFormat="1" applyFont="1" applyFill="1" applyBorder="1" applyAlignment="1">
      <alignment horizontal="center" vertical="center" wrapText="1"/>
    </xf>
    <xf numFmtId="184" fontId="82" fillId="33" borderId="12" xfId="0" applyNumberFormat="1" applyFont="1" applyFill="1" applyBorder="1" applyAlignment="1">
      <alignment horizontal="center" vertical="center" wrapText="1"/>
    </xf>
    <xf numFmtId="0" fontId="78" fillId="0" borderId="12" xfId="0" applyFont="1" applyBorder="1" applyAlignment="1">
      <alignment horizontal="left" vertical="center" wrapText="1"/>
    </xf>
    <xf numFmtId="186" fontId="88" fillId="0" borderId="12" xfId="0" applyNumberFormat="1" applyFont="1" applyBorder="1" applyAlignment="1">
      <alignment horizontal="center" vertical="center" wrapText="1"/>
    </xf>
    <xf numFmtId="0" fontId="78" fillId="0" borderId="12" xfId="0" applyFont="1" applyBorder="1" applyAlignment="1">
      <alignment vertical="center" wrapText="1"/>
    </xf>
    <xf numFmtId="186" fontId="85" fillId="0" borderId="12" xfId="0" applyNumberFormat="1" applyFont="1" applyBorder="1" applyAlignment="1">
      <alignment horizontal="center" vertical="center" wrapText="1"/>
    </xf>
    <xf numFmtId="184" fontId="85" fillId="0" borderId="12" xfId="0" applyNumberFormat="1" applyFont="1" applyBorder="1" applyAlignment="1">
      <alignment horizontal="center" vertical="center" wrapText="1"/>
    </xf>
    <xf numFmtId="0" fontId="78" fillId="0" borderId="12" xfId="0" applyNumberFormat="1" applyFont="1" applyBorder="1" applyAlignment="1">
      <alignment vertical="center" wrapText="1"/>
    </xf>
    <xf numFmtId="184" fontId="84" fillId="0" borderId="12" xfId="0" applyNumberFormat="1" applyFont="1" applyBorder="1" applyAlignment="1">
      <alignment horizontal="center" vertical="center" wrapText="1"/>
    </xf>
    <xf numFmtId="0" fontId="88" fillId="0" borderId="12" xfId="0" applyFont="1" applyBorder="1" applyAlignment="1">
      <alignment horizontal="left" vertical="center" wrapText="1"/>
    </xf>
    <xf numFmtId="0" fontId="85" fillId="0" borderId="12" xfId="0" applyFont="1" applyBorder="1" applyAlignment="1">
      <alignment horizontal="left" vertical="center" wrapText="1"/>
    </xf>
    <xf numFmtId="0" fontId="85" fillId="0" borderId="12" xfId="66" applyFont="1" applyFill="1" applyBorder="1" applyAlignment="1">
      <alignment horizontal="center"/>
      <protection/>
    </xf>
    <xf numFmtId="2" fontId="85" fillId="0" borderId="12" xfId="66" applyNumberFormat="1" applyFont="1" applyFill="1" applyBorder="1" applyAlignment="1">
      <alignment horizontal="center"/>
      <protection/>
    </xf>
    <xf numFmtId="0" fontId="85" fillId="0" borderId="12" xfId="66" applyFont="1" applyFill="1" applyBorder="1" applyAlignment="1">
      <alignment horizontal="center" vertical="center" wrapText="1"/>
      <protection/>
    </xf>
    <xf numFmtId="0" fontId="88" fillId="0" borderId="12" xfId="64" applyFont="1" applyFill="1" applyBorder="1" applyAlignment="1">
      <alignment horizontal="left" vertical="center" wrapText="1"/>
      <protection/>
    </xf>
    <xf numFmtId="0" fontId="88" fillId="0" borderId="12" xfId="66" applyFont="1" applyFill="1" applyBorder="1" applyAlignment="1">
      <alignment horizontal="center" vertical="center" wrapText="1"/>
      <protection/>
    </xf>
    <xf numFmtId="2" fontId="88" fillId="0" borderId="12" xfId="66" applyNumberFormat="1" applyFont="1" applyFill="1" applyBorder="1" applyAlignment="1">
      <alignment horizontal="center"/>
      <protection/>
    </xf>
    <xf numFmtId="0" fontId="85" fillId="0" borderId="12" xfId="75" applyFont="1" applyFill="1" applyBorder="1" applyAlignment="1">
      <alignment horizontal="center" vertical="center" wrapText="1"/>
      <protection/>
    </xf>
    <xf numFmtId="2" fontId="85" fillId="0" borderId="12" xfId="0" applyNumberFormat="1" applyFont="1" applyFill="1" applyBorder="1" applyAlignment="1">
      <alignment vertical="center" wrapText="1"/>
    </xf>
    <xf numFmtId="0" fontId="11" fillId="0" borderId="12" xfId="72" applyFont="1" applyFill="1" applyBorder="1" applyAlignment="1">
      <alignment horizontal="center" vertical="center" wrapText="1"/>
      <protection/>
    </xf>
    <xf numFmtId="184" fontId="78" fillId="0" borderId="12" xfId="0" applyNumberFormat="1" applyFont="1" applyFill="1" applyBorder="1" applyAlignment="1">
      <alignment horizontal="center" vertical="center" wrapText="1"/>
    </xf>
    <xf numFmtId="184" fontId="82" fillId="0" borderId="12" xfId="0" applyNumberFormat="1" applyFont="1" applyFill="1" applyBorder="1" applyAlignment="1">
      <alignment horizontal="center" vertical="center" wrapText="1"/>
    </xf>
    <xf numFmtId="184" fontId="82" fillId="0" borderId="12" xfId="0" applyNumberFormat="1" applyFont="1" applyBorder="1" applyAlignment="1">
      <alignment horizontal="center" vertical="center" wrapText="1"/>
    </xf>
    <xf numFmtId="4" fontId="82" fillId="0" borderId="12" xfId="42" applyNumberFormat="1" applyFont="1" applyBorder="1" applyAlignment="1">
      <alignment horizontal="center" vertical="center" wrapText="1"/>
    </xf>
    <xf numFmtId="0" fontId="82" fillId="0" borderId="12" xfId="0" applyFont="1" applyFill="1" applyBorder="1" applyAlignment="1">
      <alignment horizontal="left" vertical="center" wrapText="1"/>
    </xf>
    <xf numFmtId="0" fontId="82" fillId="0" borderId="12" xfId="0" applyFont="1" applyFill="1" applyBorder="1" applyAlignment="1">
      <alignment vertical="center" wrapText="1"/>
    </xf>
    <xf numFmtId="0" fontId="78" fillId="0" borderId="12" xfId="0" applyFont="1" applyFill="1" applyBorder="1" applyAlignment="1">
      <alignment horizontal="right" vertical="center" wrapText="1"/>
    </xf>
    <xf numFmtId="0" fontId="82" fillId="0" borderId="12" xfId="0" applyFont="1" applyFill="1" applyBorder="1" applyAlignment="1">
      <alignment horizontal="right" vertical="center" wrapText="1"/>
    </xf>
    <xf numFmtId="0" fontId="6" fillId="0" borderId="12" xfId="0" applyFont="1" applyBorder="1" applyAlignment="1">
      <alignment horizontal="left" vertical="center" wrapText="1"/>
    </xf>
    <xf numFmtId="184" fontId="6" fillId="0" borderId="12" xfId="0" applyNumberFormat="1" applyFont="1" applyBorder="1" applyAlignment="1">
      <alignment horizontal="left" vertical="center" wrapText="1"/>
    </xf>
    <xf numFmtId="184" fontId="6" fillId="0" borderId="12" xfId="0" applyNumberFormat="1" applyFont="1" applyFill="1" applyBorder="1" applyAlignment="1">
      <alignment horizontal="center" vertical="center" wrapText="1"/>
    </xf>
    <xf numFmtId="0" fontId="17" fillId="0" borderId="0" xfId="0" applyFont="1" applyAlignment="1">
      <alignment/>
    </xf>
    <xf numFmtId="49" fontId="17" fillId="0" borderId="12" xfId="0" applyNumberFormat="1" applyFont="1" applyFill="1" applyBorder="1" applyAlignment="1">
      <alignment horizontal="center" vertical="center"/>
    </xf>
    <xf numFmtId="2" fontId="17" fillId="0" borderId="12" xfId="0" applyNumberFormat="1" applyFont="1" applyFill="1" applyBorder="1" applyAlignment="1">
      <alignment horizontal="center" vertical="center"/>
    </xf>
    <xf numFmtId="184" fontId="17" fillId="0" borderId="12" xfId="66" applyNumberFormat="1" applyFont="1" applyFill="1" applyBorder="1" applyAlignment="1">
      <alignment horizontal="center" vertical="center" wrapText="1"/>
      <protection/>
    </xf>
    <xf numFmtId="184" fontId="17" fillId="0" borderId="12" xfId="72" applyNumberFormat="1" applyFont="1" applyFill="1" applyBorder="1" applyAlignment="1">
      <alignment horizontal="center" vertical="center" wrapText="1"/>
      <protection/>
    </xf>
    <xf numFmtId="0" fontId="17" fillId="0" borderId="0" xfId="0" applyFont="1" applyFill="1" applyBorder="1" applyAlignment="1">
      <alignment/>
    </xf>
    <xf numFmtId="0" fontId="17" fillId="0" borderId="0" xfId="0" applyFont="1" applyFill="1" applyAlignment="1">
      <alignment/>
    </xf>
    <xf numFmtId="2" fontId="7" fillId="0" borderId="12" xfId="0" applyNumberFormat="1" applyFont="1" applyBorder="1" applyAlignment="1">
      <alignment horizontal="center" vertical="center"/>
    </xf>
    <xf numFmtId="2" fontId="7" fillId="0" borderId="12" xfId="0" applyNumberFormat="1" applyFont="1" applyBorder="1" applyAlignment="1">
      <alignment horizontal="center"/>
    </xf>
    <xf numFmtId="0" fontId="88" fillId="0" borderId="12" xfId="0" applyFont="1" applyBorder="1" applyAlignment="1">
      <alignment horizontal="center" vertical="center" wrapText="1"/>
    </xf>
    <xf numFmtId="2" fontId="88" fillId="0" borderId="12" xfId="0" applyNumberFormat="1" applyFont="1" applyBorder="1" applyAlignment="1">
      <alignment horizontal="center" vertical="center" wrapText="1"/>
    </xf>
    <xf numFmtId="0" fontId="85" fillId="0" borderId="12" xfId="0" applyFont="1" applyBorder="1" applyAlignment="1">
      <alignment horizontal="center" vertical="center" wrapText="1"/>
    </xf>
    <xf numFmtId="2" fontId="88" fillId="0" borderId="12" xfId="0" applyNumberFormat="1" applyFont="1" applyFill="1" applyBorder="1" applyAlignment="1">
      <alignment horizontal="center"/>
    </xf>
    <xf numFmtId="2" fontId="6" fillId="0" borderId="12" xfId="0" applyNumberFormat="1" applyFont="1" applyFill="1" applyBorder="1" applyAlignment="1">
      <alignment horizontal="center"/>
    </xf>
    <xf numFmtId="2" fontId="5" fillId="0" borderId="12" xfId="0" applyNumberFormat="1" applyFont="1" applyFill="1" applyBorder="1" applyAlignment="1">
      <alignment horizontal="center"/>
    </xf>
    <xf numFmtId="2" fontId="6" fillId="0" borderId="12" xfId="0" applyNumberFormat="1" applyFont="1" applyFill="1" applyBorder="1" applyAlignment="1">
      <alignment horizontal="right"/>
    </xf>
    <xf numFmtId="2" fontId="5" fillId="0" borderId="12" xfId="74" applyNumberFormat="1" applyFont="1" applyFill="1" applyBorder="1" applyAlignment="1">
      <alignment horizontal="center" vertical="center"/>
      <protection/>
    </xf>
    <xf numFmtId="2" fontId="5" fillId="0" borderId="12" xfId="0" applyNumberFormat="1" applyFont="1" applyFill="1" applyBorder="1" applyAlignment="1">
      <alignment horizontal="right" vertical="center"/>
    </xf>
    <xf numFmtId="2" fontId="5" fillId="0" borderId="12" xfId="0" applyNumberFormat="1" applyFont="1" applyFill="1" applyBorder="1" applyAlignment="1">
      <alignment horizontal="center" vertical="center"/>
    </xf>
    <xf numFmtId="2" fontId="5" fillId="0" borderId="12" xfId="78" applyNumberFormat="1" applyFont="1" applyFill="1" applyBorder="1" applyAlignment="1">
      <alignment horizontal="right" vertical="center"/>
      <protection/>
    </xf>
    <xf numFmtId="2" fontId="5" fillId="0" borderId="12" xfId="65" applyNumberFormat="1" applyFont="1" applyFill="1" applyBorder="1" applyAlignment="1">
      <alignment horizontal="center" vertical="center"/>
      <protection/>
    </xf>
    <xf numFmtId="2" fontId="6" fillId="0" borderId="12" xfId="0" applyNumberFormat="1" applyFont="1" applyFill="1" applyBorder="1" applyAlignment="1">
      <alignment horizontal="center" vertical="center" wrapText="1"/>
    </xf>
    <xf numFmtId="2" fontId="5" fillId="0" borderId="12" xfId="0" applyNumberFormat="1" applyFont="1" applyBorder="1" applyAlignment="1">
      <alignment horizontal="center" vertical="center" wrapText="1"/>
    </xf>
    <xf numFmtId="0" fontId="6" fillId="0" borderId="12" xfId="80" applyFont="1" applyFill="1" applyBorder="1" applyAlignment="1">
      <alignment horizontal="left" vertical="center" wrapText="1"/>
      <protection/>
    </xf>
    <xf numFmtId="2" fontId="6" fillId="0" borderId="12" xfId="0" applyNumberFormat="1" applyFont="1" applyBorder="1" applyAlignment="1">
      <alignment vertical="center" wrapText="1"/>
    </xf>
    <xf numFmtId="184" fontId="5" fillId="0" borderId="12" xfId="0" applyNumberFormat="1" applyFont="1" applyFill="1" applyBorder="1" applyAlignment="1">
      <alignment horizontal="center" vertical="center" wrapText="1"/>
    </xf>
    <xf numFmtId="0" fontId="5" fillId="0" borderId="12" xfId="80" applyFont="1" applyFill="1" applyBorder="1" applyAlignment="1">
      <alignment horizontal="left" vertical="center" wrapText="1"/>
      <protection/>
    </xf>
    <xf numFmtId="171" fontId="5" fillId="0" borderId="12" xfId="0" applyNumberFormat="1" applyFont="1" applyFill="1" applyBorder="1" applyAlignment="1" applyProtection="1">
      <alignment vertical="center" wrapText="1"/>
      <protection locked="0"/>
    </xf>
    <xf numFmtId="171" fontId="5" fillId="0" borderId="12" xfId="0" applyNumberFormat="1" applyFont="1" applyFill="1" applyBorder="1" applyAlignment="1" applyProtection="1">
      <alignment horizontal="center" vertical="center" wrapText="1"/>
      <protection hidden="1"/>
    </xf>
    <xf numFmtId="1" fontId="5" fillId="0" borderId="12" xfId="0" applyNumberFormat="1" applyFont="1" applyFill="1" applyBorder="1" applyAlignment="1">
      <alignment horizontal="center" vertical="center" wrapText="1"/>
    </xf>
    <xf numFmtId="171" fontId="5" fillId="0" borderId="12" xfId="0" applyNumberFormat="1" applyFont="1" applyFill="1" applyBorder="1" applyAlignment="1" applyProtection="1">
      <alignment vertical="center" wrapText="1"/>
      <protection hidden="1"/>
    </xf>
    <xf numFmtId="0" fontId="5" fillId="0" borderId="12" xfId="62" applyFont="1" applyFill="1" applyBorder="1" applyAlignment="1">
      <alignment horizontal="left" vertical="center" wrapText="1"/>
      <protection/>
    </xf>
    <xf numFmtId="2" fontId="5" fillId="0" borderId="12" xfId="62" applyNumberFormat="1" applyFont="1" applyFill="1" applyBorder="1" applyAlignment="1">
      <alignment vertical="center" wrapText="1"/>
      <protection/>
    </xf>
    <xf numFmtId="0" fontId="5" fillId="0" borderId="12" xfId="62" applyFont="1" applyFill="1" applyBorder="1" applyAlignment="1">
      <alignment horizontal="center" vertical="center" wrapText="1"/>
      <protection/>
    </xf>
    <xf numFmtId="0" fontId="6" fillId="0" borderId="12" xfId="0" applyFont="1" applyFill="1" applyBorder="1" applyAlignment="1">
      <alignment horizontal="center" vertical="center"/>
    </xf>
    <xf numFmtId="171" fontId="6" fillId="0" borderId="12" xfId="0" applyNumberFormat="1" applyFont="1" applyFill="1" applyBorder="1" applyAlignment="1" applyProtection="1">
      <alignment vertical="center" wrapText="1"/>
      <protection locked="0"/>
    </xf>
    <xf numFmtId="171" fontId="6" fillId="0" borderId="12" xfId="0" applyNumberFormat="1" applyFont="1" applyFill="1" applyBorder="1" applyAlignment="1" applyProtection="1">
      <alignment horizontal="center" vertical="center" wrapText="1"/>
      <protection hidden="1"/>
    </xf>
    <xf numFmtId="1" fontId="6"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xf>
    <xf numFmtId="171" fontId="5" fillId="0" borderId="12" xfId="0" applyNumberFormat="1" applyFont="1" applyFill="1" applyBorder="1" applyAlignment="1">
      <alignment vertical="center" wrapText="1"/>
    </xf>
    <xf numFmtId="184" fontId="6" fillId="0" borderId="12" xfId="0" applyNumberFormat="1" applyFont="1" applyFill="1" applyBorder="1" applyAlignment="1">
      <alignment horizontal="left" vertical="center" wrapText="1"/>
    </xf>
    <xf numFmtId="0" fontId="88" fillId="0" borderId="12" xfId="0" applyFont="1" applyFill="1" applyBorder="1" applyAlignment="1">
      <alignment horizontal="center" vertical="center"/>
    </xf>
    <xf numFmtId="0" fontId="88" fillId="0" borderId="12" xfId="80" applyFont="1" applyFill="1" applyBorder="1" applyAlignment="1">
      <alignment horizontal="left" vertical="center" wrapText="1"/>
      <protection/>
    </xf>
    <xf numFmtId="171" fontId="88" fillId="0" borderId="12" xfId="0" applyNumberFormat="1" applyFont="1" applyFill="1" applyBorder="1" applyAlignment="1" applyProtection="1">
      <alignment vertical="center" wrapText="1"/>
      <protection locked="0"/>
    </xf>
    <xf numFmtId="171" fontId="88" fillId="0" borderId="12" xfId="0" applyNumberFormat="1" applyFont="1" applyFill="1" applyBorder="1" applyAlignment="1" applyProtection="1">
      <alignment horizontal="center" vertical="center" wrapText="1"/>
      <protection hidden="1"/>
    </xf>
    <xf numFmtId="1" fontId="88" fillId="0" borderId="12" xfId="0" applyNumberFormat="1" applyFont="1" applyFill="1" applyBorder="1" applyAlignment="1">
      <alignment horizontal="center" vertical="center" wrapText="1"/>
    </xf>
    <xf numFmtId="0" fontId="85" fillId="0" borderId="12" xfId="80" applyFont="1" applyFill="1" applyBorder="1" applyAlignment="1">
      <alignment horizontal="left" vertical="center" wrapText="1"/>
      <protection/>
    </xf>
    <xf numFmtId="171" fontId="85" fillId="0" borderId="12" xfId="0" applyNumberFormat="1" applyFont="1" applyFill="1" applyBorder="1" applyAlignment="1" applyProtection="1">
      <alignment vertical="center" wrapText="1"/>
      <protection locked="0"/>
    </xf>
    <xf numFmtId="171" fontId="85" fillId="0" borderId="12" xfId="0" applyNumberFormat="1" applyFont="1" applyFill="1" applyBorder="1" applyAlignment="1" applyProtection="1">
      <alignment horizontal="center" vertical="center" wrapText="1"/>
      <protection hidden="1"/>
    </xf>
    <xf numFmtId="1" fontId="85" fillId="0" borderId="12" xfId="0" applyNumberFormat="1" applyFont="1" applyFill="1" applyBorder="1" applyAlignment="1">
      <alignment horizontal="center" vertical="center" wrapText="1"/>
    </xf>
    <xf numFmtId="2" fontId="6" fillId="0" borderId="12" xfId="0" applyNumberFormat="1" applyFont="1" applyFill="1" applyBorder="1" applyAlignment="1">
      <alignment vertical="center"/>
    </xf>
    <xf numFmtId="0" fontId="6" fillId="32" borderId="12" xfId="0" applyFont="1" applyFill="1" applyBorder="1" applyAlignment="1">
      <alignment horizontal="left" vertical="center" wrapText="1"/>
    </xf>
    <xf numFmtId="2" fontId="6" fillId="32" borderId="12" xfId="0" applyNumberFormat="1" applyFont="1" applyFill="1" applyBorder="1" applyAlignment="1">
      <alignment horizontal="left" vertical="center" wrapText="1"/>
    </xf>
    <xf numFmtId="2" fontId="6" fillId="0" borderId="12" xfId="0" applyNumberFormat="1" applyFont="1" applyFill="1" applyBorder="1" applyAlignment="1">
      <alignment horizontal="left"/>
    </xf>
    <xf numFmtId="0" fontId="6" fillId="0" borderId="12" xfId="0" applyFont="1" applyFill="1" applyBorder="1" applyAlignment="1">
      <alignment horizontal="left"/>
    </xf>
    <xf numFmtId="0" fontId="5" fillId="0" borderId="12" xfId="85" applyNumberFormat="1" applyFont="1" applyFill="1" applyBorder="1" applyAlignment="1">
      <alignment horizontal="left"/>
      <protection/>
    </xf>
    <xf numFmtId="2" fontId="5" fillId="0" borderId="12" xfId="0" applyNumberFormat="1" applyFont="1" applyFill="1" applyBorder="1" applyAlignment="1">
      <alignment horizontal="left"/>
    </xf>
    <xf numFmtId="2" fontId="5" fillId="32" borderId="12" xfId="85" applyNumberFormat="1" applyFont="1" applyFill="1" applyBorder="1" applyAlignment="1">
      <alignment horizontal="left"/>
      <protection/>
    </xf>
    <xf numFmtId="0" fontId="5" fillId="32" borderId="12" xfId="0" applyFont="1" applyFill="1" applyBorder="1" applyAlignment="1">
      <alignment horizontal="left"/>
    </xf>
    <xf numFmtId="2" fontId="5" fillId="0" borderId="12" xfId="85" applyNumberFormat="1" applyFont="1" applyFill="1" applyBorder="1" applyAlignment="1">
      <alignment horizontal="left"/>
      <protection/>
    </xf>
    <xf numFmtId="0" fontId="5" fillId="32" borderId="12" xfId="0" applyNumberFormat="1" applyFont="1" applyFill="1" applyBorder="1" applyAlignment="1">
      <alignment horizontal="left" vertical="center" wrapText="1"/>
    </xf>
    <xf numFmtId="2" fontId="6" fillId="32" borderId="12" xfId="84" applyNumberFormat="1" applyFont="1" applyFill="1" applyBorder="1" applyAlignment="1">
      <alignment horizontal="left" vertical="center"/>
      <protection/>
    </xf>
    <xf numFmtId="2" fontId="6" fillId="0" borderId="12" xfId="0" applyNumberFormat="1" applyFont="1" applyFill="1" applyBorder="1" applyAlignment="1">
      <alignment horizontal="left" vertical="center" wrapText="1"/>
    </xf>
    <xf numFmtId="0" fontId="6" fillId="32" borderId="12" xfId="0" applyFont="1" applyFill="1" applyBorder="1" applyAlignment="1">
      <alignment horizontal="left"/>
    </xf>
    <xf numFmtId="0" fontId="5" fillId="0" borderId="12" xfId="0" applyFont="1" applyFill="1" applyBorder="1" applyAlignment="1">
      <alignment horizontal="left"/>
    </xf>
    <xf numFmtId="2" fontId="6" fillId="32" borderId="12" xfId="81" applyNumberFormat="1" applyFont="1" applyFill="1" applyBorder="1" applyAlignment="1">
      <alignment horizontal="left" vertical="center"/>
      <protection/>
    </xf>
    <xf numFmtId="1" fontId="5" fillId="0" borderId="12" xfId="0" applyNumberFormat="1" applyFont="1" applyFill="1" applyBorder="1" applyAlignment="1">
      <alignment horizontal="left" vertical="center" wrapText="1"/>
    </xf>
    <xf numFmtId="0" fontId="5" fillId="0" borderId="12" xfId="85" applyNumberFormat="1" applyFont="1" applyFill="1" applyBorder="1" applyAlignment="1">
      <alignment horizontal="left" wrapText="1"/>
      <protection/>
    </xf>
    <xf numFmtId="180" fontId="6" fillId="32" borderId="12" xfId="83" applyNumberFormat="1" applyFont="1" applyFill="1" applyBorder="1" applyAlignment="1">
      <alignment horizontal="left" vertical="center"/>
      <protection/>
    </xf>
    <xf numFmtId="2" fontId="6" fillId="32" borderId="12" xfId="83" applyNumberFormat="1" applyFont="1" applyFill="1" applyBorder="1" applyAlignment="1">
      <alignment horizontal="left" vertical="center"/>
      <protection/>
    </xf>
    <xf numFmtId="0" fontId="85" fillId="0" borderId="12" xfId="0" applyNumberFormat="1" applyFont="1" applyFill="1" applyBorder="1" applyAlignment="1">
      <alignment horizontal="left" vertical="center" wrapText="1"/>
    </xf>
    <xf numFmtId="0" fontId="85" fillId="0" borderId="12" xfId="85" applyNumberFormat="1" applyFont="1" applyFill="1" applyBorder="1" applyAlignment="1">
      <alignment horizontal="left"/>
      <protection/>
    </xf>
    <xf numFmtId="2" fontId="85" fillId="0" borderId="12" xfId="0" applyNumberFormat="1" applyFont="1" applyFill="1" applyBorder="1" applyAlignment="1">
      <alignment horizontal="left"/>
    </xf>
    <xf numFmtId="2" fontId="85" fillId="32" borderId="12" xfId="85" applyNumberFormat="1" applyFont="1" applyFill="1" applyBorder="1" applyAlignment="1">
      <alignment horizontal="left"/>
      <protection/>
    </xf>
    <xf numFmtId="0" fontId="85" fillId="32" borderId="12" xfId="0" applyFont="1" applyFill="1" applyBorder="1" applyAlignment="1">
      <alignment horizontal="left"/>
    </xf>
    <xf numFmtId="2" fontId="85" fillId="0" borderId="12" xfId="85" applyNumberFormat="1" applyFont="1" applyFill="1" applyBorder="1" applyAlignment="1">
      <alignment horizontal="left"/>
      <protection/>
    </xf>
    <xf numFmtId="0" fontId="85" fillId="0" borderId="12" xfId="85" applyNumberFormat="1" applyFont="1" applyFill="1" applyBorder="1" applyAlignment="1">
      <alignment horizontal="left" wrapText="1"/>
      <protection/>
    </xf>
    <xf numFmtId="180" fontId="88" fillId="32" borderId="12" xfId="83" applyNumberFormat="1" applyFont="1" applyFill="1" applyBorder="1" applyAlignment="1">
      <alignment horizontal="left" vertical="center"/>
      <protection/>
    </xf>
    <xf numFmtId="2" fontId="88" fillId="32" borderId="12" xfId="83" applyNumberFormat="1" applyFont="1" applyFill="1" applyBorder="1" applyAlignment="1">
      <alignment horizontal="left" vertical="center"/>
      <protection/>
    </xf>
    <xf numFmtId="2" fontId="88" fillId="0" borderId="12" xfId="0" applyNumberFormat="1" applyFont="1" applyFill="1" applyBorder="1" applyAlignment="1">
      <alignment horizontal="left"/>
    </xf>
    <xf numFmtId="2" fontId="88" fillId="0" borderId="12" xfId="0" applyNumberFormat="1" applyFont="1" applyFill="1" applyBorder="1" applyAlignment="1">
      <alignment horizontal="left" vertical="center" wrapText="1"/>
    </xf>
    <xf numFmtId="0" fontId="88" fillId="32" borderId="12" xfId="0" applyFont="1" applyFill="1" applyBorder="1" applyAlignment="1">
      <alignment horizontal="left" vertical="center" wrapText="1"/>
    </xf>
    <xf numFmtId="2" fontId="88" fillId="32" borderId="12" xfId="0" applyNumberFormat="1" applyFont="1" applyFill="1" applyBorder="1" applyAlignment="1">
      <alignment horizontal="left" vertical="center" wrapText="1"/>
    </xf>
    <xf numFmtId="0" fontId="88" fillId="0" borderId="12" xfId="0" applyFont="1" applyFill="1" applyBorder="1" applyAlignment="1">
      <alignment horizontal="left"/>
    </xf>
    <xf numFmtId="1" fontId="85" fillId="0" borderId="12" xfId="0" applyNumberFormat="1" applyFont="1" applyFill="1" applyBorder="1" applyAlignment="1">
      <alignment horizontal="left" vertical="center" wrapText="1"/>
    </xf>
    <xf numFmtId="2" fontId="85" fillId="0" borderId="12" xfId="83" applyNumberFormat="1" applyFont="1" applyFill="1" applyBorder="1" applyAlignment="1">
      <alignment horizontal="left" vertical="center" wrapText="1"/>
      <protection/>
    </xf>
    <xf numFmtId="2" fontId="85" fillId="0" borderId="12" xfId="0" applyNumberFormat="1" applyFont="1" applyFill="1" applyBorder="1" applyAlignment="1">
      <alignment horizontal="left" vertical="center" wrapText="1"/>
    </xf>
    <xf numFmtId="2" fontId="85" fillId="0" borderId="12" xfId="81" applyNumberFormat="1" applyFont="1" applyFill="1" applyBorder="1" applyAlignment="1">
      <alignment horizontal="left" vertical="center"/>
      <protection/>
    </xf>
    <xf numFmtId="0" fontId="85" fillId="0" borderId="12" xfId="83" applyFont="1" applyFill="1" applyBorder="1" applyAlignment="1">
      <alignment horizontal="left" vertical="center" wrapText="1"/>
      <protection/>
    </xf>
    <xf numFmtId="4" fontId="85" fillId="0" borderId="12" xfId="83" applyNumberFormat="1" applyFont="1" applyFill="1" applyBorder="1" applyAlignment="1">
      <alignment horizontal="left" vertical="center" wrapText="1"/>
      <protection/>
    </xf>
    <xf numFmtId="4" fontId="85" fillId="0" borderId="12" xfId="83" applyNumberFormat="1" applyFont="1" applyFill="1" applyBorder="1" applyAlignment="1">
      <alignment horizontal="left" vertical="center"/>
      <protection/>
    </xf>
    <xf numFmtId="2" fontId="85" fillId="0" borderId="12" xfId="0" applyNumberFormat="1" applyFont="1" applyFill="1" applyBorder="1" applyAlignment="1">
      <alignment horizontal="left" wrapText="1"/>
    </xf>
    <xf numFmtId="0" fontId="85" fillId="0" borderId="12" xfId="83" applyFont="1" applyBorder="1" applyAlignment="1">
      <alignment horizontal="left" vertical="center"/>
      <protection/>
    </xf>
    <xf numFmtId="0" fontId="85" fillId="0" borderId="12" xfId="0" applyFont="1" applyBorder="1" applyAlignment="1">
      <alignment horizontal="left" wrapText="1"/>
    </xf>
    <xf numFmtId="0" fontId="85" fillId="0" borderId="12" xfId="0" applyFont="1" applyFill="1" applyBorder="1" applyAlignment="1">
      <alignment horizontal="left"/>
    </xf>
    <xf numFmtId="2" fontId="85" fillId="0" borderId="12" xfId="0" applyNumberFormat="1" applyFont="1" applyFill="1" applyBorder="1" applyAlignment="1">
      <alignment horizontal="left" vertical="center"/>
    </xf>
    <xf numFmtId="2" fontId="85" fillId="0" borderId="12" xfId="66" applyNumberFormat="1" applyFont="1" applyFill="1" applyBorder="1" applyAlignment="1">
      <alignment horizontal="left" vertical="center"/>
      <protection/>
    </xf>
    <xf numFmtId="2" fontId="88" fillId="32" borderId="12" xfId="81" applyNumberFormat="1" applyFont="1" applyFill="1" applyBorder="1" applyAlignment="1">
      <alignment horizontal="left" vertical="center"/>
      <protection/>
    </xf>
    <xf numFmtId="2" fontId="85" fillId="0" borderId="12" xfId="81" applyNumberFormat="1" applyFont="1" applyFill="1" applyBorder="1" applyAlignment="1">
      <alignment horizontal="left" vertical="center" wrapText="1"/>
      <protection/>
    </xf>
    <xf numFmtId="4" fontId="85" fillId="0" borderId="12" xfId="84" applyNumberFormat="1" applyFont="1" applyFill="1" applyBorder="1" applyAlignment="1">
      <alignment horizontal="left" vertical="center" wrapText="1"/>
      <protection/>
    </xf>
    <xf numFmtId="180" fontId="88" fillId="32" borderId="12" xfId="84" applyNumberFormat="1" applyFont="1" applyFill="1" applyBorder="1" applyAlignment="1">
      <alignment horizontal="left" vertical="center"/>
      <protection/>
    </xf>
    <xf numFmtId="2" fontId="88" fillId="32" borderId="12" xfId="84" applyNumberFormat="1" applyFont="1" applyFill="1" applyBorder="1" applyAlignment="1">
      <alignment horizontal="left" vertical="center"/>
      <protection/>
    </xf>
    <xf numFmtId="0" fontId="85" fillId="0" borderId="12" xfId="83" applyFont="1" applyFill="1" applyBorder="1" applyAlignment="1">
      <alignment horizontal="left" vertical="center"/>
      <protection/>
    </xf>
    <xf numFmtId="0" fontId="88" fillId="0" borderId="12" xfId="0" applyNumberFormat="1" applyFont="1" applyFill="1" applyBorder="1" applyAlignment="1">
      <alignment horizontal="left" vertical="center" wrapText="1"/>
    </xf>
    <xf numFmtId="0" fontId="88" fillId="0" borderId="12" xfId="85" applyNumberFormat="1" applyFont="1" applyFill="1" applyBorder="1" applyAlignment="1">
      <alignment horizontal="left"/>
      <protection/>
    </xf>
    <xf numFmtId="0" fontId="88" fillId="0" borderId="12" xfId="85" applyNumberFormat="1" applyFont="1" applyFill="1" applyBorder="1" applyAlignment="1">
      <alignment horizontal="left" wrapText="1"/>
      <protection/>
    </xf>
    <xf numFmtId="0" fontId="17" fillId="0" borderId="0" xfId="0" applyNumberFormat="1" applyFont="1" applyFill="1" applyBorder="1" applyAlignment="1">
      <alignment/>
    </xf>
    <xf numFmtId="186" fontId="6" fillId="0" borderId="12" xfId="0" applyNumberFormat="1" applyFont="1" applyBorder="1" applyAlignment="1">
      <alignment horizontal="left" vertical="center" wrapText="1"/>
    </xf>
    <xf numFmtId="186" fontId="5" fillId="0" borderId="12" xfId="0" applyNumberFormat="1" applyFont="1" applyBorder="1" applyAlignment="1">
      <alignment horizontal="left" vertical="center" wrapText="1"/>
    </xf>
    <xf numFmtId="186" fontId="5" fillId="0" borderId="12" xfId="0" applyNumberFormat="1" applyFont="1" applyFill="1" applyBorder="1" applyAlignment="1">
      <alignment horizontal="left" vertical="center" wrapText="1"/>
    </xf>
    <xf numFmtId="189" fontId="5" fillId="0" borderId="12" xfId="42" applyNumberFormat="1" applyFont="1" applyFill="1" applyBorder="1" applyAlignment="1">
      <alignment vertical="center" wrapText="1"/>
    </xf>
    <xf numFmtId="186" fontId="5" fillId="0" borderId="12" xfId="0" applyNumberFormat="1" applyFont="1" applyFill="1" applyBorder="1" applyAlignment="1">
      <alignment horizontal="center" vertical="center" wrapText="1"/>
    </xf>
    <xf numFmtId="184" fontId="5" fillId="0" borderId="12" xfId="0" applyNumberFormat="1" applyFont="1" applyFill="1" applyBorder="1" applyAlignment="1">
      <alignment vertical="center" wrapText="1"/>
    </xf>
    <xf numFmtId="2" fontId="5" fillId="0" borderId="12" xfId="0" applyNumberFormat="1" applyFont="1" applyFill="1" applyBorder="1" applyAlignment="1">
      <alignment horizontal="justify" vertical="center" wrapText="1"/>
    </xf>
    <xf numFmtId="189" fontId="5" fillId="0" borderId="12" xfId="42" applyNumberFormat="1" applyFont="1" applyFill="1" applyBorder="1" applyAlignment="1">
      <alignment horizontal="left" vertical="center" wrapText="1"/>
    </xf>
    <xf numFmtId="186" fontId="6" fillId="0" borderId="12" xfId="0" applyNumberFormat="1"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right"/>
    </xf>
    <xf numFmtId="0" fontId="12" fillId="0" borderId="0" xfId="0" applyFont="1" applyFill="1" applyAlignment="1">
      <alignment/>
    </xf>
    <xf numFmtId="2" fontId="6" fillId="0" borderId="12" xfId="0" applyNumberFormat="1" applyFont="1" applyBorder="1" applyAlignment="1">
      <alignment horizontal="center" vertical="center" wrapText="1"/>
    </xf>
    <xf numFmtId="0" fontId="5" fillId="0" borderId="12" xfId="0" applyFont="1" applyBorder="1" applyAlignment="1">
      <alignment vertical="center" wrapText="1"/>
    </xf>
    <xf numFmtId="0" fontId="5" fillId="0" borderId="12" xfId="0" applyFont="1" applyBorder="1" applyAlignment="1">
      <alignment horizontal="center" vertical="center" wrapText="1"/>
    </xf>
    <xf numFmtId="0" fontId="2" fillId="0" borderId="12" xfId="0" applyFont="1" applyFill="1" applyBorder="1" applyAlignment="1">
      <alignment wrapText="1"/>
    </xf>
    <xf numFmtId="0" fontId="2" fillId="0" borderId="12" xfId="0" applyFont="1" applyFill="1" applyBorder="1" applyAlignment="1">
      <alignment horizontal="center" wrapText="1"/>
    </xf>
    <xf numFmtId="0" fontId="12" fillId="0" borderId="12" xfId="0" applyFont="1" applyFill="1" applyBorder="1" applyAlignment="1">
      <alignment horizontal="center" vertical="center"/>
    </xf>
    <xf numFmtId="0" fontId="6" fillId="33" borderId="12" xfId="66" applyFont="1" applyFill="1" applyBorder="1" applyAlignment="1">
      <alignment vertical="center" wrapText="1"/>
      <protection/>
    </xf>
    <xf numFmtId="39" fontId="6" fillId="0" borderId="12" xfId="0" applyNumberFormat="1" applyFont="1" applyFill="1" applyBorder="1" applyAlignment="1">
      <alignment horizontal="center" vertical="center" wrapText="1"/>
    </xf>
    <xf numFmtId="187" fontId="5" fillId="0" borderId="12" xfId="0" applyNumberFormat="1" applyFont="1" applyFill="1" applyBorder="1" applyAlignment="1">
      <alignment horizontal="center" vertical="center" wrapText="1"/>
    </xf>
    <xf numFmtId="0" fontId="5" fillId="0" borderId="12" xfId="0" applyFont="1" applyBorder="1" applyAlignment="1">
      <alignment horizontal="center" wrapText="1"/>
    </xf>
    <xf numFmtId="0" fontId="6" fillId="0" borderId="12" xfId="0" applyFont="1" applyBorder="1" applyAlignment="1">
      <alignment horizontal="center" wrapText="1"/>
    </xf>
    <xf numFmtId="0" fontId="6" fillId="0" borderId="12" xfId="0" applyFont="1" applyFill="1" applyBorder="1" applyAlignment="1">
      <alignment horizontal="center"/>
    </xf>
    <xf numFmtId="0" fontId="6" fillId="0" borderId="12" xfId="0" applyFont="1" applyFill="1" applyBorder="1" applyAlignment="1">
      <alignment/>
    </xf>
    <xf numFmtId="2" fontId="6" fillId="0" borderId="12" xfId="0" applyNumberFormat="1" applyFont="1" applyFill="1" applyBorder="1" applyAlignment="1">
      <alignment horizontal="center" vertical="center"/>
    </xf>
    <xf numFmtId="0" fontId="5" fillId="0" borderId="12" xfId="0" applyFont="1" applyFill="1" applyBorder="1" applyAlignment="1">
      <alignment horizontal="center" wrapText="1"/>
    </xf>
    <xf numFmtId="0" fontId="12" fillId="0" borderId="12" xfId="0" applyFont="1" applyFill="1" applyBorder="1" applyAlignment="1">
      <alignment wrapText="1"/>
    </xf>
    <xf numFmtId="0" fontId="6" fillId="0" borderId="12" xfId="0" applyFont="1" applyBorder="1" applyAlignment="1">
      <alignment horizontal="center" vertical="center" wrapText="1"/>
    </xf>
    <xf numFmtId="184" fontId="85" fillId="33" borderId="12" xfId="0" applyNumberFormat="1" applyFont="1" applyFill="1" applyBorder="1" applyAlignment="1">
      <alignment horizontal="center" vertical="center" wrapText="1"/>
    </xf>
    <xf numFmtId="186" fontId="85" fillId="33" borderId="12" xfId="0" applyNumberFormat="1" applyFont="1" applyFill="1" applyBorder="1" applyAlignment="1">
      <alignment horizontal="center" vertical="center" wrapText="1"/>
    </xf>
    <xf numFmtId="0" fontId="6" fillId="0" borderId="12" xfId="0" applyFont="1" applyBorder="1" applyAlignment="1">
      <alignment vertical="center" wrapText="1"/>
    </xf>
    <xf numFmtId="0" fontId="5" fillId="0" borderId="12" xfId="0" applyFont="1" applyFill="1" applyBorder="1" applyAlignment="1">
      <alignment vertical="center" wrapText="1"/>
    </xf>
    <xf numFmtId="39" fontId="5" fillId="0" borderId="12" xfId="0" applyNumberFormat="1" applyFont="1" applyFill="1" applyBorder="1" applyAlignment="1">
      <alignment horizontal="center" vertical="center" wrapText="1"/>
    </xf>
    <xf numFmtId="39" fontId="5" fillId="0" borderId="12" xfId="0" applyNumberFormat="1" applyFont="1" applyFill="1" applyBorder="1" applyAlignment="1">
      <alignment horizontal="center" vertical="center"/>
    </xf>
    <xf numFmtId="0" fontId="5" fillId="0" borderId="12" xfId="0" applyFont="1" applyFill="1" applyBorder="1" applyAlignment="1">
      <alignment horizontal="left" vertical="center"/>
    </xf>
    <xf numFmtId="39" fontId="5" fillId="0" borderId="12" xfId="79" applyNumberFormat="1" applyFont="1" applyFill="1" applyBorder="1" applyAlignment="1">
      <alignment horizontal="center" vertical="center" wrapText="1"/>
      <protection/>
    </xf>
    <xf numFmtId="186" fontId="6" fillId="0" borderId="12" xfId="0" applyNumberFormat="1" applyFont="1" applyFill="1" applyBorder="1" applyAlignment="1">
      <alignment horizontal="center" vertical="center"/>
    </xf>
    <xf numFmtId="0" fontId="6" fillId="0" borderId="12" xfId="0" applyFont="1" applyFill="1" applyBorder="1" applyAlignment="1">
      <alignment wrapText="1"/>
    </xf>
    <xf numFmtId="0" fontId="6" fillId="0" borderId="12" xfId="0" applyFont="1" applyFill="1" applyBorder="1" applyAlignment="1">
      <alignment horizontal="center" wrapText="1"/>
    </xf>
    <xf numFmtId="186" fontId="6" fillId="0" borderId="12" xfId="0" applyNumberFormat="1" applyFont="1" applyFill="1" applyBorder="1" applyAlignment="1">
      <alignment horizontal="left" vertical="center" wrapText="1"/>
    </xf>
    <xf numFmtId="171" fontId="6" fillId="0" borderId="12" xfId="0" applyNumberFormat="1" applyFont="1" applyFill="1" applyBorder="1" applyAlignment="1" applyProtection="1">
      <alignment horizontal="left" vertical="center" wrapText="1"/>
      <protection hidden="1"/>
    </xf>
    <xf numFmtId="4" fontId="5" fillId="0" borderId="12" xfId="0" applyNumberFormat="1" applyFont="1" applyFill="1" applyBorder="1" applyAlignment="1" applyProtection="1">
      <alignment horizontal="left" vertical="center" wrapText="1"/>
      <protection locked="0"/>
    </xf>
    <xf numFmtId="179" fontId="5" fillId="0" borderId="12" xfId="42" applyNumberFormat="1" applyFont="1" applyFill="1" applyBorder="1" applyAlignment="1">
      <alignment horizontal="left" vertical="center" wrapText="1"/>
    </xf>
    <xf numFmtId="4" fontId="6" fillId="0" borderId="12" xfId="0" applyNumberFormat="1" applyFont="1" applyFill="1" applyBorder="1" applyAlignment="1" applyProtection="1">
      <alignment horizontal="left" vertical="center" wrapText="1"/>
      <protection locked="0"/>
    </xf>
    <xf numFmtId="1" fontId="6" fillId="0" borderId="12" xfId="0" applyNumberFormat="1" applyFont="1" applyFill="1" applyBorder="1" applyAlignment="1">
      <alignment horizontal="left" vertical="center" wrapText="1"/>
    </xf>
    <xf numFmtId="2" fontId="5" fillId="0" borderId="12" xfId="76" applyNumberFormat="1" applyFont="1" applyFill="1" applyBorder="1" applyAlignment="1">
      <alignment horizontal="left" vertical="center" wrapText="1"/>
      <protection/>
    </xf>
    <xf numFmtId="2" fontId="5" fillId="0" borderId="12" xfId="81" applyNumberFormat="1" applyFont="1" applyFill="1" applyBorder="1" applyAlignment="1">
      <alignment horizontal="left" vertical="center" wrapText="1"/>
      <protection/>
    </xf>
    <xf numFmtId="171" fontId="5" fillId="0" borderId="12" xfId="0" applyNumberFormat="1" applyFont="1" applyFill="1" applyBorder="1" applyAlignment="1" applyProtection="1">
      <alignment horizontal="left" vertical="center" wrapText="1"/>
      <protection hidden="1"/>
    </xf>
    <xf numFmtId="189" fontId="6" fillId="0" borderId="12" xfId="42" applyNumberFormat="1" applyFont="1" applyFill="1" applyBorder="1" applyAlignment="1">
      <alignment horizontal="left" vertical="center" wrapText="1"/>
    </xf>
    <xf numFmtId="179" fontId="31" fillId="0" borderId="12" xfId="42" applyNumberFormat="1" applyFont="1" applyFill="1" applyBorder="1" applyAlignment="1">
      <alignment horizontal="left" vertical="center" wrapText="1"/>
    </xf>
    <xf numFmtId="0" fontId="2" fillId="0" borderId="12" xfId="0" applyFont="1" applyFill="1" applyBorder="1" applyAlignment="1">
      <alignment vertical="center" wrapText="1"/>
    </xf>
    <xf numFmtId="2" fontId="6" fillId="0" borderId="0" xfId="0" applyNumberFormat="1" applyFont="1" applyFill="1" applyAlignment="1">
      <alignment horizontal="right"/>
    </xf>
    <xf numFmtId="49" fontId="82" fillId="0" borderId="12" xfId="0" applyNumberFormat="1" applyFont="1" applyFill="1" applyBorder="1" applyAlignment="1">
      <alignment horizontal="center" vertical="center"/>
    </xf>
    <xf numFmtId="0" fontId="82" fillId="0" borderId="12" xfId="0" applyFont="1" applyFill="1" applyBorder="1" applyAlignment="1">
      <alignment horizontal="center" vertical="center" wrapText="1"/>
    </xf>
    <xf numFmtId="0" fontId="16" fillId="0" borderId="0" xfId="0" applyFont="1" applyFill="1" applyBorder="1" applyAlignment="1">
      <alignment horizontal="center" wrapText="1"/>
    </xf>
    <xf numFmtId="0" fontId="16" fillId="0" borderId="0" xfId="0" applyFont="1" applyFill="1" applyAlignment="1">
      <alignment horizontal="center" wrapText="1"/>
    </xf>
    <xf numFmtId="0" fontId="88" fillId="0" borderId="0" xfId="0" applyFont="1" applyFill="1" applyBorder="1" applyAlignment="1">
      <alignment horizontal="center" wrapText="1"/>
    </xf>
    <xf numFmtId="0" fontId="91" fillId="0" borderId="0" xfId="0" applyFont="1" applyAlignment="1">
      <alignment horizontal="center" wrapText="1"/>
    </xf>
    <xf numFmtId="0" fontId="87" fillId="0" borderId="0" xfId="0" applyFont="1" applyFill="1" applyBorder="1" applyAlignment="1">
      <alignment horizontal="center" vertical="center" wrapText="1"/>
    </xf>
    <xf numFmtId="0" fontId="6" fillId="0" borderId="0" xfId="0" applyFont="1" applyFill="1" applyBorder="1" applyAlignment="1">
      <alignment horizontal="center" wrapText="1"/>
    </xf>
    <xf numFmtId="0" fontId="12" fillId="0" borderId="0" xfId="0" applyFont="1" applyAlignment="1">
      <alignment horizontal="center" wrapText="1"/>
    </xf>
    <xf numFmtId="0" fontId="19" fillId="0" borderId="0" xfId="0" applyFont="1" applyFill="1" applyBorder="1" applyAlignment="1">
      <alignment horizontal="center" vertical="center" wrapText="1"/>
    </xf>
    <xf numFmtId="49" fontId="86" fillId="0" borderId="12" xfId="0" applyNumberFormat="1" applyFont="1" applyFill="1" applyBorder="1" applyAlignment="1">
      <alignment horizontal="center" vertical="center"/>
    </xf>
    <xf numFmtId="0" fontId="86" fillId="0" borderId="12" xfId="0" applyFont="1" applyFill="1" applyBorder="1" applyAlignment="1">
      <alignment horizontal="center" vertical="center" wrapText="1"/>
    </xf>
    <xf numFmtId="0" fontId="11" fillId="0" borderId="0" xfId="0" applyFont="1" applyAlignment="1">
      <alignment horizontal="right"/>
    </xf>
    <xf numFmtId="184" fontId="86" fillId="0" borderId="12" xfId="0" applyNumberFormat="1" applyFont="1" applyBorder="1" applyAlignment="1">
      <alignment horizontal="left" vertical="center" wrapText="1"/>
    </xf>
    <xf numFmtId="184" fontId="84" fillId="0" borderId="12" xfId="0" applyNumberFormat="1" applyFont="1" applyBorder="1" applyAlignment="1">
      <alignment horizontal="left" vertical="center" wrapText="1"/>
    </xf>
    <xf numFmtId="0" fontId="86" fillId="0" borderId="12" xfId="0" applyFont="1" applyBorder="1" applyAlignment="1">
      <alignment horizontal="center" vertical="center" wrapText="1"/>
    </xf>
    <xf numFmtId="0" fontId="86" fillId="0" borderId="12" xfId="0" applyFont="1" applyBorder="1" applyAlignment="1">
      <alignment horizontal="left" vertical="center" wrapText="1"/>
    </xf>
    <xf numFmtId="0" fontId="84" fillId="0" borderId="12" xfId="0" applyFont="1" applyBorder="1" applyAlignment="1">
      <alignment horizontal="left" vertical="center" wrapText="1"/>
    </xf>
    <xf numFmtId="0" fontId="86" fillId="0" borderId="12" xfId="0" applyNumberFormat="1" applyFont="1" applyFill="1" applyBorder="1" applyAlignment="1">
      <alignment horizontal="center" vertical="center" wrapText="1"/>
    </xf>
    <xf numFmtId="2" fontId="86" fillId="0" borderId="12" xfId="81" applyNumberFormat="1" applyFont="1" applyFill="1" applyBorder="1" applyAlignment="1">
      <alignment horizontal="center" vertical="center" wrapText="1"/>
      <protection/>
    </xf>
    <xf numFmtId="2" fontId="82" fillId="0" borderId="12" xfId="0" applyNumberFormat="1" applyFont="1" applyFill="1" applyBorder="1" applyAlignment="1">
      <alignment horizontal="center" vertical="center" wrapText="1"/>
    </xf>
    <xf numFmtId="2" fontId="86" fillId="0" borderId="13" xfId="81" applyNumberFormat="1" applyFont="1" applyFill="1" applyBorder="1" applyAlignment="1">
      <alignment horizontal="center" vertical="center" wrapText="1"/>
      <protection/>
    </xf>
    <xf numFmtId="2" fontId="86" fillId="0" borderId="14" xfId="81" applyNumberFormat="1" applyFont="1" applyFill="1" applyBorder="1" applyAlignment="1">
      <alignment horizontal="center" vertical="center" wrapText="1"/>
      <protection/>
    </xf>
    <xf numFmtId="0" fontId="19" fillId="0" borderId="0" xfId="0" applyFont="1" applyBorder="1" applyAlignment="1">
      <alignment horizontal="center"/>
    </xf>
    <xf numFmtId="184" fontId="6" fillId="0" borderId="12" xfId="0" applyNumberFormat="1" applyFont="1" applyFill="1" applyBorder="1" applyAlignment="1">
      <alignment horizontal="center" vertical="center" wrapText="1"/>
    </xf>
    <xf numFmtId="0" fontId="7" fillId="0" borderId="0" xfId="0" applyFont="1" applyAlignment="1">
      <alignment horizontal="right"/>
    </xf>
    <xf numFmtId="49" fontId="7" fillId="0" borderId="12" xfId="0" applyNumberFormat="1" applyFont="1" applyFill="1" applyBorder="1" applyAlignment="1">
      <alignment horizontal="center" vertical="center"/>
    </xf>
    <xf numFmtId="0" fontId="7" fillId="0" borderId="12" xfId="0" applyFont="1" applyFill="1" applyBorder="1" applyAlignment="1">
      <alignment horizontal="center" vertical="center" wrapText="1"/>
    </xf>
    <xf numFmtId="2" fontId="7" fillId="0" borderId="12" xfId="0" applyNumberFormat="1" applyFont="1" applyFill="1" applyBorder="1" applyAlignment="1">
      <alignment horizontal="center" vertical="center" wrapText="1"/>
    </xf>
    <xf numFmtId="0" fontId="6" fillId="0" borderId="12" xfId="0" applyFont="1" applyBorder="1" applyAlignment="1">
      <alignment horizontal="left" vertical="center" wrapText="1"/>
    </xf>
    <xf numFmtId="184" fontId="6" fillId="0" borderId="12" xfId="0" applyNumberFormat="1" applyFont="1" applyBorder="1" applyAlignment="1">
      <alignment horizontal="left" vertical="center" wrapText="1"/>
    </xf>
    <xf numFmtId="184" fontId="5" fillId="0" borderId="12" xfId="0" applyNumberFormat="1" applyFont="1" applyBorder="1" applyAlignment="1">
      <alignment horizontal="left" vertical="center" wrapText="1"/>
    </xf>
    <xf numFmtId="0" fontId="5" fillId="0" borderId="12" xfId="0" applyFont="1" applyBorder="1" applyAlignment="1">
      <alignment horizontal="left" vertical="center" wrapText="1"/>
    </xf>
    <xf numFmtId="0" fontId="8"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Border="1" applyAlignment="1">
      <alignment horizontal="left" vertical="center" wrapText="1"/>
    </xf>
    <xf numFmtId="0" fontId="8" fillId="0" borderId="12" xfId="0" applyFont="1" applyBorder="1" applyAlignment="1">
      <alignment horizontal="left" vertical="center" wrapText="1"/>
    </xf>
    <xf numFmtId="184" fontId="7" fillId="0" borderId="12" xfId="0" applyNumberFormat="1" applyFont="1" applyBorder="1" applyAlignment="1">
      <alignment horizontal="left" vertical="center" wrapText="1"/>
    </xf>
    <xf numFmtId="184" fontId="8" fillId="0" borderId="12" xfId="0" applyNumberFormat="1" applyFont="1" applyBorder="1" applyAlignment="1">
      <alignment horizontal="left" vertical="center" wrapText="1"/>
    </xf>
    <xf numFmtId="2" fontId="7" fillId="0" borderId="12" xfId="0" applyNumberFormat="1" applyFont="1" applyBorder="1" applyAlignment="1">
      <alignment horizontal="center" vertical="center" wrapText="1"/>
    </xf>
    <xf numFmtId="0" fontId="6" fillId="0" borderId="0" xfId="0" applyFont="1" applyAlignment="1">
      <alignment horizontal="right"/>
    </xf>
    <xf numFmtId="184" fontId="82" fillId="33" borderId="12" xfId="0" applyNumberFormat="1" applyFont="1" applyFill="1" applyBorder="1" applyAlignment="1">
      <alignment horizontal="center" vertical="center" wrapText="1"/>
    </xf>
    <xf numFmtId="184" fontId="82" fillId="33" borderId="12" xfId="0" applyNumberFormat="1" applyFont="1" applyFill="1" applyBorder="1" applyAlignment="1">
      <alignment horizontal="left" vertical="center" wrapText="1"/>
    </xf>
    <xf numFmtId="49" fontId="6" fillId="0" borderId="12" xfId="66" applyNumberFormat="1" applyFont="1" applyFill="1" applyBorder="1" applyAlignment="1">
      <alignment horizontal="center" vertical="center"/>
      <protection/>
    </xf>
    <xf numFmtId="0" fontId="6" fillId="0" borderId="12" xfId="66" applyFont="1" applyFill="1" applyBorder="1" applyAlignment="1">
      <alignment horizontal="center" vertical="center" wrapText="1"/>
      <protection/>
    </xf>
    <xf numFmtId="0" fontId="6" fillId="0" borderId="12" xfId="66" applyFont="1" applyFill="1" applyBorder="1" applyAlignment="1">
      <alignment horizontal="center" vertical="center"/>
      <protection/>
    </xf>
    <xf numFmtId="0" fontId="82" fillId="0" borderId="12" xfId="0" applyFont="1" applyBorder="1" applyAlignment="1">
      <alignment horizontal="left" vertical="center" wrapText="1"/>
    </xf>
    <xf numFmtId="0" fontId="6" fillId="0" borderId="13" xfId="72" applyFont="1" applyFill="1" applyBorder="1" applyAlignment="1">
      <alignment horizontal="center" vertical="center" wrapText="1"/>
      <protection/>
    </xf>
    <xf numFmtId="0" fontId="6" fillId="0" borderId="14" xfId="72" applyFont="1" applyFill="1" applyBorder="1" applyAlignment="1">
      <alignment horizontal="center" vertical="center" wrapText="1"/>
      <protection/>
    </xf>
    <xf numFmtId="0" fontId="6" fillId="0" borderId="0" xfId="0" applyFont="1" applyFill="1" applyAlignment="1">
      <alignment horizontal="right"/>
    </xf>
    <xf numFmtId="0" fontId="6" fillId="0" borderId="13" xfId="72" applyNumberFormat="1" applyFont="1" applyFill="1" applyBorder="1" applyAlignment="1">
      <alignment horizontal="center" vertical="center"/>
      <protection/>
    </xf>
    <xf numFmtId="0" fontId="6" fillId="0" borderId="14" xfId="72" applyNumberFormat="1" applyFont="1" applyFill="1" applyBorder="1" applyAlignment="1">
      <alignment horizontal="center" vertical="center"/>
      <protection/>
    </xf>
    <xf numFmtId="2" fontId="6" fillId="0" borderId="13" xfId="81" applyNumberFormat="1" applyFont="1" applyFill="1" applyBorder="1" applyAlignment="1">
      <alignment horizontal="left" vertical="center" wrapText="1"/>
      <protection/>
    </xf>
    <xf numFmtId="2" fontId="6" fillId="0" borderId="14" xfId="81" applyNumberFormat="1" applyFont="1" applyFill="1" applyBorder="1" applyAlignment="1">
      <alignment horizontal="left" vertical="center" wrapText="1"/>
      <protection/>
    </xf>
    <xf numFmtId="2" fontId="6" fillId="0" borderId="13" xfId="81" applyNumberFormat="1" applyFont="1" applyFill="1" applyBorder="1" applyAlignment="1">
      <alignment horizontal="center" vertical="center" wrapText="1"/>
      <protection/>
    </xf>
    <xf numFmtId="2" fontId="6" fillId="0" borderId="14" xfId="81" applyNumberFormat="1" applyFont="1" applyFill="1" applyBorder="1" applyAlignment="1">
      <alignment horizontal="center" vertical="center" wrapText="1"/>
      <protection/>
    </xf>
    <xf numFmtId="0" fontId="6" fillId="0" borderId="15" xfId="72" applyFont="1" applyFill="1" applyBorder="1" applyAlignment="1">
      <alignment horizontal="center" vertical="center" wrapText="1"/>
      <protection/>
    </xf>
    <xf numFmtId="0" fontId="6" fillId="0" borderId="4" xfId="72" applyFont="1" applyFill="1" applyBorder="1" applyAlignment="1">
      <alignment horizontal="center" vertical="center" wrapText="1"/>
      <protection/>
    </xf>
    <xf numFmtId="0" fontId="6" fillId="0" borderId="16" xfId="72" applyFont="1" applyFill="1" applyBorder="1" applyAlignment="1">
      <alignment horizontal="center" vertical="center" wrapText="1"/>
      <protection/>
    </xf>
    <xf numFmtId="0" fontId="6" fillId="0" borderId="15" xfId="68" applyFont="1" applyFill="1" applyBorder="1" applyAlignment="1">
      <alignment horizontal="left" wrapText="1"/>
      <protection/>
    </xf>
    <xf numFmtId="0" fontId="6" fillId="0" borderId="4" xfId="68" applyFont="1" applyFill="1" applyBorder="1" applyAlignment="1">
      <alignment horizontal="left"/>
      <protection/>
    </xf>
    <xf numFmtId="0" fontId="6" fillId="0" borderId="16" xfId="68" applyFont="1" applyFill="1" applyBorder="1" applyAlignment="1">
      <alignment horizontal="left"/>
      <protection/>
    </xf>
    <xf numFmtId="0" fontId="6" fillId="0" borderId="12" xfId="0" applyFont="1" applyFill="1" applyBorder="1" applyAlignment="1">
      <alignment horizontal="center" vertical="center" wrapText="1"/>
    </xf>
    <xf numFmtId="0" fontId="6" fillId="0" borderId="12" xfId="80" applyFont="1" applyFill="1" applyBorder="1" applyAlignment="1">
      <alignment horizontal="left" vertical="center" wrapText="1"/>
      <protection/>
    </xf>
    <xf numFmtId="184" fontId="88" fillId="0" borderId="12" xfId="0" applyNumberFormat="1" applyFont="1" applyBorder="1" applyAlignment="1">
      <alignment horizontal="left" vertical="center" wrapText="1"/>
    </xf>
    <xf numFmtId="0" fontId="6" fillId="0" borderId="12" xfId="0" applyFont="1" applyFill="1" applyBorder="1" applyAlignment="1">
      <alignment horizontal="center" vertical="center"/>
    </xf>
    <xf numFmtId="49" fontId="6" fillId="0" borderId="12" xfId="0" applyNumberFormat="1" applyFont="1" applyFill="1" applyBorder="1" applyAlignment="1">
      <alignment horizontal="center" vertical="center"/>
    </xf>
    <xf numFmtId="2" fontId="6" fillId="0" borderId="12" xfId="0" applyNumberFormat="1" applyFont="1" applyFill="1" applyBorder="1" applyAlignment="1">
      <alignment horizontal="center" vertical="center" wrapText="1"/>
    </xf>
    <xf numFmtId="0" fontId="11" fillId="0" borderId="0" xfId="0" applyNumberFormat="1" applyFont="1" applyFill="1" applyBorder="1" applyAlignment="1">
      <alignment horizontal="right"/>
    </xf>
    <xf numFmtId="0" fontId="88" fillId="0" borderId="12" xfId="0" applyFont="1" applyFill="1" applyBorder="1" applyAlignment="1">
      <alignment horizontal="left"/>
    </xf>
    <xf numFmtId="0" fontId="85" fillId="0" borderId="12" xfId="0" applyFont="1" applyFill="1" applyBorder="1" applyAlignment="1">
      <alignment horizontal="left"/>
    </xf>
    <xf numFmtId="0" fontId="88" fillId="0" borderId="12" xfId="0" applyFont="1" applyBorder="1" applyAlignment="1">
      <alignment horizontal="left" vertical="center" wrapText="1"/>
    </xf>
    <xf numFmtId="0" fontId="85" fillId="0" borderId="12" xfId="0" applyFont="1" applyBorder="1" applyAlignment="1">
      <alignment horizontal="left" vertical="center" wrapText="1"/>
    </xf>
    <xf numFmtId="0" fontId="85" fillId="0" borderId="12" xfId="0" applyNumberFormat="1" applyFont="1" applyFill="1" applyBorder="1" applyAlignment="1">
      <alignment horizontal="left" vertical="center" wrapText="1"/>
    </xf>
    <xf numFmtId="184" fontId="6" fillId="0" borderId="12" xfId="0" applyNumberFormat="1" applyFont="1" applyFill="1" applyBorder="1" applyAlignment="1">
      <alignment horizontal="left" vertical="center" wrapText="1"/>
    </xf>
    <xf numFmtId="0" fontId="5" fillId="0" borderId="12" xfId="0" applyFont="1" applyFill="1" applyBorder="1" applyAlignment="1">
      <alignment horizontal="left" vertical="center" wrapText="1"/>
    </xf>
    <xf numFmtId="1" fontId="5" fillId="0" borderId="12" xfId="0" applyNumberFormat="1" applyFont="1" applyFill="1" applyBorder="1" applyAlignment="1">
      <alignment horizontal="left" vertical="center" wrapText="1"/>
    </xf>
    <xf numFmtId="184" fontId="5" fillId="0" borderId="12" xfId="0" applyNumberFormat="1" applyFont="1" applyFill="1" applyBorder="1" applyAlignment="1">
      <alignment horizontal="left" vertical="center" wrapText="1"/>
    </xf>
    <xf numFmtId="2" fontId="5" fillId="0" borderId="12" xfId="81" applyNumberFormat="1" applyFont="1" applyFill="1" applyBorder="1" applyAlignment="1">
      <alignment horizontal="left" vertical="center" wrapText="1"/>
      <protection/>
    </xf>
    <xf numFmtId="49" fontId="6" fillId="0" borderId="12" xfId="0" applyNumberFormat="1" applyFont="1" applyFill="1" applyBorder="1" applyAlignment="1">
      <alignment horizontal="center" vertical="center" wrapText="1"/>
    </xf>
    <xf numFmtId="0" fontId="19" fillId="0" borderId="0" xfId="0" applyFont="1" applyFill="1" applyBorder="1" applyAlignment="1">
      <alignment horizontal="center"/>
    </xf>
    <xf numFmtId="0" fontId="7" fillId="0" borderId="0" xfId="0" applyFont="1" applyFill="1" applyAlignment="1">
      <alignment horizontal="right"/>
    </xf>
    <xf numFmtId="0" fontId="78" fillId="0" borderId="12" xfId="0" applyFont="1" applyBorder="1" applyAlignment="1">
      <alignment horizontal="left" vertical="center" wrapText="1"/>
    </xf>
    <xf numFmtId="0" fontId="8" fillId="0" borderId="12" xfId="0" applyFont="1" applyFill="1" applyBorder="1" applyAlignment="1">
      <alignment horizontal="left" vertical="center" wrapText="1"/>
    </xf>
    <xf numFmtId="4" fontId="22" fillId="0" borderId="12" xfId="69" applyNumberFormat="1" applyFont="1" applyFill="1" applyBorder="1" applyAlignment="1">
      <alignment horizontal="left" vertical="center" wrapText="1"/>
      <protection/>
    </xf>
    <xf numFmtId="49" fontId="7" fillId="0" borderId="12" xfId="0" applyNumberFormat="1" applyFont="1" applyFill="1" applyBorder="1" applyAlignment="1">
      <alignment horizontal="center" vertical="center" wrapText="1"/>
    </xf>
    <xf numFmtId="2" fontId="86" fillId="0" borderId="12" xfId="0" applyNumberFormat="1" applyFont="1" applyFill="1" applyBorder="1" applyAlignment="1">
      <alignment horizontal="center" vertical="center" wrapText="1"/>
    </xf>
    <xf numFmtId="0" fontId="6" fillId="0" borderId="0" xfId="0" applyFont="1" applyFill="1" applyAlignment="1">
      <alignment horizontal="center" wrapText="1"/>
    </xf>
    <xf numFmtId="2" fontId="0" fillId="0" borderId="0" xfId="0" applyNumberFormat="1" applyAlignment="1">
      <alignment horizontal="center"/>
    </xf>
    <xf numFmtId="0" fontId="2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2" fontId="11" fillId="0" borderId="12" xfId="0" applyNumberFormat="1" applyFont="1" applyFill="1" applyBorder="1" applyAlignment="1">
      <alignment horizontal="center" vertical="center" wrapText="1"/>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er1" xfId="50"/>
    <cellStyle name="Header2" xfId="51"/>
    <cellStyle name="Heading 1" xfId="52"/>
    <cellStyle name="Heading 2" xfId="53"/>
    <cellStyle name="Heading 3" xfId="54"/>
    <cellStyle name="Heading 4" xfId="55"/>
    <cellStyle name="Hyperlink" xfId="56"/>
    <cellStyle name="Input" xfId="57"/>
    <cellStyle name="Linked Cell" xfId="58"/>
    <cellStyle name="Neutral" xfId="59"/>
    <cellStyle name="Normal 10" xfId="60"/>
    <cellStyle name="Normal 12" xfId="61"/>
    <cellStyle name="Normal 12 2" xfId="62"/>
    <cellStyle name="Normal 13" xfId="63"/>
    <cellStyle name="Normal 14" xfId="64"/>
    <cellStyle name="Normal 15" xfId="65"/>
    <cellStyle name="Normal 2" xfId="66"/>
    <cellStyle name="Normal 2 10" xfId="67"/>
    <cellStyle name="Normal 2 2" xfId="68"/>
    <cellStyle name="Normal 2 3" xfId="69"/>
    <cellStyle name="Normal 2_thu hoi DM_CX" xfId="70"/>
    <cellStyle name="Normal 260" xfId="71"/>
    <cellStyle name="Normal 3" xfId="72"/>
    <cellStyle name="Normal 31" xfId="73"/>
    <cellStyle name="Normal 4" xfId="74"/>
    <cellStyle name="Normal 6" xfId="75"/>
    <cellStyle name="Normal 7" xfId="76"/>
    <cellStyle name="Normal 7_Danh muc THD ban hành" xfId="77"/>
    <cellStyle name="Normal 8" xfId="78"/>
    <cellStyle name="Normal_Bieu mau (CV )" xfId="79"/>
    <cellStyle name="Normal_Mau Bieu KH câp huyen(Anh) 12_11" xfId="80"/>
    <cellStyle name="Normal_Sheet1" xfId="81"/>
    <cellStyle name="Normal_Sheet1 2" xfId="82"/>
    <cellStyle name="Normal_Sheet1_1" xfId="83"/>
    <cellStyle name="Normal_Sheet1_2" xfId="84"/>
    <cellStyle name="Normal_Sheet1_DTH2017moi" xfId="85"/>
    <cellStyle name="Note" xfId="86"/>
    <cellStyle name="Output" xfId="87"/>
    <cellStyle name="Percent" xfId="88"/>
    <cellStyle name="Title" xfId="89"/>
    <cellStyle name="Total" xfId="90"/>
    <cellStyle name="Warning Text" xfId="91"/>
  </cellStyles>
  <dxfs count="5">
    <dxf>
      <font>
        <color auto="1"/>
      </font>
    </dxf>
    <dxf>
      <font>
        <color indexed="9"/>
      </font>
    </dxf>
    <dxf>
      <font>
        <color indexed="9"/>
      </font>
    </dxf>
    <dxf>
      <font>
        <color indexed="9"/>
      </font>
      <fill>
        <patternFill>
          <fgColor indexed="64"/>
        </patternFill>
      </fill>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xdr:row>
      <xdr:rowOff>209550</xdr:rowOff>
    </xdr:from>
    <xdr:to>
      <xdr:col>1</xdr:col>
      <xdr:colOff>1724025</xdr:colOff>
      <xdr:row>1</xdr:row>
      <xdr:rowOff>209550</xdr:rowOff>
    </xdr:to>
    <xdr:sp>
      <xdr:nvSpPr>
        <xdr:cNvPr id="1" name="Line 1"/>
        <xdr:cNvSpPr>
          <a:spLocks/>
        </xdr:cNvSpPr>
      </xdr:nvSpPr>
      <xdr:spPr>
        <a:xfrm flipV="1">
          <a:off x="619125" y="41910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xdr:row>
      <xdr:rowOff>19050</xdr:rowOff>
    </xdr:from>
    <xdr:to>
      <xdr:col>5</xdr:col>
      <xdr:colOff>733425</xdr:colOff>
      <xdr:row>2</xdr:row>
      <xdr:rowOff>19050</xdr:rowOff>
    </xdr:to>
    <xdr:sp>
      <xdr:nvSpPr>
        <xdr:cNvPr id="2" name="Line 1"/>
        <xdr:cNvSpPr>
          <a:spLocks/>
        </xdr:cNvSpPr>
      </xdr:nvSpPr>
      <xdr:spPr>
        <a:xfrm flipV="1">
          <a:off x="5695950" y="43815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790575</xdr:colOff>
      <xdr:row>5</xdr:row>
      <xdr:rowOff>57150</xdr:rowOff>
    </xdr:from>
    <xdr:to>
      <xdr:col>3</xdr:col>
      <xdr:colOff>1076325</xdr:colOff>
      <xdr:row>5</xdr:row>
      <xdr:rowOff>57150</xdr:rowOff>
    </xdr:to>
    <xdr:sp>
      <xdr:nvSpPr>
        <xdr:cNvPr id="3" name="Line 1"/>
        <xdr:cNvSpPr>
          <a:spLocks/>
        </xdr:cNvSpPr>
      </xdr:nvSpPr>
      <xdr:spPr>
        <a:xfrm flipV="1">
          <a:off x="3600450" y="139065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xdr:row>
      <xdr:rowOff>9525</xdr:rowOff>
    </xdr:from>
    <xdr:to>
      <xdr:col>1</xdr:col>
      <xdr:colOff>1628775</xdr:colOff>
      <xdr:row>2</xdr:row>
      <xdr:rowOff>9525</xdr:rowOff>
    </xdr:to>
    <xdr:sp>
      <xdr:nvSpPr>
        <xdr:cNvPr id="1" name="Line 1"/>
        <xdr:cNvSpPr>
          <a:spLocks/>
        </xdr:cNvSpPr>
      </xdr:nvSpPr>
      <xdr:spPr>
        <a:xfrm flipV="1">
          <a:off x="447675" y="466725"/>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xdr:row>
      <xdr:rowOff>38100</xdr:rowOff>
    </xdr:from>
    <xdr:to>
      <xdr:col>7</xdr:col>
      <xdr:colOff>1733550</xdr:colOff>
      <xdr:row>2</xdr:row>
      <xdr:rowOff>38100</xdr:rowOff>
    </xdr:to>
    <xdr:sp>
      <xdr:nvSpPr>
        <xdr:cNvPr id="2" name="Line 1"/>
        <xdr:cNvSpPr>
          <a:spLocks/>
        </xdr:cNvSpPr>
      </xdr:nvSpPr>
      <xdr:spPr>
        <a:xfrm>
          <a:off x="6096000" y="495300"/>
          <a:ext cx="1724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5</xdr:row>
      <xdr:rowOff>38100</xdr:rowOff>
    </xdr:from>
    <xdr:to>
      <xdr:col>6</xdr:col>
      <xdr:colOff>1181100</xdr:colOff>
      <xdr:row>5</xdr:row>
      <xdr:rowOff>38100</xdr:rowOff>
    </xdr:to>
    <xdr:sp>
      <xdr:nvSpPr>
        <xdr:cNvPr id="3" name="Line 1"/>
        <xdr:cNvSpPr>
          <a:spLocks/>
        </xdr:cNvSpPr>
      </xdr:nvSpPr>
      <xdr:spPr>
        <a:xfrm flipV="1">
          <a:off x="4124325" y="1352550"/>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2</xdr:row>
      <xdr:rowOff>9525</xdr:rowOff>
    </xdr:from>
    <xdr:to>
      <xdr:col>1</xdr:col>
      <xdr:colOff>1752600</xdr:colOff>
      <xdr:row>2</xdr:row>
      <xdr:rowOff>9525</xdr:rowOff>
    </xdr:to>
    <xdr:sp>
      <xdr:nvSpPr>
        <xdr:cNvPr id="1" name="Line 1"/>
        <xdr:cNvSpPr>
          <a:spLocks/>
        </xdr:cNvSpPr>
      </xdr:nvSpPr>
      <xdr:spPr>
        <a:xfrm flipV="1">
          <a:off x="466725" y="428625"/>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838200</xdr:colOff>
      <xdr:row>2</xdr:row>
      <xdr:rowOff>38100</xdr:rowOff>
    </xdr:from>
    <xdr:to>
      <xdr:col>7</xdr:col>
      <xdr:colOff>2352675</xdr:colOff>
      <xdr:row>2</xdr:row>
      <xdr:rowOff>38100</xdr:rowOff>
    </xdr:to>
    <xdr:sp>
      <xdr:nvSpPr>
        <xdr:cNvPr id="2" name="Line 1"/>
        <xdr:cNvSpPr>
          <a:spLocks/>
        </xdr:cNvSpPr>
      </xdr:nvSpPr>
      <xdr:spPr>
        <a:xfrm>
          <a:off x="6486525" y="457200"/>
          <a:ext cx="1514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5</xdr:row>
      <xdr:rowOff>28575</xdr:rowOff>
    </xdr:from>
    <xdr:to>
      <xdr:col>6</xdr:col>
      <xdr:colOff>714375</xdr:colOff>
      <xdr:row>5</xdr:row>
      <xdr:rowOff>28575</xdr:rowOff>
    </xdr:to>
    <xdr:sp>
      <xdr:nvSpPr>
        <xdr:cNvPr id="3" name="Line 1"/>
        <xdr:cNvSpPr>
          <a:spLocks/>
        </xdr:cNvSpPr>
      </xdr:nvSpPr>
      <xdr:spPr>
        <a:xfrm flipV="1">
          <a:off x="3895725" y="1219200"/>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2</xdr:row>
      <xdr:rowOff>38100</xdr:rowOff>
    </xdr:from>
    <xdr:to>
      <xdr:col>1</xdr:col>
      <xdr:colOff>1724025</xdr:colOff>
      <xdr:row>2</xdr:row>
      <xdr:rowOff>38100</xdr:rowOff>
    </xdr:to>
    <xdr:sp>
      <xdr:nvSpPr>
        <xdr:cNvPr id="1" name="Line 1"/>
        <xdr:cNvSpPr>
          <a:spLocks/>
        </xdr:cNvSpPr>
      </xdr:nvSpPr>
      <xdr:spPr>
        <a:xfrm flipV="1">
          <a:off x="457200" y="457200"/>
          <a:ext cx="154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390525</xdr:colOff>
      <xdr:row>2</xdr:row>
      <xdr:rowOff>38100</xdr:rowOff>
    </xdr:from>
    <xdr:to>
      <xdr:col>7</xdr:col>
      <xdr:colOff>2124075</xdr:colOff>
      <xdr:row>2</xdr:row>
      <xdr:rowOff>38100</xdr:rowOff>
    </xdr:to>
    <xdr:sp>
      <xdr:nvSpPr>
        <xdr:cNvPr id="2" name="Line 1"/>
        <xdr:cNvSpPr>
          <a:spLocks/>
        </xdr:cNvSpPr>
      </xdr:nvSpPr>
      <xdr:spPr>
        <a:xfrm>
          <a:off x="6086475" y="4572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5</xdr:row>
      <xdr:rowOff>57150</xdr:rowOff>
    </xdr:from>
    <xdr:to>
      <xdr:col>6</xdr:col>
      <xdr:colOff>895350</xdr:colOff>
      <xdr:row>5</xdr:row>
      <xdr:rowOff>57150</xdr:rowOff>
    </xdr:to>
    <xdr:sp>
      <xdr:nvSpPr>
        <xdr:cNvPr id="3" name="Line 1"/>
        <xdr:cNvSpPr>
          <a:spLocks/>
        </xdr:cNvSpPr>
      </xdr:nvSpPr>
      <xdr:spPr>
        <a:xfrm flipV="1">
          <a:off x="3857625" y="1362075"/>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2</xdr:row>
      <xdr:rowOff>19050</xdr:rowOff>
    </xdr:from>
    <xdr:to>
      <xdr:col>1</xdr:col>
      <xdr:colOff>1495425</xdr:colOff>
      <xdr:row>2</xdr:row>
      <xdr:rowOff>19050</xdr:rowOff>
    </xdr:to>
    <xdr:sp>
      <xdr:nvSpPr>
        <xdr:cNvPr id="1" name="Line 1"/>
        <xdr:cNvSpPr>
          <a:spLocks/>
        </xdr:cNvSpPr>
      </xdr:nvSpPr>
      <xdr:spPr>
        <a:xfrm flipV="1">
          <a:off x="314325" y="438150"/>
          <a:ext cx="1495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1838325</xdr:colOff>
      <xdr:row>2</xdr:row>
      <xdr:rowOff>28575</xdr:rowOff>
    </xdr:from>
    <xdr:to>
      <xdr:col>7</xdr:col>
      <xdr:colOff>1143000</xdr:colOff>
      <xdr:row>2</xdr:row>
      <xdr:rowOff>28575</xdr:rowOff>
    </xdr:to>
    <xdr:sp>
      <xdr:nvSpPr>
        <xdr:cNvPr id="2" name="Line 1"/>
        <xdr:cNvSpPr>
          <a:spLocks/>
        </xdr:cNvSpPr>
      </xdr:nvSpPr>
      <xdr:spPr>
        <a:xfrm>
          <a:off x="6305550" y="447675"/>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5</xdr:row>
      <xdr:rowOff>38100</xdr:rowOff>
    </xdr:from>
    <xdr:to>
      <xdr:col>6</xdr:col>
      <xdr:colOff>704850</xdr:colOff>
      <xdr:row>5</xdr:row>
      <xdr:rowOff>38100</xdr:rowOff>
    </xdr:to>
    <xdr:sp>
      <xdr:nvSpPr>
        <xdr:cNvPr id="3" name="Line 1"/>
        <xdr:cNvSpPr>
          <a:spLocks/>
        </xdr:cNvSpPr>
      </xdr:nvSpPr>
      <xdr:spPr>
        <a:xfrm flipV="1">
          <a:off x="3562350" y="1238250"/>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2</xdr:row>
      <xdr:rowOff>28575</xdr:rowOff>
    </xdr:from>
    <xdr:to>
      <xdr:col>1</xdr:col>
      <xdr:colOff>1581150</xdr:colOff>
      <xdr:row>2</xdr:row>
      <xdr:rowOff>28575</xdr:rowOff>
    </xdr:to>
    <xdr:sp>
      <xdr:nvSpPr>
        <xdr:cNvPr id="1" name="Line 1"/>
        <xdr:cNvSpPr>
          <a:spLocks/>
        </xdr:cNvSpPr>
      </xdr:nvSpPr>
      <xdr:spPr>
        <a:xfrm flipV="1">
          <a:off x="619125" y="447675"/>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1133475</xdr:colOff>
      <xdr:row>2</xdr:row>
      <xdr:rowOff>38100</xdr:rowOff>
    </xdr:from>
    <xdr:to>
      <xdr:col>7</xdr:col>
      <xdr:colOff>2514600</xdr:colOff>
      <xdr:row>2</xdr:row>
      <xdr:rowOff>38100</xdr:rowOff>
    </xdr:to>
    <xdr:sp>
      <xdr:nvSpPr>
        <xdr:cNvPr id="2" name="Line 1"/>
        <xdr:cNvSpPr>
          <a:spLocks/>
        </xdr:cNvSpPr>
      </xdr:nvSpPr>
      <xdr:spPr>
        <a:xfrm>
          <a:off x="6619875" y="457200"/>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200025</xdr:colOff>
      <xdr:row>5</xdr:row>
      <xdr:rowOff>47625</xdr:rowOff>
    </xdr:from>
    <xdr:to>
      <xdr:col>7</xdr:col>
      <xdr:colOff>419100</xdr:colOff>
      <xdr:row>5</xdr:row>
      <xdr:rowOff>47625</xdr:rowOff>
    </xdr:to>
    <xdr:sp>
      <xdr:nvSpPr>
        <xdr:cNvPr id="3" name="Line 1"/>
        <xdr:cNvSpPr>
          <a:spLocks/>
        </xdr:cNvSpPr>
      </xdr:nvSpPr>
      <xdr:spPr>
        <a:xfrm flipV="1">
          <a:off x="4495800" y="1371600"/>
          <a:ext cx="140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xdr:row>
      <xdr:rowOff>19050</xdr:rowOff>
    </xdr:from>
    <xdr:to>
      <xdr:col>1</xdr:col>
      <xdr:colOff>1714500</xdr:colOff>
      <xdr:row>2</xdr:row>
      <xdr:rowOff>19050</xdr:rowOff>
    </xdr:to>
    <xdr:sp>
      <xdr:nvSpPr>
        <xdr:cNvPr id="1" name="Line 1"/>
        <xdr:cNvSpPr>
          <a:spLocks/>
        </xdr:cNvSpPr>
      </xdr:nvSpPr>
      <xdr:spPr>
        <a:xfrm flipV="1">
          <a:off x="752475" y="43815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952500</xdr:colOff>
      <xdr:row>2</xdr:row>
      <xdr:rowOff>19050</xdr:rowOff>
    </xdr:from>
    <xdr:to>
      <xdr:col>6</xdr:col>
      <xdr:colOff>952500</xdr:colOff>
      <xdr:row>2</xdr:row>
      <xdr:rowOff>19050</xdr:rowOff>
    </xdr:to>
    <xdr:sp>
      <xdr:nvSpPr>
        <xdr:cNvPr id="2" name="Line 1"/>
        <xdr:cNvSpPr>
          <a:spLocks/>
        </xdr:cNvSpPr>
      </xdr:nvSpPr>
      <xdr:spPr>
        <a:xfrm>
          <a:off x="6210300" y="43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666750</xdr:colOff>
      <xdr:row>2</xdr:row>
      <xdr:rowOff>47625</xdr:rowOff>
    </xdr:from>
    <xdr:to>
      <xdr:col>7</xdr:col>
      <xdr:colOff>981075</xdr:colOff>
      <xdr:row>2</xdr:row>
      <xdr:rowOff>47625</xdr:rowOff>
    </xdr:to>
    <xdr:sp>
      <xdr:nvSpPr>
        <xdr:cNvPr id="3" name="Line 1"/>
        <xdr:cNvSpPr>
          <a:spLocks/>
        </xdr:cNvSpPr>
      </xdr:nvSpPr>
      <xdr:spPr>
        <a:xfrm flipV="1">
          <a:off x="5924550" y="466725"/>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400050</xdr:colOff>
      <xdr:row>5</xdr:row>
      <xdr:rowOff>66675</xdr:rowOff>
    </xdr:from>
    <xdr:to>
      <xdr:col>5</xdr:col>
      <xdr:colOff>838200</xdr:colOff>
      <xdr:row>5</xdr:row>
      <xdr:rowOff>66675</xdr:rowOff>
    </xdr:to>
    <xdr:sp>
      <xdr:nvSpPr>
        <xdr:cNvPr id="4" name="Line 1"/>
        <xdr:cNvSpPr>
          <a:spLocks/>
        </xdr:cNvSpPr>
      </xdr:nvSpPr>
      <xdr:spPr>
        <a:xfrm flipV="1">
          <a:off x="3781425" y="1485900"/>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2</xdr:row>
      <xdr:rowOff>19050</xdr:rowOff>
    </xdr:from>
    <xdr:to>
      <xdr:col>1</xdr:col>
      <xdr:colOff>1638300</xdr:colOff>
      <xdr:row>2</xdr:row>
      <xdr:rowOff>19050</xdr:rowOff>
    </xdr:to>
    <xdr:sp>
      <xdr:nvSpPr>
        <xdr:cNvPr id="1" name="Line 1"/>
        <xdr:cNvSpPr>
          <a:spLocks/>
        </xdr:cNvSpPr>
      </xdr:nvSpPr>
      <xdr:spPr>
        <a:xfrm flipV="1">
          <a:off x="676275" y="43815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1190625</xdr:colOff>
      <xdr:row>2</xdr:row>
      <xdr:rowOff>38100</xdr:rowOff>
    </xdr:from>
    <xdr:to>
      <xdr:col>7</xdr:col>
      <xdr:colOff>2581275</xdr:colOff>
      <xdr:row>2</xdr:row>
      <xdr:rowOff>38100</xdr:rowOff>
    </xdr:to>
    <xdr:sp>
      <xdr:nvSpPr>
        <xdr:cNvPr id="2" name="Line 1"/>
        <xdr:cNvSpPr>
          <a:spLocks/>
        </xdr:cNvSpPr>
      </xdr:nvSpPr>
      <xdr:spPr>
        <a:xfrm>
          <a:off x="6143625" y="457200"/>
          <a:ext cx="1381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6</xdr:row>
      <xdr:rowOff>0</xdr:rowOff>
    </xdr:from>
    <xdr:to>
      <xdr:col>7</xdr:col>
      <xdr:colOff>638175</xdr:colOff>
      <xdr:row>6</xdr:row>
      <xdr:rowOff>0</xdr:rowOff>
    </xdr:to>
    <xdr:sp>
      <xdr:nvSpPr>
        <xdr:cNvPr id="3" name="Line 1"/>
        <xdr:cNvSpPr>
          <a:spLocks/>
        </xdr:cNvSpPr>
      </xdr:nvSpPr>
      <xdr:spPr>
        <a:xfrm flipV="1">
          <a:off x="4333875" y="1533525"/>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5</xdr:row>
      <xdr:rowOff>47625</xdr:rowOff>
    </xdr:from>
    <xdr:to>
      <xdr:col>7</xdr:col>
      <xdr:colOff>400050</xdr:colOff>
      <xdr:row>5</xdr:row>
      <xdr:rowOff>47625</xdr:rowOff>
    </xdr:to>
    <xdr:sp>
      <xdr:nvSpPr>
        <xdr:cNvPr id="4" name="Line 1"/>
        <xdr:cNvSpPr>
          <a:spLocks/>
        </xdr:cNvSpPr>
      </xdr:nvSpPr>
      <xdr:spPr>
        <a:xfrm flipV="1">
          <a:off x="4095750" y="1323975"/>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600075</xdr:colOff>
      <xdr:row>2</xdr:row>
      <xdr:rowOff>38100</xdr:rowOff>
    </xdr:from>
    <xdr:to>
      <xdr:col>7</xdr:col>
      <xdr:colOff>2200275</xdr:colOff>
      <xdr:row>2</xdr:row>
      <xdr:rowOff>38100</xdr:rowOff>
    </xdr:to>
    <xdr:sp>
      <xdr:nvSpPr>
        <xdr:cNvPr id="1" name="Line 1"/>
        <xdr:cNvSpPr>
          <a:spLocks/>
        </xdr:cNvSpPr>
      </xdr:nvSpPr>
      <xdr:spPr>
        <a:xfrm flipV="1">
          <a:off x="5638800" y="466725"/>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276225</xdr:colOff>
      <xdr:row>2</xdr:row>
      <xdr:rowOff>19050</xdr:rowOff>
    </xdr:from>
    <xdr:to>
      <xdr:col>1</xdr:col>
      <xdr:colOff>1371600</xdr:colOff>
      <xdr:row>2</xdr:row>
      <xdr:rowOff>19050</xdr:rowOff>
    </xdr:to>
    <xdr:sp>
      <xdr:nvSpPr>
        <xdr:cNvPr id="2" name="Line 1"/>
        <xdr:cNvSpPr>
          <a:spLocks/>
        </xdr:cNvSpPr>
      </xdr:nvSpPr>
      <xdr:spPr>
        <a:xfrm flipV="1">
          <a:off x="276225" y="447675"/>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6</xdr:row>
      <xdr:rowOff>28575</xdr:rowOff>
    </xdr:from>
    <xdr:to>
      <xdr:col>7</xdr:col>
      <xdr:colOff>457200</xdr:colOff>
      <xdr:row>6</xdr:row>
      <xdr:rowOff>28575</xdr:rowOff>
    </xdr:to>
    <xdr:sp>
      <xdr:nvSpPr>
        <xdr:cNvPr id="3" name="Line 1"/>
        <xdr:cNvSpPr>
          <a:spLocks/>
        </xdr:cNvSpPr>
      </xdr:nvSpPr>
      <xdr:spPr>
        <a:xfrm flipV="1">
          <a:off x="4095750" y="1190625"/>
          <a:ext cx="1400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xdr:row>
      <xdr:rowOff>209550</xdr:rowOff>
    </xdr:from>
    <xdr:to>
      <xdr:col>1</xdr:col>
      <xdr:colOff>1724025</xdr:colOff>
      <xdr:row>1</xdr:row>
      <xdr:rowOff>209550</xdr:rowOff>
    </xdr:to>
    <xdr:sp>
      <xdr:nvSpPr>
        <xdr:cNvPr id="1" name="Line 1"/>
        <xdr:cNvSpPr>
          <a:spLocks/>
        </xdr:cNvSpPr>
      </xdr:nvSpPr>
      <xdr:spPr>
        <a:xfrm flipV="1">
          <a:off x="619125" y="41910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xdr:row>
      <xdr:rowOff>19050</xdr:rowOff>
    </xdr:from>
    <xdr:to>
      <xdr:col>5</xdr:col>
      <xdr:colOff>733425</xdr:colOff>
      <xdr:row>2</xdr:row>
      <xdr:rowOff>19050</xdr:rowOff>
    </xdr:to>
    <xdr:sp>
      <xdr:nvSpPr>
        <xdr:cNvPr id="2" name="Line 1"/>
        <xdr:cNvSpPr>
          <a:spLocks/>
        </xdr:cNvSpPr>
      </xdr:nvSpPr>
      <xdr:spPr>
        <a:xfrm flipV="1">
          <a:off x="5695950" y="43815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5</xdr:row>
      <xdr:rowOff>57150</xdr:rowOff>
    </xdr:from>
    <xdr:to>
      <xdr:col>3</xdr:col>
      <xdr:colOff>838200</xdr:colOff>
      <xdr:row>5</xdr:row>
      <xdr:rowOff>57150</xdr:rowOff>
    </xdr:to>
    <xdr:sp>
      <xdr:nvSpPr>
        <xdr:cNvPr id="3" name="Line 1"/>
        <xdr:cNvSpPr>
          <a:spLocks/>
        </xdr:cNvSpPr>
      </xdr:nvSpPr>
      <xdr:spPr>
        <a:xfrm flipV="1">
          <a:off x="3362325" y="1400175"/>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xdr:row>
      <xdr:rowOff>209550</xdr:rowOff>
    </xdr:from>
    <xdr:to>
      <xdr:col>1</xdr:col>
      <xdr:colOff>1724025</xdr:colOff>
      <xdr:row>1</xdr:row>
      <xdr:rowOff>209550</xdr:rowOff>
    </xdr:to>
    <xdr:sp>
      <xdr:nvSpPr>
        <xdr:cNvPr id="1" name="Line 1"/>
        <xdr:cNvSpPr>
          <a:spLocks/>
        </xdr:cNvSpPr>
      </xdr:nvSpPr>
      <xdr:spPr>
        <a:xfrm flipV="1">
          <a:off x="619125" y="41910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xdr:row>
      <xdr:rowOff>19050</xdr:rowOff>
    </xdr:from>
    <xdr:to>
      <xdr:col>5</xdr:col>
      <xdr:colOff>733425</xdr:colOff>
      <xdr:row>2</xdr:row>
      <xdr:rowOff>19050</xdr:rowOff>
    </xdr:to>
    <xdr:sp>
      <xdr:nvSpPr>
        <xdr:cNvPr id="2" name="Line 1"/>
        <xdr:cNvSpPr>
          <a:spLocks/>
        </xdr:cNvSpPr>
      </xdr:nvSpPr>
      <xdr:spPr>
        <a:xfrm flipV="1">
          <a:off x="5695950" y="43815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5</xdr:row>
      <xdr:rowOff>38100</xdr:rowOff>
    </xdr:from>
    <xdr:to>
      <xdr:col>3</xdr:col>
      <xdr:colOff>895350</xdr:colOff>
      <xdr:row>5</xdr:row>
      <xdr:rowOff>38100</xdr:rowOff>
    </xdr:to>
    <xdr:sp>
      <xdr:nvSpPr>
        <xdr:cNvPr id="3" name="Line 1"/>
        <xdr:cNvSpPr>
          <a:spLocks/>
        </xdr:cNvSpPr>
      </xdr:nvSpPr>
      <xdr:spPr>
        <a:xfrm flipV="1">
          <a:off x="3419475" y="146685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xdr:row>
      <xdr:rowOff>38100</xdr:rowOff>
    </xdr:from>
    <xdr:to>
      <xdr:col>1</xdr:col>
      <xdr:colOff>1743075</xdr:colOff>
      <xdr:row>2</xdr:row>
      <xdr:rowOff>38100</xdr:rowOff>
    </xdr:to>
    <xdr:sp>
      <xdr:nvSpPr>
        <xdr:cNvPr id="1" name="Line 1"/>
        <xdr:cNvSpPr>
          <a:spLocks/>
        </xdr:cNvSpPr>
      </xdr:nvSpPr>
      <xdr:spPr>
        <a:xfrm flipV="1">
          <a:off x="628650" y="45720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2</xdr:row>
      <xdr:rowOff>57150</xdr:rowOff>
    </xdr:from>
    <xdr:to>
      <xdr:col>5</xdr:col>
      <xdr:colOff>704850</xdr:colOff>
      <xdr:row>2</xdr:row>
      <xdr:rowOff>57150</xdr:rowOff>
    </xdr:to>
    <xdr:sp>
      <xdr:nvSpPr>
        <xdr:cNvPr id="2" name="Line 1"/>
        <xdr:cNvSpPr>
          <a:spLocks/>
        </xdr:cNvSpPr>
      </xdr:nvSpPr>
      <xdr:spPr>
        <a:xfrm flipV="1">
          <a:off x="5667375" y="47625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723900</xdr:colOff>
      <xdr:row>5</xdr:row>
      <xdr:rowOff>57150</xdr:rowOff>
    </xdr:from>
    <xdr:to>
      <xdr:col>3</xdr:col>
      <xdr:colOff>1009650</xdr:colOff>
      <xdr:row>5</xdr:row>
      <xdr:rowOff>57150</xdr:rowOff>
    </xdr:to>
    <xdr:sp>
      <xdr:nvSpPr>
        <xdr:cNvPr id="3" name="Line 1"/>
        <xdr:cNvSpPr>
          <a:spLocks/>
        </xdr:cNvSpPr>
      </xdr:nvSpPr>
      <xdr:spPr>
        <a:xfrm flipV="1">
          <a:off x="3533775" y="148590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xdr:row>
      <xdr:rowOff>19050</xdr:rowOff>
    </xdr:from>
    <xdr:to>
      <xdr:col>1</xdr:col>
      <xdr:colOff>1609725</xdr:colOff>
      <xdr:row>2</xdr:row>
      <xdr:rowOff>19050</xdr:rowOff>
    </xdr:to>
    <xdr:sp>
      <xdr:nvSpPr>
        <xdr:cNvPr id="1" name="Line 1"/>
        <xdr:cNvSpPr>
          <a:spLocks/>
        </xdr:cNvSpPr>
      </xdr:nvSpPr>
      <xdr:spPr>
        <a:xfrm flipV="1">
          <a:off x="419100" y="438150"/>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2</xdr:row>
      <xdr:rowOff>38100</xdr:rowOff>
    </xdr:from>
    <xdr:to>
      <xdr:col>7</xdr:col>
      <xdr:colOff>1419225</xdr:colOff>
      <xdr:row>2</xdr:row>
      <xdr:rowOff>38100</xdr:rowOff>
    </xdr:to>
    <xdr:sp>
      <xdr:nvSpPr>
        <xdr:cNvPr id="2" name="Line 1"/>
        <xdr:cNvSpPr>
          <a:spLocks/>
        </xdr:cNvSpPr>
      </xdr:nvSpPr>
      <xdr:spPr>
        <a:xfrm flipV="1">
          <a:off x="6334125" y="457200"/>
          <a:ext cx="1352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5</xdr:row>
      <xdr:rowOff>38100</xdr:rowOff>
    </xdr:from>
    <xdr:to>
      <xdr:col>6</xdr:col>
      <xdr:colOff>742950</xdr:colOff>
      <xdr:row>5</xdr:row>
      <xdr:rowOff>38100</xdr:rowOff>
    </xdr:to>
    <xdr:sp>
      <xdr:nvSpPr>
        <xdr:cNvPr id="3" name="Line 1"/>
        <xdr:cNvSpPr>
          <a:spLocks/>
        </xdr:cNvSpPr>
      </xdr:nvSpPr>
      <xdr:spPr>
        <a:xfrm flipV="1">
          <a:off x="3810000" y="1381125"/>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2</xdr:row>
      <xdr:rowOff>38100</xdr:rowOff>
    </xdr:from>
    <xdr:to>
      <xdr:col>1</xdr:col>
      <xdr:colOff>1790700</xdr:colOff>
      <xdr:row>2</xdr:row>
      <xdr:rowOff>38100</xdr:rowOff>
    </xdr:to>
    <xdr:sp>
      <xdr:nvSpPr>
        <xdr:cNvPr id="1" name="Line 1"/>
        <xdr:cNvSpPr>
          <a:spLocks/>
        </xdr:cNvSpPr>
      </xdr:nvSpPr>
      <xdr:spPr>
        <a:xfrm flipV="1">
          <a:off x="638175" y="45720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714375</xdr:colOff>
      <xdr:row>2</xdr:row>
      <xdr:rowOff>57150</xdr:rowOff>
    </xdr:from>
    <xdr:to>
      <xdr:col>7</xdr:col>
      <xdr:colOff>1847850</xdr:colOff>
      <xdr:row>2</xdr:row>
      <xdr:rowOff>57150</xdr:rowOff>
    </xdr:to>
    <xdr:sp>
      <xdr:nvSpPr>
        <xdr:cNvPr id="2" name="Line 1"/>
        <xdr:cNvSpPr>
          <a:spLocks/>
        </xdr:cNvSpPr>
      </xdr:nvSpPr>
      <xdr:spPr>
        <a:xfrm flipV="1">
          <a:off x="6724650" y="476250"/>
          <a:ext cx="113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5</xdr:row>
      <xdr:rowOff>47625</xdr:rowOff>
    </xdr:from>
    <xdr:to>
      <xdr:col>6</xdr:col>
      <xdr:colOff>390525</xdr:colOff>
      <xdr:row>5</xdr:row>
      <xdr:rowOff>47625</xdr:rowOff>
    </xdr:to>
    <xdr:sp>
      <xdr:nvSpPr>
        <xdr:cNvPr id="3" name="Line 1"/>
        <xdr:cNvSpPr>
          <a:spLocks/>
        </xdr:cNvSpPr>
      </xdr:nvSpPr>
      <xdr:spPr>
        <a:xfrm flipV="1">
          <a:off x="3876675" y="1381125"/>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2</xdr:row>
      <xdr:rowOff>19050</xdr:rowOff>
    </xdr:from>
    <xdr:to>
      <xdr:col>1</xdr:col>
      <xdr:colOff>2009775</xdr:colOff>
      <xdr:row>2</xdr:row>
      <xdr:rowOff>19050</xdr:rowOff>
    </xdr:to>
    <xdr:sp>
      <xdr:nvSpPr>
        <xdr:cNvPr id="1" name="Line 1"/>
        <xdr:cNvSpPr>
          <a:spLocks/>
        </xdr:cNvSpPr>
      </xdr:nvSpPr>
      <xdr:spPr>
        <a:xfrm flipV="1">
          <a:off x="742950" y="43815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714375</xdr:colOff>
      <xdr:row>2</xdr:row>
      <xdr:rowOff>38100</xdr:rowOff>
    </xdr:from>
    <xdr:to>
      <xdr:col>7</xdr:col>
      <xdr:colOff>2152650</xdr:colOff>
      <xdr:row>2</xdr:row>
      <xdr:rowOff>38100</xdr:rowOff>
    </xdr:to>
    <xdr:sp>
      <xdr:nvSpPr>
        <xdr:cNvPr id="2" name="Line 1"/>
        <xdr:cNvSpPr>
          <a:spLocks/>
        </xdr:cNvSpPr>
      </xdr:nvSpPr>
      <xdr:spPr>
        <a:xfrm>
          <a:off x="6562725" y="457200"/>
          <a:ext cx="1438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5</xdr:row>
      <xdr:rowOff>57150</xdr:rowOff>
    </xdr:from>
    <xdr:to>
      <xdr:col>6</xdr:col>
      <xdr:colOff>171450</xdr:colOff>
      <xdr:row>5</xdr:row>
      <xdr:rowOff>57150</xdr:rowOff>
    </xdr:to>
    <xdr:sp>
      <xdr:nvSpPr>
        <xdr:cNvPr id="3" name="Line 1"/>
        <xdr:cNvSpPr>
          <a:spLocks/>
        </xdr:cNvSpPr>
      </xdr:nvSpPr>
      <xdr:spPr>
        <a:xfrm flipV="1">
          <a:off x="3857625" y="133350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xdr:row>
      <xdr:rowOff>9525</xdr:rowOff>
    </xdr:from>
    <xdr:to>
      <xdr:col>1</xdr:col>
      <xdr:colOff>1828800</xdr:colOff>
      <xdr:row>2</xdr:row>
      <xdr:rowOff>9525</xdr:rowOff>
    </xdr:to>
    <xdr:sp>
      <xdr:nvSpPr>
        <xdr:cNvPr id="1" name="Line 1"/>
        <xdr:cNvSpPr>
          <a:spLocks/>
        </xdr:cNvSpPr>
      </xdr:nvSpPr>
      <xdr:spPr>
        <a:xfrm flipV="1">
          <a:off x="533400" y="428625"/>
          <a:ext cx="1562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2</xdr:row>
      <xdr:rowOff>38100</xdr:rowOff>
    </xdr:from>
    <xdr:to>
      <xdr:col>7</xdr:col>
      <xdr:colOff>1828800</xdr:colOff>
      <xdr:row>2</xdr:row>
      <xdr:rowOff>38100</xdr:rowOff>
    </xdr:to>
    <xdr:sp>
      <xdr:nvSpPr>
        <xdr:cNvPr id="2" name="Line 1"/>
        <xdr:cNvSpPr>
          <a:spLocks/>
        </xdr:cNvSpPr>
      </xdr:nvSpPr>
      <xdr:spPr>
        <a:xfrm>
          <a:off x="6391275" y="457200"/>
          <a:ext cx="1428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28575</xdr:rowOff>
    </xdr:from>
    <xdr:to>
      <xdr:col>6</xdr:col>
      <xdr:colOff>552450</xdr:colOff>
      <xdr:row>5</xdr:row>
      <xdr:rowOff>28575</xdr:rowOff>
    </xdr:to>
    <xdr:sp>
      <xdr:nvSpPr>
        <xdr:cNvPr id="3" name="Line 1"/>
        <xdr:cNvSpPr>
          <a:spLocks/>
        </xdr:cNvSpPr>
      </xdr:nvSpPr>
      <xdr:spPr>
        <a:xfrm flipV="1">
          <a:off x="3895725" y="1266825"/>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2</xdr:row>
      <xdr:rowOff>19050</xdr:rowOff>
    </xdr:from>
    <xdr:to>
      <xdr:col>1</xdr:col>
      <xdr:colOff>1733550</xdr:colOff>
      <xdr:row>2</xdr:row>
      <xdr:rowOff>19050</xdr:rowOff>
    </xdr:to>
    <xdr:sp>
      <xdr:nvSpPr>
        <xdr:cNvPr id="1" name="Line 1"/>
        <xdr:cNvSpPr>
          <a:spLocks/>
        </xdr:cNvSpPr>
      </xdr:nvSpPr>
      <xdr:spPr>
        <a:xfrm flipV="1">
          <a:off x="590550" y="438150"/>
          <a:ext cx="1562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2</xdr:row>
      <xdr:rowOff>38100</xdr:rowOff>
    </xdr:from>
    <xdr:to>
      <xdr:col>7</xdr:col>
      <xdr:colOff>1609725</xdr:colOff>
      <xdr:row>2</xdr:row>
      <xdr:rowOff>38100</xdr:rowOff>
    </xdr:to>
    <xdr:sp>
      <xdr:nvSpPr>
        <xdr:cNvPr id="2" name="Line 1"/>
        <xdr:cNvSpPr>
          <a:spLocks/>
        </xdr:cNvSpPr>
      </xdr:nvSpPr>
      <xdr:spPr>
        <a:xfrm>
          <a:off x="6467475" y="457200"/>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xdr:colOff>
      <xdr:row>5</xdr:row>
      <xdr:rowOff>47625</xdr:rowOff>
    </xdr:from>
    <xdr:to>
      <xdr:col>6</xdr:col>
      <xdr:colOff>238125</xdr:colOff>
      <xdr:row>5</xdr:row>
      <xdr:rowOff>47625</xdr:rowOff>
    </xdr:to>
    <xdr:sp>
      <xdr:nvSpPr>
        <xdr:cNvPr id="3" name="Line 1"/>
        <xdr:cNvSpPr>
          <a:spLocks/>
        </xdr:cNvSpPr>
      </xdr:nvSpPr>
      <xdr:spPr>
        <a:xfrm flipV="1">
          <a:off x="3724275" y="127635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2"/>
  <sheetViews>
    <sheetView zoomScale="115" zoomScaleNormal="115" zoomScalePageLayoutView="0" workbookViewId="0" topLeftCell="A1">
      <selection activeCell="E25" sqref="E25:H25"/>
    </sheetView>
  </sheetViews>
  <sheetFormatPr defaultColWidth="7.8515625" defaultRowHeight="12.75"/>
  <cols>
    <col min="1" max="1" width="6.57421875" style="7" customWidth="1"/>
    <col min="2" max="2" width="35.57421875" style="3" customWidth="1"/>
    <col min="3" max="3" width="19.00390625" style="3" customWidth="1"/>
    <col min="4" max="4" width="22.8515625" style="8" customWidth="1"/>
    <col min="5" max="5" width="13.7109375" style="3" customWidth="1"/>
    <col min="6" max="6" width="11.421875" style="3" customWidth="1"/>
    <col min="7" max="7" width="10.7109375" style="3" customWidth="1"/>
    <col min="8" max="8" width="11.8515625" style="3" customWidth="1"/>
    <col min="9" max="9" width="8.28125" style="3" bestFit="1" customWidth="1"/>
    <col min="10" max="16384" width="7.8515625" style="3" customWidth="1"/>
  </cols>
  <sheetData>
    <row r="1" spans="1:8" ht="16.5">
      <c r="A1" s="589" t="s">
        <v>236</v>
      </c>
      <c r="B1" s="589"/>
      <c r="D1" s="590" t="s">
        <v>237</v>
      </c>
      <c r="E1" s="590"/>
      <c r="F1" s="590"/>
      <c r="G1" s="590"/>
      <c r="H1" s="590"/>
    </row>
    <row r="2" spans="1:8" ht="16.5">
      <c r="A2" s="590" t="s">
        <v>1108</v>
      </c>
      <c r="B2" s="590"/>
      <c r="D2" s="590" t="s">
        <v>238</v>
      </c>
      <c r="E2" s="590"/>
      <c r="F2" s="590"/>
      <c r="G2" s="590"/>
      <c r="H2" s="590"/>
    </row>
    <row r="4" spans="1:8" s="69" customFormat="1" ht="38.25" customHeight="1">
      <c r="A4" s="591" t="s">
        <v>1487</v>
      </c>
      <c r="B4" s="592"/>
      <c r="C4" s="592"/>
      <c r="D4" s="592"/>
      <c r="E4" s="592"/>
      <c r="F4" s="592"/>
      <c r="G4" s="592"/>
      <c r="H4" s="592"/>
    </row>
    <row r="5" spans="1:10" ht="21" customHeight="1">
      <c r="A5" s="593" t="s">
        <v>1501</v>
      </c>
      <c r="B5" s="593"/>
      <c r="C5" s="593"/>
      <c r="D5" s="593"/>
      <c r="E5" s="593"/>
      <c r="F5" s="593"/>
      <c r="G5" s="593"/>
      <c r="H5" s="593"/>
      <c r="I5" s="4"/>
      <c r="J5" s="4"/>
    </row>
    <row r="6" spans="1:10" ht="21" customHeight="1">
      <c r="A6" s="255"/>
      <c r="B6" s="255"/>
      <c r="C6" s="255"/>
      <c r="D6" s="255"/>
      <c r="E6" s="255"/>
      <c r="F6" s="255"/>
      <c r="G6" s="255"/>
      <c r="H6" s="255"/>
      <c r="I6" s="4"/>
      <c r="J6" s="4"/>
    </row>
    <row r="7" spans="1:8" ht="32.25" customHeight="1">
      <c r="A7" s="587" t="s">
        <v>0</v>
      </c>
      <c r="B7" s="588" t="s">
        <v>12</v>
      </c>
      <c r="C7" s="588" t="s">
        <v>21</v>
      </c>
      <c r="D7" s="588" t="s">
        <v>6</v>
      </c>
      <c r="E7" s="588" t="s">
        <v>239</v>
      </c>
      <c r="F7" s="588"/>
      <c r="G7" s="588"/>
      <c r="H7" s="588" t="s">
        <v>4</v>
      </c>
    </row>
    <row r="8" spans="1:8" ht="12.75">
      <c r="A8" s="587"/>
      <c r="B8" s="588"/>
      <c r="C8" s="588"/>
      <c r="D8" s="588"/>
      <c r="E8" s="259" t="s">
        <v>3</v>
      </c>
      <c r="F8" s="259" t="s">
        <v>1</v>
      </c>
      <c r="G8" s="259" t="s">
        <v>9</v>
      </c>
      <c r="H8" s="588"/>
    </row>
    <row r="9" spans="1:8" s="37" customFormat="1" ht="23.25" customHeight="1">
      <c r="A9" s="150">
        <v>-1</v>
      </c>
      <c r="B9" s="150">
        <v>-2</v>
      </c>
      <c r="C9" s="150">
        <v>-3</v>
      </c>
      <c r="D9" s="150" t="s">
        <v>22</v>
      </c>
      <c r="E9" s="150">
        <v>-5</v>
      </c>
      <c r="F9" s="150">
        <v>-6</v>
      </c>
      <c r="G9" s="150">
        <v>-7</v>
      </c>
      <c r="H9" s="150">
        <v>-8</v>
      </c>
    </row>
    <row r="10" spans="1:10" s="5" customFormat="1" ht="18.75" customHeight="1">
      <c r="A10" s="111">
        <v>1</v>
      </c>
      <c r="B10" s="130" t="s">
        <v>13</v>
      </c>
      <c r="C10" s="220">
        <f>'2017Mơi'!C10+'VB HDND'!C10+'Toan tinh CAC NQ'!C10</f>
        <v>73</v>
      </c>
      <c r="D10" s="221">
        <f>'2017Mơi'!D10+'VB HDND'!D10+'Toan tinh CAC NQ'!D10</f>
        <v>148.62</v>
      </c>
      <c r="E10" s="221">
        <f>'2017Mơi'!E10+'VB HDND'!E10+'Toan tinh CAC NQ'!E10</f>
        <v>148.62</v>
      </c>
      <c r="F10" s="221">
        <f>'2017Mơi'!F10+'VB HDND'!F10+'Toan tinh CAC NQ'!F10</f>
        <v>0</v>
      </c>
      <c r="G10" s="221">
        <f>'2017Mơi'!G10+'VB HDND'!G10+'Toan tinh CAC NQ'!G10</f>
        <v>0</v>
      </c>
      <c r="H10" s="220"/>
      <c r="I10" s="32"/>
      <c r="J10" s="70"/>
    </row>
    <row r="11" spans="1:10" s="1" customFormat="1" ht="18.75" customHeight="1">
      <c r="A11" s="111">
        <v>2</v>
      </c>
      <c r="B11" s="130" t="s">
        <v>14</v>
      </c>
      <c r="C11" s="220">
        <f>'2017Mơi'!C11+'VB HDND'!C11+'Toan tinh CAC NQ'!C11</f>
        <v>35</v>
      </c>
      <c r="D11" s="221">
        <f>'2017Mơi'!D11+'VB HDND'!D11+'Toan tinh CAC NQ'!D11</f>
        <v>67.98</v>
      </c>
      <c r="E11" s="221">
        <f>'2017Mơi'!E11+'VB HDND'!E11+'Toan tinh CAC NQ'!E11</f>
        <v>52.68</v>
      </c>
      <c r="F11" s="221">
        <f>'2017Mơi'!F11+'VB HDND'!F11+'Toan tinh CAC NQ'!F11</f>
        <v>15.3</v>
      </c>
      <c r="G11" s="221">
        <f>'2017Mơi'!G11+'VB HDND'!G11+'Toan tinh CAC NQ'!G11</f>
        <v>0</v>
      </c>
      <c r="H11" s="220"/>
      <c r="I11" s="32"/>
      <c r="J11" s="70"/>
    </row>
    <row r="12" spans="1:10" s="1" customFormat="1" ht="18.75" customHeight="1">
      <c r="A12" s="111">
        <v>3</v>
      </c>
      <c r="B12" s="130" t="s">
        <v>23</v>
      </c>
      <c r="C12" s="220">
        <f>'2017Mơi'!C12+'VB HDND'!C12+'Toan tinh CAC NQ'!C12</f>
        <v>36</v>
      </c>
      <c r="D12" s="221">
        <f>'2017Mơi'!D12+'VB HDND'!D12+'Toan tinh CAC NQ'!D12</f>
        <v>81.18</v>
      </c>
      <c r="E12" s="221">
        <f>'2017Mơi'!E12+'VB HDND'!E12+'Toan tinh CAC NQ'!E12</f>
        <v>64.62</v>
      </c>
      <c r="F12" s="221">
        <f>'2017Mơi'!F12+'VB HDND'!F12+'Toan tinh CAC NQ'!F12</f>
        <v>16.560000000000002</v>
      </c>
      <c r="G12" s="221">
        <f>'2017Mơi'!G12+'VB HDND'!G12+'Toan tinh CAC NQ'!G12</f>
        <v>0</v>
      </c>
      <c r="H12" s="220"/>
      <c r="I12" s="32"/>
      <c r="J12" s="70"/>
    </row>
    <row r="13" spans="1:10" s="1" customFormat="1" ht="18.75" customHeight="1">
      <c r="A13" s="111">
        <v>4</v>
      </c>
      <c r="B13" s="130" t="s">
        <v>134</v>
      </c>
      <c r="C13" s="220">
        <f>'2017Mơi'!C13+'VB HDND'!C13+'Toan tinh CAC NQ'!C13</f>
        <v>14</v>
      </c>
      <c r="D13" s="221">
        <f>'2017Mơi'!D13+'VB HDND'!D13+'Toan tinh CAC NQ'!D13</f>
        <v>12.649999999999999</v>
      </c>
      <c r="E13" s="221">
        <f>'2017Mơi'!E13+'VB HDND'!E13+'Toan tinh CAC NQ'!E13</f>
        <v>11.649999999999999</v>
      </c>
      <c r="F13" s="221">
        <f>'2017Mơi'!F13+'VB HDND'!F13+'Toan tinh CAC NQ'!F13</f>
        <v>1</v>
      </c>
      <c r="G13" s="221">
        <f>'2017Mơi'!G13+'VB HDND'!G13+'Toan tinh CAC NQ'!G13</f>
        <v>0</v>
      </c>
      <c r="H13" s="220"/>
      <c r="I13" s="32"/>
      <c r="J13" s="70"/>
    </row>
    <row r="14" spans="1:10" s="1" customFormat="1" ht="18.75" customHeight="1">
      <c r="A14" s="111">
        <v>5</v>
      </c>
      <c r="B14" s="130" t="s">
        <v>15</v>
      </c>
      <c r="C14" s="220">
        <f>'2017Mơi'!C14+'VB HDND'!C14+'Toan tinh CAC NQ'!C14</f>
        <v>138</v>
      </c>
      <c r="D14" s="221">
        <f>'2017Mơi'!D14+'VB HDND'!D14+'Toan tinh CAC NQ'!D14</f>
        <v>82.50999999999999</v>
      </c>
      <c r="E14" s="221">
        <f>'2017Mơi'!E14+'VB HDND'!E14+'Toan tinh CAC NQ'!E14</f>
        <v>82.50999999999999</v>
      </c>
      <c r="F14" s="221">
        <f>'2017Mơi'!F14+'VB HDND'!F14+'Toan tinh CAC NQ'!F14</f>
        <v>0</v>
      </c>
      <c r="G14" s="221">
        <f>'2017Mơi'!G14+'VB HDND'!G14+'Toan tinh CAC NQ'!G14</f>
        <v>0</v>
      </c>
      <c r="H14" s="220"/>
      <c r="I14" s="32"/>
      <c r="J14" s="70"/>
    </row>
    <row r="15" spans="1:10" s="1" customFormat="1" ht="18.75" customHeight="1">
      <c r="A15" s="111">
        <v>6</v>
      </c>
      <c r="B15" s="130" t="s">
        <v>137</v>
      </c>
      <c r="C15" s="220">
        <f>'2017Mơi'!C15+'VB HDND'!C15+'Toan tinh CAC NQ'!C15</f>
        <v>147</v>
      </c>
      <c r="D15" s="221">
        <f>'2017Mơi'!D15+'VB HDND'!D15+'Toan tinh CAC NQ'!D15</f>
        <v>162.52700000000002</v>
      </c>
      <c r="E15" s="221">
        <f>'2017Mơi'!E15+'VB HDND'!E15+'Toan tinh CAC NQ'!E15</f>
        <v>154.02700000000002</v>
      </c>
      <c r="F15" s="221">
        <f>'2017Mơi'!F15+'VB HDND'!F15+'Toan tinh CAC NQ'!F15</f>
        <v>8.5</v>
      </c>
      <c r="G15" s="221">
        <f>'2017Mơi'!G15+'VB HDND'!G15+'Toan tinh CAC NQ'!G15</f>
        <v>0</v>
      </c>
      <c r="H15" s="220"/>
      <c r="I15" s="32"/>
      <c r="J15" s="70"/>
    </row>
    <row r="16" spans="1:10" ht="18.75" customHeight="1">
      <c r="A16" s="111">
        <v>7</v>
      </c>
      <c r="B16" s="130" t="s">
        <v>16</v>
      </c>
      <c r="C16" s="220">
        <f>'2017Mơi'!C16+'VB HDND'!C16+'Toan tinh CAC NQ'!C16</f>
        <v>21</v>
      </c>
      <c r="D16" s="221">
        <f>'2017Mơi'!D16+'VB HDND'!D16+'Toan tinh CAC NQ'!D16</f>
        <v>31.26</v>
      </c>
      <c r="E16" s="221">
        <f>'2017Mơi'!E16+'VB HDND'!E16+'Toan tinh CAC NQ'!E16</f>
        <v>13.360000000000001</v>
      </c>
      <c r="F16" s="221">
        <f>'2017Mơi'!F16+'VB HDND'!F16+'Toan tinh CAC NQ'!F16</f>
        <v>11.4</v>
      </c>
      <c r="G16" s="221">
        <f>'2017Mơi'!G16+'VB HDND'!G16+'Toan tinh CAC NQ'!G16</f>
        <v>6.5</v>
      </c>
      <c r="H16" s="220"/>
      <c r="I16" s="32"/>
      <c r="J16" s="70"/>
    </row>
    <row r="17" spans="1:10" ht="18.75" customHeight="1">
      <c r="A17" s="111">
        <v>8</v>
      </c>
      <c r="B17" s="130" t="s">
        <v>17</v>
      </c>
      <c r="C17" s="220">
        <f>'2017Mơi'!C17+'VB HDND'!C17+'Toan tinh CAC NQ'!C17</f>
        <v>82</v>
      </c>
      <c r="D17" s="221">
        <f>'2017Mơi'!D17+'VB HDND'!D17+'Toan tinh CAC NQ'!D17</f>
        <v>97.662</v>
      </c>
      <c r="E17" s="221">
        <f>'2017Mơi'!E17+'VB HDND'!E17+'Toan tinh CAC NQ'!E17</f>
        <v>97.662</v>
      </c>
      <c r="F17" s="221">
        <f>'2017Mơi'!F17+'VB HDND'!F17+'Toan tinh CAC NQ'!F17</f>
        <v>0</v>
      </c>
      <c r="G17" s="221">
        <f>'2017Mơi'!G17+'VB HDND'!G17+'Toan tinh CAC NQ'!G17</f>
        <v>0</v>
      </c>
      <c r="H17" s="220"/>
      <c r="I17" s="32"/>
      <c r="J17" s="70"/>
    </row>
    <row r="18" spans="1:10" s="1" customFormat="1" ht="18.75" customHeight="1">
      <c r="A18" s="111">
        <v>9</v>
      </c>
      <c r="B18" s="130" t="s">
        <v>135</v>
      </c>
      <c r="C18" s="220">
        <f>'2017Mơi'!C18+'VB HDND'!C18+'Toan tinh CAC NQ'!C18</f>
        <v>5</v>
      </c>
      <c r="D18" s="221">
        <f>'2017Mơi'!D18+'VB HDND'!D18+'Toan tinh CAC NQ'!D18</f>
        <v>32.099999999999994</v>
      </c>
      <c r="E18" s="221">
        <f>'2017Mơi'!E18+'VB HDND'!E18+'Toan tinh CAC NQ'!E18</f>
        <v>13.100000000000001</v>
      </c>
      <c r="F18" s="221">
        <f>'2017Mơi'!F18+'VB HDND'!F18+'Toan tinh CAC NQ'!F18</f>
        <v>19</v>
      </c>
      <c r="G18" s="221">
        <f>'2017Mơi'!G18+'VB HDND'!G18+'Toan tinh CAC NQ'!G18</f>
        <v>0</v>
      </c>
      <c r="H18" s="220"/>
      <c r="I18" s="32"/>
      <c r="J18" s="70"/>
    </row>
    <row r="19" spans="1:10" ht="18.75" customHeight="1">
      <c r="A19" s="111">
        <v>10</v>
      </c>
      <c r="B19" s="130" t="s">
        <v>136</v>
      </c>
      <c r="C19" s="220">
        <f>'2017Mơi'!C19+'VB HDND'!C19+'Toan tinh CAC NQ'!C19</f>
        <v>23</v>
      </c>
      <c r="D19" s="221">
        <f>'2017Mơi'!D19+'VB HDND'!D19+'Toan tinh CAC NQ'!D19</f>
        <v>49.519999999999996</v>
      </c>
      <c r="E19" s="221">
        <f>'2017Mơi'!E19+'VB HDND'!E19+'Toan tinh CAC NQ'!E19</f>
        <v>49.519999999999996</v>
      </c>
      <c r="F19" s="221">
        <f>'2017Mơi'!F19+'VB HDND'!F19+'Toan tinh CAC NQ'!F19</f>
        <v>0</v>
      </c>
      <c r="G19" s="221">
        <f>'2017Mơi'!G19+'VB HDND'!G19+'Toan tinh CAC NQ'!G19</f>
        <v>0</v>
      </c>
      <c r="H19" s="220"/>
      <c r="I19" s="32"/>
      <c r="J19" s="70"/>
    </row>
    <row r="20" spans="1:10" ht="18.75" customHeight="1">
      <c r="A20" s="111">
        <v>11</v>
      </c>
      <c r="B20" s="130" t="s">
        <v>18</v>
      </c>
      <c r="C20" s="220">
        <f>'2017Mơi'!C20+'VB HDND'!C20+'Toan tinh CAC NQ'!C20</f>
        <v>13</v>
      </c>
      <c r="D20" s="221">
        <f>'2017Mơi'!D20+'VB HDND'!D20+'Toan tinh CAC NQ'!D20</f>
        <v>7.920000000000001</v>
      </c>
      <c r="E20" s="221">
        <f>'2017Mơi'!E20+'VB HDND'!E20+'Toan tinh CAC NQ'!E20</f>
        <v>7.44</v>
      </c>
      <c r="F20" s="221">
        <f>'2017Mơi'!F20+'VB HDND'!F20+'Toan tinh CAC NQ'!F20</f>
        <v>0.48</v>
      </c>
      <c r="G20" s="221">
        <f>'2017Mơi'!G20+'VB HDND'!G20+'Toan tinh CAC NQ'!G20</f>
        <v>0</v>
      </c>
      <c r="H20" s="220"/>
      <c r="I20" s="32"/>
      <c r="J20" s="70"/>
    </row>
    <row r="21" spans="1:10" ht="18.75" customHeight="1">
      <c r="A21" s="111">
        <v>12</v>
      </c>
      <c r="B21" s="130" t="s">
        <v>19</v>
      </c>
      <c r="C21" s="220">
        <f>'2017Mơi'!C21+'VB HDND'!C21+'Toan tinh CAC NQ'!C21</f>
        <v>15</v>
      </c>
      <c r="D21" s="221">
        <f>'2017Mơi'!D21+'VB HDND'!D21+'Toan tinh CAC NQ'!D21</f>
        <v>12.16</v>
      </c>
      <c r="E21" s="221">
        <f>'2017Mơi'!E21+'VB HDND'!E21+'Toan tinh CAC NQ'!E21</f>
        <v>12.16</v>
      </c>
      <c r="F21" s="221">
        <f>'2017Mơi'!F21+'VB HDND'!F21+'Toan tinh CAC NQ'!F21</f>
        <v>0</v>
      </c>
      <c r="G21" s="221">
        <f>'2017Mơi'!G21+'VB HDND'!G21+'Toan tinh CAC NQ'!G21</f>
        <v>0</v>
      </c>
      <c r="H21" s="220"/>
      <c r="I21" s="32"/>
      <c r="J21" s="70"/>
    </row>
    <row r="22" spans="1:10" s="122" customFormat="1" ht="18.75" customHeight="1">
      <c r="A22" s="111">
        <v>13</v>
      </c>
      <c r="B22" s="130" t="s">
        <v>20</v>
      </c>
      <c r="C22" s="220">
        <f>'2017Mơi'!C22+'VB HDND'!C22+'Toan tinh CAC NQ'!C22</f>
        <v>49</v>
      </c>
      <c r="D22" s="221">
        <f>'2017Mơi'!D22+'VB HDND'!D22+'Toan tinh CAC NQ'!D22</f>
        <v>91.69</v>
      </c>
      <c r="E22" s="221">
        <f>'2017Mơi'!E22+'VB HDND'!E22+'Toan tinh CAC NQ'!E22</f>
        <v>48.39</v>
      </c>
      <c r="F22" s="221">
        <f>'2017Mơi'!F22+'VB HDND'!F22+'Toan tinh CAC NQ'!F22</f>
        <v>43.3</v>
      </c>
      <c r="G22" s="221">
        <f>'2017Mơi'!G22+'VB HDND'!G22+'Toan tinh CAC NQ'!G22</f>
        <v>0</v>
      </c>
      <c r="H22" s="220"/>
      <c r="I22" s="120"/>
      <c r="J22" s="121"/>
    </row>
    <row r="23" spans="1:9" s="8" customFormat="1" ht="18.75" customHeight="1">
      <c r="A23" s="366"/>
      <c r="B23" s="367" t="s">
        <v>220</v>
      </c>
      <c r="C23" s="388">
        <f>'2017Mơi'!C23+'VB HDND'!C23+'Toan tinh CAC NQ'!C23</f>
        <v>651</v>
      </c>
      <c r="D23" s="372">
        <f>'2017Mơi'!D23+'VB HDND'!D23+'Toan tinh CAC NQ'!D23</f>
        <v>877.7789999999999</v>
      </c>
      <c r="E23" s="372">
        <f>'2017Mơi'!E23+'VB HDND'!E23+'Toan tinh CAC NQ'!E23</f>
        <v>755.7389999999999</v>
      </c>
      <c r="F23" s="372">
        <f>'2017Mơi'!F23+'VB HDND'!F23+'Toan tinh CAC NQ'!F23</f>
        <v>115.53999999999999</v>
      </c>
      <c r="G23" s="372">
        <f>'2017Mơi'!G23+'VB HDND'!G23+'Toan tinh CAC NQ'!G23</f>
        <v>6.5</v>
      </c>
      <c r="H23" s="388"/>
      <c r="I23" s="32"/>
    </row>
    <row r="24" spans="1:5" s="14" customFormat="1" ht="11.25" customHeight="1">
      <c r="A24" s="11"/>
      <c r="B24" s="12"/>
      <c r="C24" s="12"/>
      <c r="D24" s="24"/>
      <c r="E24" s="13"/>
    </row>
    <row r="25" spans="1:9" s="62" customFormat="1" ht="21.75" customHeight="1">
      <c r="A25" s="58"/>
      <c r="B25" s="59"/>
      <c r="C25" s="59"/>
      <c r="D25" s="60"/>
      <c r="E25" s="586"/>
      <c r="F25" s="586"/>
      <c r="G25" s="586"/>
      <c r="H25" s="586"/>
      <c r="I25" s="61"/>
    </row>
    <row r="26" spans="1:9" s="14" customFormat="1" ht="21.75" customHeight="1">
      <c r="A26" s="11"/>
      <c r="B26" s="16"/>
      <c r="C26" s="16"/>
      <c r="D26" s="30"/>
      <c r="E26" s="16"/>
      <c r="G26" s="2"/>
      <c r="H26" s="2"/>
      <c r="I26" s="6"/>
    </row>
    <row r="27" spans="1:9" s="14" customFormat="1" ht="21.75" customHeight="1">
      <c r="A27" s="11"/>
      <c r="B27" s="16"/>
      <c r="C27" s="16"/>
      <c r="D27" s="30"/>
      <c r="E27" s="16"/>
      <c r="G27" s="2"/>
      <c r="H27" s="2"/>
      <c r="I27" s="6"/>
    </row>
    <row r="28" spans="1:9" s="14" customFormat="1" ht="21.75" customHeight="1">
      <c r="A28" s="11"/>
      <c r="B28" s="16"/>
      <c r="C28" s="16"/>
      <c r="D28" s="30"/>
      <c r="E28" s="16"/>
      <c r="G28" s="2"/>
      <c r="H28" s="2"/>
      <c r="I28" s="6"/>
    </row>
    <row r="29" spans="1:9" s="14" customFormat="1" ht="21.75" customHeight="1">
      <c r="A29" s="11"/>
      <c r="B29" s="15"/>
      <c r="C29" s="15"/>
      <c r="D29" s="17"/>
      <c r="E29" s="16"/>
      <c r="G29" s="2"/>
      <c r="H29" s="17"/>
      <c r="I29" s="17"/>
    </row>
    <row r="30" spans="1:5" s="14" customFormat="1" ht="21.75" customHeight="1">
      <c r="A30" s="18"/>
      <c r="B30" s="19"/>
      <c r="C30" s="19"/>
      <c r="D30" s="27"/>
      <c r="E30" s="13"/>
    </row>
    <row r="31" spans="1:5" s="14" customFormat="1" ht="21.75" customHeight="1">
      <c r="A31" s="11"/>
      <c r="B31" s="21"/>
      <c r="C31" s="21"/>
      <c r="D31" s="24"/>
      <c r="E31" s="13"/>
    </row>
    <row r="32" spans="1:5" s="14" customFormat="1" ht="21.75" customHeight="1">
      <c r="A32" s="11"/>
      <c r="B32" s="21"/>
      <c r="C32" s="21"/>
      <c r="D32" s="24"/>
      <c r="E32" s="13"/>
    </row>
    <row r="33" spans="1:5" s="14" customFormat="1" ht="21.75" customHeight="1">
      <c r="A33" s="11"/>
      <c r="B33" s="21"/>
      <c r="C33" s="21"/>
      <c r="D33" s="24"/>
      <c r="E33" s="13"/>
    </row>
    <row r="34" spans="1:5" s="14" customFormat="1" ht="21.75" customHeight="1">
      <c r="A34" s="11"/>
      <c r="B34" s="22"/>
      <c r="C34" s="22"/>
      <c r="D34" s="28"/>
      <c r="E34" s="13"/>
    </row>
    <row r="35" spans="1:5" s="14" customFormat="1" ht="21.75" customHeight="1">
      <c r="A35" s="11"/>
      <c r="B35" s="23"/>
      <c r="C35" s="23"/>
      <c r="D35" s="24"/>
      <c r="E35" s="13"/>
    </row>
    <row r="36" spans="1:5" s="14" customFormat="1" ht="21.75" customHeight="1">
      <c r="A36" s="11"/>
      <c r="B36" s="25"/>
      <c r="C36" s="25"/>
      <c r="D36" s="24"/>
      <c r="E36" s="13"/>
    </row>
    <row r="37" spans="1:5" s="14" customFormat="1" ht="21.75" customHeight="1">
      <c r="A37" s="18"/>
      <c r="B37" s="26"/>
      <c r="C37" s="26"/>
      <c r="D37" s="27"/>
      <c r="E37" s="13"/>
    </row>
    <row r="38" spans="1:5" s="14" customFormat="1" ht="21.75" customHeight="1">
      <c r="A38" s="11"/>
      <c r="B38" s="21"/>
      <c r="C38" s="21"/>
      <c r="D38" s="24"/>
      <c r="E38" s="13"/>
    </row>
    <row r="39" spans="1:5" s="14" customFormat="1" ht="21.75" customHeight="1">
      <c r="A39" s="11"/>
      <c r="B39" s="21"/>
      <c r="C39" s="21"/>
      <c r="D39" s="24"/>
      <c r="E39" s="13"/>
    </row>
    <row r="40" spans="1:5" s="14" customFormat="1" ht="21.75" customHeight="1">
      <c r="A40" s="11"/>
      <c r="B40" s="12"/>
      <c r="C40" s="12"/>
      <c r="D40" s="24"/>
      <c r="E40" s="13"/>
    </row>
    <row r="41" spans="1:5" s="14" customFormat="1" ht="21.75" customHeight="1">
      <c r="A41" s="11"/>
      <c r="B41" s="21"/>
      <c r="C41" s="21"/>
      <c r="D41" s="24"/>
      <c r="E41" s="13"/>
    </row>
    <row r="42" spans="1:5" s="14" customFormat="1" ht="21.75" customHeight="1">
      <c r="A42" s="11"/>
      <c r="B42" s="21"/>
      <c r="C42" s="21"/>
      <c r="D42" s="24"/>
      <c r="E42" s="13"/>
    </row>
    <row r="43" spans="1:5" s="14" customFormat="1" ht="21.75" customHeight="1">
      <c r="A43" s="11"/>
      <c r="B43" s="21"/>
      <c r="C43" s="21"/>
      <c r="D43" s="24"/>
      <c r="E43" s="13"/>
    </row>
    <row r="44" spans="1:5" s="14" customFormat="1" ht="21.75" customHeight="1">
      <c r="A44" s="11"/>
      <c r="B44" s="21"/>
      <c r="C44" s="21"/>
      <c r="D44" s="24"/>
      <c r="E44" s="13"/>
    </row>
    <row r="45" spans="1:5" s="14" customFormat="1" ht="21.75" customHeight="1">
      <c r="A45" s="11"/>
      <c r="B45" s="22"/>
      <c r="C45" s="22"/>
      <c r="D45" s="28"/>
      <c r="E45" s="13"/>
    </row>
    <row r="46" spans="1:5" s="14" customFormat="1" ht="21.75" customHeight="1">
      <c r="A46" s="18"/>
      <c r="B46" s="19"/>
      <c r="C46" s="19"/>
      <c r="D46" s="27"/>
      <c r="E46" s="13"/>
    </row>
    <row r="47" spans="1:5" s="14" customFormat="1" ht="21.75" customHeight="1">
      <c r="A47" s="11"/>
      <c r="B47" s="21"/>
      <c r="C47" s="21"/>
      <c r="D47" s="24"/>
      <c r="E47" s="13"/>
    </row>
    <row r="48" spans="1:5" s="14" customFormat="1" ht="21.75" customHeight="1">
      <c r="A48" s="11"/>
      <c r="B48" s="21"/>
      <c r="C48" s="21"/>
      <c r="D48" s="24"/>
      <c r="E48" s="13"/>
    </row>
    <row r="49" spans="1:5" s="14" customFormat="1" ht="21.75" customHeight="1">
      <c r="A49" s="11"/>
      <c r="B49" s="21"/>
      <c r="C49" s="21"/>
      <c r="D49" s="24"/>
      <c r="E49" s="13"/>
    </row>
    <row r="50" spans="1:5" s="14" customFormat="1" ht="21.75" customHeight="1">
      <c r="A50" s="11"/>
      <c r="B50" s="22"/>
      <c r="C50" s="22"/>
      <c r="D50" s="24"/>
      <c r="E50" s="13"/>
    </row>
    <row r="51" spans="1:5" s="14" customFormat="1" ht="21.75" customHeight="1">
      <c r="A51" s="11"/>
      <c r="B51" s="22"/>
      <c r="C51" s="22"/>
      <c r="D51" s="24"/>
      <c r="E51" s="13"/>
    </row>
    <row r="52" spans="1:5" s="14" customFormat="1" ht="21.75" customHeight="1">
      <c r="A52" s="11"/>
      <c r="B52" s="22"/>
      <c r="C52" s="22"/>
      <c r="D52" s="24"/>
      <c r="E52" s="13"/>
    </row>
    <row r="53" spans="1:5" s="14" customFormat="1" ht="21.75" customHeight="1">
      <c r="A53" s="18"/>
      <c r="B53" s="26"/>
      <c r="C53" s="26"/>
      <c r="D53" s="27"/>
      <c r="E53" s="20"/>
    </row>
    <row r="54" spans="1:4" s="14" customFormat="1" ht="12.75">
      <c r="A54" s="29"/>
      <c r="D54" s="31"/>
    </row>
    <row r="55" spans="1:4" s="14" customFormat="1" ht="12.75">
      <c r="A55" s="29"/>
      <c r="D55" s="31"/>
    </row>
    <row r="56" spans="1:4" s="14" customFormat="1" ht="12.75">
      <c r="A56" s="29"/>
      <c r="D56" s="31"/>
    </row>
    <row r="57" spans="1:4" s="14" customFormat="1" ht="12.75">
      <c r="A57" s="29"/>
      <c r="D57" s="31"/>
    </row>
    <row r="58" spans="1:4" s="14" customFormat="1" ht="12.75">
      <c r="A58" s="29"/>
      <c r="D58" s="31"/>
    </row>
    <row r="59" spans="1:4" s="14" customFormat="1" ht="12.75">
      <c r="A59" s="29"/>
      <c r="D59" s="31"/>
    </row>
    <row r="60" spans="1:4" s="14" customFormat="1" ht="12.75">
      <c r="A60" s="29"/>
      <c r="D60" s="31"/>
    </row>
    <row r="61" spans="1:4" s="14" customFormat="1" ht="12.75">
      <c r="A61" s="29"/>
      <c r="D61" s="31"/>
    </row>
    <row r="62" spans="1:4" s="14" customFormat="1" ht="12.75">
      <c r="A62" s="29"/>
      <c r="D62" s="31"/>
    </row>
  </sheetData>
  <sheetProtection/>
  <mergeCells count="13">
    <mergeCell ref="A1:B1"/>
    <mergeCell ref="D1:H1"/>
    <mergeCell ref="A2:B2"/>
    <mergeCell ref="D2:H2"/>
    <mergeCell ref="A4:H4"/>
    <mergeCell ref="A5:H5"/>
    <mergeCell ref="E25:H25"/>
    <mergeCell ref="A7:A8"/>
    <mergeCell ref="B7:B8"/>
    <mergeCell ref="C7:C8"/>
    <mergeCell ref="D7:D8"/>
    <mergeCell ref="E7:G7"/>
    <mergeCell ref="H7:H8"/>
  </mergeCells>
  <printOptions horizontalCentered="1"/>
  <pageMargins left="0.7" right="0.7" top="0.84" bottom="0.5"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BJ186"/>
  <sheetViews>
    <sheetView zoomScalePageLayoutView="0" workbookViewId="0" topLeftCell="A178">
      <selection activeCell="H186" sqref="H186:I186"/>
    </sheetView>
  </sheetViews>
  <sheetFormatPr defaultColWidth="9.140625" defaultRowHeight="12.75"/>
  <cols>
    <col min="1" max="1" width="5.421875" style="46" customWidth="1"/>
    <col min="2" max="2" width="31.28125" style="44" customWidth="1"/>
    <col min="3" max="3" width="11.28125" style="46" customWidth="1"/>
    <col min="4" max="4" width="8.00390625" style="46" customWidth="1"/>
    <col min="5" max="6" width="5.57421875" style="46" customWidth="1"/>
    <col min="7" max="7" width="24.140625" style="44" customWidth="1"/>
    <col min="8" max="8" width="38.28125" style="44" customWidth="1"/>
    <col min="9" max="9" width="11.140625" style="44" customWidth="1"/>
    <col min="10" max="62" width="9.140625" style="54" customWidth="1"/>
    <col min="63" max="16384" width="9.140625" style="44" customWidth="1"/>
  </cols>
  <sheetData>
    <row r="1" spans="1:9" ht="18">
      <c r="A1" s="589" t="s">
        <v>236</v>
      </c>
      <c r="B1" s="589"/>
      <c r="C1" s="3"/>
      <c r="D1" s="71"/>
      <c r="E1" s="71"/>
      <c r="F1" s="71"/>
      <c r="G1" s="590" t="s">
        <v>237</v>
      </c>
      <c r="H1" s="590"/>
      <c r="I1" s="590"/>
    </row>
    <row r="2" spans="1:9" ht="18">
      <c r="A2" s="590" t="s">
        <v>1336</v>
      </c>
      <c r="B2" s="590"/>
      <c r="C2" s="3"/>
      <c r="D2" s="33"/>
      <c r="E2" s="71"/>
      <c r="F2" s="71"/>
      <c r="G2" s="590" t="s">
        <v>238</v>
      </c>
      <c r="H2" s="590"/>
      <c r="I2" s="590"/>
    </row>
    <row r="3" spans="1:9" ht="18">
      <c r="A3" s="7"/>
      <c r="B3" s="3"/>
      <c r="C3" s="3"/>
      <c r="D3" s="8"/>
      <c r="E3" s="3"/>
      <c r="F3" s="3"/>
      <c r="G3" s="3"/>
      <c r="H3" s="3"/>
      <c r="I3" s="3"/>
    </row>
    <row r="4" spans="1:62" s="3" customFormat="1" ht="31.5" customHeight="1">
      <c r="A4" s="594" t="s">
        <v>1337</v>
      </c>
      <c r="B4" s="594"/>
      <c r="C4" s="594"/>
      <c r="D4" s="594"/>
      <c r="E4" s="594"/>
      <c r="F4" s="594"/>
      <c r="G4" s="594"/>
      <c r="H4" s="594"/>
      <c r="I4" s="59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row>
    <row r="5" spans="1:62" s="3" customFormat="1" ht="18" customHeight="1">
      <c r="A5" s="610" t="str">
        <f>'Tong '!A5:H5</f>
        <v>( Kèm theo Nghị quyết số 30/NQ-HĐND ngày 15 tháng 12 năm 2016 của Hội đồng nhân dân tỉnh)</v>
      </c>
      <c r="B5" s="610"/>
      <c r="C5" s="610"/>
      <c r="D5" s="610"/>
      <c r="E5" s="610"/>
      <c r="F5" s="610"/>
      <c r="G5" s="610"/>
      <c r="H5" s="610"/>
      <c r="I5" s="610"/>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row>
    <row r="6" spans="1:62" s="3" customFormat="1" ht="17.25" customHeight="1">
      <c r="A6" s="256"/>
      <c r="B6" s="256"/>
      <c r="C6" s="256"/>
      <c r="D6" s="256"/>
      <c r="E6" s="256"/>
      <c r="F6" s="256"/>
      <c r="G6" s="256"/>
      <c r="H6" s="256"/>
      <c r="I6" s="256"/>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row>
    <row r="7" spans="1:9" ht="29.25" customHeight="1">
      <c r="A7" s="637" t="s">
        <v>0</v>
      </c>
      <c r="B7" s="639" t="s">
        <v>10</v>
      </c>
      <c r="C7" s="641" t="s">
        <v>6</v>
      </c>
      <c r="D7" s="643" t="s">
        <v>239</v>
      </c>
      <c r="E7" s="644"/>
      <c r="F7" s="645"/>
      <c r="G7" s="641" t="s">
        <v>1499</v>
      </c>
      <c r="H7" s="634" t="s">
        <v>471</v>
      </c>
      <c r="I7" s="634" t="s">
        <v>65</v>
      </c>
    </row>
    <row r="8" spans="1:9" ht="36.75" customHeight="1">
      <c r="A8" s="638"/>
      <c r="B8" s="640"/>
      <c r="C8" s="642"/>
      <c r="D8" s="414" t="s">
        <v>63</v>
      </c>
      <c r="E8" s="414" t="s">
        <v>1</v>
      </c>
      <c r="F8" s="414" t="s">
        <v>2</v>
      </c>
      <c r="G8" s="642"/>
      <c r="H8" s="635"/>
      <c r="I8" s="635"/>
    </row>
    <row r="9" spans="1:62" s="432" customFormat="1" ht="9.75">
      <c r="A9" s="430">
        <v>-1</v>
      </c>
      <c r="B9" s="430">
        <v>-2</v>
      </c>
      <c r="C9" s="430" t="s">
        <v>143</v>
      </c>
      <c r="D9" s="430">
        <v>-4</v>
      </c>
      <c r="E9" s="430">
        <v>-5</v>
      </c>
      <c r="F9" s="430">
        <v>-6</v>
      </c>
      <c r="G9" s="430">
        <v>-7</v>
      </c>
      <c r="H9" s="430">
        <v>-8</v>
      </c>
      <c r="I9" s="430">
        <v>-9</v>
      </c>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c r="BB9" s="431"/>
      <c r="BC9" s="431"/>
      <c r="BD9" s="431"/>
      <c r="BE9" s="431"/>
      <c r="BF9" s="431"/>
      <c r="BG9" s="431"/>
      <c r="BH9" s="431"/>
      <c r="BI9" s="431"/>
      <c r="BJ9" s="431"/>
    </row>
    <row r="10" spans="1:9" ht="18">
      <c r="A10" s="335" t="s">
        <v>1441</v>
      </c>
      <c r="B10" s="336" t="s">
        <v>1463</v>
      </c>
      <c r="C10" s="337"/>
      <c r="D10" s="337"/>
      <c r="E10" s="337"/>
      <c r="F10" s="337"/>
      <c r="G10" s="171"/>
      <c r="H10" s="337"/>
      <c r="I10" s="337"/>
    </row>
    <row r="11" spans="1:9" ht="18">
      <c r="A11" s="172" t="s">
        <v>46</v>
      </c>
      <c r="B11" s="173" t="s">
        <v>33</v>
      </c>
      <c r="C11" s="174">
        <f>D11+E11+F11</f>
        <v>100.88000000000001</v>
      </c>
      <c r="D11" s="174">
        <f>SUM(D12:D31)</f>
        <v>100.88000000000001</v>
      </c>
      <c r="E11" s="174">
        <f>SUM(E12:E31)</f>
        <v>0</v>
      </c>
      <c r="F11" s="174">
        <f>SUM(F12:F31)</f>
        <v>0</v>
      </c>
      <c r="G11" s="175"/>
      <c r="H11" s="176"/>
      <c r="I11" s="177"/>
    </row>
    <row r="12" spans="1:9" ht="30.75">
      <c r="A12" s="178">
        <v>1</v>
      </c>
      <c r="B12" s="179" t="s">
        <v>472</v>
      </c>
      <c r="C12" s="192">
        <f aca="true" t="shared" si="0" ref="C12:C75">D12+E12+F12</f>
        <v>8</v>
      </c>
      <c r="D12" s="180">
        <v>8</v>
      </c>
      <c r="E12" s="175"/>
      <c r="F12" s="181"/>
      <c r="G12" s="182" t="s">
        <v>473</v>
      </c>
      <c r="H12" s="183" t="s">
        <v>474</v>
      </c>
      <c r="I12" s="184"/>
    </row>
    <row r="13" spans="1:9" ht="30.75">
      <c r="A13" s="178">
        <v>2</v>
      </c>
      <c r="B13" s="179" t="s">
        <v>475</v>
      </c>
      <c r="C13" s="192">
        <f t="shared" si="0"/>
        <v>8</v>
      </c>
      <c r="D13" s="180">
        <v>8</v>
      </c>
      <c r="E13" s="175"/>
      <c r="F13" s="181"/>
      <c r="G13" s="182" t="s">
        <v>476</v>
      </c>
      <c r="H13" s="183" t="s">
        <v>477</v>
      </c>
      <c r="I13" s="184"/>
    </row>
    <row r="14" spans="1:9" ht="30.75">
      <c r="A14" s="178">
        <v>3</v>
      </c>
      <c r="B14" s="179" t="s">
        <v>472</v>
      </c>
      <c r="C14" s="192">
        <f t="shared" si="0"/>
        <v>3.5</v>
      </c>
      <c r="D14" s="180">
        <v>3.5</v>
      </c>
      <c r="E14" s="175"/>
      <c r="F14" s="181"/>
      <c r="G14" s="182" t="s">
        <v>478</v>
      </c>
      <c r="H14" s="183" t="s">
        <v>479</v>
      </c>
      <c r="I14" s="184"/>
    </row>
    <row r="15" spans="1:9" ht="30.75">
      <c r="A15" s="178">
        <v>4</v>
      </c>
      <c r="B15" s="179" t="s">
        <v>472</v>
      </c>
      <c r="C15" s="192">
        <f t="shared" si="0"/>
        <v>6.2</v>
      </c>
      <c r="D15" s="180">
        <v>6.2</v>
      </c>
      <c r="E15" s="175"/>
      <c r="F15" s="181"/>
      <c r="G15" s="182" t="s">
        <v>480</v>
      </c>
      <c r="H15" s="183" t="s">
        <v>481</v>
      </c>
      <c r="I15" s="184"/>
    </row>
    <row r="16" spans="1:9" ht="30.75">
      <c r="A16" s="178">
        <v>5</v>
      </c>
      <c r="B16" s="179" t="s">
        <v>472</v>
      </c>
      <c r="C16" s="192">
        <f t="shared" si="0"/>
        <v>0.62</v>
      </c>
      <c r="D16" s="180">
        <v>0.62</v>
      </c>
      <c r="E16" s="175"/>
      <c r="F16" s="181"/>
      <c r="G16" s="182" t="s">
        <v>482</v>
      </c>
      <c r="H16" s="183" t="s">
        <v>483</v>
      </c>
      <c r="I16" s="184"/>
    </row>
    <row r="17" spans="1:9" ht="30.75">
      <c r="A17" s="178">
        <v>6</v>
      </c>
      <c r="B17" s="179" t="s">
        <v>472</v>
      </c>
      <c r="C17" s="192">
        <f t="shared" si="0"/>
        <v>1.1</v>
      </c>
      <c r="D17" s="185">
        <v>1.1</v>
      </c>
      <c r="E17" s="175"/>
      <c r="F17" s="181"/>
      <c r="G17" s="182" t="s">
        <v>484</v>
      </c>
      <c r="H17" s="183" t="s">
        <v>485</v>
      </c>
      <c r="I17" s="184"/>
    </row>
    <row r="18" spans="1:9" ht="46.5">
      <c r="A18" s="178">
        <v>7</v>
      </c>
      <c r="B18" s="179" t="s">
        <v>472</v>
      </c>
      <c r="C18" s="192">
        <f t="shared" si="0"/>
        <v>2.5</v>
      </c>
      <c r="D18" s="185">
        <v>2.5</v>
      </c>
      <c r="E18" s="175"/>
      <c r="F18" s="181"/>
      <c r="G18" s="182" t="s">
        <v>486</v>
      </c>
      <c r="H18" s="183" t="s">
        <v>487</v>
      </c>
      <c r="I18" s="184"/>
    </row>
    <row r="19" spans="1:9" ht="18">
      <c r="A19" s="178">
        <v>8</v>
      </c>
      <c r="B19" s="179" t="s">
        <v>472</v>
      </c>
      <c r="C19" s="192">
        <f t="shared" si="0"/>
        <v>4.64</v>
      </c>
      <c r="D19" s="180">
        <v>4.64</v>
      </c>
      <c r="E19" s="175"/>
      <c r="F19" s="181"/>
      <c r="G19" s="182" t="s">
        <v>488</v>
      </c>
      <c r="H19" s="183" t="s">
        <v>489</v>
      </c>
      <c r="I19" s="184"/>
    </row>
    <row r="20" spans="1:9" ht="30.75">
      <c r="A20" s="178">
        <v>9</v>
      </c>
      <c r="B20" s="179" t="s">
        <v>472</v>
      </c>
      <c r="C20" s="192">
        <f t="shared" si="0"/>
        <v>3.6</v>
      </c>
      <c r="D20" s="180">
        <v>3.6</v>
      </c>
      <c r="E20" s="175"/>
      <c r="F20" s="181"/>
      <c r="G20" s="182" t="s">
        <v>490</v>
      </c>
      <c r="H20" s="183" t="s">
        <v>491</v>
      </c>
      <c r="I20" s="184"/>
    </row>
    <row r="21" spans="1:9" ht="30.75">
      <c r="A21" s="178">
        <v>10</v>
      </c>
      <c r="B21" s="179" t="s">
        <v>472</v>
      </c>
      <c r="C21" s="192">
        <f t="shared" si="0"/>
        <v>9.9</v>
      </c>
      <c r="D21" s="180">
        <v>9.9</v>
      </c>
      <c r="E21" s="175"/>
      <c r="F21" s="181"/>
      <c r="G21" s="182" t="s">
        <v>1464</v>
      </c>
      <c r="H21" s="183" t="s">
        <v>1465</v>
      </c>
      <c r="I21" s="184"/>
    </row>
    <row r="22" spans="1:9" ht="31.5">
      <c r="A22" s="178">
        <v>11</v>
      </c>
      <c r="B22" s="179" t="s">
        <v>472</v>
      </c>
      <c r="C22" s="192">
        <f t="shared" si="0"/>
        <v>0.62</v>
      </c>
      <c r="D22" s="180">
        <v>0.62</v>
      </c>
      <c r="E22" s="175"/>
      <c r="F22" s="181"/>
      <c r="G22" s="182" t="s">
        <v>492</v>
      </c>
      <c r="H22" s="186" t="s">
        <v>493</v>
      </c>
      <c r="I22" s="184"/>
    </row>
    <row r="23" spans="1:9" ht="46.5">
      <c r="A23" s="178">
        <v>12</v>
      </c>
      <c r="B23" s="179" t="s">
        <v>472</v>
      </c>
      <c r="C23" s="192">
        <f t="shared" si="0"/>
        <v>6</v>
      </c>
      <c r="D23" s="185">
        <v>6</v>
      </c>
      <c r="E23" s="175"/>
      <c r="F23" s="181"/>
      <c r="G23" s="182" t="s">
        <v>494</v>
      </c>
      <c r="H23" s="183" t="s">
        <v>495</v>
      </c>
      <c r="I23" s="184"/>
    </row>
    <row r="24" spans="1:9" ht="30.75">
      <c r="A24" s="178">
        <v>13</v>
      </c>
      <c r="B24" s="179" t="s">
        <v>472</v>
      </c>
      <c r="C24" s="192">
        <f t="shared" si="0"/>
        <v>8</v>
      </c>
      <c r="D24" s="185">
        <v>8</v>
      </c>
      <c r="E24" s="175"/>
      <c r="F24" s="181"/>
      <c r="G24" s="182" t="s">
        <v>496</v>
      </c>
      <c r="H24" s="183" t="s">
        <v>497</v>
      </c>
      <c r="I24" s="184"/>
    </row>
    <row r="25" spans="1:9" ht="46.5">
      <c r="A25" s="178">
        <v>14</v>
      </c>
      <c r="B25" s="179" t="s">
        <v>472</v>
      </c>
      <c r="C25" s="192">
        <f t="shared" si="0"/>
        <v>8.5</v>
      </c>
      <c r="D25" s="185">
        <v>8.5</v>
      </c>
      <c r="E25" s="175"/>
      <c r="F25" s="181"/>
      <c r="G25" s="182" t="s">
        <v>498</v>
      </c>
      <c r="H25" s="183" t="s">
        <v>499</v>
      </c>
      <c r="I25" s="184"/>
    </row>
    <row r="26" spans="1:9" ht="30.75">
      <c r="A26" s="178">
        <v>15</v>
      </c>
      <c r="B26" s="179" t="s">
        <v>472</v>
      </c>
      <c r="C26" s="192">
        <f t="shared" si="0"/>
        <v>6</v>
      </c>
      <c r="D26" s="185">
        <v>6</v>
      </c>
      <c r="E26" s="175"/>
      <c r="F26" s="181"/>
      <c r="G26" s="182" t="s">
        <v>500</v>
      </c>
      <c r="H26" s="183" t="s">
        <v>501</v>
      </c>
      <c r="I26" s="184"/>
    </row>
    <row r="27" spans="1:9" ht="30.75">
      <c r="A27" s="178">
        <v>16</v>
      </c>
      <c r="B27" s="179" t="s">
        <v>472</v>
      </c>
      <c r="C27" s="192">
        <f t="shared" si="0"/>
        <v>1.3</v>
      </c>
      <c r="D27" s="180">
        <v>1.3</v>
      </c>
      <c r="E27" s="175"/>
      <c r="F27" s="181"/>
      <c r="G27" s="182" t="s">
        <v>502</v>
      </c>
      <c r="H27" s="183" t="s">
        <v>503</v>
      </c>
      <c r="I27" s="184"/>
    </row>
    <row r="28" spans="1:9" ht="30.75">
      <c r="A28" s="178">
        <v>17</v>
      </c>
      <c r="B28" s="179" t="s">
        <v>472</v>
      </c>
      <c r="C28" s="192">
        <f t="shared" si="0"/>
        <v>5</v>
      </c>
      <c r="D28" s="175">
        <v>5</v>
      </c>
      <c r="E28" s="175"/>
      <c r="F28" s="181"/>
      <c r="G28" s="182" t="s">
        <v>504</v>
      </c>
      <c r="H28" s="183" t="s">
        <v>86</v>
      </c>
      <c r="I28" s="177"/>
    </row>
    <row r="29" spans="1:9" ht="31.5">
      <c r="A29" s="178">
        <v>18</v>
      </c>
      <c r="B29" s="179" t="s">
        <v>472</v>
      </c>
      <c r="C29" s="192">
        <f t="shared" si="0"/>
        <v>4</v>
      </c>
      <c r="D29" s="175">
        <v>4</v>
      </c>
      <c r="E29" s="175"/>
      <c r="F29" s="181"/>
      <c r="G29" s="187" t="s">
        <v>505</v>
      </c>
      <c r="H29" s="183" t="s">
        <v>86</v>
      </c>
      <c r="I29" s="177"/>
    </row>
    <row r="30" spans="1:9" ht="31.5">
      <c r="A30" s="178">
        <v>19</v>
      </c>
      <c r="B30" s="179" t="s">
        <v>472</v>
      </c>
      <c r="C30" s="192">
        <f t="shared" si="0"/>
        <v>9</v>
      </c>
      <c r="D30" s="175">
        <v>9</v>
      </c>
      <c r="E30" s="175"/>
      <c r="F30" s="181"/>
      <c r="G30" s="187" t="s">
        <v>1466</v>
      </c>
      <c r="H30" s="183" t="s">
        <v>86</v>
      </c>
      <c r="I30" s="177"/>
    </row>
    <row r="31" spans="1:9" ht="31.5">
      <c r="A31" s="178">
        <v>20</v>
      </c>
      <c r="B31" s="179" t="s">
        <v>472</v>
      </c>
      <c r="C31" s="192">
        <f t="shared" si="0"/>
        <v>4.4</v>
      </c>
      <c r="D31" s="175">
        <v>4.4</v>
      </c>
      <c r="E31" s="175"/>
      <c r="F31" s="181"/>
      <c r="G31" s="187" t="s">
        <v>506</v>
      </c>
      <c r="H31" s="184" t="s">
        <v>507</v>
      </c>
      <c r="I31" s="177"/>
    </row>
    <row r="32" spans="1:9" ht="18">
      <c r="A32" s="172" t="s">
        <v>49</v>
      </c>
      <c r="B32" s="188" t="s">
        <v>508</v>
      </c>
      <c r="C32" s="174">
        <f t="shared" si="0"/>
        <v>2.99</v>
      </c>
      <c r="D32" s="174">
        <f>SUM(D33:D41)</f>
        <v>2.99</v>
      </c>
      <c r="E32" s="174">
        <f>SUM(E33:E41)</f>
        <v>0</v>
      </c>
      <c r="F32" s="174">
        <f>SUM(F33:F41)</f>
        <v>0</v>
      </c>
      <c r="G32" s="187"/>
      <c r="H32" s="183"/>
      <c r="I32" s="170"/>
    </row>
    <row r="33" spans="1:9" ht="30.75">
      <c r="A33" s="182">
        <v>21</v>
      </c>
      <c r="B33" s="183" t="s">
        <v>85</v>
      </c>
      <c r="C33" s="192">
        <f t="shared" si="0"/>
        <v>0.05</v>
      </c>
      <c r="D33" s="180">
        <v>0.05</v>
      </c>
      <c r="E33" s="189"/>
      <c r="F33" s="190"/>
      <c r="G33" s="182" t="s">
        <v>509</v>
      </c>
      <c r="H33" s="183" t="s">
        <v>510</v>
      </c>
      <c r="I33" s="184"/>
    </row>
    <row r="34" spans="1:9" ht="30.75">
      <c r="A34" s="182">
        <v>22</v>
      </c>
      <c r="B34" s="183" t="s">
        <v>85</v>
      </c>
      <c r="C34" s="192">
        <f t="shared" si="0"/>
        <v>0.3</v>
      </c>
      <c r="D34" s="180">
        <v>0.3</v>
      </c>
      <c r="E34" s="189"/>
      <c r="F34" s="190"/>
      <c r="G34" s="182" t="s">
        <v>511</v>
      </c>
      <c r="H34" s="183" t="s">
        <v>510</v>
      </c>
      <c r="I34" s="184"/>
    </row>
    <row r="35" spans="1:9" ht="30.75">
      <c r="A35" s="182">
        <v>23</v>
      </c>
      <c r="B35" s="183" t="s">
        <v>85</v>
      </c>
      <c r="C35" s="192">
        <f t="shared" si="0"/>
        <v>0.06</v>
      </c>
      <c r="D35" s="180">
        <v>0.06</v>
      </c>
      <c r="E35" s="189"/>
      <c r="F35" s="190"/>
      <c r="G35" s="182" t="s">
        <v>512</v>
      </c>
      <c r="H35" s="183" t="s">
        <v>510</v>
      </c>
      <c r="I35" s="184"/>
    </row>
    <row r="36" spans="1:9" ht="30.75">
      <c r="A36" s="182">
        <v>24</v>
      </c>
      <c r="B36" s="183" t="s">
        <v>85</v>
      </c>
      <c r="C36" s="192">
        <f t="shared" si="0"/>
        <v>0.2</v>
      </c>
      <c r="D36" s="180">
        <v>0.2</v>
      </c>
      <c r="E36" s="189"/>
      <c r="F36" s="190"/>
      <c r="G36" s="182" t="s">
        <v>509</v>
      </c>
      <c r="H36" s="183" t="s">
        <v>510</v>
      </c>
      <c r="I36" s="184"/>
    </row>
    <row r="37" spans="1:9" ht="31.5">
      <c r="A37" s="182">
        <v>25</v>
      </c>
      <c r="B37" s="183" t="s">
        <v>85</v>
      </c>
      <c r="C37" s="192">
        <f t="shared" si="0"/>
        <v>0.86</v>
      </c>
      <c r="D37" s="175">
        <v>0.86</v>
      </c>
      <c r="E37" s="175"/>
      <c r="F37" s="191"/>
      <c r="G37" s="182" t="s">
        <v>513</v>
      </c>
      <c r="H37" s="184" t="s">
        <v>514</v>
      </c>
      <c r="I37" s="177"/>
    </row>
    <row r="38" spans="1:9" ht="18">
      <c r="A38" s="182">
        <v>26</v>
      </c>
      <c r="B38" s="183" t="s">
        <v>85</v>
      </c>
      <c r="C38" s="192">
        <f t="shared" si="0"/>
        <v>0.44</v>
      </c>
      <c r="D38" s="175">
        <v>0.44</v>
      </c>
      <c r="E38" s="175"/>
      <c r="F38" s="191"/>
      <c r="G38" s="182" t="s">
        <v>515</v>
      </c>
      <c r="H38" s="184" t="s">
        <v>516</v>
      </c>
      <c r="I38" s="177"/>
    </row>
    <row r="39" spans="1:9" ht="31.5">
      <c r="A39" s="182">
        <v>27</v>
      </c>
      <c r="B39" s="183" t="s">
        <v>85</v>
      </c>
      <c r="C39" s="192">
        <f t="shared" si="0"/>
        <v>0.08</v>
      </c>
      <c r="D39" s="175">
        <v>0.08</v>
      </c>
      <c r="E39" s="175"/>
      <c r="F39" s="191"/>
      <c r="G39" s="182" t="s">
        <v>517</v>
      </c>
      <c r="H39" s="184" t="s">
        <v>514</v>
      </c>
      <c r="I39" s="177"/>
    </row>
    <row r="40" spans="1:9" ht="31.5">
      <c r="A40" s="182">
        <v>28</v>
      </c>
      <c r="B40" s="183" t="s">
        <v>85</v>
      </c>
      <c r="C40" s="192">
        <f t="shared" si="0"/>
        <v>0.2</v>
      </c>
      <c r="D40" s="175">
        <v>0.2</v>
      </c>
      <c r="E40" s="175"/>
      <c r="F40" s="191"/>
      <c r="G40" s="182" t="s">
        <v>518</v>
      </c>
      <c r="H40" s="184" t="s">
        <v>514</v>
      </c>
      <c r="I40" s="177"/>
    </row>
    <row r="41" spans="1:9" ht="31.5">
      <c r="A41" s="182">
        <v>29</v>
      </c>
      <c r="B41" s="183" t="s">
        <v>85</v>
      </c>
      <c r="C41" s="192">
        <f t="shared" si="0"/>
        <v>0.8</v>
      </c>
      <c r="D41" s="175">
        <v>0.8</v>
      </c>
      <c r="E41" s="175"/>
      <c r="F41" s="191"/>
      <c r="G41" s="182" t="s">
        <v>519</v>
      </c>
      <c r="H41" s="184" t="s">
        <v>514</v>
      </c>
      <c r="I41" s="177"/>
    </row>
    <row r="42" spans="1:9" ht="18">
      <c r="A42" s="172" t="s">
        <v>50</v>
      </c>
      <c r="B42" s="188" t="s">
        <v>82</v>
      </c>
      <c r="C42" s="174">
        <f t="shared" si="0"/>
        <v>19.96</v>
      </c>
      <c r="D42" s="174">
        <f>SUM(D43:D97)</f>
        <v>19.96</v>
      </c>
      <c r="E42" s="174">
        <f>SUM(E43:E97)</f>
        <v>0</v>
      </c>
      <c r="F42" s="174">
        <f>SUM(F43:F97)</f>
        <v>0</v>
      </c>
      <c r="G42" s="182"/>
      <c r="H42" s="184"/>
      <c r="I42" s="177"/>
    </row>
    <row r="43" spans="1:9" ht="30.75">
      <c r="A43" s="182">
        <v>30</v>
      </c>
      <c r="B43" s="176" t="s">
        <v>520</v>
      </c>
      <c r="C43" s="192">
        <f t="shared" si="0"/>
        <v>0.2</v>
      </c>
      <c r="D43" s="185">
        <v>0.2</v>
      </c>
      <c r="E43" s="182"/>
      <c r="F43" s="180"/>
      <c r="G43" s="182" t="s">
        <v>521</v>
      </c>
      <c r="H43" s="183" t="s">
        <v>522</v>
      </c>
      <c r="I43" s="184"/>
    </row>
    <row r="44" spans="1:9" ht="30.75">
      <c r="A44" s="182">
        <v>31</v>
      </c>
      <c r="B44" s="176" t="s">
        <v>523</v>
      </c>
      <c r="C44" s="192">
        <f t="shared" si="0"/>
        <v>0.15</v>
      </c>
      <c r="D44" s="185">
        <v>0.15</v>
      </c>
      <c r="E44" s="182"/>
      <c r="F44" s="180"/>
      <c r="G44" s="182" t="s">
        <v>524</v>
      </c>
      <c r="H44" s="183" t="s">
        <v>525</v>
      </c>
      <c r="I44" s="184"/>
    </row>
    <row r="45" spans="1:9" ht="30.75">
      <c r="A45" s="182">
        <v>32</v>
      </c>
      <c r="B45" s="176" t="s">
        <v>526</v>
      </c>
      <c r="C45" s="192">
        <f t="shared" si="0"/>
        <v>0.15</v>
      </c>
      <c r="D45" s="185">
        <v>0.15</v>
      </c>
      <c r="E45" s="180"/>
      <c r="F45" s="180"/>
      <c r="G45" s="182" t="s">
        <v>527</v>
      </c>
      <c r="H45" s="183" t="s">
        <v>522</v>
      </c>
      <c r="I45" s="184"/>
    </row>
    <row r="46" spans="1:9" ht="30.75">
      <c r="A46" s="182">
        <v>33</v>
      </c>
      <c r="B46" s="176" t="s">
        <v>528</v>
      </c>
      <c r="C46" s="192">
        <f t="shared" si="0"/>
        <v>0.1</v>
      </c>
      <c r="D46" s="185">
        <v>0.1</v>
      </c>
      <c r="E46" s="180"/>
      <c r="F46" s="180"/>
      <c r="G46" s="182" t="s">
        <v>529</v>
      </c>
      <c r="H46" s="183" t="s">
        <v>522</v>
      </c>
      <c r="I46" s="184"/>
    </row>
    <row r="47" spans="1:9" ht="30.75">
      <c r="A47" s="182">
        <v>34</v>
      </c>
      <c r="B47" s="176" t="s">
        <v>526</v>
      </c>
      <c r="C47" s="192">
        <f t="shared" si="0"/>
        <v>0.1</v>
      </c>
      <c r="D47" s="185">
        <v>0.1</v>
      </c>
      <c r="E47" s="180"/>
      <c r="F47" s="180"/>
      <c r="G47" s="182" t="s">
        <v>530</v>
      </c>
      <c r="H47" s="183" t="s">
        <v>522</v>
      </c>
      <c r="I47" s="184"/>
    </row>
    <row r="48" spans="1:9" ht="30.75">
      <c r="A48" s="182">
        <v>35</v>
      </c>
      <c r="B48" s="176" t="s">
        <v>526</v>
      </c>
      <c r="C48" s="192">
        <f t="shared" si="0"/>
        <v>0.1</v>
      </c>
      <c r="D48" s="185">
        <v>0.1</v>
      </c>
      <c r="E48" s="180"/>
      <c r="F48" s="180"/>
      <c r="G48" s="182" t="s">
        <v>531</v>
      </c>
      <c r="H48" s="183" t="s">
        <v>522</v>
      </c>
      <c r="I48" s="184"/>
    </row>
    <row r="49" spans="1:9" ht="30.75">
      <c r="A49" s="182">
        <v>36</v>
      </c>
      <c r="B49" s="176" t="s">
        <v>526</v>
      </c>
      <c r="C49" s="192">
        <f t="shared" si="0"/>
        <v>0.1</v>
      </c>
      <c r="D49" s="185">
        <v>0.1</v>
      </c>
      <c r="E49" s="180"/>
      <c r="F49" s="180"/>
      <c r="G49" s="182" t="s">
        <v>532</v>
      </c>
      <c r="H49" s="183" t="s">
        <v>522</v>
      </c>
      <c r="I49" s="184"/>
    </row>
    <row r="50" spans="1:9" ht="30.75">
      <c r="A50" s="182">
        <v>37</v>
      </c>
      <c r="B50" s="176" t="s">
        <v>526</v>
      </c>
      <c r="C50" s="192">
        <f t="shared" si="0"/>
        <v>0.15</v>
      </c>
      <c r="D50" s="185">
        <v>0.15</v>
      </c>
      <c r="E50" s="180"/>
      <c r="F50" s="180"/>
      <c r="G50" s="182" t="s">
        <v>533</v>
      </c>
      <c r="H50" s="183" t="s">
        <v>522</v>
      </c>
      <c r="I50" s="184"/>
    </row>
    <row r="51" spans="1:9" ht="30.75">
      <c r="A51" s="182">
        <v>38</v>
      </c>
      <c r="B51" s="176" t="s">
        <v>534</v>
      </c>
      <c r="C51" s="192">
        <f t="shared" si="0"/>
        <v>0.15</v>
      </c>
      <c r="D51" s="185">
        <v>0.15</v>
      </c>
      <c r="E51" s="180"/>
      <c r="F51" s="180"/>
      <c r="G51" s="182" t="s">
        <v>529</v>
      </c>
      <c r="H51" s="183" t="s">
        <v>522</v>
      </c>
      <c r="I51" s="184"/>
    </row>
    <row r="52" spans="1:9" ht="30.75">
      <c r="A52" s="182">
        <v>39</v>
      </c>
      <c r="B52" s="176" t="s">
        <v>535</v>
      </c>
      <c r="C52" s="192">
        <f t="shared" si="0"/>
        <v>0.1</v>
      </c>
      <c r="D52" s="185">
        <v>0.1</v>
      </c>
      <c r="E52" s="180"/>
      <c r="F52" s="180"/>
      <c r="G52" s="182" t="s">
        <v>536</v>
      </c>
      <c r="H52" s="183" t="s">
        <v>537</v>
      </c>
      <c r="I52" s="184"/>
    </row>
    <row r="53" spans="1:9" ht="30.75">
      <c r="A53" s="182">
        <v>40</v>
      </c>
      <c r="B53" s="176" t="s">
        <v>526</v>
      </c>
      <c r="C53" s="192">
        <f t="shared" si="0"/>
        <v>0.2</v>
      </c>
      <c r="D53" s="185">
        <v>0.2</v>
      </c>
      <c r="E53" s="180"/>
      <c r="F53" s="180"/>
      <c r="G53" s="182" t="s">
        <v>538</v>
      </c>
      <c r="H53" s="183" t="s">
        <v>539</v>
      </c>
      <c r="I53" s="184"/>
    </row>
    <row r="54" spans="1:9" ht="30.75">
      <c r="A54" s="182">
        <v>41</v>
      </c>
      <c r="B54" s="176" t="s">
        <v>540</v>
      </c>
      <c r="C54" s="192">
        <f t="shared" si="0"/>
        <v>0.2</v>
      </c>
      <c r="D54" s="185">
        <v>0.2</v>
      </c>
      <c r="E54" s="180"/>
      <c r="F54" s="180"/>
      <c r="G54" s="182" t="s">
        <v>541</v>
      </c>
      <c r="H54" s="183" t="s">
        <v>537</v>
      </c>
      <c r="I54" s="184"/>
    </row>
    <row r="55" spans="1:9" ht="30.75">
      <c r="A55" s="182">
        <v>42</v>
      </c>
      <c r="B55" s="176" t="s">
        <v>542</v>
      </c>
      <c r="C55" s="192">
        <f t="shared" si="0"/>
        <v>0.2</v>
      </c>
      <c r="D55" s="192">
        <v>0.2</v>
      </c>
      <c r="E55" s="180"/>
      <c r="F55" s="180"/>
      <c r="G55" s="182" t="s">
        <v>543</v>
      </c>
      <c r="H55" s="183" t="s">
        <v>544</v>
      </c>
      <c r="I55" s="184"/>
    </row>
    <row r="56" spans="1:9" ht="30.75">
      <c r="A56" s="182">
        <v>43</v>
      </c>
      <c r="B56" s="176" t="s">
        <v>545</v>
      </c>
      <c r="C56" s="192">
        <f t="shared" si="0"/>
        <v>0.2</v>
      </c>
      <c r="D56" s="192">
        <v>0.2</v>
      </c>
      <c r="E56" s="180"/>
      <c r="F56" s="180"/>
      <c r="G56" s="182" t="s">
        <v>546</v>
      </c>
      <c r="H56" s="183" t="s">
        <v>547</v>
      </c>
      <c r="I56" s="184"/>
    </row>
    <row r="57" spans="1:9" ht="30.75">
      <c r="A57" s="182">
        <v>44</v>
      </c>
      <c r="B57" s="176" t="s">
        <v>526</v>
      </c>
      <c r="C57" s="192">
        <f t="shared" si="0"/>
        <v>0.1</v>
      </c>
      <c r="D57" s="192">
        <v>0.1</v>
      </c>
      <c r="E57" s="180"/>
      <c r="F57" s="180"/>
      <c r="G57" s="182" t="s">
        <v>546</v>
      </c>
      <c r="H57" s="183" t="s">
        <v>544</v>
      </c>
      <c r="I57" s="184"/>
    </row>
    <row r="58" spans="1:9" ht="30.75">
      <c r="A58" s="182">
        <v>45</v>
      </c>
      <c r="B58" s="176" t="s">
        <v>526</v>
      </c>
      <c r="C58" s="192">
        <f t="shared" si="0"/>
        <v>0.2</v>
      </c>
      <c r="D58" s="192">
        <v>0.2</v>
      </c>
      <c r="E58" s="180"/>
      <c r="F58" s="180"/>
      <c r="G58" s="182" t="s">
        <v>548</v>
      </c>
      <c r="H58" s="183" t="s">
        <v>549</v>
      </c>
      <c r="I58" s="184"/>
    </row>
    <row r="59" spans="1:9" ht="30.75">
      <c r="A59" s="182">
        <v>46</v>
      </c>
      <c r="B59" s="176" t="s">
        <v>526</v>
      </c>
      <c r="C59" s="192">
        <f t="shared" si="0"/>
        <v>0.1</v>
      </c>
      <c r="D59" s="192">
        <v>0.1</v>
      </c>
      <c r="E59" s="180"/>
      <c r="F59" s="180"/>
      <c r="G59" s="182" t="s">
        <v>550</v>
      </c>
      <c r="H59" s="183" t="s">
        <v>551</v>
      </c>
      <c r="I59" s="184"/>
    </row>
    <row r="60" spans="1:9" ht="30.75">
      <c r="A60" s="182">
        <v>47</v>
      </c>
      <c r="B60" s="176" t="s">
        <v>526</v>
      </c>
      <c r="C60" s="192">
        <f t="shared" si="0"/>
        <v>0.2</v>
      </c>
      <c r="D60" s="192">
        <v>0.2</v>
      </c>
      <c r="E60" s="180"/>
      <c r="F60" s="180"/>
      <c r="G60" s="182" t="s">
        <v>552</v>
      </c>
      <c r="H60" s="183" t="s">
        <v>551</v>
      </c>
      <c r="I60" s="184"/>
    </row>
    <row r="61" spans="1:9" ht="30.75">
      <c r="A61" s="182">
        <v>48</v>
      </c>
      <c r="B61" s="176" t="s">
        <v>526</v>
      </c>
      <c r="C61" s="192">
        <f t="shared" si="0"/>
        <v>0.15</v>
      </c>
      <c r="D61" s="192">
        <v>0.15</v>
      </c>
      <c r="E61" s="180"/>
      <c r="F61" s="180"/>
      <c r="G61" s="182" t="s">
        <v>553</v>
      </c>
      <c r="H61" s="183" t="s">
        <v>551</v>
      </c>
      <c r="I61" s="184"/>
    </row>
    <row r="62" spans="1:9" ht="30.75">
      <c r="A62" s="182">
        <v>49</v>
      </c>
      <c r="B62" s="176" t="s">
        <v>526</v>
      </c>
      <c r="C62" s="192">
        <f t="shared" si="0"/>
        <v>0.3</v>
      </c>
      <c r="D62" s="192">
        <v>0.3</v>
      </c>
      <c r="E62" s="180"/>
      <c r="F62" s="180"/>
      <c r="G62" s="182" t="s">
        <v>554</v>
      </c>
      <c r="H62" s="183" t="s">
        <v>549</v>
      </c>
      <c r="I62" s="184"/>
    </row>
    <row r="63" spans="1:9" ht="30.75">
      <c r="A63" s="182">
        <v>50</v>
      </c>
      <c r="B63" s="176" t="s">
        <v>526</v>
      </c>
      <c r="C63" s="192">
        <f t="shared" si="0"/>
        <v>0.15</v>
      </c>
      <c r="D63" s="192">
        <v>0.15</v>
      </c>
      <c r="E63" s="180"/>
      <c r="F63" s="180"/>
      <c r="G63" s="182" t="s">
        <v>555</v>
      </c>
      <c r="H63" s="183" t="s">
        <v>551</v>
      </c>
      <c r="I63" s="184"/>
    </row>
    <row r="64" spans="1:9" ht="30.75">
      <c r="A64" s="182">
        <v>51</v>
      </c>
      <c r="B64" s="176" t="s">
        <v>559</v>
      </c>
      <c r="C64" s="192">
        <f t="shared" si="0"/>
        <v>2</v>
      </c>
      <c r="D64" s="192">
        <v>2</v>
      </c>
      <c r="E64" s="180"/>
      <c r="F64" s="180"/>
      <c r="G64" s="182" t="s">
        <v>560</v>
      </c>
      <c r="H64" s="183" t="s">
        <v>561</v>
      </c>
      <c r="I64" s="184"/>
    </row>
    <row r="65" spans="1:9" ht="30.75">
      <c r="A65" s="182">
        <v>52</v>
      </c>
      <c r="B65" s="176" t="s">
        <v>526</v>
      </c>
      <c r="C65" s="192">
        <f t="shared" si="0"/>
        <v>0.1</v>
      </c>
      <c r="D65" s="193">
        <v>0.1</v>
      </c>
      <c r="E65" s="180"/>
      <c r="F65" s="180"/>
      <c r="G65" s="182" t="s">
        <v>564</v>
      </c>
      <c r="H65" s="183" t="s">
        <v>565</v>
      </c>
      <c r="I65" s="184"/>
    </row>
    <row r="66" spans="1:9" ht="30.75">
      <c r="A66" s="182">
        <v>53</v>
      </c>
      <c r="B66" s="176" t="s">
        <v>526</v>
      </c>
      <c r="C66" s="192">
        <f t="shared" si="0"/>
        <v>0.3</v>
      </c>
      <c r="D66" s="185">
        <v>0.3</v>
      </c>
      <c r="E66" s="189"/>
      <c r="F66" s="194"/>
      <c r="G66" s="182" t="s">
        <v>572</v>
      </c>
      <c r="H66" s="183" t="s">
        <v>573</v>
      </c>
      <c r="I66" s="184"/>
    </row>
    <row r="67" spans="1:9" ht="30.75">
      <c r="A67" s="182">
        <v>54</v>
      </c>
      <c r="B67" s="176" t="s">
        <v>526</v>
      </c>
      <c r="C67" s="192">
        <f t="shared" si="0"/>
        <v>0.4</v>
      </c>
      <c r="D67" s="185">
        <v>0.4</v>
      </c>
      <c r="E67" s="189"/>
      <c r="F67" s="194"/>
      <c r="G67" s="182" t="s">
        <v>574</v>
      </c>
      <c r="H67" s="183" t="s">
        <v>575</v>
      </c>
      <c r="I67" s="184"/>
    </row>
    <row r="68" spans="1:9" ht="30.75">
      <c r="A68" s="182">
        <v>55</v>
      </c>
      <c r="B68" s="176" t="s">
        <v>526</v>
      </c>
      <c r="C68" s="192">
        <f t="shared" si="0"/>
        <v>0.2</v>
      </c>
      <c r="D68" s="180">
        <v>0.2</v>
      </c>
      <c r="E68" s="189"/>
      <c r="F68" s="194"/>
      <c r="G68" s="182" t="s">
        <v>576</v>
      </c>
      <c r="H68" s="183" t="s">
        <v>577</v>
      </c>
      <c r="I68" s="184"/>
    </row>
    <row r="69" spans="1:9" ht="30.75">
      <c r="A69" s="182">
        <v>56</v>
      </c>
      <c r="B69" s="176" t="s">
        <v>526</v>
      </c>
      <c r="C69" s="192">
        <f t="shared" si="0"/>
        <v>0.2</v>
      </c>
      <c r="D69" s="180">
        <v>0.2</v>
      </c>
      <c r="E69" s="189"/>
      <c r="F69" s="194"/>
      <c r="G69" s="182" t="s">
        <v>578</v>
      </c>
      <c r="H69" s="183" t="s">
        <v>577</v>
      </c>
      <c r="I69" s="184"/>
    </row>
    <row r="70" spans="1:9" ht="30.75">
      <c r="A70" s="182">
        <v>57</v>
      </c>
      <c r="B70" s="176" t="s">
        <v>526</v>
      </c>
      <c r="C70" s="192">
        <f t="shared" si="0"/>
        <v>0.3</v>
      </c>
      <c r="D70" s="180">
        <v>0.3</v>
      </c>
      <c r="E70" s="189"/>
      <c r="F70" s="194"/>
      <c r="G70" s="182" t="s">
        <v>579</v>
      </c>
      <c r="H70" s="183" t="s">
        <v>577</v>
      </c>
      <c r="I70" s="184"/>
    </row>
    <row r="71" spans="1:9" ht="30.75">
      <c r="A71" s="182">
        <v>58</v>
      </c>
      <c r="B71" s="176" t="s">
        <v>526</v>
      </c>
      <c r="C71" s="192">
        <f t="shared" si="0"/>
        <v>0.3</v>
      </c>
      <c r="D71" s="185">
        <v>0.3</v>
      </c>
      <c r="E71" s="189"/>
      <c r="F71" s="194"/>
      <c r="G71" s="182" t="s">
        <v>580</v>
      </c>
      <c r="H71" s="183" t="s">
        <v>581</v>
      </c>
      <c r="I71" s="184"/>
    </row>
    <row r="72" spans="1:9" ht="30.75">
      <c r="A72" s="182">
        <v>59</v>
      </c>
      <c r="B72" s="176" t="s">
        <v>526</v>
      </c>
      <c r="C72" s="192">
        <f t="shared" si="0"/>
        <v>0.2</v>
      </c>
      <c r="D72" s="185">
        <v>0.2</v>
      </c>
      <c r="E72" s="189"/>
      <c r="F72" s="194"/>
      <c r="G72" s="182" t="s">
        <v>582</v>
      </c>
      <c r="H72" s="183" t="s">
        <v>581</v>
      </c>
      <c r="I72" s="184"/>
    </row>
    <row r="73" spans="1:9" ht="30.75">
      <c r="A73" s="182">
        <v>60</v>
      </c>
      <c r="B73" s="176" t="s">
        <v>526</v>
      </c>
      <c r="C73" s="192">
        <f t="shared" si="0"/>
        <v>0.3</v>
      </c>
      <c r="D73" s="185">
        <v>0.3</v>
      </c>
      <c r="E73" s="189"/>
      <c r="F73" s="194"/>
      <c r="G73" s="182" t="s">
        <v>598</v>
      </c>
      <c r="H73" s="183" t="s">
        <v>599</v>
      </c>
      <c r="I73" s="184"/>
    </row>
    <row r="74" spans="1:9" ht="30.75">
      <c r="A74" s="182">
        <v>61</v>
      </c>
      <c r="B74" s="195" t="s">
        <v>608</v>
      </c>
      <c r="C74" s="192">
        <f t="shared" si="0"/>
        <v>0.2</v>
      </c>
      <c r="D74" s="185">
        <v>0.2</v>
      </c>
      <c r="E74" s="189"/>
      <c r="F74" s="194"/>
      <c r="G74" s="182" t="s">
        <v>579</v>
      </c>
      <c r="H74" s="183" t="s">
        <v>609</v>
      </c>
      <c r="I74" s="184"/>
    </row>
    <row r="75" spans="1:9" ht="30.75">
      <c r="A75" s="182">
        <v>62</v>
      </c>
      <c r="B75" s="195" t="s">
        <v>610</v>
      </c>
      <c r="C75" s="192">
        <f t="shared" si="0"/>
        <v>0.1</v>
      </c>
      <c r="D75" s="185">
        <v>0.1</v>
      </c>
      <c r="E75" s="189"/>
      <c r="F75" s="194"/>
      <c r="G75" s="182" t="s">
        <v>611</v>
      </c>
      <c r="H75" s="182" t="s">
        <v>612</v>
      </c>
      <c r="I75" s="184"/>
    </row>
    <row r="76" spans="1:9" ht="30.75">
      <c r="A76" s="182">
        <v>63</v>
      </c>
      <c r="B76" s="195" t="s">
        <v>613</v>
      </c>
      <c r="C76" s="192">
        <f aca="true" t="shared" si="1" ref="C76:C123">D76+E76+F76</f>
        <v>0.1</v>
      </c>
      <c r="D76" s="185">
        <v>0.1</v>
      </c>
      <c r="E76" s="189"/>
      <c r="F76" s="194"/>
      <c r="G76" s="182" t="s">
        <v>611</v>
      </c>
      <c r="H76" s="182" t="s">
        <v>612</v>
      </c>
      <c r="I76" s="184"/>
    </row>
    <row r="77" spans="1:9" ht="30.75">
      <c r="A77" s="182">
        <v>64</v>
      </c>
      <c r="B77" s="195" t="s">
        <v>85</v>
      </c>
      <c r="C77" s="192">
        <f t="shared" si="1"/>
        <v>0.35</v>
      </c>
      <c r="D77" s="175">
        <v>0.35</v>
      </c>
      <c r="E77" s="175"/>
      <c r="F77" s="191"/>
      <c r="G77" s="187" t="s">
        <v>614</v>
      </c>
      <c r="H77" s="183" t="s">
        <v>615</v>
      </c>
      <c r="I77" s="177"/>
    </row>
    <row r="78" spans="1:9" ht="31.5">
      <c r="A78" s="182">
        <v>65</v>
      </c>
      <c r="B78" s="179" t="s">
        <v>83</v>
      </c>
      <c r="C78" s="192">
        <f t="shared" si="1"/>
        <v>0.16</v>
      </c>
      <c r="D78" s="175">
        <v>0.16</v>
      </c>
      <c r="E78" s="196"/>
      <c r="F78" s="175"/>
      <c r="G78" s="187" t="s">
        <v>616</v>
      </c>
      <c r="H78" s="184" t="s">
        <v>617</v>
      </c>
      <c r="I78" s="197"/>
    </row>
    <row r="79" spans="1:9" ht="31.5">
      <c r="A79" s="182">
        <v>66</v>
      </c>
      <c r="B79" s="179" t="s">
        <v>83</v>
      </c>
      <c r="C79" s="192">
        <f t="shared" si="1"/>
        <v>1.76</v>
      </c>
      <c r="D79" s="175">
        <v>1.76</v>
      </c>
      <c r="E79" s="196"/>
      <c r="F79" s="175"/>
      <c r="G79" s="187" t="s">
        <v>618</v>
      </c>
      <c r="H79" s="184" t="s">
        <v>617</v>
      </c>
      <c r="I79" s="197"/>
    </row>
    <row r="80" spans="1:9" ht="31.5">
      <c r="A80" s="182">
        <v>67</v>
      </c>
      <c r="B80" s="195" t="s">
        <v>85</v>
      </c>
      <c r="C80" s="192">
        <f t="shared" si="1"/>
        <v>0.4</v>
      </c>
      <c r="D80" s="192">
        <v>0.4</v>
      </c>
      <c r="E80" s="175"/>
      <c r="F80" s="191"/>
      <c r="G80" s="187" t="s">
        <v>619</v>
      </c>
      <c r="H80" s="184" t="s">
        <v>620</v>
      </c>
      <c r="I80" s="177"/>
    </row>
    <row r="81" spans="1:9" ht="31.5">
      <c r="A81" s="182">
        <v>68</v>
      </c>
      <c r="B81" s="195" t="s">
        <v>85</v>
      </c>
      <c r="C81" s="192">
        <f t="shared" si="1"/>
        <v>0.4</v>
      </c>
      <c r="D81" s="192">
        <v>0.4</v>
      </c>
      <c r="E81" s="175"/>
      <c r="F81" s="191"/>
      <c r="G81" s="187" t="s">
        <v>621</v>
      </c>
      <c r="H81" s="184" t="s">
        <v>620</v>
      </c>
      <c r="I81" s="177"/>
    </row>
    <row r="82" spans="1:9" ht="31.5">
      <c r="A82" s="182">
        <v>69</v>
      </c>
      <c r="B82" s="195" t="s">
        <v>85</v>
      </c>
      <c r="C82" s="192">
        <f t="shared" si="1"/>
        <v>0.3</v>
      </c>
      <c r="D82" s="192">
        <v>0.3</v>
      </c>
      <c r="E82" s="175"/>
      <c r="F82" s="191"/>
      <c r="G82" s="187" t="s">
        <v>622</v>
      </c>
      <c r="H82" s="184" t="s">
        <v>620</v>
      </c>
      <c r="I82" s="177"/>
    </row>
    <row r="83" spans="1:9" ht="30.75">
      <c r="A83" s="182">
        <v>70</v>
      </c>
      <c r="B83" s="195" t="s">
        <v>85</v>
      </c>
      <c r="C83" s="192">
        <f t="shared" si="1"/>
        <v>0.26</v>
      </c>
      <c r="D83" s="175">
        <v>0.26</v>
      </c>
      <c r="E83" s="175"/>
      <c r="F83" s="191"/>
      <c r="G83" s="182" t="s">
        <v>623</v>
      </c>
      <c r="H83" s="183" t="s">
        <v>624</v>
      </c>
      <c r="I83" s="177"/>
    </row>
    <row r="84" spans="1:9" ht="30.75">
      <c r="A84" s="182">
        <v>71</v>
      </c>
      <c r="B84" s="195" t="s">
        <v>85</v>
      </c>
      <c r="C84" s="192">
        <f t="shared" si="1"/>
        <v>0.5</v>
      </c>
      <c r="D84" s="192">
        <v>0.5</v>
      </c>
      <c r="E84" s="175"/>
      <c r="F84" s="191"/>
      <c r="G84" s="182" t="s">
        <v>625</v>
      </c>
      <c r="H84" s="183" t="s">
        <v>479</v>
      </c>
      <c r="I84" s="177"/>
    </row>
    <row r="85" spans="1:9" ht="30.75">
      <c r="A85" s="182">
        <v>72</v>
      </c>
      <c r="B85" s="195" t="s">
        <v>85</v>
      </c>
      <c r="C85" s="192">
        <f t="shared" si="1"/>
        <v>0.6</v>
      </c>
      <c r="D85" s="192">
        <v>0.6</v>
      </c>
      <c r="E85" s="175"/>
      <c r="F85" s="191"/>
      <c r="G85" s="182" t="s">
        <v>626</v>
      </c>
      <c r="H85" s="183" t="s">
        <v>627</v>
      </c>
      <c r="I85" s="177"/>
    </row>
    <row r="86" spans="1:9" ht="30.75">
      <c r="A86" s="182">
        <v>73</v>
      </c>
      <c r="B86" s="195" t="s">
        <v>85</v>
      </c>
      <c r="C86" s="192">
        <f t="shared" si="1"/>
        <v>0.4</v>
      </c>
      <c r="D86" s="192">
        <v>0.4</v>
      </c>
      <c r="E86" s="175"/>
      <c r="F86" s="191"/>
      <c r="G86" s="182" t="s">
        <v>628</v>
      </c>
      <c r="H86" s="183" t="s">
        <v>479</v>
      </c>
      <c r="I86" s="177"/>
    </row>
    <row r="87" spans="1:9" ht="30.75">
      <c r="A87" s="182">
        <v>74</v>
      </c>
      <c r="B87" s="195" t="s">
        <v>85</v>
      </c>
      <c r="C87" s="192">
        <f t="shared" si="1"/>
        <v>0.5</v>
      </c>
      <c r="D87" s="192">
        <v>0.5</v>
      </c>
      <c r="E87" s="175"/>
      <c r="F87" s="181"/>
      <c r="G87" s="182" t="s">
        <v>629</v>
      </c>
      <c r="H87" s="183" t="s">
        <v>630</v>
      </c>
      <c r="I87" s="177"/>
    </row>
    <row r="88" spans="1:9" ht="18">
      <c r="A88" s="182">
        <v>75</v>
      </c>
      <c r="B88" s="195" t="s">
        <v>85</v>
      </c>
      <c r="C88" s="192">
        <f t="shared" si="1"/>
        <v>0.3</v>
      </c>
      <c r="D88" s="192">
        <v>0.3</v>
      </c>
      <c r="E88" s="175"/>
      <c r="F88" s="181"/>
      <c r="G88" s="182" t="s">
        <v>631</v>
      </c>
      <c r="H88" s="184" t="s">
        <v>632</v>
      </c>
      <c r="I88" s="177"/>
    </row>
    <row r="89" spans="1:9" ht="30.75">
      <c r="A89" s="182">
        <v>76</v>
      </c>
      <c r="B89" s="195" t="s">
        <v>85</v>
      </c>
      <c r="C89" s="192">
        <f t="shared" si="1"/>
        <v>0.4</v>
      </c>
      <c r="D89" s="192">
        <v>0.4</v>
      </c>
      <c r="E89" s="175"/>
      <c r="F89" s="181"/>
      <c r="G89" s="182" t="s">
        <v>633</v>
      </c>
      <c r="H89" s="183" t="s">
        <v>479</v>
      </c>
      <c r="I89" s="177"/>
    </row>
    <row r="90" spans="1:9" ht="31.5">
      <c r="A90" s="182">
        <v>77</v>
      </c>
      <c r="B90" s="195" t="s">
        <v>85</v>
      </c>
      <c r="C90" s="192">
        <f t="shared" si="1"/>
        <v>0.72</v>
      </c>
      <c r="D90" s="175">
        <v>0.72</v>
      </c>
      <c r="E90" s="175"/>
      <c r="F90" s="181"/>
      <c r="G90" s="187" t="s">
        <v>634</v>
      </c>
      <c r="H90" s="184" t="s">
        <v>501</v>
      </c>
      <c r="I90" s="177"/>
    </row>
    <row r="91" spans="1:9" ht="31.5">
      <c r="A91" s="182">
        <v>78</v>
      </c>
      <c r="B91" s="195" t="s">
        <v>85</v>
      </c>
      <c r="C91" s="192">
        <f t="shared" si="1"/>
        <v>0.75</v>
      </c>
      <c r="D91" s="175">
        <v>0.75</v>
      </c>
      <c r="E91" s="175"/>
      <c r="F91" s="181"/>
      <c r="G91" s="187" t="s">
        <v>635</v>
      </c>
      <c r="H91" s="184" t="s">
        <v>501</v>
      </c>
      <c r="I91" s="177"/>
    </row>
    <row r="92" spans="1:9" ht="31.5">
      <c r="A92" s="182">
        <v>79</v>
      </c>
      <c r="B92" s="195" t="s">
        <v>85</v>
      </c>
      <c r="C92" s="192">
        <f t="shared" si="1"/>
        <v>0.16</v>
      </c>
      <c r="D92" s="175">
        <v>0.16</v>
      </c>
      <c r="E92" s="175"/>
      <c r="F92" s="181"/>
      <c r="G92" s="187" t="s">
        <v>636</v>
      </c>
      <c r="H92" s="184" t="s">
        <v>501</v>
      </c>
      <c r="I92" s="177"/>
    </row>
    <row r="93" spans="1:9" ht="31.5">
      <c r="A93" s="182">
        <v>80</v>
      </c>
      <c r="B93" s="195" t="s">
        <v>85</v>
      </c>
      <c r="C93" s="192">
        <f t="shared" si="1"/>
        <v>2</v>
      </c>
      <c r="D93" s="192">
        <v>2</v>
      </c>
      <c r="E93" s="175"/>
      <c r="F93" s="181"/>
      <c r="G93" s="187" t="s">
        <v>637</v>
      </c>
      <c r="H93" s="184" t="s">
        <v>483</v>
      </c>
      <c r="I93" s="177"/>
    </row>
    <row r="94" spans="1:9" ht="31.5">
      <c r="A94" s="182">
        <v>81</v>
      </c>
      <c r="B94" s="195" t="s">
        <v>85</v>
      </c>
      <c r="C94" s="192">
        <f t="shared" si="1"/>
        <v>0.4</v>
      </c>
      <c r="D94" s="192">
        <v>0.4</v>
      </c>
      <c r="E94" s="175"/>
      <c r="F94" s="181"/>
      <c r="G94" s="182" t="s">
        <v>638</v>
      </c>
      <c r="H94" s="184" t="s">
        <v>639</v>
      </c>
      <c r="I94" s="177"/>
    </row>
    <row r="95" spans="1:9" ht="31.5">
      <c r="A95" s="182">
        <v>82</v>
      </c>
      <c r="B95" s="195" t="s">
        <v>85</v>
      </c>
      <c r="C95" s="192">
        <f t="shared" si="1"/>
        <v>0.6</v>
      </c>
      <c r="D95" s="192">
        <v>0.6</v>
      </c>
      <c r="E95" s="175"/>
      <c r="F95" s="181"/>
      <c r="G95" s="187" t="s">
        <v>640</v>
      </c>
      <c r="H95" s="184" t="s">
        <v>639</v>
      </c>
      <c r="I95" s="177"/>
    </row>
    <row r="96" spans="1:9" ht="31.5">
      <c r="A96" s="182">
        <v>83</v>
      </c>
      <c r="B96" s="195" t="s">
        <v>85</v>
      </c>
      <c r="C96" s="192">
        <f t="shared" si="1"/>
        <v>0.5</v>
      </c>
      <c r="D96" s="192">
        <v>0.5</v>
      </c>
      <c r="E96" s="175"/>
      <c r="F96" s="181"/>
      <c r="G96" s="182" t="s">
        <v>641</v>
      </c>
      <c r="H96" s="184" t="s">
        <v>639</v>
      </c>
      <c r="I96" s="177"/>
    </row>
    <row r="97" spans="1:9" ht="31.5">
      <c r="A97" s="182">
        <v>84</v>
      </c>
      <c r="B97" s="195" t="s">
        <v>85</v>
      </c>
      <c r="C97" s="192">
        <f t="shared" si="1"/>
        <v>0.5</v>
      </c>
      <c r="D97" s="192">
        <v>0.5</v>
      </c>
      <c r="E97" s="175"/>
      <c r="F97" s="181"/>
      <c r="G97" s="187" t="s">
        <v>642</v>
      </c>
      <c r="H97" s="184" t="s">
        <v>643</v>
      </c>
      <c r="I97" s="177"/>
    </row>
    <row r="98" spans="1:9" ht="18">
      <c r="A98" s="172" t="s">
        <v>51</v>
      </c>
      <c r="B98" s="198" t="s">
        <v>246</v>
      </c>
      <c r="C98" s="174">
        <f t="shared" si="1"/>
        <v>1.2</v>
      </c>
      <c r="D98" s="174">
        <f>SUM(D99:D99)</f>
        <v>1.2</v>
      </c>
      <c r="E98" s="174">
        <f>SUM(E99:E99)</f>
        <v>0</v>
      </c>
      <c r="F98" s="174">
        <f>SUM(F99:F99)</f>
        <v>0</v>
      </c>
      <c r="G98" s="187"/>
      <c r="H98" s="184"/>
      <c r="I98" s="177"/>
    </row>
    <row r="99" spans="1:9" ht="31.5">
      <c r="A99" s="178">
        <v>85</v>
      </c>
      <c r="B99" s="195" t="s">
        <v>644</v>
      </c>
      <c r="C99" s="192">
        <f t="shared" si="1"/>
        <v>1.2</v>
      </c>
      <c r="D99" s="192">
        <v>1.2</v>
      </c>
      <c r="E99" s="175"/>
      <c r="F99" s="181"/>
      <c r="G99" s="182" t="s">
        <v>645</v>
      </c>
      <c r="H99" s="184" t="s">
        <v>646</v>
      </c>
      <c r="I99" s="177"/>
    </row>
    <row r="100" spans="1:9" ht="18">
      <c r="A100" s="338" t="s">
        <v>53</v>
      </c>
      <c r="B100" s="339" t="s">
        <v>383</v>
      </c>
      <c r="C100" s="174">
        <f t="shared" si="1"/>
        <v>9.8</v>
      </c>
      <c r="D100" s="441">
        <v>3</v>
      </c>
      <c r="E100" s="441">
        <v>6.8</v>
      </c>
      <c r="F100" s="441">
        <v>0</v>
      </c>
      <c r="G100" s="340"/>
      <c r="H100" s="340"/>
      <c r="I100" s="341"/>
    </row>
    <row r="101" spans="1:9" ht="30.75">
      <c r="A101" s="342">
        <v>86</v>
      </c>
      <c r="B101" s="343" t="s">
        <v>1467</v>
      </c>
      <c r="C101" s="192">
        <f t="shared" si="1"/>
        <v>3</v>
      </c>
      <c r="D101" s="442">
        <v>3</v>
      </c>
      <c r="E101" s="443"/>
      <c r="F101" s="444"/>
      <c r="G101" s="412" t="s">
        <v>490</v>
      </c>
      <c r="H101" s="413" t="s">
        <v>491</v>
      </c>
      <c r="I101" s="184"/>
    </row>
    <row r="102" spans="1:9" ht="50.25">
      <c r="A102" s="342">
        <v>87</v>
      </c>
      <c r="B102" s="343" t="s">
        <v>1468</v>
      </c>
      <c r="C102" s="192">
        <f t="shared" si="1"/>
        <v>6.8</v>
      </c>
      <c r="D102" s="442"/>
      <c r="E102" s="445">
        <v>6.8</v>
      </c>
      <c r="F102" s="444"/>
      <c r="G102" s="344" t="s">
        <v>1469</v>
      </c>
      <c r="H102" s="345" t="s">
        <v>1470</v>
      </c>
      <c r="I102" s="184"/>
    </row>
    <row r="103" spans="1:9" ht="18">
      <c r="A103" s="172" t="s">
        <v>54</v>
      </c>
      <c r="B103" s="199" t="s">
        <v>647</v>
      </c>
      <c r="C103" s="174">
        <f t="shared" si="1"/>
        <v>1.2</v>
      </c>
      <c r="D103" s="200">
        <f>SUM(D104)</f>
        <v>1.2</v>
      </c>
      <c r="E103" s="200">
        <f>SUM(E104)</f>
        <v>0</v>
      </c>
      <c r="F103" s="200">
        <f>SUM(F104)</f>
        <v>0</v>
      </c>
      <c r="G103" s="187"/>
      <c r="H103" s="183"/>
      <c r="I103" s="177"/>
    </row>
    <row r="104" spans="1:9" ht="31.5">
      <c r="A104" s="178">
        <v>88</v>
      </c>
      <c r="B104" s="195" t="s">
        <v>648</v>
      </c>
      <c r="C104" s="192">
        <f t="shared" si="1"/>
        <v>1.2</v>
      </c>
      <c r="D104" s="192">
        <v>1.2</v>
      </c>
      <c r="E104" s="175"/>
      <c r="F104" s="181"/>
      <c r="G104" s="182" t="s">
        <v>649</v>
      </c>
      <c r="H104" s="184" t="s">
        <v>650</v>
      </c>
      <c r="I104" s="177"/>
    </row>
    <row r="105" spans="1:9" ht="18">
      <c r="A105" s="201" t="s">
        <v>55</v>
      </c>
      <c r="B105" s="97" t="s">
        <v>52</v>
      </c>
      <c r="C105" s="174">
        <f t="shared" si="1"/>
        <v>0.7</v>
      </c>
      <c r="D105" s="174">
        <f>SUM(D106:D106)</f>
        <v>0.7</v>
      </c>
      <c r="E105" s="174">
        <f>SUM(E106:E106)</f>
        <v>0</v>
      </c>
      <c r="F105" s="174">
        <f>SUM(F106:F106)</f>
        <v>0</v>
      </c>
      <c r="G105" s="182"/>
      <c r="H105" s="184"/>
      <c r="I105" s="177"/>
    </row>
    <row r="106" spans="1:9" ht="31.5">
      <c r="A106" s="182">
        <v>89</v>
      </c>
      <c r="B106" s="195" t="s">
        <v>651</v>
      </c>
      <c r="C106" s="192">
        <f t="shared" si="1"/>
        <v>0.7</v>
      </c>
      <c r="D106" s="192">
        <v>0.7</v>
      </c>
      <c r="E106" s="175"/>
      <c r="F106" s="181"/>
      <c r="G106" s="182" t="s">
        <v>652</v>
      </c>
      <c r="H106" s="184" t="s">
        <v>653</v>
      </c>
      <c r="I106" s="177"/>
    </row>
    <row r="107" spans="1:9" ht="18">
      <c r="A107" s="172" t="s">
        <v>57</v>
      </c>
      <c r="B107" s="202" t="s">
        <v>39</v>
      </c>
      <c r="C107" s="174">
        <f t="shared" si="1"/>
        <v>1.7</v>
      </c>
      <c r="D107" s="203">
        <f>SUM(D108:D108)</f>
        <v>0</v>
      </c>
      <c r="E107" s="203">
        <f>SUM(E108:E108)</f>
        <v>1.7</v>
      </c>
      <c r="F107" s="203">
        <f>SUM(F108:F108)</f>
        <v>0</v>
      </c>
      <c r="G107" s="201"/>
      <c r="H107" s="184"/>
      <c r="I107" s="204"/>
    </row>
    <row r="108" spans="1:9" ht="31.5">
      <c r="A108" s="171">
        <v>90</v>
      </c>
      <c r="B108" s="195" t="s">
        <v>654</v>
      </c>
      <c r="C108" s="192">
        <f t="shared" si="1"/>
        <v>1.7</v>
      </c>
      <c r="D108" s="175"/>
      <c r="E108" s="189">
        <v>1.7</v>
      </c>
      <c r="F108" s="181"/>
      <c r="G108" s="187" t="s">
        <v>655</v>
      </c>
      <c r="H108" s="184" t="s">
        <v>656</v>
      </c>
      <c r="I108" s="177"/>
    </row>
    <row r="109" spans="1:9" ht="18">
      <c r="A109" s="172" t="s">
        <v>58</v>
      </c>
      <c r="B109" s="202" t="s">
        <v>214</v>
      </c>
      <c r="C109" s="174">
        <f t="shared" si="1"/>
        <v>2.587</v>
      </c>
      <c r="D109" s="174">
        <f>SUM(D110:D115)</f>
        <v>2.587</v>
      </c>
      <c r="E109" s="174">
        <f>SUM(E110:E115)</f>
        <v>0</v>
      </c>
      <c r="F109" s="174">
        <f>SUM(F110:F115)</f>
        <v>0</v>
      </c>
      <c r="G109" s="187"/>
      <c r="H109" s="184"/>
      <c r="I109" s="177"/>
    </row>
    <row r="110" spans="1:9" ht="31.5">
      <c r="A110" s="171">
        <v>91</v>
      </c>
      <c r="B110" s="205" t="s">
        <v>657</v>
      </c>
      <c r="C110" s="192">
        <f t="shared" si="1"/>
        <v>1</v>
      </c>
      <c r="D110" s="192">
        <v>1</v>
      </c>
      <c r="E110" s="175"/>
      <c r="F110" s="191"/>
      <c r="G110" s="182" t="s">
        <v>658</v>
      </c>
      <c r="H110" s="184" t="s">
        <v>514</v>
      </c>
      <c r="I110" s="184"/>
    </row>
    <row r="111" spans="1:9" ht="31.5">
      <c r="A111" s="182">
        <v>92</v>
      </c>
      <c r="B111" s="205" t="s">
        <v>657</v>
      </c>
      <c r="C111" s="192">
        <f t="shared" si="1"/>
        <v>1</v>
      </c>
      <c r="D111" s="192">
        <v>1</v>
      </c>
      <c r="E111" s="175"/>
      <c r="F111" s="191"/>
      <c r="G111" s="182" t="s">
        <v>659</v>
      </c>
      <c r="H111" s="184" t="s">
        <v>514</v>
      </c>
      <c r="I111" s="184"/>
    </row>
    <row r="112" spans="1:9" ht="31.5">
      <c r="A112" s="171">
        <v>93</v>
      </c>
      <c r="B112" s="205" t="s">
        <v>657</v>
      </c>
      <c r="C112" s="192">
        <f t="shared" si="1"/>
        <v>0.2</v>
      </c>
      <c r="D112" s="192">
        <v>0.2</v>
      </c>
      <c r="E112" s="175"/>
      <c r="F112" s="181"/>
      <c r="G112" s="187" t="s">
        <v>660</v>
      </c>
      <c r="H112" s="183" t="s">
        <v>661</v>
      </c>
      <c r="I112" s="177"/>
    </row>
    <row r="113" spans="1:9" ht="30.75">
      <c r="A113" s="182">
        <v>94</v>
      </c>
      <c r="B113" s="205" t="s">
        <v>657</v>
      </c>
      <c r="C113" s="192">
        <f t="shared" si="1"/>
        <v>0.15</v>
      </c>
      <c r="D113" s="192">
        <v>0.15</v>
      </c>
      <c r="E113" s="175"/>
      <c r="F113" s="181"/>
      <c r="G113" s="187" t="s">
        <v>662</v>
      </c>
      <c r="H113" s="183" t="s">
        <v>663</v>
      </c>
      <c r="I113" s="177"/>
    </row>
    <row r="114" spans="1:9" ht="30.75">
      <c r="A114" s="171">
        <v>95</v>
      </c>
      <c r="B114" s="205" t="s">
        <v>657</v>
      </c>
      <c r="C114" s="192">
        <f t="shared" si="1"/>
        <v>0.087</v>
      </c>
      <c r="D114" s="192">
        <v>0.087</v>
      </c>
      <c r="E114" s="175"/>
      <c r="F114" s="181"/>
      <c r="G114" s="187" t="s">
        <v>664</v>
      </c>
      <c r="H114" s="183" t="s">
        <v>663</v>
      </c>
      <c r="I114" s="177"/>
    </row>
    <row r="115" spans="1:9" ht="30.75">
      <c r="A115" s="182">
        <v>96</v>
      </c>
      <c r="B115" s="205" t="s">
        <v>657</v>
      </c>
      <c r="C115" s="192">
        <f t="shared" si="1"/>
        <v>0.15</v>
      </c>
      <c r="D115" s="175">
        <v>0.15</v>
      </c>
      <c r="E115" s="175"/>
      <c r="F115" s="181"/>
      <c r="G115" s="187" t="s">
        <v>665</v>
      </c>
      <c r="H115" s="183" t="s">
        <v>663</v>
      </c>
      <c r="I115" s="177"/>
    </row>
    <row r="116" spans="1:9" ht="18">
      <c r="A116" s="206" t="s">
        <v>377</v>
      </c>
      <c r="B116" s="173" t="s">
        <v>56</v>
      </c>
      <c r="C116" s="174">
        <f t="shared" si="1"/>
        <v>1.38</v>
      </c>
      <c r="D116" s="200">
        <f>SUM(D117:D119)</f>
        <v>1.38</v>
      </c>
      <c r="E116" s="200">
        <f>SUM(E117:E118)</f>
        <v>0</v>
      </c>
      <c r="F116" s="200">
        <f>SUM(F117:F118)</f>
        <v>0</v>
      </c>
      <c r="G116" s="182"/>
      <c r="H116" s="184"/>
      <c r="I116" s="177"/>
    </row>
    <row r="117" spans="1:9" ht="31.5">
      <c r="A117" s="178">
        <v>97</v>
      </c>
      <c r="B117" s="195" t="s">
        <v>666</v>
      </c>
      <c r="C117" s="192">
        <f t="shared" si="1"/>
        <v>0.05</v>
      </c>
      <c r="D117" s="175">
        <v>0.05</v>
      </c>
      <c r="E117" s="175"/>
      <c r="F117" s="181"/>
      <c r="G117" s="182" t="s">
        <v>667</v>
      </c>
      <c r="H117" s="184" t="s">
        <v>668</v>
      </c>
      <c r="I117" s="177"/>
    </row>
    <row r="118" spans="1:9" ht="31.5">
      <c r="A118" s="178">
        <v>98</v>
      </c>
      <c r="B118" s="195" t="s">
        <v>669</v>
      </c>
      <c r="C118" s="192">
        <f t="shared" si="1"/>
        <v>0.33</v>
      </c>
      <c r="D118" s="175">
        <v>0.33</v>
      </c>
      <c r="E118" s="175"/>
      <c r="F118" s="181"/>
      <c r="G118" s="187" t="s">
        <v>619</v>
      </c>
      <c r="H118" s="184" t="s">
        <v>620</v>
      </c>
      <c r="I118" s="177"/>
    </row>
    <row r="119" spans="1:9" ht="66.75">
      <c r="A119" s="178">
        <v>99</v>
      </c>
      <c r="B119" s="346" t="s">
        <v>1471</v>
      </c>
      <c r="C119" s="192">
        <f t="shared" si="1"/>
        <v>1</v>
      </c>
      <c r="D119" s="446">
        <v>1</v>
      </c>
      <c r="E119" s="175"/>
      <c r="F119" s="181"/>
      <c r="G119" s="347" t="s">
        <v>1472</v>
      </c>
      <c r="H119" s="348" t="s">
        <v>1473</v>
      </c>
      <c r="I119" s="177"/>
    </row>
    <row r="120" spans="1:9" ht="18">
      <c r="A120" s="172" t="s">
        <v>378</v>
      </c>
      <c r="B120" s="202" t="s">
        <v>242</v>
      </c>
      <c r="C120" s="174">
        <f t="shared" si="1"/>
        <v>0.2</v>
      </c>
      <c r="D120" s="174">
        <f>SUM(D121:D121)</f>
        <v>0.2</v>
      </c>
      <c r="E120" s="174">
        <f>SUM(E121:E121)</f>
        <v>0</v>
      </c>
      <c r="F120" s="174">
        <f>SUM(F121:F121)</f>
        <v>0</v>
      </c>
      <c r="G120" s="182"/>
      <c r="H120" s="202"/>
      <c r="I120" s="177"/>
    </row>
    <row r="121" spans="1:9" ht="31.5">
      <c r="A121" s="171">
        <v>100</v>
      </c>
      <c r="B121" s="195" t="s">
        <v>670</v>
      </c>
      <c r="C121" s="192">
        <f t="shared" si="1"/>
        <v>0.2</v>
      </c>
      <c r="D121" s="446">
        <v>0.2</v>
      </c>
      <c r="E121" s="175"/>
      <c r="F121" s="181"/>
      <c r="G121" s="187" t="s">
        <v>622</v>
      </c>
      <c r="H121" s="184" t="s">
        <v>620</v>
      </c>
      <c r="I121" s="177"/>
    </row>
    <row r="122" spans="1:9" ht="18">
      <c r="A122" s="172" t="s">
        <v>407</v>
      </c>
      <c r="B122" s="207" t="s">
        <v>396</v>
      </c>
      <c r="C122" s="174">
        <f t="shared" si="1"/>
        <v>1</v>
      </c>
      <c r="D122" s="446">
        <f>SUM(D123)</f>
        <v>1</v>
      </c>
      <c r="E122" s="200">
        <f>SUM(E123)</f>
        <v>0</v>
      </c>
      <c r="F122" s="200">
        <f>SUM(F123)</f>
        <v>0</v>
      </c>
      <c r="G122" s="187"/>
      <c r="H122" s="184"/>
      <c r="I122" s="177"/>
    </row>
    <row r="123" spans="1:9" ht="30.75">
      <c r="A123" s="178">
        <v>101</v>
      </c>
      <c r="B123" s="195" t="s">
        <v>671</v>
      </c>
      <c r="C123" s="192">
        <f t="shared" si="1"/>
        <v>1</v>
      </c>
      <c r="D123" s="446">
        <v>1</v>
      </c>
      <c r="E123" s="175"/>
      <c r="F123" s="181"/>
      <c r="G123" s="187" t="s">
        <v>614</v>
      </c>
      <c r="H123" s="183" t="s">
        <v>672</v>
      </c>
      <c r="I123" s="177"/>
    </row>
    <row r="124" spans="1:9" ht="18">
      <c r="A124" s="208">
        <v>101</v>
      </c>
      <c r="B124" s="209" t="s">
        <v>5</v>
      </c>
      <c r="C124" s="181">
        <f>C122+C120+C116+C109+C107+C105+C103+C100+C98+C42+C32+C11</f>
        <v>143.597</v>
      </c>
      <c r="D124" s="181">
        <f>D122+D120+D116+D109+D107+D105+D103+D100+D98+D42+D32+D11</f>
        <v>135.097</v>
      </c>
      <c r="E124" s="181">
        <f>E122+E120+E116+E109+E107+E105+E103+E100+E98+E42+E32+E11</f>
        <v>8.5</v>
      </c>
      <c r="F124" s="181">
        <f>F122+F120+F116+F109+F107+F105+F103+F100+F98+F42+F32+F11</f>
        <v>0</v>
      </c>
      <c r="G124" s="210"/>
      <c r="H124" s="210"/>
      <c r="I124" s="181"/>
    </row>
    <row r="125" spans="1:9" ht="30.75" customHeight="1">
      <c r="A125" s="646" t="s">
        <v>1494</v>
      </c>
      <c r="B125" s="647"/>
      <c r="C125" s="647"/>
      <c r="D125" s="647"/>
      <c r="E125" s="647"/>
      <c r="F125" s="647"/>
      <c r="G125" s="647"/>
      <c r="H125" s="647"/>
      <c r="I125" s="648"/>
    </row>
    <row r="126" spans="1:9" ht="18">
      <c r="A126" s="349"/>
      <c r="B126" s="350"/>
      <c r="C126" s="351"/>
      <c r="D126" s="351"/>
      <c r="E126" s="351"/>
      <c r="F126" s="351"/>
      <c r="G126" s="187"/>
      <c r="H126" s="184"/>
      <c r="I126" s="351"/>
    </row>
    <row r="127" spans="1:9" ht="18">
      <c r="A127" s="349" t="s">
        <v>1458</v>
      </c>
      <c r="B127" s="350" t="s">
        <v>1459</v>
      </c>
      <c r="C127" s="350"/>
      <c r="D127" s="350"/>
      <c r="E127" s="350"/>
      <c r="F127" s="350"/>
      <c r="G127" s="211"/>
      <c r="H127" s="204"/>
      <c r="I127" s="350"/>
    </row>
    <row r="128" spans="1:9" ht="18">
      <c r="A128" s="172" t="s">
        <v>46</v>
      </c>
      <c r="B128" s="188" t="s">
        <v>508</v>
      </c>
      <c r="C128" s="174">
        <f>D128+E128+F128</f>
        <v>1.2</v>
      </c>
      <c r="D128" s="174">
        <f>SUM(D129:D133)</f>
        <v>1.2</v>
      </c>
      <c r="E128" s="174">
        <f>SUM(E129:E133)</f>
        <v>0</v>
      </c>
      <c r="F128" s="174">
        <f>SUM(F129:F133)</f>
        <v>0</v>
      </c>
      <c r="G128" s="187"/>
      <c r="H128" s="183"/>
      <c r="I128" s="170"/>
    </row>
    <row r="129" spans="1:9" ht="30.75">
      <c r="A129" s="182">
        <v>1</v>
      </c>
      <c r="B129" s="176" t="s">
        <v>526</v>
      </c>
      <c r="C129" s="192">
        <f aca="true" t="shared" si="2" ref="C129:C182">D129+E129+F129</f>
        <v>0.3</v>
      </c>
      <c r="D129" s="180">
        <v>0.3</v>
      </c>
      <c r="E129" s="180"/>
      <c r="F129" s="180"/>
      <c r="G129" s="182" t="s">
        <v>171</v>
      </c>
      <c r="H129" s="183" t="s">
        <v>89</v>
      </c>
      <c r="I129" s="184" t="s">
        <v>678</v>
      </c>
    </row>
    <row r="130" spans="1:9" ht="30.75">
      <c r="A130" s="182">
        <v>2</v>
      </c>
      <c r="B130" s="176" t="s">
        <v>526</v>
      </c>
      <c r="C130" s="192">
        <f t="shared" si="2"/>
        <v>0.2</v>
      </c>
      <c r="D130" s="180">
        <v>0.2</v>
      </c>
      <c r="E130" s="180"/>
      <c r="F130" s="180"/>
      <c r="G130" s="182" t="s">
        <v>172</v>
      </c>
      <c r="H130" s="183" t="s">
        <v>90</v>
      </c>
      <c r="I130" s="184" t="s">
        <v>678</v>
      </c>
    </row>
    <row r="131" spans="1:9" ht="30.75">
      <c r="A131" s="182">
        <v>3</v>
      </c>
      <c r="B131" s="176" t="s">
        <v>526</v>
      </c>
      <c r="C131" s="192">
        <f t="shared" si="2"/>
        <v>0.3</v>
      </c>
      <c r="D131" s="180">
        <v>0.3</v>
      </c>
      <c r="E131" s="180"/>
      <c r="F131" s="180"/>
      <c r="G131" s="182" t="s">
        <v>172</v>
      </c>
      <c r="H131" s="183" t="s">
        <v>87</v>
      </c>
      <c r="I131" s="184" t="s">
        <v>678</v>
      </c>
    </row>
    <row r="132" spans="1:9" ht="30.75">
      <c r="A132" s="182">
        <v>4</v>
      </c>
      <c r="B132" s="176" t="s">
        <v>526</v>
      </c>
      <c r="C132" s="192">
        <f t="shared" si="2"/>
        <v>0.2</v>
      </c>
      <c r="D132" s="180">
        <v>0.2</v>
      </c>
      <c r="E132" s="180"/>
      <c r="F132" s="180"/>
      <c r="G132" s="182" t="s">
        <v>173</v>
      </c>
      <c r="H132" s="183" t="s">
        <v>144</v>
      </c>
      <c r="I132" s="184" t="s">
        <v>678</v>
      </c>
    </row>
    <row r="133" spans="1:9" ht="30.75">
      <c r="A133" s="182">
        <v>5</v>
      </c>
      <c r="B133" s="176" t="s">
        <v>526</v>
      </c>
      <c r="C133" s="192">
        <f t="shared" si="2"/>
        <v>0.2</v>
      </c>
      <c r="D133" s="180">
        <v>0.2</v>
      </c>
      <c r="E133" s="180"/>
      <c r="F133" s="180"/>
      <c r="G133" s="182" t="s">
        <v>174</v>
      </c>
      <c r="H133" s="183" t="s">
        <v>145</v>
      </c>
      <c r="I133" s="184" t="s">
        <v>678</v>
      </c>
    </row>
    <row r="134" spans="1:9" ht="18">
      <c r="A134" s="172" t="s">
        <v>49</v>
      </c>
      <c r="B134" s="188" t="s">
        <v>82</v>
      </c>
      <c r="C134" s="174">
        <f t="shared" si="2"/>
        <v>8.810000000000002</v>
      </c>
      <c r="D134" s="174">
        <f>SUM(D135:D163)</f>
        <v>8.810000000000002</v>
      </c>
      <c r="E134" s="174">
        <f>SUM(E135:E163)</f>
        <v>0</v>
      </c>
      <c r="F134" s="174">
        <f>SUM(F135:F163)</f>
        <v>0</v>
      </c>
      <c r="G134" s="182"/>
      <c r="H134" s="184"/>
      <c r="I134" s="177"/>
    </row>
    <row r="135" spans="1:9" ht="30.75">
      <c r="A135" s="182">
        <v>6</v>
      </c>
      <c r="B135" s="176" t="s">
        <v>526</v>
      </c>
      <c r="C135" s="192">
        <f t="shared" si="2"/>
        <v>0.1</v>
      </c>
      <c r="D135" s="192">
        <v>0.1</v>
      </c>
      <c r="E135" s="180"/>
      <c r="F135" s="180"/>
      <c r="G135" s="182" t="s">
        <v>556</v>
      </c>
      <c r="H135" s="183" t="s">
        <v>557</v>
      </c>
      <c r="I135" s="184" t="s">
        <v>678</v>
      </c>
    </row>
    <row r="136" spans="1:9" ht="30.75">
      <c r="A136" s="182">
        <v>7</v>
      </c>
      <c r="B136" s="176" t="s">
        <v>526</v>
      </c>
      <c r="C136" s="192">
        <f t="shared" si="2"/>
        <v>0.2</v>
      </c>
      <c r="D136" s="192">
        <v>0.2</v>
      </c>
      <c r="E136" s="180"/>
      <c r="F136" s="180"/>
      <c r="G136" s="182" t="s">
        <v>558</v>
      </c>
      <c r="H136" s="183" t="s">
        <v>557</v>
      </c>
      <c r="I136" s="184" t="s">
        <v>678</v>
      </c>
    </row>
    <row r="137" spans="1:9" ht="30.75">
      <c r="A137" s="182">
        <v>8</v>
      </c>
      <c r="B137" s="176" t="s">
        <v>526</v>
      </c>
      <c r="C137" s="192">
        <f t="shared" si="2"/>
        <v>0.3</v>
      </c>
      <c r="D137" s="185">
        <v>0.3</v>
      </c>
      <c r="E137" s="180"/>
      <c r="F137" s="180"/>
      <c r="G137" s="182" t="s">
        <v>562</v>
      </c>
      <c r="H137" s="183" t="s">
        <v>563</v>
      </c>
      <c r="I137" s="184" t="s">
        <v>678</v>
      </c>
    </row>
    <row r="138" spans="1:9" ht="30.75">
      <c r="A138" s="182">
        <v>9</v>
      </c>
      <c r="B138" s="176" t="s">
        <v>526</v>
      </c>
      <c r="C138" s="192">
        <f t="shared" si="2"/>
        <v>0.2</v>
      </c>
      <c r="D138" s="180">
        <v>0.2</v>
      </c>
      <c r="E138" s="180"/>
      <c r="F138" s="180"/>
      <c r="G138" s="182" t="s">
        <v>566</v>
      </c>
      <c r="H138" s="183" t="s">
        <v>567</v>
      </c>
      <c r="I138" s="184" t="s">
        <v>678</v>
      </c>
    </row>
    <row r="139" spans="1:9" ht="30.75">
      <c r="A139" s="182">
        <v>10</v>
      </c>
      <c r="B139" s="176" t="s">
        <v>526</v>
      </c>
      <c r="C139" s="192">
        <f t="shared" si="2"/>
        <v>0.16</v>
      </c>
      <c r="D139" s="180">
        <v>0.16</v>
      </c>
      <c r="E139" s="180"/>
      <c r="F139" s="180"/>
      <c r="G139" s="182" t="s">
        <v>568</v>
      </c>
      <c r="H139" s="183" t="s">
        <v>567</v>
      </c>
      <c r="I139" s="184" t="s">
        <v>678</v>
      </c>
    </row>
    <row r="140" spans="1:9" ht="30.75">
      <c r="A140" s="182">
        <v>11</v>
      </c>
      <c r="B140" s="176" t="s">
        <v>526</v>
      </c>
      <c r="C140" s="192">
        <f t="shared" si="2"/>
        <v>0.2</v>
      </c>
      <c r="D140" s="180">
        <v>0.2</v>
      </c>
      <c r="E140" s="189"/>
      <c r="F140" s="194"/>
      <c r="G140" s="182" t="s">
        <v>568</v>
      </c>
      <c r="H140" s="183" t="s">
        <v>569</v>
      </c>
      <c r="I140" s="184" t="s">
        <v>678</v>
      </c>
    </row>
    <row r="141" spans="1:9" ht="30.75">
      <c r="A141" s="182">
        <v>12</v>
      </c>
      <c r="B141" s="176" t="s">
        <v>526</v>
      </c>
      <c r="C141" s="192">
        <f t="shared" si="2"/>
        <v>0.2</v>
      </c>
      <c r="D141" s="180">
        <v>0.2</v>
      </c>
      <c r="E141" s="189"/>
      <c r="F141" s="194"/>
      <c r="G141" s="182" t="s">
        <v>570</v>
      </c>
      <c r="H141" s="183" t="s">
        <v>569</v>
      </c>
      <c r="I141" s="184" t="s">
        <v>678</v>
      </c>
    </row>
    <row r="142" spans="1:9" ht="30.75">
      <c r="A142" s="182">
        <v>13</v>
      </c>
      <c r="B142" s="176" t="s">
        <v>526</v>
      </c>
      <c r="C142" s="192">
        <f t="shared" si="2"/>
        <v>0.05</v>
      </c>
      <c r="D142" s="180">
        <v>0.05</v>
      </c>
      <c r="E142" s="189"/>
      <c r="F142" s="194"/>
      <c r="G142" s="182" t="s">
        <v>571</v>
      </c>
      <c r="H142" s="183" t="s">
        <v>569</v>
      </c>
      <c r="I142" s="184" t="s">
        <v>678</v>
      </c>
    </row>
    <row r="143" spans="1:9" ht="30.75">
      <c r="A143" s="182">
        <v>14</v>
      </c>
      <c r="B143" s="176" t="s">
        <v>526</v>
      </c>
      <c r="C143" s="192">
        <f t="shared" si="2"/>
        <v>0.1</v>
      </c>
      <c r="D143" s="185">
        <v>0.1</v>
      </c>
      <c r="E143" s="189"/>
      <c r="F143" s="194"/>
      <c r="G143" s="182" t="s">
        <v>583</v>
      </c>
      <c r="H143" s="183" t="s">
        <v>584</v>
      </c>
      <c r="I143" s="184" t="s">
        <v>678</v>
      </c>
    </row>
    <row r="144" spans="1:9" ht="30.75">
      <c r="A144" s="182">
        <v>15</v>
      </c>
      <c r="B144" s="176" t="s">
        <v>526</v>
      </c>
      <c r="C144" s="192">
        <f t="shared" si="2"/>
        <v>0.3</v>
      </c>
      <c r="D144" s="185">
        <v>0.3</v>
      </c>
      <c r="E144" s="189"/>
      <c r="F144" s="194"/>
      <c r="G144" s="182" t="s">
        <v>585</v>
      </c>
      <c r="H144" s="183" t="s">
        <v>584</v>
      </c>
      <c r="I144" s="184" t="s">
        <v>678</v>
      </c>
    </row>
    <row r="145" spans="1:9" ht="30.75">
      <c r="A145" s="182">
        <v>16</v>
      </c>
      <c r="B145" s="176" t="s">
        <v>526</v>
      </c>
      <c r="C145" s="192">
        <f t="shared" si="2"/>
        <v>0.08</v>
      </c>
      <c r="D145" s="185">
        <v>0.08</v>
      </c>
      <c r="E145" s="189"/>
      <c r="F145" s="194"/>
      <c r="G145" s="182" t="s">
        <v>586</v>
      </c>
      <c r="H145" s="183" t="s">
        <v>584</v>
      </c>
      <c r="I145" s="184" t="s">
        <v>678</v>
      </c>
    </row>
    <row r="146" spans="1:9" ht="30.75">
      <c r="A146" s="182">
        <v>17</v>
      </c>
      <c r="B146" s="176" t="s">
        <v>526</v>
      </c>
      <c r="C146" s="192">
        <f t="shared" si="2"/>
        <v>0.7</v>
      </c>
      <c r="D146" s="185">
        <v>0.7</v>
      </c>
      <c r="E146" s="189"/>
      <c r="F146" s="194"/>
      <c r="G146" s="182" t="s">
        <v>587</v>
      </c>
      <c r="H146" s="183" t="s">
        <v>584</v>
      </c>
      <c r="I146" s="184" t="s">
        <v>678</v>
      </c>
    </row>
    <row r="147" spans="1:9" ht="30.75">
      <c r="A147" s="182">
        <v>18</v>
      </c>
      <c r="B147" s="176" t="s">
        <v>526</v>
      </c>
      <c r="C147" s="192">
        <f t="shared" si="2"/>
        <v>0.2</v>
      </c>
      <c r="D147" s="185">
        <v>0.2</v>
      </c>
      <c r="E147" s="189"/>
      <c r="F147" s="194"/>
      <c r="G147" s="182" t="s">
        <v>588</v>
      </c>
      <c r="H147" s="183" t="s">
        <v>589</v>
      </c>
      <c r="I147" s="184" t="s">
        <v>678</v>
      </c>
    </row>
    <row r="148" spans="1:9" ht="30.75">
      <c r="A148" s="182">
        <v>19</v>
      </c>
      <c r="B148" s="176" t="s">
        <v>526</v>
      </c>
      <c r="C148" s="192">
        <f t="shared" si="2"/>
        <v>0.1</v>
      </c>
      <c r="D148" s="185">
        <v>0.1</v>
      </c>
      <c r="E148" s="189"/>
      <c r="F148" s="194"/>
      <c r="G148" s="182" t="s">
        <v>590</v>
      </c>
      <c r="H148" s="183" t="s">
        <v>589</v>
      </c>
      <c r="I148" s="184" t="s">
        <v>678</v>
      </c>
    </row>
    <row r="149" spans="1:9" ht="30.75">
      <c r="A149" s="182">
        <v>20</v>
      </c>
      <c r="B149" s="176" t="s">
        <v>526</v>
      </c>
      <c r="C149" s="185">
        <f t="shared" si="2"/>
        <v>0.3</v>
      </c>
      <c r="D149" s="185">
        <v>0.3</v>
      </c>
      <c r="E149" s="189"/>
      <c r="F149" s="194"/>
      <c r="G149" s="182" t="s">
        <v>591</v>
      </c>
      <c r="H149" s="183" t="s">
        <v>592</v>
      </c>
      <c r="I149" s="184" t="s">
        <v>678</v>
      </c>
    </row>
    <row r="150" spans="1:9" ht="30.75">
      <c r="A150" s="182">
        <v>21</v>
      </c>
      <c r="B150" s="176" t="s">
        <v>526</v>
      </c>
      <c r="C150" s="192">
        <f t="shared" si="2"/>
        <v>0.16</v>
      </c>
      <c r="D150" s="185">
        <v>0.16</v>
      </c>
      <c r="E150" s="189"/>
      <c r="F150" s="194"/>
      <c r="G150" s="182" t="s">
        <v>593</v>
      </c>
      <c r="H150" s="183" t="s">
        <v>594</v>
      </c>
      <c r="I150" s="184" t="s">
        <v>678</v>
      </c>
    </row>
    <row r="151" spans="1:9" ht="30.75">
      <c r="A151" s="182">
        <v>22</v>
      </c>
      <c r="B151" s="176" t="s">
        <v>526</v>
      </c>
      <c r="C151" s="192">
        <f t="shared" si="2"/>
        <v>0.2</v>
      </c>
      <c r="D151" s="185">
        <v>0.2</v>
      </c>
      <c r="E151" s="189"/>
      <c r="F151" s="194"/>
      <c r="G151" s="182" t="s">
        <v>595</v>
      </c>
      <c r="H151" s="183" t="s">
        <v>592</v>
      </c>
      <c r="I151" s="184" t="s">
        <v>678</v>
      </c>
    </row>
    <row r="152" spans="1:9" ht="30.75">
      <c r="A152" s="182">
        <v>23</v>
      </c>
      <c r="B152" s="176" t="s">
        <v>526</v>
      </c>
      <c r="C152" s="192">
        <f t="shared" si="2"/>
        <v>0.2</v>
      </c>
      <c r="D152" s="185">
        <v>0.2</v>
      </c>
      <c r="E152" s="189"/>
      <c r="F152" s="194"/>
      <c r="G152" s="182" t="s">
        <v>596</v>
      </c>
      <c r="H152" s="183" t="s">
        <v>594</v>
      </c>
      <c r="I152" s="184" t="s">
        <v>678</v>
      </c>
    </row>
    <row r="153" spans="1:9" ht="30.75">
      <c r="A153" s="182">
        <v>24</v>
      </c>
      <c r="B153" s="176" t="s">
        <v>526</v>
      </c>
      <c r="C153" s="192">
        <f t="shared" si="2"/>
        <v>0.2</v>
      </c>
      <c r="D153" s="185">
        <v>0.2</v>
      </c>
      <c r="E153" s="189"/>
      <c r="F153" s="194"/>
      <c r="G153" s="182" t="s">
        <v>597</v>
      </c>
      <c r="H153" s="183" t="s">
        <v>592</v>
      </c>
      <c r="I153" s="184" t="s">
        <v>678</v>
      </c>
    </row>
    <row r="154" spans="1:9" ht="30.75">
      <c r="A154" s="182">
        <v>25</v>
      </c>
      <c r="B154" s="176" t="s">
        <v>526</v>
      </c>
      <c r="C154" s="192">
        <f t="shared" si="2"/>
        <v>0.3</v>
      </c>
      <c r="D154" s="185">
        <v>0.3</v>
      </c>
      <c r="E154" s="189"/>
      <c r="F154" s="194"/>
      <c r="G154" s="182" t="s">
        <v>600</v>
      </c>
      <c r="H154" s="183" t="s">
        <v>592</v>
      </c>
      <c r="I154" s="184" t="s">
        <v>678</v>
      </c>
    </row>
    <row r="155" spans="1:9" ht="30.75">
      <c r="A155" s="182">
        <v>26</v>
      </c>
      <c r="B155" s="176" t="s">
        <v>526</v>
      </c>
      <c r="C155" s="192">
        <f t="shared" si="2"/>
        <v>0.36</v>
      </c>
      <c r="D155" s="185">
        <v>0.36</v>
      </c>
      <c r="E155" s="189"/>
      <c r="F155" s="194"/>
      <c r="G155" s="182" t="s">
        <v>601</v>
      </c>
      <c r="H155" s="183" t="s">
        <v>602</v>
      </c>
      <c r="I155" s="184" t="s">
        <v>678</v>
      </c>
    </row>
    <row r="156" spans="1:9" ht="30.75">
      <c r="A156" s="182">
        <v>27</v>
      </c>
      <c r="B156" s="176" t="s">
        <v>526</v>
      </c>
      <c r="C156" s="192">
        <f t="shared" si="2"/>
        <v>0.36</v>
      </c>
      <c r="D156" s="185">
        <v>0.36</v>
      </c>
      <c r="E156" s="189"/>
      <c r="F156" s="194"/>
      <c r="G156" s="182" t="s">
        <v>603</v>
      </c>
      <c r="H156" s="183" t="s">
        <v>602</v>
      </c>
      <c r="I156" s="184" t="s">
        <v>678</v>
      </c>
    </row>
    <row r="157" spans="1:9" ht="30.75">
      <c r="A157" s="182">
        <v>28</v>
      </c>
      <c r="B157" s="176" t="s">
        <v>526</v>
      </c>
      <c r="C157" s="192">
        <f t="shared" si="2"/>
        <v>0.36</v>
      </c>
      <c r="D157" s="185">
        <v>0.36</v>
      </c>
      <c r="E157" s="189"/>
      <c r="F157" s="194"/>
      <c r="G157" s="182" t="s">
        <v>604</v>
      </c>
      <c r="H157" s="183" t="s">
        <v>602</v>
      </c>
      <c r="I157" s="184" t="s">
        <v>678</v>
      </c>
    </row>
    <row r="158" spans="1:9" ht="30.75">
      <c r="A158" s="182">
        <v>29</v>
      </c>
      <c r="B158" s="176" t="s">
        <v>526</v>
      </c>
      <c r="C158" s="192">
        <f t="shared" si="2"/>
        <v>0.19</v>
      </c>
      <c r="D158" s="185">
        <v>0.19</v>
      </c>
      <c r="E158" s="189"/>
      <c r="F158" s="194"/>
      <c r="G158" s="182" t="s">
        <v>605</v>
      </c>
      <c r="H158" s="183" t="s">
        <v>602</v>
      </c>
      <c r="I158" s="184" t="s">
        <v>678</v>
      </c>
    </row>
    <row r="159" spans="1:9" ht="30.75">
      <c r="A159" s="182">
        <v>30</v>
      </c>
      <c r="B159" s="176" t="s">
        <v>526</v>
      </c>
      <c r="C159" s="192">
        <f t="shared" si="2"/>
        <v>0.2</v>
      </c>
      <c r="D159" s="185">
        <v>0.2</v>
      </c>
      <c r="E159" s="189"/>
      <c r="F159" s="194"/>
      <c r="G159" s="182" t="s">
        <v>606</v>
      </c>
      <c r="H159" s="183" t="s">
        <v>607</v>
      </c>
      <c r="I159" s="184" t="s">
        <v>678</v>
      </c>
    </row>
    <row r="160" spans="1:9" ht="30.75">
      <c r="A160" s="182">
        <v>31</v>
      </c>
      <c r="B160" s="176" t="s">
        <v>526</v>
      </c>
      <c r="C160" s="192">
        <f t="shared" si="2"/>
        <v>0.05</v>
      </c>
      <c r="D160" s="180">
        <v>0.05</v>
      </c>
      <c r="E160" s="189"/>
      <c r="F160" s="194"/>
      <c r="G160" s="182" t="s">
        <v>169</v>
      </c>
      <c r="H160" s="183" t="s">
        <v>581</v>
      </c>
      <c r="I160" s="184" t="s">
        <v>678</v>
      </c>
    </row>
    <row r="161" spans="1:9" ht="30.75">
      <c r="A161" s="182">
        <v>32</v>
      </c>
      <c r="B161" s="176" t="s">
        <v>526</v>
      </c>
      <c r="C161" s="192">
        <f t="shared" si="2"/>
        <v>0.2</v>
      </c>
      <c r="D161" s="180">
        <v>0.2</v>
      </c>
      <c r="E161" s="189"/>
      <c r="F161" s="184"/>
      <c r="G161" s="182" t="s">
        <v>170</v>
      </c>
      <c r="H161" s="183" t="s">
        <v>88</v>
      </c>
      <c r="I161" s="184" t="s">
        <v>678</v>
      </c>
    </row>
    <row r="162" spans="1:9" ht="30.75">
      <c r="A162" s="182">
        <v>33</v>
      </c>
      <c r="B162" s="176" t="s">
        <v>526</v>
      </c>
      <c r="C162" s="192">
        <f t="shared" si="2"/>
        <v>1.72</v>
      </c>
      <c r="D162" s="180">
        <v>1.72</v>
      </c>
      <c r="E162" s="189"/>
      <c r="F162" s="184"/>
      <c r="G162" s="352" t="s">
        <v>1474</v>
      </c>
      <c r="H162" s="260" t="s">
        <v>1475</v>
      </c>
      <c r="I162" s="184" t="s">
        <v>692</v>
      </c>
    </row>
    <row r="163" spans="1:9" ht="46.5">
      <c r="A163" s="182">
        <v>34</v>
      </c>
      <c r="B163" s="176" t="s">
        <v>526</v>
      </c>
      <c r="C163" s="192">
        <f t="shared" si="2"/>
        <v>1.12</v>
      </c>
      <c r="D163" s="79">
        <v>1.12</v>
      </c>
      <c r="E163" s="189"/>
      <c r="F163" s="184"/>
      <c r="G163" s="352" t="s">
        <v>1476</v>
      </c>
      <c r="H163" s="260" t="s">
        <v>1477</v>
      </c>
      <c r="I163" s="184" t="s">
        <v>692</v>
      </c>
    </row>
    <row r="164" spans="1:9" ht="18">
      <c r="A164" s="172" t="s">
        <v>50</v>
      </c>
      <c r="B164" s="212" t="s">
        <v>213</v>
      </c>
      <c r="C164" s="174">
        <f t="shared" si="2"/>
        <v>0.39</v>
      </c>
      <c r="D164" s="213">
        <v>0.39</v>
      </c>
      <c r="E164" s="213">
        <v>0</v>
      </c>
      <c r="F164" s="213">
        <v>0</v>
      </c>
      <c r="G164" s="171"/>
      <c r="H164" s="184"/>
      <c r="I164" s="184"/>
    </row>
    <row r="165" spans="1:9" ht="30.75">
      <c r="A165" s="182">
        <v>35</v>
      </c>
      <c r="B165" s="214" t="s">
        <v>218</v>
      </c>
      <c r="C165" s="192">
        <f t="shared" si="2"/>
        <v>0.39</v>
      </c>
      <c r="D165" s="180">
        <v>0.39</v>
      </c>
      <c r="E165" s="180"/>
      <c r="F165" s="180"/>
      <c r="G165" s="180" t="s">
        <v>222</v>
      </c>
      <c r="H165" s="182" t="s">
        <v>219</v>
      </c>
      <c r="I165" s="184" t="s">
        <v>678</v>
      </c>
    </row>
    <row r="166" spans="1:9" ht="18">
      <c r="A166" s="172" t="s">
        <v>51</v>
      </c>
      <c r="B166" s="198" t="s">
        <v>246</v>
      </c>
      <c r="C166" s="174">
        <f t="shared" si="2"/>
        <v>1.72</v>
      </c>
      <c r="D166" s="174">
        <f>SUM(D167:D168)</f>
        <v>1.72</v>
      </c>
      <c r="E166" s="174">
        <f>SUM(E167:E168)</f>
        <v>0</v>
      </c>
      <c r="F166" s="174">
        <f>SUM(F167:F168)</f>
        <v>0</v>
      </c>
      <c r="G166" s="187"/>
      <c r="H166" s="184"/>
      <c r="I166" s="177"/>
    </row>
    <row r="167" spans="1:9" ht="30.75">
      <c r="A167" s="178">
        <v>36</v>
      </c>
      <c r="B167" s="353" t="s">
        <v>1478</v>
      </c>
      <c r="C167" s="192">
        <f t="shared" si="2"/>
        <v>0.52</v>
      </c>
      <c r="D167" s="79">
        <v>0.52</v>
      </c>
      <c r="E167" s="174"/>
      <c r="F167" s="174"/>
      <c r="G167" s="354" t="s">
        <v>1479</v>
      </c>
      <c r="H167" s="260" t="s">
        <v>1480</v>
      </c>
      <c r="I167" s="184" t="s">
        <v>692</v>
      </c>
    </row>
    <row r="168" spans="1:9" ht="30.75">
      <c r="A168" s="171">
        <v>37</v>
      </c>
      <c r="B168" s="183" t="s">
        <v>75</v>
      </c>
      <c r="C168" s="192">
        <f t="shared" si="2"/>
        <v>1.2</v>
      </c>
      <c r="D168" s="180">
        <v>1.2</v>
      </c>
      <c r="E168" s="180"/>
      <c r="F168" s="180"/>
      <c r="G168" s="182" t="s">
        <v>162</v>
      </c>
      <c r="H168" s="183" t="s">
        <v>66</v>
      </c>
      <c r="I168" s="184" t="s">
        <v>678</v>
      </c>
    </row>
    <row r="169" spans="1:9" ht="18">
      <c r="A169" s="172" t="s">
        <v>53</v>
      </c>
      <c r="B169" s="215" t="s">
        <v>59</v>
      </c>
      <c r="C169" s="174">
        <f t="shared" si="2"/>
        <v>1</v>
      </c>
      <c r="D169" s="174">
        <f>SUM(D170)</f>
        <v>1</v>
      </c>
      <c r="E169" s="174">
        <f>SUM(E170)</f>
        <v>0</v>
      </c>
      <c r="F169" s="174">
        <f>SUM(F170)</f>
        <v>0</v>
      </c>
      <c r="G169" s="182"/>
      <c r="H169" s="184"/>
      <c r="I169" s="177"/>
    </row>
    <row r="170" spans="1:9" ht="30.75">
      <c r="A170" s="182">
        <v>38</v>
      </c>
      <c r="B170" s="183" t="s">
        <v>68</v>
      </c>
      <c r="C170" s="185">
        <f t="shared" si="2"/>
        <v>1</v>
      </c>
      <c r="D170" s="185">
        <v>1</v>
      </c>
      <c r="E170" s="180"/>
      <c r="F170" s="180"/>
      <c r="G170" s="182" t="s">
        <v>175</v>
      </c>
      <c r="H170" s="183" t="s">
        <v>69</v>
      </c>
      <c r="I170" s="184" t="s">
        <v>678</v>
      </c>
    </row>
    <row r="171" spans="1:9" ht="18">
      <c r="A171" s="201" t="s">
        <v>54</v>
      </c>
      <c r="B171" s="97" t="s">
        <v>52</v>
      </c>
      <c r="C171" s="174">
        <f t="shared" si="2"/>
        <v>3.1100000000000003</v>
      </c>
      <c r="D171" s="174">
        <f>SUM(D172:D175)</f>
        <v>3.1100000000000003</v>
      </c>
      <c r="E171" s="174">
        <f>SUM(E172:E175)</f>
        <v>0</v>
      </c>
      <c r="F171" s="174">
        <f>SUM(F172:F175)</f>
        <v>0</v>
      </c>
      <c r="G171" s="182"/>
      <c r="H171" s="184"/>
      <c r="I171" s="177"/>
    </row>
    <row r="172" spans="1:9" ht="46.5">
      <c r="A172" s="182">
        <v>39</v>
      </c>
      <c r="B172" s="183" t="s">
        <v>70</v>
      </c>
      <c r="C172" s="192">
        <f t="shared" si="2"/>
        <v>0.6</v>
      </c>
      <c r="D172" s="180">
        <v>0.6</v>
      </c>
      <c r="E172" s="180"/>
      <c r="F172" s="180"/>
      <c r="G172" s="182" t="s">
        <v>164</v>
      </c>
      <c r="H172" s="183" t="s">
        <v>67</v>
      </c>
      <c r="I172" s="184" t="s">
        <v>678</v>
      </c>
    </row>
    <row r="173" spans="1:9" ht="46.5">
      <c r="A173" s="171">
        <v>40</v>
      </c>
      <c r="B173" s="183" t="s">
        <v>73</v>
      </c>
      <c r="C173" s="192">
        <f t="shared" si="2"/>
        <v>0.5</v>
      </c>
      <c r="D173" s="180">
        <v>0.5</v>
      </c>
      <c r="E173" s="180"/>
      <c r="F173" s="180"/>
      <c r="G173" s="182" t="s">
        <v>165</v>
      </c>
      <c r="H173" s="183" t="s">
        <v>74</v>
      </c>
      <c r="I173" s="184" t="s">
        <v>678</v>
      </c>
    </row>
    <row r="174" spans="1:9" ht="46.5">
      <c r="A174" s="182">
        <v>41</v>
      </c>
      <c r="B174" s="183" t="s">
        <v>154</v>
      </c>
      <c r="C174" s="192">
        <f t="shared" si="2"/>
        <v>0.6</v>
      </c>
      <c r="D174" s="182">
        <v>0.6</v>
      </c>
      <c r="E174" s="182"/>
      <c r="F174" s="180"/>
      <c r="G174" s="182" t="s">
        <v>167</v>
      </c>
      <c r="H174" s="183" t="s">
        <v>76</v>
      </c>
      <c r="I174" s="184" t="s">
        <v>678</v>
      </c>
    </row>
    <row r="175" spans="1:9" ht="46.5">
      <c r="A175" s="171">
        <v>42</v>
      </c>
      <c r="B175" s="183" t="s">
        <v>80</v>
      </c>
      <c r="C175" s="192">
        <f t="shared" si="2"/>
        <v>1.41</v>
      </c>
      <c r="D175" s="180">
        <v>1.41</v>
      </c>
      <c r="E175" s="180"/>
      <c r="F175" s="180"/>
      <c r="G175" s="182" t="s">
        <v>166</v>
      </c>
      <c r="H175" s="183" t="s">
        <v>81</v>
      </c>
      <c r="I175" s="184" t="s">
        <v>678</v>
      </c>
    </row>
    <row r="176" spans="1:9" ht="18">
      <c r="A176" s="172" t="s">
        <v>55</v>
      </c>
      <c r="B176" s="202" t="s">
        <v>39</v>
      </c>
      <c r="C176" s="174">
        <f t="shared" si="2"/>
        <v>1.3699999999999999</v>
      </c>
      <c r="D176" s="203">
        <f>SUM(D177:D178)</f>
        <v>1.3699999999999999</v>
      </c>
      <c r="E176" s="203">
        <f>SUM(E177:E178)</f>
        <v>0</v>
      </c>
      <c r="F176" s="203">
        <f>SUM(F177:F178)</f>
        <v>0</v>
      </c>
      <c r="G176" s="201"/>
      <c r="H176" s="184"/>
      <c r="I176" s="204"/>
    </row>
    <row r="177" spans="1:9" ht="46.5">
      <c r="A177" s="171">
        <v>43</v>
      </c>
      <c r="B177" s="183" t="s">
        <v>78</v>
      </c>
      <c r="C177" s="192">
        <f t="shared" si="2"/>
        <v>1.13</v>
      </c>
      <c r="D177" s="182">
        <v>1.13</v>
      </c>
      <c r="E177" s="180"/>
      <c r="F177" s="180"/>
      <c r="G177" s="182" t="s">
        <v>168</v>
      </c>
      <c r="H177" s="183" t="s">
        <v>79</v>
      </c>
      <c r="I177" s="184" t="s">
        <v>678</v>
      </c>
    </row>
    <row r="178" spans="1:9" ht="30.75">
      <c r="A178" s="171">
        <v>44</v>
      </c>
      <c r="B178" s="183" t="s">
        <v>71</v>
      </c>
      <c r="C178" s="192">
        <f t="shared" si="2"/>
        <v>0.24</v>
      </c>
      <c r="D178" s="182">
        <v>0.24</v>
      </c>
      <c r="E178" s="180"/>
      <c r="F178" s="180"/>
      <c r="G178" s="182" t="s">
        <v>223</v>
      </c>
      <c r="H178" s="183" t="s">
        <v>72</v>
      </c>
      <c r="I178" s="184" t="s">
        <v>678</v>
      </c>
    </row>
    <row r="179" spans="1:9" ht="18">
      <c r="A179" s="172" t="s">
        <v>57</v>
      </c>
      <c r="B179" s="202" t="s">
        <v>214</v>
      </c>
      <c r="C179" s="174">
        <f t="shared" si="2"/>
        <v>0.25</v>
      </c>
      <c r="D179" s="174">
        <f>SUM(D180:D180)</f>
        <v>0.25</v>
      </c>
      <c r="E179" s="174">
        <f>SUM(E180:E180)</f>
        <v>0</v>
      </c>
      <c r="F179" s="174">
        <f>SUM(F180:F180)</f>
        <v>0</v>
      </c>
      <c r="G179" s="187"/>
      <c r="H179" s="184"/>
      <c r="I179" s="177"/>
    </row>
    <row r="180" spans="1:9" ht="30.75">
      <c r="A180" s="171">
        <v>45</v>
      </c>
      <c r="B180" s="205" t="s">
        <v>657</v>
      </c>
      <c r="C180" s="192">
        <f t="shared" si="2"/>
        <v>0.25</v>
      </c>
      <c r="D180" s="180">
        <v>0.25</v>
      </c>
      <c r="E180" s="180"/>
      <c r="F180" s="180"/>
      <c r="G180" s="182" t="s">
        <v>163</v>
      </c>
      <c r="H180" s="183" t="s">
        <v>84</v>
      </c>
      <c r="I180" s="184" t="s">
        <v>678</v>
      </c>
    </row>
    <row r="181" spans="1:9" ht="18">
      <c r="A181" s="172" t="s">
        <v>58</v>
      </c>
      <c r="B181" s="202" t="s">
        <v>242</v>
      </c>
      <c r="C181" s="174">
        <f t="shared" si="2"/>
        <v>1.08</v>
      </c>
      <c r="D181" s="174">
        <f>SUM(D182:D182)</f>
        <v>1.08</v>
      </c>
      <c r="E181" s="174">
        <f>SUM(E182:E182)</f>
        <v>0</v>
      </c>
      <c r="F181" s="174">
        <f>SUM(F182:F182)</f>
        <v>0</v>
      </c>
      <c r="G181" s="182"/>
      <c r="H181" s="202"/>
      <c r="I181" s="177"/>
    </row>
    <row r="182" spans="1:9" ht="30.75">
      <c r="A182" s="171">
        <v>46</v>
      </c>
      <c r="B182" s="183" t="s">
        <v>77</v>
      </c>
      <c r="C182" s="192">
        <f t="shared" si="2"/>
        <v>1.08</v>
      </c>
      <c r="D182" s="180">
        <v>1.08</v>
      </c>
      <c r="E182" s="180"/>
      <c r="F182" s="180"/>
      <c r="G182" s="182" t="s">
        <v>162</v>
      </c>
      <c r="H182" s="183" t="s">
        <v>66</v>
      </c>
      <c r="I182" s="184" t="s">
        <v>678</v>
      </c>
    </row>
    <row r="183" spans="1:9" ht="18">
      <c r="A183" s="208"/>
      <c r="B183" s="209" t="s">
        <v>1187</v>
      </c>
      <c r="C183" s="181">
        <f>C181+C179+C176+C171+C169+C166+C164+C134+C128</f>
        <v>18.930000000000003</v>
      </c>
      <c r="D183" s="181">
        <f>D181+D179+D176+D171+D169+D166+D164+D134+D128</f>
        <v>18.930000000000003</v>
      </c>
      <c r="E183" s="181">
        <f>E181+E179+E176+E171+E169+E166+E164+E134+E128</f>
        <v>0</v>
      </c>
      <c r="F183" s="181">
        <f>F181+F179+F176+F171+F169+F166+F164+F134+F128</f>
        <v>0</v>
      </c>
      <c r="G183" s="210"/>
      <c r="H183" s="181"/>
      <c r="I183" s="181"/>
    </row>
    <row r="184" spans="1:9" ht="18">
      <c r="A184" s="355">
        <f>A182+A124</f>
        <v>147</v>
      </c>
      <c r="B184" s="356" t="s">
        <v>1335</v>
      </c>
      <c r="C184" s="357">
        <f>C183+C124</f>
        <v>162.52700000000002</v>
      </c>
      <c r="D184" s="357">
        <f>D183+D124</f>
        <v>154.02700000000002</v>
      </c>
      <c r="E184" s="357">
        <f>E183+E124</f>
        <v>8.5</v>
      </c>
      <c r="F184" s="357">
        <f>F183+F124</f>
        <v>0</v>
      </c>
      <c r="G184" s="358"/>
      <c r="H184" s="359"/>
      <c r="I184" s="359"/>
    </row>
    <row r="186" spans="8:9" ht="18">
      <c r="H186" s="636"/>
      <c r="I186" s="636"/>
    </row>
  </sheetData>
  <sheetProtection/>
  <mergeCells count="15">
    <mergeCell ref="A1:B1"/>
    <mergeCell ref="G1:I1"/>
    <mergeCell ref="A2:B2"/>
    <mergeCell ref="G2:I2"/>
    <mergeCell ref="A4:I4"/>
    <mergeCell ref="A5:I5"/>
    <mergeCell ref="I7:I8"/>
    <mergeCell ref="H186:I186"/>
    <mergeCell ref="A7:A8"/>
    <mergeCell ref="B7:B8"/>
    <mergeCell ref="C7:C8"/>
    <mergeCell ref="D7:F7"/>
    <mergeCell ref="G7:G8"/>
    <mergeCell ref="H7:H8"/>
    <mergeCell ref="A125:I125"/>
  </mergeCells>
  <printOptions/>
  <pageMargins left="0.48" right="0.39" top="0.39" bottom="0.39" header="0.3" footer="0.3"/>
  <pageSetup horizontalDpi="600" verticalDpi="600" orientation="landscape" paperSize="9" r:id="rId2"/>
  <headerFooter>
    <oddFooter>&amp;R&amp;P</oddFooter>
  </headerFooter>
  <drawing r:id="rId1"/>
</worksheet>
</file>

<file path=xl/worksheets/sheet11.xml><?xml version="1.0" encoding="utf-8"?>
<worksheet xmlns="http://schemas.openxmlformats.org/spreadsheetml/2006/main" xmlns:r="http://schemas.openxmlformats.org/officeDocument/2006/relationships">
  <dimension ref="A1:I45"/>
  <sheetViews>
    <sheetView zoomScalePageLayoutView="0" workbookViewId="0" topLeftCell="A34">
      <selection activeCell="M39" sqref="M39"/>
    </sheetView>
  </sheetViews>
  <sheetFormatPr defaultColWidth="9.140625" defaultRowHeight="12.75"/>
  <cols>
    <col min="1" max="1" width="4.00390625" style="0" customWidth="1"/>
    <col min="2" max="2" width="34.140625" style="42" customWidth="1"/>
    <col min="3" max="3" width="12.00390625" style="0" customWidth="1"/>
    <col min="4" max="4" width="7.7109375" style="0" customWidth="1"/>
    <col min="5" max="5" width="7.57421875" style="0" customWidth="1"/>
    <col min="6" max="6" width="6.28125" style="0" customWidth="1"/>
    <col min="7" max="7" width="13.00390625" style="0" customWidth="1"/>
    <col min="8" max="8" width="49.7109375" style="0" customWidth="1"/>
    <col min="9" max="9" width="8.421875" style="0" customWidth="1"/>
    <col min="10" max="10" width="18.8515625" style="0" customWidth="1"/>
  </cols>
  <sheetData>
    <row r="1" spans="1:9" ht="16.5">
      <c r="A1" s="589" t="s">
        <v>236</v>
      </c>
      <c r="B1" s="589"/>
      <c r="C1" s="3"/>
      <c r="D1" s="71"/>
      <c r="E1" s="71"/>
      <c r="F1" s="71"/>
      <c r="G1" s="590" t="s">
        <v>237</v>
      </c>
      <c r="H1" s="590"/>
      <c r="I1" s="590"/>
    </row>
    <row r="2" spans="1:9" ht="16.5">
      <c r="A2" s="590" t="s">
        <v>1108</v>
      </c>
      <c r="B2" s="590"/>
      <c r="C2" s="3"/>
      <c r="D2" s="33"/>
      <c r="E2" s="71"/>
      <c r="F2" s="71"/>
      <c r="G2" s="590" t="s">
        <v>238</v>
      </c>
      <c r="H2" s="590"/>
      <c r="I2" s="590"/>
    </row>
    <row r="3" spans="1:9" ht="12.75">
      <c r="A3" s="7"/>
      <c r="B3" s="3"/>
      <c r="C3" s="3"/>
      <c r="D3" s="8"/>
      <c r="E3" s="3"/>
      <c r="F3" s="3"/>
      <c r="G3" s="3"/>
      <c r="H3" s="3"/>
      <c r="I3" s="3"/>
    </row>
    <row r="4" spans="1:9" s="3" customFormat="1" ht="32.25" customHeight="1">
      <c r="A4" s="594" t="s">
        <v>1167</v>
      </c>
      <c r="B4" s="594"/>
      <c r="C4" s="594"/>
      <c r="D4" s="594"/>
      <c r="E4" s="594"/>
      <c r="F4" s="594"/>
      <c r="G4" s="594"/>
      <c r="H4" s="594"/>
      <c r="I4" s="594"/>
    </row>
    <row r="5" spans="1:9" s="3" customFormat="1" ht="15.75" customHeight="1">
      <c r="A5" s="610" t="str">
        <f>'Tong '!A5:H5</f>
        <v>( Kèm theo Nghị quyết số 30/NQ-HĐND ngày 15 tháng 12 năm 2016 của Hội đồng nhân dân tỉnh)</v>
      </c>
      <c r="B5" s="610"/>
      <c r="C5" s="610"/>
      <c r="D5" s="610"/>
      <c r="E5" s="610"/>
      <c r="F5" s="610"/>
      <c r="G5" s="610"/>
      <c r="H5" s="610"/>
      <c r="I5" s="610"/>
    </row>
    <row r="6" spans="1:9" s="3" customFormat="1" ht="18.75" customHeight="1">
      <c r="A6" s="256"/>
      <c r="B6" s="256"/>
      <c r="C6" s="256"/>
      <c r="D6" s="256"/>
      <c r="E6" s="256"/>
      <c r="F6" s="256"/>
      <c r="G6" s="256"/>
      <c r="H6" s="256"/>
      <c r="I6" s="256"/>
    </row>
    <row r="7" spans="1:9" ht="42" customHeight="1">
      <c r="A7" s="653" t="s">
        <v>0</v>
      </c>
      <c r="B7" s="649" t="s">
        <v>7</v>
      </c>
      <c r="C7" s="654" t="s">
        <v>6</v>
      </c>
      <c r="D7" s="649" t="s">
        <v>239</v>
      </c>
      <c r="E7" s="649"/>
      <c r="F7" s="649"/>
      <c r="G7" s="649" t="s">
        <v>148</v>
      </c>
      <c r="H7" s="649" t="s">
        <v>382</v>
      </c>
      <c r="I7" s="649" t="s">
        <v>4</v>
      </c>
    </row>
    <row r="8" spans="1:9" ht="39" customHeight="1">
      <c r="A8" s="653"/>
      <c r="B8" s="649"/>
      <c r="C8" s="654"/>
      <c r="D8" s="447" t="s">
        <v>3</v>
      </c>
      <c r="E8" s="76" t="s">
        <v>1</v>
      </c>
      <c r="F8" s="76" t="s">
        <v>2</v>
      </c>
      <c r="G8" s="649"/>
      <c r="H8" s="649"/>
      <c r="I8" s="649"/>
    </row>
    <row r="9" spans="1:9" s="112" customFormat="1" ht="9.75">
      <c r="A9" s="36">
        <v>-1</v>
      </c>
      <c r="B9" s="36">
        <v>-2</v>
      </c>
      <c r="C9" s="78" t="s">
        <v>8</v>
      </c>
      <c r="D9" s="36">
        <v>-4</v>
      </c>
      <c r="E9" s="36">
        <v>-5</v>
      </c>
      <c r="F9" s="36">
        <v>-6</v>
      </c>
      <c r="G9" s="36">
        <v>-7</v>
      </c>
      <c r="H9" s="36">
        <v>-8</v>
      </c>
      <c r="I9" s="36">
        <v>-9</v>
      </c>
    </row>
    <row r="10" spans="1:9" ht="15">
      <c r="A10" s="650" t="s">
        <v>1063</v>
      </c>
      <c r="B10" s="650"/>
      <c r="C10" s="650"/>
      <c r="D10" s="650"/>
      <c r="E10" s="650"/>
      <c r="F10" s="650"/>
      <c r="G10" s="650"/>
      <c r="H10" s="650"/>
      <c r="I10" s="650"/>
    </row>
    <row r="11" spans="1:9" ht="15">
      <c r="A11" s="80" t="s">
        <v>46</v>
      </c>
      <c r="B11" s="424" t="s">
        <v>673</v>
      </c>
      <c r="C11" s="450">
        <f>SUM(C12:C22)</f>
        <v>4.789999999999999</v>
      </c>
      <c r="D11" s="450">
        <f>SUM(D12:D22)</f>
        <v>4.789999999999999</v>
      </c>
      <c r="E11" s="450">
        <f>SUM(E12:E22)</f>
        <v>0</v>
      </c>
      <c r="F11" s="450">
        <f>SUM(F12:F22)</f>
        <v>0</v>
      </c>
      <c r="G11" s="80"/>
      <c r="H11" s="80"/>
      <c r="I11" s="80"/>
    </row>
    <row r="12" spans="1:9" ht="30.75">
      <c r="A12" s="451">
        <v>1</v>
      </c>
      <c r="B12" s="452" t="s">
        <v>1359</v>
      </c>
      <c r="C12" s="453">
        <f aca="true" t="shared" si="0" ref="C12:C19">SUM(D12:F12)</f>
        <v>1.4</v>
      </c>
      <c r="D12" s="453">
        <v>1.4</v>
      </c>
      <c r="E12" s="453"/>
      <c r="F12" s="453"/>
      <c r="G12" s="454" t="s">
        <v>674</v>
      </c>
      <c r="H12" s="82" t="s">
        <v>675</v>
      </c>
      <c r="I12" s="455"/>
    </row>
    <row r="13" spans="1:9" ht="30.75">
      <c r="A13" s="451">
        <v>2</v>
      </c>
      <c r="B13" s="452" t="s">
        <v>1360</v>
      </c>
      <c r="C13" s="453">
        <f t="shared" si="0"/>
        <v>0.15</v>
      </c>
      <c r="D13" s="453">
        <v>0.15</v>
      </c>
      <c r="E13" s="453"/>
      <c r="F13" s="453"/>
      <c r="G13" s="454" t="s">
        <v>674</v>
      </c>
      <c r="H13" s="82" t="s">
        <v>675</v>
      </c>
      <c r="I13" s="455"/>
    </row>
    <row r="14" spans="1:9" ht="30.75">
      <c r="A14" s="451">
        <v>3</v>
      </c>
      <c r="B14" s="452" t="s">
        <v>1361</v>
      </c>
      <c r="C14" s="453">
        <f t="shared" si="0"/>
        <v>0.04</v>
      </c>
      <c r="D14" s="453">
        <v>0.04</v>
      </c>
      <c r="E14" s="453"/>
      <c r="F14" s="453"/>
      <c r="G14" s="454" t="s">
        <v>676</v>
      </c>
      <c r="H14" s="82" t="s">
        <v>675</v>
      </c>
      <c r="I14" s="455"/>
    </row>
    <row r="15" spans="1:9" ht="30.75">
      <c r="A15" s="451">
        <v>4</v>
      </c>
      <c r="B15" s="452" t="s">
        <v>1362</v>
      </c>
      <c r="C15" s="453">
        <f t="shared" si="0"/>
        <v>0.3</v>
      </c>
      <c r="D15" s="453">
        <v>0.3</v>
      </c>
      <c r="E15" s="453"/>
      <c r="F15" s="453"/>
      <c r="G15" s="454" t="s">
        <v>679</v>
      </c>
      <c r="H15" s="82" t="s">
        <v>675</v>
      </c>
      <c r="I15" s="455"/>
    </row>
    <row r="16" spans="1:9" ht="30.75">
      <c r="A16" s="451">
        <v>5</v>
      </c>
      <c r="B16" s="452" t="s">
        <v>1363</v>
      </c>
      <c r="C16" s="453">
        <f t="shared" si="0"/>
        <v>0.5</v>
      </c>
      <c r="D16" s="453">
        <v>0.5</v>
      </c>
      <c r="E16" s="453"/>
      <c r="F16" s="453"/>
      <c r="G16" s="454" t="s">
        <v>681</v>
      </c>
      <c r="H16" s="82" t="s">
        <v>675</v>
      </c>
      <c r="I16" s="455"/>
    </row>
    <row r="17" spans="1:9" ht="30.75">
      <c r="A17" s="451">
        <v>6</v>
      </c>
      <c r="B17" s="452" t="s">
        <v>1364</v>
      </c>
      <c r="C17" s="453">
        <f t="shared" si="0"/>
        <v>0.3</v>
      </c>
      <c r="D17" s="453">
        <v>0.3</v>
      </c>
      <c r="E17" s="453"/>
      <c r="F17" s="453"/>
      <c r="G17" s="82" t="s">
        <v>682</v>
      </c>
      <c r="H17" s="82" t="s">
        <v>675</v>
      </c>
      <c r="I17" s="455"/>
    </row>
    <row r="18" spans="1:9" ht="30.75">
      <c r="A18" s="451">
        <v>7</v>
      </c>
      <c r="B18" s="452" t="s">
        <v>1365</v>
      </c>
      <c r="C18" s="453">
        <f t="shared" si="0"/>
        <v>0.6</v>
      </c>
      <c r="D18" s="453">
        <v>0.6</v>
      </c>
      <c r="E18" s="453"/>
      <c r="F18" s="453"/>
      <c r="G18" s="82" t="s">
        <v>682</v>
      </c>
      <c r="H18" s="82" t="s">
        <v>675</v>
      </c>
      <c r="I18" s="455"/>
    </row>
    <row r="19" spans="1:9" ht="30.75">
      <c r="A19" s="451">
        <v>8</v>
      </c>
      <c r="B19" s="81" t="s">
        <v>1366</v>
      </c>
      <c r="C19" s="453">
        <f t="shared" si="0"/>
        <v>0.3</v>
      </c>
      <c r="D19" s="456">
        <v>0.3</v>
      </c>
      <c r="E19" s="456"/>
      <c r="F19" s="456"/>
      <c r="G19" s="454" t="s">
        <v>683</v>
      </c>
      <c r="H19" s="82" t="s">
        <v>675</v>
      </c>
      <c r="I19" s="455"/>
    </row>
    <row r="20" spans="1:9" ht="30.75">
      <c r="A20" s="451">
        <v>9</v>
      </c>
      <c r="B20" s="457" t="s">
        <v>1369</v>
      </c>
      <c r="C20" s="453">
        <f>SUM(D20:F20)</f>
        <v>0.6</v>
      </c>
      <c r="D20" s="458">
        <v>0.6</v>
      </c>
      <c r="E20" s="453"/>
      <c r="F20" s="453"/>
      <c r="G20" s="454" t="s">
        <v>677</v>
      </c>
      <c r="H20" s="82" t="s">
        <v>675</v>
      </c>
      <c r="I20" s="459"/>
    </row>
    <row r="21" spans="1:9" ht="30.75">
      <c r="A21" s="451">
        <v>10</v>
      </c>
      <c r="B21" s="457" t="s">
        <v>1370</v>
      </c>
      <c r="C21" s="453">
        <f>SUM(D21:F21)</f>
        <v>0.3</v>
      </c>
      <c r="D21" s="458">
        <v>0.3</v>
      </c>
      <c r="E21" s="453"/>
      <c r="F21" s="453"/>
      <c r="G21" s="454" t="s">
        <v>677</v>
      </c>
      <c r="H21" s="82" t="s">
        <v>675</v>
      </c>
      <c r="I21" s="459"/>
    </row>
    <row r="22" spans="1:9" ht="30.75">
      <c r="A22" s="451">
        <v>11</v>
      </c>
      <c r="B22" s="81" t="s">
        <v>1371</v>
      </c>
      <c r="C22" s="453">
        <f>SUM(D22:F22)</f>
        <v>0.3</v>
      </c>
      <c r="D22" s="456">
        <v>0.3</v>
      </c>
      <c r="E22" s="456"/>
      <c r="F22" s="453"/>
      <c r="G22" s="454" t="s">
        <v>680</v>
      </c>
      <c r="H22" s="82" t="s">
        <v>675</v>
      </c>
      <c r="I22" s="455"/>
    </row>
    <row r="23" spans="1:9" ht="15">
      <c r="A23" s="460" t="s">
        <v>49</v>
      </c>
      <c r="B23" s="83" t="s">
        <v>684</v>
      </c>
      <c r="C23" s="461">
        <f>SUM(C24:C26)</f>
        <v>5.28</v>
      </c>
      <c r="D23" s="461">
        <f>SUM(D24:D26)</f>
        <v>5.28</v>
      </c>
      <c r="E23" s="461">
        <f>SUM(E24:E26)</f>
        <v>0</v>
      </c>
      <c r="F23" s="461">
        <f>SUM(F24:F26)</f>
        <v>0</v>
      </c>
      <c r="G23" s="462"/>
      <c r="H23" s="76"/>
      <c r="I23" s="463"/>
    </row>
    <row r="24" spans="1:9" ht="46.5">
      <c r="A24" s="464">
        <v>12</v>
      </c>
      <c r="B24" s="89" t="s">
        <v>686</v>
      </c>
      <c r="C24" s="453">
        <f>SUM(D24:F24)</f>
        <v>5</v>
      </c>
      <c r="D24" s="465">
        <v>5</v>
      </c>
      <c r="E24" s="465"/>
      <c r="F24" s="453"/>
      <c r="G24" s="454" t="s">
        <v>685</v>
      </c>
      <c r="H24" s="82" t="s">
        <v>687</v>
      </c>
      <c r="I24" s="455"/>
    </row>
    <row r="25" spans="1:9" ht="30.75">
      <c r="A25" s="464">
        <v>13</v>
      </c>
      <c r="B25" s="452" t="s">
        <v>1372</v>
      </c>
      <c r="C25" s="453">
        <f>SUM(D25:F25)</f>
        <v>0.05</v>
      </c>
      <c r="D25" s="453">
        <v>0.05</v>
      </c>
      <c r="E25" s="453"/>
      <c r="F25" s="453"/>
      <c r="G25" s="454" t="s">
        <v>685</v>
      </c>
      <c r="H25" s="82" t="s">
        <v>675</v>
      </c>
      <c r="I25" s="455"/>
    </row>
    <row r="26" spans="1:9" ht="30.75">
      <c r="A26" s="464">
        <v>14</v>
      </c>
      <c r="B26" s="452" t="s">
        <v>1373</v>
      </c>
      <c r="C26" s="453">
        <f>SUM(D26:F26)</f>
        <v>0.23</v>
      </c>
      <c r="D26" s="453">
        <v>0.23</v>
      </c>
      <c r="E26" s="453"/>
      <c r="F26" s="453"/>
      <c r="G26" s="454" t="s">
        <v>685</v>
      </c>
      <c r="H26" s="82" t="s">
        <v>675</v>
      </c>
      <c r="I26" s="455"/>
    </row>
    <row r="27" spans="1:9" ht="15">
      <c r="A27" s="460"/>
      <c r="B27" s="466" t="s">
        <v>1146</v>
      </c>
      <c r="C27" s="461">
        <f>C11+C23</f>
        <v>10.07</v>
      </c>
      <c r="D27" s="461">
        <f>D11+D23</f>
        <v>10.07</v>
      </c>
      <c r="E27" s="461">
        <f>E11+E23</f>
        <v>0</v>
      </c>
      <c r="F27" s="461">
        <f>F11+F23</f>
        <v>0</v>
      </c>
      <c r="G27" s="462"/>
      <c r="H27" s="76"/>
      <c r="I27" s="463"/>
    </row>
    <row r="28" spans="1:9" ht="33" customHeight="1">
      <c r="A28" s="651" t="s">
        <v>1494</v>
      </c>
      <c r="B28" s="651"/>
      <c r="C28" s="651"/>
      <c r="D28" s="651"/>
      <c r="E28" s="651"/>
      <c r="F28" s="651"/>
      <c r="G28" s="651"/>
      <c r="H28" s="651"/>
      <c r="I28" s="651"/>
    </row>
    <row r="29" spans="1:9" ht="15">
      <c r="A29" s="467" t="s">
        <v>46</v>
      </c>
      <c r="B29" s="468" t="s">
        <v>56</v>
      </c>
      <c r="C29" s="469">
        <f>SUM(C30:C31)</f>
        <v>0.39</v>
      </c>
      <c r="D29" s="469">
        <f>SUM(D30:D31)</f>
        <v>0.39</v>
      </c>
      <c r="E29" s="469">
        <f>SUM(E30:E30)</f>
        <v>0</v>
      </c>
      <c r="F29" s="469">
        <f>SUM(F30:F30)</f>
        <v>0</v>
      </c>
      <c r="G29" s="470"/>
      <c r="H29" s="315"/>
      <c r="I29" s="471"/>
    </row>
    <row r="30" spans="1:9" ht="30.75">
      <c r="A30" s="318">
        <v>1</v>
      </c>
      <c r="B30" s="472" t="s">
        <v>1367</v>
      </c>
      <c r="C30" s="473">
        <f>SUM(D30:F30)</f>
        <v>0.18</v>
      </c>
      <c r="D30" s="473">
        <v>0.18</v>
      </c>
      <c r="E30" s="473"/>
      <c r="F30" s="473"/>
      <c r="G30" s="474" t="s">
        <v>677</v>
      </c>
      <c r="H30" s="320" t="s">
        <v>697</v>
      </c>
      <c r="I30" s="475" t="s">
        <v>1147</v>
      </c>
    </row>
    <row r="31" spans="1:9" ht="30.75">
      <c r="A31" s="318">
        <v>2</v>
      </c>
      <c r="B31" s="472" t="s">
        <v>1427</v>
      </c>
      <c r="C31" s="473">
        <f>SUM(D31:F31)</f>
        <v>0.21</v>
      </c>
      <c r="D31" s="473">
        <v>0.21</v>
      </c>
      <c r="E31" s="473"/>
      <c r="F31" s="473"/>
      <c r="G31" s="474" t="s">
        <v>680</v>
      </c>
      <c r="H31" s="320" t="s">
        <v>1428</v>
      </c>
      <c r="I31" s="475" t="s">
        <v>1147</v>
      </c>
    </row>
    <row r="32" spans="1:9" ht="15">
      <c r="A32" s="425"/>
      <c r="B32" s="449" t="s">
        <v>1146</v>
      </c>
      <c r="C32" s="461">
        <f>C29</f>
        <v>0.39</v>
      </c>
      <c r="D32" s="461">
        <f>D29</f>
        <v>0.39</v>
      </c>
      <c r="E32" s="461">
        <f>E29</f>
        <v>0</v>
      </c>
      <c r="F32" s="461">
        <f>F29</f>
        <v>0</v>
      </c>
      <c r="G32" s="462"/>
      <c r="H32" s="76"/>
      <c r="I32" s="463"/>
    </row>
    <row r="33" spans="1:9" ht="15">
      <c r="A33" s="617" t="s">
        <v>1368</v>
      </c>
      <c r="B33" s="617"/>
      <c r="C33" s="617"/>
      <c r="D33" s="617"/>
      <c r="E33" s="617"/>
      <c r="F33" s="617"/>
      <c r="G33" s="617"/>
      <c r="H33" s="617"/>
      <c r="I33" s="617"/>
    </row>
    <row r="34" spans="1:9" ht="15">
      <c r="A34" s="460" t="s">
        <v>46</v>
      </c>
      <c r="B34" s="466" t="s">
        <v>52</v>
      </c>
      <c r="C34" s="461">
        <f>SUM(C35:C38)</f>
        <v>19.3</v>
      </c>
      <c r="D34" s="461">
        <f>SUM(D35:D38)</f>
        <v>1.4</v>
      </c>
      <c r="E34" s="461">
        <f>SUM(E35:E38)</f>
        <v>11.4</v>
      </c>
      <c r="F34" s="461">
        <f>SUM(F35:F38)</f>
        <v>6.5</v>
      </c>
      <c r="G34" s="462"/>
      <c r="H34" s="76"/>
      <c r="I34" s="463"/>
    </row>
    <row r="35" spans="1:9" ht="78">
      <c r="A35" s="464">
        <v>1</v>
      </c>
      <c r="B35" s="452" t="s">
        <v>61</v>
      </c>
      <c r="C35" s="453">
        <f>SUM(D35:F35)</f>
        <v>0.3</v>
      </c>
      <c r="D35" s="453">
        <v>0.3</v>
      </c>
      <c r="E35" s="453"/>
      <c r="F35" s="453"/>
      <c r="G35" s="454" t="s">
        <v>688</v>
      </c>
      <c r="H35" s="454" t="s">
        <v>62</v>
      </c>
      <c r="I35" s="455" t="s">
        <v>678</v>
      </c>
    </row>
    <row r="36" spans="1:9" ht="30.75">
      <c r="A36" s="464">
        <v>2</v>
      </c>
      <c r="B36" s="452" t="s">
        <v>689</v>
      </c>
      <c r="C36" s="453">
        <f>SUM(D36:F36)</f>
        <v>17.9</v>
      </c>
      <c r="D36" s="453">
        <v>0</v>
      </c>
      <c r="E36" s="453">
        <v>11.4</v>
      </c>
      <c r="F36" s="453">
        <v>6.5</v>
      </c>
      <c r="G36" s="454" t="s">
        <v>690</v>
      </c>
      <c r="H36" s="82" t="s">
        <v>691</v>
      </c>
      <c r="I36" s="455" t="s">
        <v>692</v>
      </c>
    </row>
    <row r="37" spans="1:9" ht="62.25">
      <c r="A37" s="464">
        <v>3</v>
      </c>
      <c r="B37" s="452" t="s">
        <v>693</v>
      </c>
      <c r="C37" s="453">
        <f>SUM(D37:F37)</f>
        <v>0.1</v>
      </c>
      <c r="D37" s="453">
        <v>0.1</v>
      </c>
      <c r="E37" s="453"/>
      <c r="F37" s="453"/>
      <c r="G37" s="454" t="s">
        <v>694</v>
      </c>
      <c r="H37" s="82" t="s">
        <v>695</v>
      </c>
      <c r="I37" s="455" t="s">
        <v>678</v>
      </c>
    </row>
    <row r="38" spans="1:9" ht="30.75">
      <c r="A38" s="464">
        <v>4</v>
      </c>
      <c r="B38" s="81" t="s">
        <v>689</v>
      </c>
      <c r="C38" s="453">
        <f>SUM(D38:F38)</f>
        <v>1</v>
      </c>
      <c r="D38" s="465">
        <v>1</v>
      </c>
      <c r="E38" s="465"/>
      <c r="F38" s="453"/>
      <c r="G38" s="454" t="s">
        <v>694</v>
      </c>
      <c r="H38" s="82" t="s">
        <v>696</v>
      </c>
      <c r="I38" s="455" t="s">
        <v>692</v>
      </c>
    </row>
    <row r="39" spans="1:9" ht="15">
      <c r="A39" s="460" t="s">
        <v>49</v>
      </c>
      <c r="B39" s="83" t="s">
        <v>285</v>
      </c>
      <c r="C39" s="461">
        <f>SUM(C40)</f>
        <v>1.5</v>
      </c>
      <c r="D39" s="461">
        <f>SUM(D40)</f>
        <v>1.5</v>
      </c>
      <c r="E39" s="461">
        <f>SUM(E40)</f>
        <v>0</v>
      </c>
      <c r="F39" s="461">
        <f>SUM(F40)</f>
        <v>0</v>
      </c>
      <c r="G39" s="462"/>
      <c r="H39" s="76"/>
      <c r="I39" s="463"/>
    </row>
    <row r="40" spans="1:9" ht="30.75">
      <c r="A40" s="464">
        <v>5</v>
      </c>
      <c r="B40" s="452" t="s">
        <v>1374</v>
      </c>
      <c r="C40" s="453">
        <f>SUM(D40:F40)</f>
        <v>1.5</v>
      </c>
      <c r="D40" s="453">
        <v>1.5</v>
      </c>
      <c r="E40" s="453"/>
      <c r="F40" s="453"/>
      <c r="G40" s="454" t="s">
        <v>685</v>
      </c>
      <c r="H40" s="82" t="s">
        <v>1375</v>
      </c>
      <c r="I40" s="455" t="s">
        <v>1148</v>
      </c>
    </row>
    <row r="41" spans="1:9" ht="15">
      <c r="A41" s="460"/>
      <c r="B41" s="449" t="s">
        <v>1146</v>
      </c>
      <c r="C41" s="461">
        <f>C39+C34</f>
        <v>20.8</v>
      </c>
      <c r="D41" s="461">
        <f>D39+D34</f>
        <v>2.9</v>
      </c>
      <c r="E41" s="461">
        <f>E39+E34</f>
        <v>11.4</v>
      </c>
      <c r="F41" s="461">
        <f>F39+F34</f>
        <v>6.5</v>
      </c>
      <c r="G41" s="462"/>
      <c r="H41" s="76"/>
      <c r="I41" s="463"/>
    </row>
    <row r="42" spans="1:9" ht="15">
      <c r="A42" s="652" t="s">
        <v>698</v>
      </c>
      <c r="B42" s="652"/>
      <c r="C42" s="476">
        <f>C27+C32+C41</f>
        <v>31.26</v>
      </c>
      <c r="D42" s="476">
        <f>D27+D32+D41</f>
        <v>13.360000000000001</v>
      </c>
      <c r="E42" s="476">
        <f>E27+E32+E41</f>
        <v>11.4</v>
      </c>
      <c r="F42" s="476">
        <f>F27+F32+F41</f>
        <v>6.5</v>
      </c>
      <c r="G42" s="460"/>
      <c r="H42" s="460"/>
      <c r="I42" s="460"/>
    </row>
    <row r="43" spans="6:9" ht="12.75">
      <c r="F43" s="302"/>
      <c r="G43" s="302"/>
      <c r="H43" s="302"/>
      <c r="I43" s="302"/>
    </row>
    <row r="44" spans="6:9" ht="12.75">
      <c r="F44" s="302"/>
      <c r="G44" s="302"/>
      <c r="H44" s="612"/>
      <c r="I44" s="612"/>
    </row>
    <row r="45" spans="6:9" ht="12.75">
      <c r="F45" s="302"/>
      <c r="G45" s="302"/>
      <c r="H45" s="302"/>
      <c r="I45" s="302"/>
    </row>
  </sheetData>
  <sheetProtection/>
  <mergeCells count="18">
    <mergeCell ref="A33:I33"/>
    <mergeCell ref="A42:B42"/>
    <mergeCell ref="A7:A8"/>
    <mergeCell ref="B7:B8"/>
    <mergeCell ref="C7:C8"/>
    <mergeCell ref="D7:F7"/>
    <mergeCell ref="G7:G8"/>
    <mergeCell ref="H7:H8"/>
    <mergeCell ref="H44:I44"/>
    <mergeCell ref="I7:I8"/>
    <mergeCell ref="A4:I4"/>
    <mergeCell ref="A5:I5"/>
    <mergeCell ref="A1:B1"/>
    <mergeCell ref="G1:I1"/>
    <mergeCell ref="A2:B2"/>
    <mergeCell ref="G2:I2"/>
    <mergeCell ref="A10:I10"/>
    <mergeCell ref="A28:I28"/>
  </mergeCells>
  <printOptions horizontalCentered="1"/>
  <pageMargins left="0.3" right="0.3" top="0.72" bottom="0.72" header="0.35" footer="0.16"/>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DO115"/>
  <sheetViews>
    <sheetView workbookViewId="0" topLeftCell="A1">
      <selection activeCell="L8" sqref="L8"/>
    </sheetView>
  </sheetViews>
  <sheetFormatPr defaultColWidth="9.140625" defaultRowHeight="12.75"/>
  <cols>
    <col min="1" max="1" width="4.140625" style="53" customWidth="1"/>
    <col min="2" max="2" width="34.28125" style="65" customWidth="1"/>
    <col min="3" max="3" width="10.140625" style="53" customWidth="1"/>
    <col min="4" max="4" width="7.28125" style="53" customWidth="1"/>
    <col min="5" max="5" width="6.140625" style="53" customWidth="1"/>
    <col min="6" max="6" width="6.421875" style="53" customWidth="1"/>
    <col min="7" max="7" width="17.00390625" style="53" customWidth="1"/>
    <col min="8" max="8" width="48.28125" style="47" customWidth="1"/>
    <col min="9" max="9" width="8.57421875" style="47" customWidth="1"/>
    <col min="10" max="10" width="10.00390625" style="47" bestFit="1" customWidth="1"/>
    <col min="11" max="11" width="9.00390625" style="47" bestFit="1" customWidth="1"/>
    <col min="12" max="12" width="8.28125" style="118" customWidth="1"/>
    <col min="13" max="19" width="9.140625" style="118" customWidth="1"/>
    <col min="20" max="20" width="3.421875" style="118" customWidth="1"/>
    <col min="21" max="21" width="4.00390625" style="118" customWidth="1"/>
    <col min="22" max="22" width="4.421875" style="118" customWidth="1"/>
    <col min="23" max="23" width="5.140625" style="118" customWidth="1"/>
    <col min="24" max="24" width="5.421875" style="118" customWidth="1"/>
    <col min="25" max="26" width="5.140625" style="118" customWidth="1"/>
    <col min="27" max="27" width="4.8515625" style="118" customWidth="1"/>
    <col min="28" max="28" width="3.7109375" style="118" customWidth="1"/>
    <col min="29" max="29" width="4.00390625" style="118" customWidth="1"/>
    <col min="30" max="30" width="5.00390625" style="118" customWidth="1"/>
    <col min="31" max="31" width="5.421875" style="118" customWidth="1"/>
    <col min="32" max="32" width="4.7109375" style="118" customWidth="1"/>
    <col min="33" max="33" width="4.28125" style="118" customWidth="1"/>
    <col min="34" max="34" width="5.00390625" style="118" customWidth="1"/>
    <col min="35" max="119" width="9.140625" style="118" customWidth="1"/>
    <col min="120" max="16384" width="9.140625" style="47" customWidth="1"/>
  </cols>
  <sheetData>
    <row r="1" spans="1:9" ht="16.5">
      <c r="A1" s="589" t="s">
        <v>236</v>
      </c>
      <c r="B1" s="589"/>
      <c r="C1" s="14"/>
      <c r="D1" s="117"/>
      <c r="E1" s="117"/>
      <c r="F1" s="117"/>
      <c r="G1" s="589" t="s">
        <v>237</v>
      </c>
      <c r="H1" s="589"/>
      <c r="I1" s="589"/>
    </row>
    <row r="2" spans="1:9" ht="16.5">
      <c r="A2" s="589" t="s">
        <v>1168</v>
      </c>
      <c r="B2" s="589"/>
      <c r="C2" s="14"/>
      <c r="D2" s="119"/>
      <c r="E2" s="117"/>
      <c r="F2" s="117"/>
      <c r="G2" s="589" t="s">
        <v>238</v>
      </c>
      <c r="H2" s="589"/>
      <c r="I2" s="589"/>
    </row>
    <row r="3" spans="1:9" ht="11.25" customHeight="1">
      <c r="A3" s="29"/>
      <c r="B3" s="14"/>
      <c r="C3" s="14"/>
      <c r="D3" s="31"/>
      <c r="E3" s="14"/>
      <c r="F3" s="14"/>
      <c r="G3" s="14"/>
      <c r="H3" s="14"/>
      <c r="I3" s="14"/>
    </row>
    <row r="4" spans="1:9" s="14" customFormat="1" ht="37.5" customHeight="1">
      <c r="A4" s="594" t="s">
        <v>1169</v>
      </c>
      <c r="B4" s="594"/>
      <c r="C4" s="594"/>
      <c r="D4" s="594"/>
      <c r="E4" s="594"/>
      <c r="F4" s="594"/>
      <c r="G4" s="594"/>
      <c r="H4" s="594"/>
      <c r="I4" s="594"/>
    </row>
    <row r="5" spans="1:9" s="14" customFormat="1" ht="21" customHeight="1">
      <c r="A5" s="610" t="str">
        <f>'Tong '!A5:H5</f>
        <v>( Kèm theo Nghị quyết số 30/NQ-HĐND ngày 15 tháng 12 năm 2016 của Hội đồng nhân dân tỉnh)</v>
      </c>
      <c r="B5" s="610"/>
      <c r="C5" s="610"/>
      <c r="D5" s="610"/>
      <c r="E5" s="610"/>
      <c r="F5" s="610"/>
      <c r="G5" s="610"/>
      <c r="H5" s="610"/>
      <c r="I5" s="610"/>
    </row>
    <row r="6" spans="1:9" s="14" customFormat="1" ht="15.75" customHeight="1">
      <c r="A6" s="256"/>
      <c r="B6" s="256"/>
      <c r="C6" s="256"/>
      <c r="D6" s="256"/>
      <c r="E6" s="256"/>
      <c r="F6" s="256"/>
      <c r="G6" s="256"/>
      <c r="H6" s="256"/>
      <c r="I6" s="256"/>
    </row>
    <row r="7" spans="1:9" ht="30" customHeight="1">
      <c r="A7" s="653" t="s">
        <v>0</v>
      </c>
      <c r="B7" s="649" t="s">
        <v>7</v>
      </c>
      <c r="C7" s="678" t="s">
        <v>6</v>
      </c>
      <c r="D7" s="649" t="s">
        <v>239</v>
      </c>
      <c r="E7" s="649"/>
      <c r="F7" s="649"/>
      <c r="G7" s="649" t="s">
        <v>148</v>
      </c>
      <c r="H7" s="649" t="s">
        <v>382</v>
      </c>
      <c r="I7" s="649" t="s">
        <v>4</v>
      </c>
    </row>
    <row r="8" spans="1:9" ht="37.5" customHeight="1">
      <c r="A8" s="653"/>
      <c r="B8" s="649"/>
      <c r="C8" s="678"/>
      <c r="D8" s="447" t="s">
        <v>3</v>
      </c>
      <c r="E8" s="76" t="s">
        <v>1</v>
      </c>
      <c r="F8" s="76" t="s">
        <v>2</v>
      </c>
      <c r="G8" s="649"/>
      <c r="H8" s="649"/>
      <c r="I8" s="649"/>
    </row>
    <row r="9" spans="1:119" s="532" customFormat="1" ht="9.75">
      <c r="A9" s="36">
        <v>-1</v>
      </c>
      <c r="B9" s="36">
        <v>-2</v>
      </c>
      <c r="C9" s="78" t="s">
        <v>8</v>
      </c>
      <c r="D9" s="36">
        <v>-4</v>
      </c>
      <c r="E9" s="36">
        <v>-5</v>
      </c>
      <c r="F9" s="36">
        <v>-6</v>
      </c>
      <c r="G9" s="36">
        <v>-7</v>
      </c>
      <c r="H9" s="36">
        <v>-8</v>
      </c>
      <c r="I9" s="36">
        <v>-9</v>
      </c>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c r="BB9" s="431"/>
      <c r="BC9" s="431"/>
      <c r="BD9" s="431"/>
      <c r="BE9" s="431"/>
      <c r="BF9" s="431"/>
      <c r="BG9" s="431"/>
      <c r="BH9" s="431"/>
      <c r="BI9" s="431"/>
      <c r="BJ9" s="431"/>
      <c r="BK9" s="431"/>
      <c r="BL9" s="431"/>
      <c r="BM9" s="431"/>
      <c r="BN9" s="431"/>
      <c r="BO9" s="431"/>
      <c r="BP9" s="431"/>
      <c r="BQ9" s="431"/>
      <c r="BR9" s="431"/>
      <c r="BS9" s="431"/>
      <c r="BT9" s="431"/>
      <c r="BU9" s="431"/>
      <c r="BV9" s="431"/>
      <c r="BW9" s="431"/>
      <c r="BX9" s="431"/>
      <c r="BY9" s="431"/>
      <c r="BZ9" s="431"/>
      <c r="CA9" s="431"/>
      <c r="CB9" s="431"/>
      <c r="CC9" s="431"/>
      <c r="CD9" s="431"/>
      <c r="CE9" s="431"/>
      <c r="CF9" s="431"/>
      <c r="CG9" s="431"/>
      <c r="CH9" s="431"/>
      <c r="CI9" s="431"/>
      <c r="CJ9" s="431"/>
      <c r="CK9" s="431"/>
      <c r="CL9" s="431"/>
      <c r="CM9" s="431"/>
      <c r="CN9" s="431"/>
      <c r="CO9" s="431"/>
      <c r="CP9" s="431"/>
      <c r="CQ9" s="431"/>
      <c r="CR9" s="431"/>
      <c r="CS9" s="431"/>
      <c r="CT9" s="431"/>
      <c r="CU9" s="431"/>
      <c r="CV9" s="431"/>
      <c r="CW9" s="431"/>
      <c r="CX9" s="431"/>
      <c r="CY9" s="431"/>
      <c r="CZ9" s="431"/>
      <c r="DA9" s="431"/>
      <c r="DB9" s="431"/>
      <c r="DC9" s="431"/>
      <c r="DD9" s="431"/>
      <c r="DE9" s="431"/>
      <c r="DF9" s="431"/>
      <c r="DG9" s="431"/>
      <c r="DH9" s="431"/>
      <c r="DI9" s="431"/>
      <c r="DJ9" s="431"/>
      <c r="DK9" s="431"/>
      <c r="DL9" s="431"/>
      <c r="DM9" s="431"/>
      <c r="DN9" s="431"/>
      <c r="DO9" s="431"/>
    </row>
    <row r="10" spans="1:9" ht="15">
      <c r="A10" s="617" t="s">
        <v>1063</v>
      </c>
      <c r="B10" s="618"/>
      <c r="C10" s="618"/>
      <c r="D10" s="618"/>
      <c r="E10" s="618"/>
      <c r="F10" s="618"/>
      <c r="G10" s="618"/>
      <c r="H10" s="618"/>
      <c r="I10" s="618"/>
    </row>
    <row r="11" spans="1:9" ht="15">
      <c r="A11" s="477" t="s">
        <v>46</v>
      </c>
      <c r="B11" s="478" t="s">
        <v>699</v>
      </c>
      <c r="C11" s="479">
        <f>D11+E11+F11</f>
        <v>25</v>
      </c>
      <c r="D11" s="479">
        <f>SUM(D12:D16)</f>
        <v>25</v>
      </c>
      <c r="E11" s="479">
        <f>SUM(E12:E14)</f>
        <v>0</v>
      </c>
      <c r="F11" s="479">
        <f>SUM(F12:F14)</f>
        <v>0</v>
      </c>
      <c r="G11" s="480"/>
      <c r="H11" s="480"/>
      <c r="I11" s="480"/>
    </row>
    <row r="12" spans="1:9" ht="32.25" customHeight="1">
      <c r="A12" s="481">
        <v>1</v>
      </c>
      <c r="B12" s="481" t="s">
        <v>704</v>
      </c>
      <c r="C12" s="482">
        <f aca="true" t="shared" si="0" ref="C12:C54">D12+E12+F12</f>
        <v>3</v>
      </c>
      <c r="D12" s="483">
        <v>3</v>
      </c>
      <c r="E12" s="484"/>
      <c r="F12" s="485"/>
      <c r="G12" s="481" t="s">
        <v>705</v>
      </c>
      <c r="H12" s="486" t="s">
        <v>706</v>
      </c>
      <c r="I12" s="481"/>
    </row>
    <row r="13" spans="1:9" ht="31.5" customHeight="1">
      <c r="A13" s="481">
        <v>2</v>
      </c>
      <c r="B13" s="481" t="s">
        <v>707</v>
      </c>
      <c r="C13" s="482">
        <f t="shared" si="0"/>
        <v>5</v>
      </c>
      <c r="D13" s="483">
        <v>5</v>
      </c>
      <c r="E13" s="484"/>
      <c r="F13" s="485"/>
      <c r="G13" s="481" t="s">
        <v>708</v>
      </c>
      <c r="H13" s="486" t="s">
        <v>706</v>
      </c>
      <c r="I13" s="481"/>
    </row>
    <row r="14" spans="1:9" ht="33" customHeight="1">
      <c r="A14" s="481">
        <v>3</v>
      </c>
      <c r="B14" s="481" t="s">
        <v>709</v>
      </c>
      <c r="C14" s="482">
        <f t="shared" si="0"/>
        <v>7</v>
      </c>
      <c r="D14" s="483">
        <v>7</v>
      </c>
      <c r="E14" s="484"/>
      <c r="F14" s="485"/>
      <c r="G14" s="481" t="s">
        <v>710</v>
      </c>
      <c r="H14" s="486" t="s">
        <v>706</v>
      </c>
      <c r="I14" s="481"/>
    </row>
    <row r="15" spans="1:9" ht="33" customHeight="1">
      <c r="A15" s="481">
        <v>4</v>
      </c>
      <c r="B15" s="481" t="s">
        <v>764</v>
      </c>
      <c r="C15" s="482">
        <f t="shared" si="0"/>
        <v>5</v>
      </c>
      <c r="D15" s="483">
        <v>5</v>
      </c>
      <c r="E15" s="484"/>
      <c r="F15" s="485"/>
      <c r="G15" s="481" t="s">
        <v>760</v>
      </c>
      <c r="H15" s="486" t="s">
        <v>706</v>
      </c>
      <c r="I15" s="481"/>
    </row>
    <row r="16" spans="1:9" ht="46.5">
      <c r="A16" s="481">
        <v>5</v>
      </c>
      <c r="B16" s="481" t="s">
        <v>765</v>
      </c>
      <c r="C16" s="482">
        <f t="shared" si="0"/>
        <v>5</v>
      </c>
      <c r="D16" s="483">
        <v>5</v>
      </c>
      <c r="E16" s="484"/>
      <c r="F16" s="485"/>
      <c r="G16" s="481" t="s">
        <v>760</v>
      </c>
      <c r="H16" s="486" t="s">
        <v>706</v>
      </c>
      <c r="I16" s="481"/>
    </row>
    <row r="17" spans="1:9" ht="15">
      <c r="A17" s="477" t="s">
        <v>49</v>
      </c>
      <c r="B17" s="487" t="s">
        <v>371</v>
      </c>
      <c r="C17" s="479">
        <f t="shared" si="0"/>
        <v>0.3</v>
      </c>
      <c r="D17" s="488">
        <f>D18</f>
        <v>0.3</v>
      </c>
      <c r="E17" s="488">
        <f>E18</f>
        <v>0</v>
      </c>
      <c r="F17" s="488">
        <f>F18</f>
        <v>0</v>
      </c>
      <c r="G17" s="489"/>
      <c r="H17" s="489"/>
      <c r="I17" s="489"/>
    </row>
    <row r="18" spans="1:9" ht="33.75" customHeight="1">
      <c r="A18" s="481">
        <v>6</v>
      </c>
      <c r="B18" s="481" t="s">
        <v>711</v>
      </c>
      <c r="C18" s="482">
        <f t="shared" si="0"/>
        <v>0.3</v>
      </c>
      <c r="D18" s="483">
        <v>0.3</v>
      </c>
      <c r="E18" s="484"/>
      <c r="F18" s="485"/>
      <c r="G18" s="481" t="s">
        <v>105</v>
      </c>
      <c r="H18" s="486" t="s">
        <v>712</v>
      </c>
      <c r="I18" s="481"/>
    </row>
    <row r="19" spans="1:9" ht="15">
      <c r="A19" s="477" t="s">
        <v>50</v>
      </c>
      <c r="B19" s="478" t="s">
        <v>713</v>
      </c>
      <c r="C19" s="479">
        <f t="shared" si="0"/>
        <v>0.95</v>
      </c>
      <c r="D19" s="488">
        <f>SUM(D20:D22)</f>
        <v>0.95</v>
      </c>
      <c r="E19" s="488">
        <f>SUM(E20:E22)</f>
        <v>0</v>
      </c>
      <c r="F19" s="488">
        <f>SUM(F20:F22)</f>
        <v>0</v>
      </c>
      <c r="G19" s="490"/>
      <c r="H19" s="490"/>
      <c r="I19" s="490"/>
    </row>
    <row r="20" spans="1:9" ht="15">
      <c r="A20" s="481">
        <v>7</v>
      </c>
      <c r="B20" s="481" t="s">
        <v>721</v>
      </c>
      <c r="C20" s="482">
        <f t="shared" si="0"/>
        <v>0.5</v>
      </c>
      <c r="D20" s="483">
        <v>0.5</v>
      </c>
      <c r="E20" s="484"/>
      <c r="F20" s="485"/>
      <c r="G20" s="481" t="s">
        <v>722</v>
      </c>
      <c r="H20" s="481"/>
      <c r="I20" s="481"/>
    </row>
    <row r="21" spans="1:9" ht="15">
      <c r="A21" s="481">
        <v>8</v>
      </c>
      <c r="B21" s="481" t="s">
        <v>723</v>
      </c>
      <c r="C21" s="482">
        <f t="shared" si="0"/>
        <v>0.2</v>
      </c>
      <c r="D21" s="483">
        <v>0.2</v>
      </c>
      <c r="E21" s="484"/>
      <c r="F21" s="485"/>
      <c r="G21" s="481" t="s">
        <v>724</v>
      </c>
      <c r="H21" s="481"/>
      <c r="I21" s="481"/>
    </row>
    <row r="22" spans="1:9" ht="30.75">
      <c r="A22" s="481">
        <v>9</v>
      </c>
      <c r="B22" s="493" t="s">
        <v>1500</v>
      </c>
      <c r="C22" s="482">
        <f t="shared" si="0"/>
        <v>0.25</v>
      </c>
      <c r="D22" s="483">
        <v>0.25</v>
      </c>
      <c r="E22" s="484"/>
      <c r="F22" s="485"/>
      <c r="G22" s="481" t="s">
        <v>708</v>
      </c>
      <c r="H22" s="481"/>
      <c r="I22" s="481"/>
    </row>
    <row r="23" spans="1:9" ht="15">
      <c r="A23" s="477" t="s">
        <v>51</v>
      </c>
      <c r="B23" s="491" t="s">
        <v>41</v>
      </c>
      <c r="C23" s="479">
        <f t="shared" si="0"/>
        <v>16.722000000000005</v>
      </c>
      <c r="D23" s="488">
        <f>SUM(D24:D40)</f>
        <v>16.722000000000005</v>
      </c>
      <c r="E23" s="488">
        <f>SUM(E24:E40)</f>
        <v>0</v>
      </c>
      <c r="F23" s="488">
        <f>SUM(F24:F40)</f>
        <v>0</v>
      </c>
      <c r="G23" s="480"/>
      <c r="H23" s="480"/>
      <c r="I23" s="480"/>
    </row>
    <row r="24" spans="1:9" ht="78">
      <c r="A24" s="492">
        <v>10</v>
      </c>
      <c r="B24" s="481" t="s">
        <v>744</v>
      </c>
      <c r="C24" s="482">
        <f t="shared" si="0"/>
        <v>0.012</v>
      </c>
      <c r="D24" s="483">
        <v>0.012</v>
      </c>
      <c r="E24" s="484"/>
      <c r="F24" s="485"/>
      <c r="G24" s="481" t="s">
        <v>745</v>
      </c>
      <c r="H24" s="493" t="s">
        <v>746</v>
      </c>
      <c r="I24" s="481"/>
    </row>
    <row r="25" spans="1:9" ht="78">
      <c r="A25" s="492">
        <v>11</v>
      </c>
      <c r="B25" s="481" t="s">
        <v>747</v>
      </c>
      <c r="C25" s="482">
        <f t="shared" si="0"/>
        <v>3</v>
      </c>
      <c r="D25" s="483">
        <v>3</v>
      </c>
      <c r="E25" s="484"/>
      <c r="F25" s="485"/>
      <c r="G25" s="481" t="s">
        <v>748</v>
      </c>
      <c r="H25" s="493" t="s">
        <v>746</v>
      </c>
      <c r="I25" s="481"/>
    </row>
    <row r="26" spans="1:9" ht="78">
      <c r="A26" s="492">
        <v>12</v>
      </c>
      <c r="B26" s="481" t="s">
        <v>749</v>
      </c>
      <c r="C26" s="482">
        <f t="shared" si="0"/>
        <v>1.5</v>
      </c>
      <c r="D26" s="483">
        <v>1.5</v>
      </c>
      <c r="E26" s="484"/>
      <c r="F26" s="485"/>
      <c r="G26" s="481" t="s">
        <v>750</v>
      </c>
      <c r="H26" s="493" t="s">
        <v>746</v>
      </c>
      <c r="I26" s="481"/>
    </row>
    <row r="27" spans="1:9" ht="78">
      <c r="A27" s="492">
        <v>13</v>
      </c>
      <c r="B27" s="481" t="s">
        <v>751</v>
      </c>
      <c r="C27" s="482">
        <f t="shared" si="0"/>
        <v>0.4</v>
      </c>
      <c r="D27" s="483">
        <v>0.4</v>
      </c>
      <c r="E27" s="484"/>
      <c r="F27" s="485"/>
      <c r="G27" s="481" t="s">
        <v>724</v>
      </c>
      <c r="H27" s="493" t="s">
        <v>746</v>
      </c>
      <c r="I27" s="481"/>
    </row>
    <row r="28" spans="1:9" ht="78">
      <c r="A28" s="492">
        <v>14</v>
      </c>
      <c r="B28" s="481" t="s">
        <v>752</v>
      </c>
      <c r="C28" s="482">
        <f t="shared" si="0"/>
        <v>0.2</v>
      </c>
      <c r="D28" s="483">
        <v>0.2</v>
      </c>
      <c r="E28" s="484"/>
      <c r="F28" s="485"/>
      <c r="G28" s="481" t="s">
        <v>753</v>
      </c>
      <c r="H28" s="493" t="s">
        <v>746</v>
      </c>
      <c r="I28" s="481"/>
    </row>
    <row r="29" spans="1:9" ht="78">
      <c r="A29" s="492">
        <v>15</v>
      </c>
      <c r="B29" s="481" t="s">
        <v>754</v>
      </c>
      <c r="C29" s="482">
        <f t="shared" si="0"/>
        <v>3</v>
      </c>
      <c r="D29" s="483">
        <v>3</v>
      </c>
      <c r="E29" s="484"/>
      <c r="F29" s="485"/>
      <c r="G29" s="481" t="s">
        <v>722</v>
      </c>
      <c r="H29" s="493" t="s">
        <v>746</v>
      </c>
      <c r="I29" s="481"/>
    </row>
    <row r="30" spans="1:9" ht="78">
      <c r="A30" s="492">
        <v>16</v>
      </c>
      <c r="B30" s="481" t="s">
        <v>755</v>
      </c>
      <c r="C30" s="482">
        <f t="shared" si="0"/>
        <v>1</v>
      </c>
      <c r="D30" s="483">
        <v>1</v>
      </c>
      <c r="E30" s="484"/>
      <c r="F30" s="485"/>
      <c r="G30" s="481" t="s">
        <v>722</v>
      </c>
      <c r="H30" s="493" t="s">
        <v>746</v>
      </c>
      <c r="I30" s="481"/>
    </row>
    <row r="31" spans="1:9" ht="78">
      <c r="A31" s="492">
        <v>17</v>
      </c>
      <c r="B31" s="481" t="s">
        <v>756</v>
      </c>
      <c r="C31" s="482">
        <f t="shared" si="0"/>
        <v>0.25</v>
      </c>
      <c r="D31" s="483">
        <v>0.25</v>
      </c>
      <c r="E31" s="484"/>
      <c r="F31" s="485"/>
      <c r="G31" s="481" t="s">
        <v>757</v>
      </c>
      <c r="H31" s="493" t="s">
        <v>746</v>
      </c>
      <c r="I31" s="481"/>
    </row>
    <row r="32" spans="1:9" ht="78">
      <c r="A32" s="492">
        <v>18</v>
      </c>
      <c r="B32" s="481" t="s">
        <v>758</v>
      </c>
      <c r="C32" s="482">
        <f t="shared" si="0"/>
        <v>0.4</v>
      </c>
      <c r="D32" s="483">
        <v>0.4</v>
      </c>
      <c r="E32" s="484"/>
      <c r="F32" s="485"/>
      <c r="G32" s="481" t="s">
        <v>757</v>
      </c>
      <c r="H32" s="493" t="s">
        <v>746</v>
      </c>
      <c r="I32" s="481"/>
    </row>
    <row r="33" spans="1:9" ht="78">
      <c r="A33" s="492">
        <v>19</v>
      </c>
      <c r="B33" s="481" t="s">
        <v>759</v>
      </c>
      <c r="C33" s="482">
        <f t="shared" si="0"/>
        <v>1.3</v>
      </c>
      <c r="D33" s="483">
        <v>1.3</v>
      </c>
      <c r="E33" s="484"/>
      <c r="F33" s="485"/>
      <c r="G33" s="481" t="s">
        <v>760</v>
      </c>
      <c r="H33" s="493" t="s">
        <v>746</v>
      </c>
      <c r="I33" s="481"/>
    </row>
    <row r="34" spans="1:9" ht="78">
      <c r="A34" s="492">
        <v>20</v>
      </c>
      <c r="B34" s="481" t="s">
        <v>761</v>
      </c>
      <c r="C34" s="482">
        <f t="shared" si="0"/>
        <v>1</v>
      </c>
      <c r="D34" s="483">
        <v>1</v>
      </c>
      <c r="E34" s="484"/>
      <c r="F34" s="485"/>
      <c r="G34" s="481" t="s">
        <v>760</v>
      </c>
      <c r="H34" s="493" t="s">
        <v>746</v>
      </c>
      <c r="I34" s="481"/>
    </row>
    <row r="35" spans="1:9" ht="78">
      <c r="A35" s="492">
        <v>21</v>
      </c>
      <c r="B35" s="481" t="s">
        <v>762</v>
      </c>
      <c r="C35" s="482">
        <f t="shared" si="0"/>
        <v>1</v>
      </c>
      <c r="D35" s="483">
        <v>1</v>
      </c>
      <c r="E35" s="484"/>
      <c r="F35" s="485"/>
      <c r="G35" s="481" t="s">
        <v>760</v>
      </c>
      <c r="H35" s="493" t="s">
        <v>746</v>
      </c>
      <c r="I35" s="481"/>
    </row>
    <row r="36" spans="1:9" ht="78">
      <c r="A36" s="492">
        <v>22</v>
      </c>
      <c r="B36" s="481" t="s">
        <v>763</v>
      </c>
      <c r="C36" s="482">
        <f t="shared" si="0"/>
        <v>1.8</v>
      </c>
      <c r="D36" s="483">
        <v>1.8</v>
      </c>
      <c r="E36" s="484"/>
      <c r="F36" s="485"/>
      <c r="G36" s="481" t="s">
        <v>760</v>
      </c>
      <c r="H36" s="493" t="s">
        <v>746</v>
      </c>
      <c r="I36" s="481"/>
    </row>
    <row r="37" spans="1:9" ht="78">
      <c r="A37" s="492">
        <v>23</v>
      </c>
      <c r="B37" s="481" t="s">
        <v>766</v>
      </c>
      <c r="C37" s="482">
        <f t="shared" si="0"/>
        <v>0.8</v>
      </c>
      <c r="D37" s="483">
        <v>0.8</v>
      </c>
      <c r="E37" s="484"/>
      <c r="F37" s="485"/>
      <c r="G37" s="481" t="s">
        <v>760</v>
      </c>
      <c r="H37" s="493" t="s">
        <v>746</v>
      </c>
      <c r="I37" s="481"/>
    </row>
    <row r="38" spans="1:9" ht="78">
      <c r="A38" s="492">
        <v>24</v>
      </c>
      <c r="B38" s="481" t="s">
        <v>767</v>
      </c>
      <c r="C38" s="482">
        <f t="shared" si="0"/>
        <v>0.06</v>
      </c>
      <c r="D38" s="483">
        <v>0.06</v>
      </c>
      <c r="E38" s="484"/>
      <c r="F38" s="485"/>
      <c r="G38" s="481" t="s">
        <v>724</v>
      </c>
      <c r="H38" s="493" t="s">
        <v>746</v>
      </c>
      <c r="I38" s="481"/>
    </row>
    <row r="39" spans="1:9" ht="78">
      <c r="A39" s="492">
        <v>25</v>
      </c>
      <c r="B39" s="481" t="s">
        <v>768</v>
      </c>
      <c r="C39" s="482">
        <f t="shared" si="0"/>
        <v>0.5</v>
      </c>
      <c r="D39" s="483">
        <v>0.5</v>
      </c>
      <c r="E39" s="484"/>
      <c r="F39" s="485"/>
      <c r="G39" s="481" t="s">
        <v>724</v>
      </c>
      <c r="H39" s="493" t="s">
        <v>746</v>
      </c>
      <c r="I39" s="481"/>
    </row>
    <row r="40" spans="1:9" ht="78">
      <c r="A40" s="492">
        <v>26</v>
      </c>
      <c r="B40" s="481" t="s">
        <v>769</v>
      </c>
      <c r="C40" s="482">
        <f t="shared" si="0"/>
        <v>0.5</v>
      </c>
      <c r="D40" s="483">
        <v>0.5</v>
      </c>
      <c r="E40" s="484"/>
      <c r="F40" s="485"/>
      <c r="G40" s="481" t="s">
        <v>724</v>
      </c>
      <c r="H40" s="493" t="s">
        <v>746</v>
      </c>
      <c r="I40" s="481"/>
    </row>
    <row r="41" spans="1:9" ht="15">
      <c r="A41" s="494" t="s">
        <v>53</v>
      </c>
      <c r="B41" s="495" t="s">
        <v>52</v>
      </c>
      <c r="C41" s="479">
        <f t="shared" si="0"/>
        <v>1.5</v>
      </c>
      <c r="D41" s="260">
        <f>SUM(D42:D43)</f>
        <v>1.5</v>
      </c>
      <c r="E41" s="260">
        <f>SUM(E42:E43)</f>
        <v>0</v>
      </c>
      <c r="F41" s="260">
        <f>SUM(F42:F43)</f>
        <v>0</v>
      </c>
      <c r="G41" s="490"/>
      <c r="H41" s="490"/>
      <c r="I41" s="490"/>
    </row>
    <row r="42" spans="1:9" ht="15">
      <c r="A42" s="492">
        <v>27</v>
      </c>
      <c r="B42" s="481" t="s">
        <v>773</v>
      </c>
      <c r="C42" s="482">
        <f t="shared" si="0"/>
        <v>0.3</v>
      </c>
      <c r="D42" s="483">
        <v>0.3</v>
      </c>
      <c r="E42" s="484"/>
      <c r="F42" s="485"/>
      <c r="G42" s="481" t="s">
        <v>708</v>
      </c>
      <c r="H42" s="481"/>
      <c r="I42" s="481"/>
    </row>
    <row r="43" spans="1:9" ht="15">
      <c r="A43" s="492">
        <v>28</v>
      </c>
      <c r="B43" s="481" t="s">
        <v>774</v>
      </c>
      <c r="C43" s="482">
        <f t="shared" si="0"/>
        <v>1.2</v>
      </c>
      <c r="D43" s="483">
        <v>1.2</v>
      </c>
      <c r="E43" s="484"/>
      <c r="F43" s="485"/>
      <c r="G43" s="481" t="s">
        <v>708</v>
      </c>
      <c r="H43" s="481"/>
      <c r="I43" s="481"/>
    </row>
    <row r="44" spans="1:9" ht="15">
      <c r="A44" s="487" t="s">
        <v>54</v>
      </c>
      <c r="B44" s="487" t="s">
        <v>775</v>
      </c>
      <c r="C44" s="479">
        <f t="shared" si="0"/>
        <v>0.75</v>
      </c>
      <c r="D44" s="488">
        <f>SUM(D45:D47)</f>
        <v>0.75</v>
      </c>
      <c r="E44" s="488">
        <f>SUM(E45:E47)</f>
        <v>0</v>
      </c>
      <c r="F44" s="488">
        <f>SUM(F45:F47)</f>
        <v>0</v>
      </c>
      <c r="G44" s="490"/>
      <c r="H44" s="490"/>
      <c r="I44" s="490"/>
    </row>
    <row r="45" spans="1:9" ht="30.75">
      <c r="A45" s="481">
        <v>29</v>
      </c>
      <c r="B45" s="481" t="s">
        <v>779</v>
      </c>
      <c r="C45" s="482">
        <f t="shared" si="0"/>
        <v>0.25</v>
      </c>
      <c r="D45" s="483">
        <v>0.25</v>
      </c>
      <c r="E45" s="484"/>
      <c r="F45" s="485"/>
      <c r="G45" s="481" t="s">
        <v>724</v>
      </c>
      <c r="H45" s="493" t="s">
        <v>780</v>
      </c>
      <c r="I45" s="481"/>
    </row>
    <row r="46" spans="1:9" ht="30.75">
      <c r="A46" s="481">
        <v>30</v>
      </c>
      <c r="B46" s="481" t="s">
        <v>781</v>
      </c>
      <c r="C46" s="482">
        <f t="shared" si="0"/>
        <v>0.25</v>
      </c>
      <c r="D46" s="483">
        <v>0.25</v>
      </c>
      <c r="E46" s="484"/>
      <c r="F46" s="485"/>
      <c r="G46" s="481" t="s">
        <v>724</v>
      </c>
      <c r="H46" s="493" t="s">
        <v>780</v>
      </c>
      <c r="I46" s="481"/>
    </row>
    <row r="47" spans="1:9" ht="30.75">
      <c r="A47" s="481">
        <v>31</v>
      </c>
      <c r="B47" s="481" t="s">
        <v>782</v>
      </c>
      <c r="C47" s="482">
        <f t="shared" si="0"/>
        <v>0.25</v>
      </c>
      <c r="D47" s="483">
        <v>0.25</v>
      </c>
      <c r="E47" s="484"/>
      <c r="F47" s="485"/>
      <c r="G47" s="481" t="s">
        <v>724</v>
      </c>
      <c r="H47" s="493" t="s">
        <v>780</v>
      </c>
      <c r="I47" s="481"/>
    </row>
    <row r="48" spans="1:9" ht="15">
      <c r="A48" s="487" t="s">
        <v>55</v>
      </c>
      <c r="B48" s="487" t="s">
        <v>783</v>
      </c>
      <c r="C48" s="479">
        <f t="shared" si="0"/>
        <v>1.2</v>
      </c>
      <c r="D48" s="488">
        <f>D49</f>
        <v>1.2</v>
      </c>
      <c r="E48" s="488">
        <f>E49</f>
        <v>0</v>
      </c>
      <c r="F48" s="488">
        <f>F49</f>
        <v>0</v>
      </c>
      <c r="G48" s="484"/>
      <c r="H48" s="484"/>
      <c r="I48" s="484"/>
    </row>
    <row r="49" spans="1:9" ht="30.75">
      <c r="A49" s="481">
        <v>32</v>
      </c>
      <c r="B49" s="481" t="s">
        <v>784</v>
      </c>
      <c r="C49" s="482">
        <f t="shared" si="0"/>
        <v>1.2</v>
      </c>
      <c r="D49" s="483">
        <v>1.2</v>
      </c>
      <c r="E49" s="484"/>
      <c r="F49" s="485"/>
      <c r="G49" s="481" t="s">
        <v>748</v>
      </c>
      <c r="H49" s="493" t="s">
        <v>780</v>
      </c>
      <c r="I49" s="481"/>
    </row>
    <row r="50" spans="1:9" ht="15">
      <c r="A50" s="487" t="s">
        <v>57</v>
      </c>
      <c r="B50" s="487" t="s">
        <v>47</v>
      </c>
      <c r="C50" s="479">
        <f t="shared" si="0"/>
        <v>4.68</v>
      </c>
      <c r="D50" s="488">
        <f>SUM(D51:D53)</f>
        <v>4.68</v>
      </c>
      <c r="E50" s="488">
        <f>SUM(E51:E53)</f>
        <v>0</v>
      </c>
      <c r="F50" s="488">
        <f>SUM(F51:F53)</f>
        <v>0</v>
      </c>
      <c r="G50" s="490"/>
      <c r="H50" s="490"/>
      <c r="I50" s="490"/>
    </row>
    <row r="51" spans="1:9" ht="30.75">
      <c r="A51" s="481">
        <v>33</v>
      </c>
      <c r="B51" s="481" t="s">
        <v>785</v>
      </c>
      <c r="C51" s="482">
        <f t="shared" si="0"/>
        <v>0.56</v>
      </c>
      <c r="D51" s="483">
        <v>0.56</v>
      </c>
      <c r="E51" s="484"/>
      <c r="F51" s="485"/>
      <c r="G51" s="481" t="s">
        <v>786</v>
      </c>
      <c r="H51" s="493" t="s">
        <v>780</v>
      </c>
      <c r="I51" s="481"/>
    </row>
    <row r="52" spans="1:9" ht="30.75">
      <c r="A52" s="496">
        <v>34</v>
      </c>
      <c r="B52" s="497" t="s">
        <v>787</v>
      </c>
      <c r="C52" s="498">
        <f t="shared" si="0"/>
        <v>2.62</v>
      </c>
      <c r="D52" s="499">
        <v>2.62</v>
      </c>
      <c r="E52" s="500"/>
      <c r="F52" s="501"/>
      <c r="G52" s="497" t="s">
        <v>771</v>
      </c>
      <c r="H52" s="502" t="s">
        <v>780</v>
      </c>
      <c r="I52" s="497"/>
    </row>
    <row r="53" spans="1:9" ht="30.75">
      <c r="A53" s="497">
        <v>35</v>
      </c>
      <c r="B53" s="497" t="s">
        <v>788</v>
      </c>
      <c r="C53" s="498">
        <f t="shared" si="0"/>
        <v>1.5</v>
      </c>
      <c r="D53" s="499">
        <v>1.5</v>
      </c>
      <c r="E53" s="500"/>
      <c r="F53" s="501"/>
      <c r="G53" s="497" t="s">
        <v>760</v>
      </c>
      <c r="H53" s="502" t="s">
        <v>780</v>
      </c>
      <c r="I53" s="497"/>
    </row>
    <row r="54" spans="1:9" ht="15">
      <c r="A54" s="503"/>
      <c r="B54" s="504" t="s">
        <v>5</v>
      </c>
      <c r="C54" s="505">
        <f t="shared" si="0"/>
        <v>51.102000000000004</v>
      </c>
      <c r="D54" s="506">
        <f>D50+D48+D44+D41+D23+D19+D17+D11</f>
        <v>51.102000000000004</v>
      </c>
      <c r="E54" s="506">
        <f>E50+E48+E44+E41+E23+E19+E17+E11</f>
        <v>0</v>
      </c>
      <c r="F54" s="506">
        <f>F50+F48+F44+F41+F23+F19+F17+F11</f>
        <v>0</v>
      </c>
      <c r="G54" s="497"/>
      <c r="H54" s="502"/>
      <c r="I54" s="497"/>
    </row>
    <row r="55" spans="1:9" ht="37.5" customHeight="1">
      <c r="A55" s="658" t="s">
        <v>1496</v>
      </c>
      <c r="B55" s="659"/>
      <c r="C55" s="659"/>
      <c r="D55" s="659"/>
      <c r="E55" s="659"/>
      <c r="F55" s="659"/>
      <c r="G55" s="659"/>
      <c r="H55" s="659"/>
      <c r="I55" s="659"/>
    </row>
    <row r="56" spans="1:9" ht="46.5">
      <c r="A56" s="405">
        <v>1</v>
      </c>
      <c r="B56" s="405" t="s">
        <v>1354</v>
      </c>
      <c r="C56" s="499">
        <v>7.5</v>
      </c>
      <c r="D56" s="499">
        <v>7.5</v>
      </c>
      <c r="E56" s="405"/>
      <c r="F56" s="405"/>
      <c r="G56" s="405" t="s">
        <v>1355</v>
      </c>
      <c r="H56" s="405" t="s">
        <v>1356</v>
      </c>
      <c r="I56" s="405"/>
    </row>
    <row r="57" spans="1:9" ht="15">
      <c r="A57" s="404"/>
      <c r="B57" s="504" t="s">
        <v>5</v>
      </c>
      <c r="C57" s="499">
        <v>7.5</v>
      </c>
      <c r="D57" s="499">
        <v>7.5</v>
      </c>
      <c r="E57" s="404"/>
      <c r="F57" s="404"/>
      <c r="G57" s="404"/>
      <c r="H57" s="404"/>
      <c r="I57" s="404"/>
    </row>
    <row r="58" spans="1:9" ht="15">
      <c r="A58" s="658" t="s">
        <v>1173</v>
      </c>
      <c r="B58" s="658"/>
      <c r="C58" s="658"/>
      <c r="D58" s="658"/>
      <c r="E58" s="658"/>
      <c r="F58" s="658"/>
      <c r="G58" s="658"/>
      <c r="H58" s="658"/>
      <c r="I58" s="658"/>
    </row>
    <row r="59" spans="1:9" ht="15">
      <c r="A59" s="507" t="s">
        <v>46</v>
      </c>
      <c r="B59" s="508" t="s">
        <v>699</v>
      </c>
      <c r="C59" s="505">
        <f>D59+E59+F59</f>
        <v>0.9</v>
      </c>
      <c r="D59" s="505">
        <f>D60</f>
        <v>0.9</v>
      </c>
      <c r="E59" s="505">
        <f>E60</f>
        <v>0</v>
      </c>
      <c r="F59" s="505">
        <f>F60</f>
        <v>0</v>
      </c>
      <c r="G59" s="509"/>
      <c r="H59" s="509"/>
      <c r="I59" s="509"/>
    </row>
    <row r="60" spans="1:9" ht="30.75">
      <c r="A60" s="510">
        <v>1</v>
      </c>
      <c r="B60" s="511" t="s">
        <v>700</v>
      </c>
      <c r="C60" s="498">
        <f aca="true" t="shared" si="1" ref="C60:C111">D60+E60+F60</f>
        <v>0.9</v>
      </c>
      <c r="D60" s="512">
        <v>0.9</v>
      </c>
      <c r="E60" s="512"/>
      <c r="F60" s="513"/>
      <c r="G60" s="514" t="s">
        <v>701</v>
      </c>
      <c r="H60" s="512" t="s">
        <v>702</v>
      </c>
      <c r="I60" s="515" t="s">
        <v>703</v>
      </c>
    </row>
    <row r="61" spans="1:9" ht="15">
      <c r="A61" s="507" t="s">
        <v>49</v>
      </c>
      <c r="B61" s="508" t="s">
        <v>713</v>
      </c>
      <c r="C61" s="505">
        <f t="shared" si="1"/>
        <v>0.41</v>
      </c>
      <c r="D61" s="506">
        <f>SUM(D62:D63)</f>
        <v>0.41</v>
      </c>
      <c r="E61" s="506">
        <f>SUM(E62:E63)</f>
        <v>0</v>
      </c>
      <c r="F61" s="506">
        <f>SUM(F62:F63)</f>
        <v>0</v>
      </c>
      <c r="G61" s="509"/>
      <c r="H61" s="509"/>
      <c r="I61" s="509"/>
    </row>
    <row r="62" spans="1:9" ht="30.75">
      <c r="A62" s="496">
        <v>2</v>
      </c>
      <c r="B62" s="516" t="s">
        <v>714</v>
      </c>
      <c r="C62" s="498">
        <f t="shared" si="1"/>
        <v>0.06</v>
      </c>
      <c r="D62" s="517">
        <v>0.06</v>
      </c>
      <c r="E62" s="512"/>
      <c r="F62" s="506"/>
      <c r="G62" s="518" t="s">
        <v>715</v>
      </c>
      <c r="H62" s="519" t="s">
        <v>716</v>
      </c>
      <c r="I62" s="520" t="s">
        <v>717</v>
      </c>
    </row>
    <row r="63" spans="1:9" ht="30.75">
      <c r="A63" s="496">
        <v>3</v>
      </c>
      <c r="B63" s="384" t="s">
        <v>718</v>
      </c>
      <c r="C63" s="498">
        <f t="shared" si="1"/>
        <v>0.35</v>
      </c>
      <c r="D63" s="521">
        <v>0.35</v>
      </c>
      <c r="E63" s="522"/>
      <c r="F63" s="405"/>
      <c r="G63" s="380" t="s">
        <v>184</v>
      </c>
      <c r="H63" s="321" t="s">
        <v>719</v>
      </c>
      <c r="I63" s="496" t="s">
        <v>720</v>
      </c>
    </row>
    <row r="64" spans="1:9" ht="15">
      <c r="A64" s="507" t="s">
        <v>50</v>
      </c>
      <c r="B64" s="523" t="s">
        <v>41</v>
      </c>
      <c r="C64" s="505">
        <f t="shared" si="1"/>
        <v>20.499999999999996</v>
      </c>
      <c r="D64" s="506">
        <f>SUM(D65:D96)</f>
        <v>20.499999999999996</v>
      </c>
      <c r="E64" s="506">
        <f>SUM(E65:E96)</f>
        <v>0</v>
      </c>
      <c r="F64" s="506">
        <f>SUM(F65:F96)</f>
        <v>0</v>
      </c>
      <c r="G64" s="509"/>
      <c r="H64" s="509"/>
      <c r="I64" s="509"/>
    </row>
    <row r="65" spans="1:9" ht="30.75">
      <c r="A65" s="510">
        <v>4</v>
      </c>
      <c r="B65" s="511" t="s">
        <v>725</v>
      </c>
      <c r="C65" s="498">
        <f t="shared" si="1"/>
        <v>2.1</v>
      </c>
      <c r="D65" s="512">
        <v>2.1</v>
      </c>
      <c r="E65" s="512"/>
      <c r="F65" s="513"/>
      <c r="G65" s="514" t="s">
        <v>726</v>
      </c>
      <c r="H65" s="512" t="s">
        <v>727</v>
      </c>
      <c r="I65" s="515" t="s">
        <v>703</v>
      </c>
    </row>
    <row r="66" spans="1:9" ht="46.5">
      <c r="A66" s="496">
        <v>5</v>
      </c>
      <c r="B66" s="496" t="s">
        <v>194</v>
      </c>
      <c r="C66" s="498">
        <f t="shared" si="1"/>
        <v>1.5</v>
      </c>
      <c r="D66" s="512">
        <v>1.5</v>
      </c>
      <c r="E66" s="512"/>
      <c r="F66" s="512"/>
      <c r="G66" s="321" t="s">
        <v>177</v>
      </c>
      <c r="H66" s="496" t="s">
        <v>91</v>
      </c>
      <c r="I66" s="496" t="s">
        <v>728</v>
      </c>
    </row>
    <row r="67" spans="1:9" ht="46.5">
      <c r="A67" s="510">
        <v>6</v>
      </c>
      <c r="B67" s="496" t="s">
        <v>195</v>
      </c>
      <c r="C67" s="498">
        <f t="shared" si="1"/>
        <v>2.5</v>
      </c>
      <c r="D67" s="512">
        <v>2.5</v>
      </c>
      <c r="E67" s="512"/>
      <c r="F67" s="512"/>
      <c r="G67" s="321" t="s">
        <v>176</v>
      </c>
      <c r="H67" s="496" t="s">
        <v>91</v>
      </c>
      <c r="I67" s="496" t="s">
        <v>728</v>
      </c>
    </row>
    <row r="68" spans="1:9" ht="46.5">
      <c r="A68" s="496">
        <v>7</v>
      </c>
      <c r="B68" s="496" t="s">
        <v>83</v>
      </c>
      <c r="C68" s="498">
        <f t="shared" si="1"/>
        <v>0.45</v>
      </c>
      <c r="D68" s="512">
        <v>0.45</v>
      </c>
      <c r="E68" s="512"/>
      <c r="F68" s="512"/>
      <c r="G68" s="321" t="s">
        <v>178</v>
      </c>
      <c r="H68" s="496" t="s">
        <v>91</v>
      </c>
      <c r="I68" s="496" t="s">
        <v>728</v>
      </c>
    </row>
    <row r="69" spans="1:9" ht="46.5">
      <c r="A69" s="510">
        <v>8</v>
      </c>
      <c r="B69" s="496" t="s">
        <v>215</v>
      </c>
      <c r="C69" s="498">
        <f t="shared" si="1"/>
        <v>0.3</v>
      </c>
      <c r="D69" s="512">
        <v>0.3</v>
      </c>
      <c r="E69" s="512"/>
      <c r="F69" s="512"/>
      <c r="G69" s="321" t="s">
        <v>179</v>
      </c>
      <c r="H69" s="496" t="s">
        <v>91</v>
      </c>
      <c r="I69" s="496" t="s">
        <v>728</v>
      </c>
    </row>
    <row r="70" spans="1:9" ht="46.5">
      <c r="A70" s="496">
        <v>9</v>
      </c>
      <c r="B70" s="496" t="s">
        <v>198</v>
      </c>
      <c r="C70" s="498">
        <f t="shared" si="1"/>
        <v>1.3</v>
      </c>
      <c r="D70" s="512">
        <v>1.3</v>
      </c>
      <c r="E70" s="512"/>
      <c r="F70" s="512"/>
      <c r="G70" s="321" t="s">
        <v>180</v>
      </c>
      <c r="H70" s="496" t="s">
        <v>91</v>
      </c>
      <c r="I70" s="496" t="s">
        <v>728</v>
      </c>
    </row>
    <row r="71" spans="1:9" ht="46.5">
      <c r="A71" s="510">
        <v>10</v>
      </c>
      <c r="B71" s="496" t="s">
        <v>199</v>
      </c>
      <c r="C71" s="498">
        <f t="shared" si="1"/>
        <v>0.52</v>
      </c>
      <c r="D71" s="512">
        <v>0.52</v>
      </c>
      <c r="E71" s="512"/>
      <c r="F71" s="512"/>
      <c r="G71" s="321" t="s">
        <v>180</v>
      </c>
      <c r="H71" s="496" t="s">
        <v>91</v>
      </c>
      <c r="I71" s="496" t="s">
        <v>728</v>
      </c>
    </row>
    <row r="72" spans="1:9" ht="46.5">
      <c r="A72" s="496">
        <v>11</v>
      </c>
      <c r="B72" s="496" t="s">
        <v>92</v>
      </c>
      <c r="C72" s="498">
        <f t="shared" si="1"/>
        <v>0.6</v>
      </c>
      <c r="D72" s="512">
        <v>0.6</v>
      </c>
      <c r="E72" s="512"/>
      <c r="F72" s="512"/>
      <c r="G72" s="321" t="s">
        <v>181</v>
      </c>
      <c r="H72" s="496" t="s">
        <v>91</v>
      </c>
      <c r="I72" s="496" t="s">
        <v>728</v>
      </c>
    </row>
    <row r="73" spans="1:9" ht="46.5">
      <c r="A73" s="510">
        <v>12</v>
      </c>
      <c r="B73" s="496" t="s">
        <v>93</v>
      </c>
      <c r="C73" s="498">
        <f t="shared" si="1"/>
        <v>0.8</v>
      </c>
      <c r="D73" s="512">
        <v>0.8</v>
      </c>
      <c r="E73" s="512"/>
      <c r="F73" s="512"/>
      <c r="G73" s="321" t="s">
        <v>181</v>
      </c>
      <c r="H73" s="496" t="s">
        <v>91</v>
      </c>
      <c r="I73" s="496" t="s">
        <v>728</v>
      </c>
    </row>
    <row r="74" spans="1:9" ht="46.5">
      <c r="A74" s="496">
        <v>13</v>
      </c>
      <c r="B74" s="496" t="s">
        <v>94</v>
      </c>
      <c r="C74" s="498">
        <f t="shared" si="1"/>
        <v>0.5</v>
      </c>
      <c r="D74" s="512">
        <v>0.5</v>
      </c>
      <c r="E74" s="512"/>
      <c r="F74" s="512"/>
      <c r="G74" s="321" t="s">
        <v>181</v>
      </c>
      <c r="H74" s="496" t="s">
        <v>91</v>
      </c>
      <c r="I74" s="496" t="s">
        <v>728</v>
      </c>
    </row>
    <row r="75" spans="1:9" ht="46.5">
      <c r="A75" s="510">
        <v>14</v>
      </c>
      <c r="B75" s="496" t="s">
        <v>95</v>
      </c>
      <c r="C75" s="498">
        <f t="shared" si="1"/>
        <v>0.35</v>
      </c>
      <c r="D75" s="512">
        <v>0.35</v>
      </c>
      <c r="E75" s="512"/>
      <c r="F75" s="512"/>
      <c r="G75" s="321" t="s">
        <v>182</v>
      </c>
      <c r="H75" s="496" t="s">
        <v>91</v>
      </c>
      <c r="I75" s="496" t="s">
        <v>728</v>
      </c>
    </row>
    <row r="76" spans="1:9" ht="46.5">
      <c r="A76" s="496">
        <v>15</v>
      </c>
      <c r="B76" s="496" t="s">
        <v>96</v>
      </c>
      <c r="C76" s="498">
        <f t="shared" si="1"/>
        <v>0.39</v>
      </c>
      <c r="D76" s="512">
        <v>0.39</v>
      </c>
      <c r="E76" s="512"/>
      <c r="F76" s="512"/>
      <c r="G76" s="321" t="s">
        <v>182</v>
      </c>
      <c r="H76" s="496" t="s">
        <v>91</v>
      </c>
      <c r="I76" s="496" t="s">
        <v>728</v>
      </c>
    </row>
    <row r="77" spans="1:9" ht="46.5">
      <c r="A77" s="510">
        <v>16</v>
      </c>
      <c r="B77" s="496" t="s">
        <v>98</v>
      </c>
      <c r="C77" s="498">
        <f t="shared" si="1"/>
        <v>0.4</v>
      </c>
      <c r="D77" s="512">
        <v>0.4</v>
      </c>
      <c r="E77" s="512"/>
      <c r="F77" s="512"/>
      <c r="G77" s="321" t="s">
        <v>182</v>
      </c>
      <c r="H77" s="496" t="s">
        <v>91</v>
      </c>
      <c r="I77" s="496" t="s">
        <v>728</v>
      </c>
    </row>
    <row r="78" spans="1:9" ht="46.5">
      <c r="A78" s="496">
        <v>17</v>
      </c>
      <c r="B78" s="496" t="s">
        <v>99</v>
      </c>
      <c r="C78" s="498">
        <f t="shared" si="1"/>
        <v>0.35</v>
      </c>
      <c r="D78" s="512">
        <v>0.35</v>
      </c>
      <c r="E78" s="512"/>
      <c r="F78" s="512"/>
      <c r="G78" s="321" t="s">
        <v>182</v>
      </c>
      <c r="H78" s="496" t="s">
        <v>91</v>
      </c>
      <c r="I78" s="496" t="s">
        <v>728</v>
      </c>
    </row>
    <row r="79" spans="1:9" ht="46.5">
      <c r="A79" s="510">
        <v>18</v>
      </c>
      <c r="B79" s="496" t="s">
        <v>100</v>
      </c>
      <c r="C79" s="498">
        <f t="shared" si="1"/>
        <v>0.15</v>
      </c>
      <c r="D79" s="512">
        <v>0.15</v>
      </c>
      <c r="E79" s="512"/>
      <c r="F79" s="512"/>
      <c r="G79" s="321" t="s">
        <v>183</v>
      </c>
      <c r="H79" s="496" t="s">
        <v>91</v>
      </c>
      <c r="I79" s="496" t="s">
        <v>728</v>
      </c>
    </row>
    <row r="80" spans="1:9" ht="46.5">
      <c r="A80" s="496">
        <v>19</v>
      </c>
      <c r="B80" s="496" t="s">
        <v>101</v>
      </c>
      <c r="C80" s="498">
        <f t="shared" si="1"/>
        <v>0.03</v>
      </c>
      <c r="D80" s="512">
        <v>0.03</v>
      </c>
      <c r="E80" s="512"/>
      <c r="F80" s="512"/>
      <c r="G80" s="321" t="s">
        <v>184</v>
      </c>
      <c r="H80" s="496" t="s">
        <v>91</v>
      </c>
      <c r="I80" s="496" t="s">
        <v>728</v>
      </c>
    </row>
    <row r="81" spans="1:9" ht="46.5">
      <c r="A81" s="510">
        <v>20</v>
      </c>
      <c r="B81" s="496" t="s">
        <v>196</v>
      </c>
      <c r="C81" s="498">
        <f t="shared" si="1"/>
        <v>0.27</v>
      </c>
      <c r="D81" s="512">
        <v>0.27</v>
      </c>
      <c r="E81" s="512"/>
      <c r="F81" s="512"/>
      <c r="G81" s="321" t="s">
        <v>185</v>
      </c>
      <c r="H81" s="496" t="s">
        <v>91</v>
      </c>
      <c r="I81" s="496" t="s">
        <v>728</v>
      </c>
    </row>
    <row r="82" spans="1:9" ht="46.5">
      <c r="A82" s="496">
        <v>21</v>
      </c>
      <c r="B82" s="496" t="s">
        <v>197</v>
      </c>
      <c r="C82" s="498">
        <f t="shared" si="1"/>
        <v>0.25</v>
      </c>
      <c r="D82" s="512">
        <v>0.25</v>
      </c>
      <c r="E82" s="512"/>
      <c r="F82" s="512"/>
      <c r="G82" s="321" t="s">
        <v>186</v>
      </c>
      <c r="H82" s="496" t="s">
        <v>91</v>
      </c>
      <c r="I82" s="496" t="s">
        <v>728</v>
      </c>
    </row>
    <row r="83" spans="1:9" ht="46.5">
      <c r="A83" s="510">
        <v>22</v>
      </c>
      <c r="B83" s="496" t="s">
        <v>102</v>
      </c>
      <c r="C83" s="498">
        <f t="shared" si="1"/>
        <v>1.5</v>
      </c>
      <c r="D83" s="512">
        <v>1.5</v>
      </c>
      <c r="E83" s="512"/>
      <c r="F83" s="512"/>
      <c r="G83" s="321" t="s">
        <v>186</v>
      </c>
      <c r="H83" s="496" t="s">
        <v>91</v>
      </c>
      <c r="I83" s="496" t="s">
        <v>728</v>
      </c>
    </row>
    <row r="84" spans="1:9" ht="46.5">
      <c r="A84" s="496">
        <v>23</v>
      </c>
      <c r="B84" s="496" t="s">
        <v>103</v>
      </c>
      <c r="C84" s="498">
        <f t="shared" si="1"/>
        <v>1.23</v>
      </c>
      <c r="D84" s="512">
        <v>1.23</v>
      </c>
      <c r="E84" s="512"/>
      <c r="F84" s="512"/>
      <c r="G84" s="321" t="s">
        <v>181</v>
      </c>
      <c r="H84" s="496" t="s">
        <v>91</v>
      </c>
      <c r="I84" s="496" t="s">
        <v>728</v>
      </c>
    </row>
    <row r="85" spans="1:9" ht="46.5">
      <c r="A85" s="510">
        <v>24</v>
      </c>
      <c r="B85" s="496" t="s">
        <v>104</v>
      </c>
      <c r="C85" s="498">
        <f t="shared" si="1"/>
        <v>0.08</v>
      </c>
      <c r="D85" s="512">
        <v>0.08</v>
      </c>
      <c r="E85" s="512"/>
      <c r="F85" s="512"/>
      <c r="G85" s="321" t="s">
        <v>187</v>
      </c>
      <c r="H85" s="496" t="s">
        <v>91</v>
      </c>
      <c r="I85" s="496" t="s">
        <v>728</v>
      </c>
    </row>
    <row r="86" spans="1:9" ht="46.5">
      <c r="A86" s="496">
        <v>25</v>
      </c>
      <c r="B86" s="496" t="s">
        <v>200</v>
      </c>
      <c r="C86" s="498">
        <f t="shared" si="1"/>
        <v>0.45</v>
      </c>
      <c r="D86" s="512">
        <v>0.45</v>
      </c>
      <c r="E86" s="512"/>
      <c r="F86" s="512"/>
      <c r="G86" s="321" t="s">
        <v>105</v>
      </c>
      <c r="H86" s="496" t="s">
        <v>91</v>
      </c>
      <c r="I86" s="496" t="s">
        <v>728</v>
      </c>
    </row>
    <row r="87" spans="1:9" ht="46.5">
      <c r="A87" s="510">
        <v>26</v>
      </c>
      <c r="B87" s="496" t="s">
        <v>193</v>
      </c>
      <c r="C87" s="498">
        <f t="shared" si="1"/>
        <v>1.2</v>
      </c>
      <c r="D87" s="512">
        <v>1.2</v>
      </c>
      <c r="E87" s="512"/>
      <c r="F87" s="512"/>
      <c r="G87" s="321" t="s">
        <v>105</v>
      </c>
      <c r="H87" s="496" t="s">
        <v>91</v>
      </c>
      <c r="I87" s="496" t="s">
        <v>728</v>
      </c>
    </row>
    <row r="88" spans="1:9" ht="30.75">
      <c r="A88" s="496">
        <v>27</v>
      </c>
      <c r="B88" s="405" t="s">
        <v>729</v>
      </c>
      <c r="C88" s="498">
        <f t="shared" si="1"/>
        <v>0.71</v>
      </c>
      <c r="D88" s="405">
        <v>0.71</v>
      </c>
      <c r="E88" s="405"/>
      <c r="F88" s="405"/>
      <c r="G88" s="405" t="s">
        <v>730</v>
      </c>
      <c r="H88" s="496" t="s">
        <v>731</v>
      </c>
      <c r="I88" s="496" t="s">
        <v>720</v>
      </c>
    </row>
    <row r="89" spans="1:9" ht="30.75">
      <c r="A89" s="510">
        <v>28</v>
      </c>
      <c r="B89" s="496" t="s">
        <v>732</v>
      </c>
      <c r="C89" s="498">
        <f t="shared" si="1"/>
        <v>0.25</v>
      </c>
      <c r="D89" s="405">
        <v>0.25</v>
      </c>
      <c r="E89" s="405"/>
      <c r="F89" s="405"/>
      <c r="G89" s="659" t="s">
        <v>733</v>
      </c>
      <c r="H89" s="660" t="s">
        <v>734</v>
      </c>
      <c r="I89" s="496" t="s">
        <v>720</v>
      </c>
    </row>
    <row r="90" spans="1:9" ht="30.75">
      <c r="A90" s="496">
        <v>29</v>
      </c>
      <c r="B90" s="496" t="s">
        <v>735</v>
      </c>
      <c r="C90" s="498">
        <f t="shared" si="1"/>
        <v>0.08</v>
      </c>
      <c r="D90" s="405">
        <v>0.08</v>
      </c>
      <c r="E90" s="405"/>
      <c r="F90" s="405"/>
      <c r="G90" s="659"/>
      <c r="H90" s="660"/>
      <c r="I90" s="496" t="s">
        <v>720</v>
      </c>
    </row>
    <row r="91" spans="1:9" ht="30.75">
      <c r="A91" s="510">
        <v>30</v>
      </c>
      <c r="B91" s="496" t="s">
        <v>736</v>
      </c>
      <c r="C91" s="498">
        <f t="shared" si="1"/>
        <v>0.27</v>
      </c>
      <c r="D91" s="405">
        <v>0.27</v>
      </c>
      <c r="E91" s="405"/>
      <c r="F91" s="405"/>
      <c r="G91" s="405" t="s">
        <v>737</v>
      </c>
      <c r="H91" s="660"/>
      <c r="I91" s="496" t="s">
        <v>720</v>
      </c>
    </row>
    <row r="92" spans="1:9" ht="30.75">
      <c r="A92" s="496">
        <v>31</v>
      </c>
      <c r="B92" s="496" t="s">
        <v>738</v>
      </c>
      <c r="C92" s="498">
        <f t="shared" si="1"/>
        <v>0.3</v>
      </c>
      <c r="D92" s="405">
        <v>0.3</v>
      </c>
      <c r="E92" s="405"/>
      <c r="F92" s="405"/>
      <c r="G92" s="405" t="s">
        <v>737</v>
      </c>
      <c r="H92" s="660"/>
      <c r="I92" s="496" t="s">
        <v>720</v>
      </c>
    </row>
    <row r="93" spans="1:9" ht="30.75">
      <c r="A93" s="510">
        <v>32</v>
      </c>
      <c r="B93" s="496" t="s">
        <v>739</v>
      </c>
      <c r="C93" s="498">
        <f t="shared" si="1"/>
        <v>0.08</v>
      </c>
      <c r="D93" s="405">
        <v>0.08</v>
      </c>
      <c r="E93" s="405"/>
      <c r="F93" s="405"/>
      <c r="G93" s="405" t="s">
        <v>733</v>
      </c>
      <c r="H93" s="660"/>
      <c r="I93" s="496" t="s">
        <v>720</v>
      </c>
    </row>
    <row r="94" spans="1:9" ht="46.5">
      <c r="A94" s="496">
        <v>33</v>
      </c>
      <c r="B94" s="496" t="s">
        <v>97</v>
      </c>
      <c r="C94" s="498">
        <f t="shared" si="1"/>
        <v>0.29</v>
      </c>
      <c r="D94" s="512">
        <v>0.29</v>
      </c>
      <c r="E94" s="512"/>
      <c r="F94" s="512"/>
      <c r="G94" s="321" t="s">
        <v>182</v>
      </c>
      <c r="H94" s="496" t="s">
        <v>91</v>
      </c>
      <c r="I94" s="496" t="s">
        <v>728</v>
      </c>
    </row>
    <row r="95" spans="1:9" ht="30.75">
      <c r="A95" s="510">
        <v>34</v>
      </c>
      <c r="B95" s="405" t="s">
        <v>740</v>
      </c>
      <c r="C95" s="498">
        <f t="shared" si="1"/>
        <v>0.8</v>
      </c>
      <c r="D95" s="405">
        <v>0.8</v>
      </c>
      <c r="E95" s="405"/>
      <c r="F95" s="405"/>
      <c r="G95" s="405" t="s">
        <v>741</v>
      </c>
      <c r="H95" s="496" t="s">
        <v>731</v>
      </c>
      <c r="I95" s="496" t="s">
        <v>720</v>
      </c>
    </row>
    <row r="96" spans="1:9" ht="30.75">
      <c r="A96" s="496">
        <v>35</v>
      </c>
      <c r="B96" s="405" t="s">
        <v>742</v>
      </c>
      <c r="C96" s="498">
        <f t="shared" si="1"/>
        <v>0.5</v>
      </c>
      <c r="D96" s="405">
        <v>0.5</v>
      </c>
      <c r="E96" s="405"/>
      <c r="F96" s="405"/>
      <c r="G96" s="405" t="s">
        <v>743</v>
      </c>
      <c r="H96" s="496" t="s">
        <v>731</v>
      </c>
      <c r="I96" s="496" t="s">
        <v>720</v>
      </c>
    </row>
    <row r="97" spans="1:9" ht="15">
      <c r="A97" s="503" t="s">
        <v>51</v>
      </c>
      <c r="B97" s="504" t="s">
        <v>52</v>
      </c>
      <c r="C97" s="505">
        <f t="shared" si="1"/>
        <v>13.35</v>
      </c>
      <c r="D97" s="506">
        <f>SUM(D98:D105)</f>
        <v>13.35</v>
      </c>
      <c r="E97" s="506">
        <f>SUM(E98:E105)</f>
        <v>0</v>
      </c>
      <c r="F97" s="506">
        <f>SUM(F98:F105)</f>
        <v>0</v>
      </c>
      <c r="G97" s="509"/>
      <c r="H97" s="509"/>
      <c r="I97" s="509"/>
    </row>
    <row r="98" spans="1:9" ht="15">
      <c r="A98" s="510">
        <v>36</v>
      </c>
      <c r="B98" s="515" t="s">
        <v>770</v>
      </c>
      <c r="C98" s="498">
        <f t="shared" si="1"/>
        <v>0.5</v>
      </c>
      <c r="D98" s="524">
        <v>0.5</v>
      </c>
      <c r="E98" s="512"/>
      <c r="F98" s="513"/>
      <c r="G98" s="525" t="s">
        <v>771</v>
      </c>
      <c r="H98" s="321" t="s">
        <v>772</v>
      </c>
      <c r="I98" s="515" t="s">
        <v>703</v>
      </c>
    </row>
    <row r="99" spans="1:9" ht="46.5">
      <c r="A99" s="510">
        <v>37</v>
      </c>
      <c r="B99" s="496" t="s">
        <v>106</v>
      </c>
      <c r="C99" s="498">
        <f t="shared" si="1"/>
        <v>2.39</v>
      </c>
      <c r="D99" s="512">
        <v>2.39</v>
      </c>
      <c r="E99" s="512"/>
      <c r="F99" s="512"/>
      <c r="G99" s="321" t="s">
        <v>188</v>
      </c>
      <c r="H99" s="496" t="s">
        <v>107</v>
      </c>
      <c r="I99" s="496" t="s">
        <v>728</v>
      </c>
    </row>
    <row r="100" spans="1:9" ht="30.75">
      <c r="A100" s="510">
        <v>38</v>
      </c>
      <c r="B100" s="496" t="s">
        <v>108</v>
      </c>
      <c r="C100" s="498">
        <f t="shared" si="1"/>
        <v>2.2</v>
      </c>
      <c r="D100" s="512">
        <v>2.2</v>
      </c>
      <c r="E100" s="512"/>
      <c r="F100" s="512"/>
      <c r="G100" s="321" t="s">
        <v>181</v>
      </c>
      <c r="H100" s="496" t="s">
        <v>109</v>
      </c>
      <c r="I100" s="496" t="s">
        <v>728</v>
      </c>
    </row>
    <row r="101" spans="1:9" ht="30.75">
      <c r="A101" s="510">
        <v>39</v>
      </c>
      <c r="B101" s="496" t="s">
        <v>155</v>
      </c>
      <c r="C101" s="498">
        <f t="shared" si="1"/>
        <v>0.4</v>
      </c>
      <c r="D101" s="512">
        <v>0.4</v>
      </c>
      <c r="E101" s="512"/>
      <c r="F101" s="512"/>
      <c r="G101" s="321" t="s">
        <v>181</v>
      </c>
      <c r="H101" s="496" t="s">
        <v>110</v>
      </c>
      <c r="I101" s="496" t="s">
        <v>728</v>
      </c>
    </row>
    <row r="102" spans="1:9" ht="46.5">
      <c r="A102" s="510">
        <v>40</v>
      </c>
      <c r="B102" s="496" t="s">
        <v>156</v>
      </c>
      <c r="C102" s="498">
        <f t="shared" si="1"/>
        <v>2.5</v>
      </c>
      <c r="D102" s="512">
        <v>2.5</v>
      </c>
      <c r="E102" s="512"/>
      <c r="F102" s="512"/>
      <c r="G102" s="321" t="s">
        <v>185</v>
      </c>
      <c r="H102" s="496" t="s">
        <v>111</v>
      </c>
      <c r="I102" s="496" t="s">
        <v>728</v>
      </c>
    </row>
    <row r="103" spans="1:9" ht="46.5">
      <c r="A103" s="510">
        <v>41</v>
      </c>
      <c r="B103" s="496" t="s">
        <v>157</v>
      </c>
      <c r="C103" s="498">
        <f t="shared" si="1"/>
        <v>1.24</v>
      </c>
      <c r="D103" s="512">
        <v>1.24</v>
      </c>
      <c r="E103" s="512"/>
      <c r="F103" s="512"/>
      <c r="G103" s="321" t="s">
        <v>189</v>
      </c>
      <c r="H103" s="496" t="s">
        <v>111</v>
      </c>
      <c r="I103" s="496" t="s">
        <v>728</v>
      </c>
    </row>
    <row r="104" spans="1:9" ht="46.5">
      <c r="A104" s="510">
        <v>42</v>
      </c>
      <c r="B104" s="496" t="s">
        <v>112</v>
      </c>
      <c r="C104" s="498">
        <f t="shared" si="1"/>
        <v>1.6</v>
      </c>
      <c r="D104" s="512">
        <v>1.6</v>
      </c>
      <c r="E104" s="512"/>
      <c r="F104" s="512"/>
      <c r="G104" s="321" t="s">
        <v>190</v>
      </c>
      <c r="H104" s="496" t="s">
        <v>113</v>
      </c>
      <c r="I104" s="496" t="s">
        <v>728</v>
      </c>
    </row>
    <row r="105" spans="1:9" ht="74.25" customHeight="1">
      <c r="A105" s="510">
        <v>43</v>
      </c>
      <c r="B105" s="496" t="s">
        <v>159</v>
      </c>
      <c r="C105" s="498">
        <f t="shared" si="1"/>
        <v>2.52</v>
      </c>
      <c r="D105" s="512">
        <v>2.52</v>
      </c>
      <c r="E105" s="512"/>
      <c r="F105" s="512"/>
      <c r="G105" s="321" t="s">
        <v>192</v>
      </c>
      <c r="H105" s="496" t="s">
        <v>113</v>
      </c>
      <c r="I105" s="496" t="s">
        <v>728</v>
      </c>
    </row>
    <row r="106" spans="1:9" ht="15">
      <c r="A106" s="526" t="s">
        <v>53</v>
      </c>
      <c r="B106" s="527" t="s">
        <v>39</v>
      </c>
      <c r="C106" s="505">
        <f t="shared" si="1"/>
        <v>3.3</v>
      </c>
      <c r="D106" s="506">
        <f>D107</f>
        <v>3.3</v>
      </c>
      <c r="E106" s="506">
        <f>E107</f>
        <v>0</v>
      </c>
      <c r="F106" s="506">
        <f>F107</f>
        <v>0</v>
      </c>
      <c r="G106" s="520"/>
      <c r="H106" s="520"/>
      <c r="I106" s="520"/>
    </row>
    <row r="107" spans="1:9" ht="46.5">
      <c r="A107" s="510">
        <v>44</v>
      </c>
      <c r="B107" s="496" t="s">
        <v>158</v>
      </c>
      <c r="C107" s="498">
        <f t="shared" si="1"/>
        <v>3.3</v>
      </c>
      <c r="D107" s="512">
        <v>3.3</v>
      </c>
      <c r="E107" s="512"/>
      <c r="F107" s="512"/>
      <c r="G107" s="321" t="s">
        <v>191</v>
      </c>
      <c r="H107" s="496" t="s">
        <v>114</v>
      </c>
      <c r="I107" s="496" t="s">
        <v>728</v>
      </c>
    </row>
    <row r="108" spans="1:9" ht="15">
      <c r="A108" s="527" t="s">
        <v>54</v>
      </c>
      <c r="B108" s="527" t="s">
        <v>775</v>
      </c>
      <c r="C108" s="505">
        <f t="shared" si="1"/>
        <v>0.25</v>
      </c>
      <c r="D108" s="506">
        <f>SUM(D109)</f>
        <v>0.25</v>
      </c>
      <c r="E108" s="506">
        <f>SUM(E109)</f>
        <v>0</v>
      </c>
      <c r="F108" s="506">
        <f>SUM(F109)</f>
        <v>0</v>
      </c>
      <c r="G108" s="520"/>
      <c r="H108" s="520"/>
      <c r="I108" s="520"/>
    </row>
    <row r="109" spans="1:9" ht="15">
      <c r="A109" s="510">
        <v>45</v>
      </c>
      <c r="B109" s="511" t="s">
        <v>776</v>
      </c>
      <c r="C109" s="498">
        <f t="shared" si="1"/>
        <v>0.25</v>
      </c>
      <c r="D109" s="511">
        <v>0.25</v>
      </c>
      <c r="E109" s="512"/>
      <c r="F109" s="513"/>
      <c r="G109" s="528" t="s">
        <v>777</v>
      </c>
      <c r="H109" s="321" t="s">
        <v>778</v>
      </c>
      <c r="I109" s="515" t="s">
        <v>703</v>
      </c>
    </row>
    <row r="110" spans="1:9" ht="15">
      <c r="A110" s="527" t="s">
        <v>55</v>
      </c>
      <c r="B110" s="527" t="s">
        <v>47</v>
      </c>
      <c r="C110" s="505">
        <f t="shared" si="1"/>
        <v>0.35</v>
      </c>
      <c r="D110" s="512">
        <f>SUM(D111:D111)</f>
        <v>0.35</v>
      </c>
      <c r="E110" s="512">
        <f>SUM(E111:E111)</f>
        <v>0</v>
      </c>
      <c r="F110" s="512">
        <f>SUM(F111:F111)</f>
        <v>0</v>
      </c>
      <c r="G110" s="520"/>
      <c r="H110" s="520"/>
      <c r="I110" s="520"/>
    </row>
    <row r="111" spans="1:9" ht="30.75">
      <c r="A111" s="496">
        <v>46</v>
      </c>
      <c r="B111" s="496" t="s">
        <v>115</v>
      </c>
      <c r="C111" s="498">
        <f t="shared" si="1"/>
        <v>0.35</v>
      </c>
      <c r="D111" s="512">
        <v>0.35</v>
      </c>
      <c r="E111" s="512"/>
      <c r="F111" s="512"/>
      <c r="G111" s="321" t="s">
        <v>186</v>
      </c>
      <c r="H111" s="496" t="s">
        <v>230</v>
      </c>
      <c r="I111" s="496" t="s">
        <v>728</v>
      </c>
    </row>
    <row r="112" spans="1:9" ht="15">
      <c r="A112" s="529">
        <v>46</v>
      </c>
      <c r="B112" s="530" t="s">
        <v>1146</v>
      </c>
      <c r="C112" s="506">
        <f>C110+C108+C106+C97+C64+C61+C59</f>
        <v>39.059999999999995</v>
      </c>
      <c r="D112" s="506">
        <f>D110+D108+D106+D97+D64+D61+D59</f>
        <v>39.059999999999995</v>
      </c>
      <c r="E112" s="506">
        <f>E110+E108+E106+E97+E64+E61+E59</f>
        <v>0</v>
      </c>
      <c r="F112" s="506">
        <f>F110+F108+F106+F97+F64+F61+F59</f>
        <v>0</v>
      </c>
      <c r="G112" s="530"/>
      <c r="H112" s="531"/>
      <c r="I112" s="530"/>
    </row>
    <row r="113" spans="1:9" ht="15">
      <c r="A113" s="656" t="s">
        <v>1107</v>
      </c>
      <c r="B113" s="657"/>
      <c r="C113" s="505">
        <f>C112+C57+C54</f>
        <v>97.662</v>
      </c>
      <c r="D113" s="505">
        <f>D112+D57+D54</f>
        <v>97.662</v>
      </c>
      <c r="E113" s="505">
        <f>E112+E57+E54</f>
        <v>0</v>
      </c>
      <c r="F113" s="505">
        <f>F112+F57+F54</f>
        <v>0</v>
      </c>
      <c r="G113" s="520"/>
      <c r="H113" s="520"/>
      <c r="I113" s="520"/>
    </row>
    <row r="115" spans="7:9" ht="13.5">
      <c r="G115" s="655"/>
      <c r="H115" s="655"/>
      <c r="I115" s="655"/>
    </row>
  </sheetData>
  <sheetProtection/>
  <mergeCells count="20">
    <mergeCell ref="A113:B113"/>
    <mergeCell ref="I7:I8"/>
    <mergeCell ref="A10:I10"/>
    <mergeCell ref="A55:I55"/>
    <mergeCell ref="A58:I58"/>
    <mergeCell ref="G89:G90"/>
    <mergeCell ref="H89:H93"/>
    <mergeCell ref="A7:A8"/>
    <mergeCell ref="B7:B8"/>
    <mergeCell ref="C7:C8"/>
    <mergeCell ref="G115:I115"/>
    <mergeCell ref="D7:F7"/>
    <mergeCell ref="G7:G8"/>
    <mergeCell ref="H7:H8"/>
    <mergeCell ref="A1:B1"/>
    <mergeCell ref="G1:I1"/>
    <mergeCell ref="A2:B2"/>
    <mergeCell ref="G2:I2"/>
    <mergeCell ref="A4:I4"/>
    <mergeCell ref="A5:I5"/>
  </mergeCells>
  <printOptions horizontalCentered="1"/>
  <pageMargins left="0.25" right="0.3" top="0.69" bottom="0.44" header="0.16" footer="0.2"/>
  <pageSetup blackAndWhite="1" horizontalDpi="600" verticalDpi="600" orientation="landscape" paperSize="9" r:id="rId2"/>
  <headerFooter alignWithMargins="0">
    <oddFooter>&amp;R&amp;P</oddFooter>
  </headerFooter>
  <drawing r:id="rId1"/>
</worksheet>
</file>

<file path=xl/worksheets/sheet13.xml><?xml version="1.0" encoding="utf-8"?>
<worksheet xmlns="http://schemas.openxmlformats.org/spreadsheetml/2006/main" xmlns:r="http://schemas.openxmlformats.org/officeDocument/2006/relationships">
  <dimension ref="A1:DO22"/>
  <sheetViews>
    <sheetView zoomScalePageLayoutView="0" workbookViewId="0" topLeftCell="A13">
      <selection activeCell="H22" sqref="H22:I22"/>
    </sheetView>
  </sheetViews>
  <sheetFormatPr defaultColWidth="7.8515625" defaultRowHeight="12.75"/>
  <cols>
    <col min="1" max="1" width="4.7109375" style="9" customWidth="1"/>
    <col min="2" max="2" width="28.8515625" style="2" customWidth="1"/>
    <col min="3" max="3" width="10.7109375" style="10" customWidth="1"/>
    <col min="4" max="4" width="7.57421875" style="10" customWidth="1"/>
    <col min="5" max="6" width="7.57421875" style="2" customWidth="1"/>
    <col min="7" max="7" width="29.7109375" style="2" customWidth="1"/>
    <col min="8" max="8" width="32.8515625" style="2" customWidth="1"/>
    <col min="9" max="9" width="7.7109375" style="3" customWidth="1"/>
    <col min="10" max="16384" width="7.8515625" style="3" customWidth="1"/>
  </cols>
  <sheetData>
    <row r="1" spans="1:119" s="47" customFormat="1" ht="16.5">
      <c r="A1" s="589" t="s">
        <v>236</v>
      </c>
      <c r="B1" s="589"/>
      <c r="C1" s="14"/>
      <c r="D1" s="117"/>
      <c r="E1" s="117"/>
      <c r="F1" s="117"/>
      <c r="G1" s="589" t="s">
        <v>237</v>
      </c>
      <c r="H1" s="589"/>
      <c r="I1" s="589"/>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row>
    <row r="2" spans="1:119" s="47" customFormat="1" ht="16.5">
      <c r="A2" s="589" t="s">
        <v>1108</v>
      </c>
      <c r="B2" s="589"/>
      <c r="C2" s="14"/>
      <c r="D2" s="119"/>
      <c r="E2" s="117"/>
      <c r="F2" s="117"/>
      <c r="G2" s="589" t="s">
        <v>238</v>
      </c>
      <c r="H2" s="589"/>
      <c r="I2" s="589"/>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row>
    <row r="3" spans="1:119" s="47" customFormat="1" ht="7.5" customHeight="1">
      <c r="A3" s="29"/>
      <c r="B3" s="14"/>
      <c r="C3" s="14"/>
      <c r="D3" s="31"/>
      <c r="E3" s="14"/>
      <c r="F3" s="14"/>
      <c r="G3" s="14"/>
      <c r="H3" s="14"/>
      <c r="I3" s="14"/>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row>
    <row r="4" spans="1:8" ht="36" customHeight="1">
      <c r="A4" s="594" t="s">
        <v>1170</v>
      </c>
      <c r="B4" s="594"/>
      <c r="C4" s="594"/>
      <c r="D4" s="594"/>
      <c r="E4" s="594"/>
      <c r="F4" s="594"/>
      <c r="G4" s="594"/>
      <c r="H4" s="594"/>
    </row>
    <row r="5" spans="1:8" ht="18" customHeight="1">
      <c r="A5" s="610" t="str">
        <f>'Tong '!A5:H5</f>
        <v>( Kèm theo Nghị quyết số 30/NQ-HĐND ngày 15 tháng 12 năm 2016 của Hội đồng nhân dân tỉnh)</v>
      </c>
      <c r="B5" s="610"/>
      <c r="C5" s="610"/>
      <c r="D5" s="610"/>
      <c r="E5" s="610"/>
      <c r="F5" s="610"/>
      <c r="G5" s="610"/>
      <c r="H5" s="610"/>
    </row>
    <row r="6" spans="1:8" ht="9" customHeight="1">
      <c r="A6" s="256"/>
      <c r="B6" s="256"/>
      <c r="C6" s="256"/>
      <c r="D6" s="256"/>
      <c r="E6" s="256"/>
      <c r="F6" s="256"/>
      <c r="G6" s="256"/>
      <c r="H6" s="256"/>
    </row>
    <row r="7" spans="1:9" ht="39.75" customHeight="1">
      <c r="A7" s="653" t="s">
        <v>0</v>
      </c>
      <c r="B7" s="649" t="s">
        <v>7</v>
      </c>
      <c r="C7" s="654" t="s">
        <v>6</v>
      </c>
      <c r="D7" s="649" t="s">
        <v>239</v>
      </c>
      <c r="E7" s="649"/>
      <c r="F7" s="649"/>
      <c r="G7" s="649" t="s">
        <v>148</v>
      </c>
      <c r="H7" s="649" t="s">
        <v>382</v>
      </c>
      <c r="I7" s="649" t="s">
        <v>4</v>
      </c>
    </row>
    <row r="8" spans="1:9" ht="51.75" customHeight="1">
      <c r="A8" s="653"/>
      <c r="B8" s="649"/>
      <c r="C8" s="654"/>
      <c r="D8" s="447" t="s">
        <v>3</v>
      </c>
      <c r="E8" s="76" t="s">
        <v>1</v>
      </c>
      <c r="F8" s="76" t="s">
        <v>2</v>
      </c>
      <c r="G8" s="649"/>
      <c r="H8" s="649"/>
      <c r="I8" s="649"/>
    </row>
    <row r="9" spans="1:9" s="37" customFormat="1" ht="9.75">
      <c r="A9" s="73">
        <v>-1</v>
      </c>
      <c r="B9" s="73">
        <v>-2</v>
      </c>
      <c r="C9" s="67" t="s">
        <v>8</v>
      </c>
      <c r="D9" s="73">
        <v>-4</v>
      </c>
      <c r="E9" s="73">
        <v>-5</v>
      </c>
      <c r="F9" s="73"/>
      <c r="G9" s="73">
        <v>-7</v>
      </c>
      <c r="H9" s="73">
        <v>-8</v>
      </c>
      <c r="I9" s="73">
        <v>-9</v>
      </c>
    </row>
    <row r="10" spans="1:9" ht="15.75" customHeight="1">
      <c r="A10" s="617" t="s">
        <v>1063</v>
      </c>
      <c r="B10" s="618"/>
      <c r="C10" s="618"/>
      <c r="D10" s="618"/>
      <c r="E10" s="618"/>
      <c r="F10" s="618"/>
      <c r="G10" s="618"/>
      <c r="H10" s="618"/>
      <c r="I10" s="618"/>
    </row>
    <row r="11" spans="1:9" s="217" customFormat="1" ht="15.75" customHeight="1">
      <c r="A11" s="424" t="s">
        <v>46</v>
      </c>
      <c r="B11" s="424" t="s">
        <v>213</v>
      </c>
      <c r="C11" s="533">
        <f>D11+E11+F11</f>
        <v>0.23</v>
      </c>
      <c r="D11" s="533">
        <v>0.23</v>
      </c>
      <c r="E11" s="533">
        <f>E12</f>
        <v>0</v>
      </c>
      <c r="F11" s="533">
        <f>F12</f>
        <v>0</v>
      </c>
      <c r="G11" s="424"/>
      <c r="H11" s="424"/>
      <c r="I11" s="424"/>
    </row>
    <row r="12" spans="1:9" ht="45.75" customHeight="1">
      <c r="A12" s="424">
        <v>1</v>
      </c>
      <c r="B12" s="260" t="s">
        <v>1376</v>
      </c>
      <c r="C12" s="533">
        <f>D12+E12+F12</f>
        <v>0.23</v>
      </c>
      <c r="D12" s="534">
        <v>0.23</v>
      </c>
      <c r="E12" s="164"/>
      <c r="F12" s="164"/>
      <c r="G12" s="260" t="s">
        <v>1377</v>
      </c>
      <c r="H12" s="535" t="s">
        <v>1378</v>
      </c>
      <c r="I12" s="164"/>
    </row>
    <row r="13" spans="1:9" ht="34.5" customHeight="1">
      <c r="A13" s="616" t="s">
        <v>1494</v>
      </c>
      <c r="B13" s="619"/>
      <c r="C13" s="619"/>
      <c r="D13" s="619"/>
      <c r="E13" s="619"/>
      <c r="F13" s="619"/>
      <c r="G13" s="619"/>
      <c r="H13" s="619"/>
      <c r="I13" s="619"/>
    </row>
    <row r="14" spans="1:9" ht="18.75" customHeight="1">
      <c r="A14" s="616" t="s">
        <v>1173</v>
      </c>
      <c r="B14" s="616"/>
      <c r="C14" s="616"/>
      <c r="D14" s="616"/>
      <c r="E14" s="616"/>
      <c r="F14" s="616"/>
      <c r="G14" s="616"/>
      <c r="H14" s="616"/>
      <c r="I14" s="616"/>
    </row>
    <row r="15" spans="1:9" ht="46.5">
      <c r="A15" s="451">
        <v>1</v>
      </c>
      <c r="B15" s="536" t="s">
        <v>1023</v>
      </c>
      <c r="C15" s="537">
        <f>D15+E15+F15</f>
        <v>3.5</v>
      </c>
      <c r="D15" s="537">
        <v>3.5</v>
      </c>
      <c r="E15" s="451"/>
      <c r="F15" s="451"/>
      <c r="G15" s="81" t="s">
        <v>1024</v>
      </c>
      <c r="H15" s="538" t="s">
        <v>1025</v>
      </c>
      <c r="I15" s="539" t="s">
        <v>728</v>
      </c>
    </row>
    <row r="16" spans="1:9" ht="30.75">
      <c r="A16" s="451">
        <v>2</v>
      </c>
      <c r="B16" s="536" t="s">
        <v>1026</v>
      </c>
      <c r="C16" s="537">
        <f>D16+E16+F16</f>
        <v>4.63</v>
      </c>
      <c r="D16" s="537">
        <v>4.63</v>
      </c>
      <c r="E16" s="451"/>
      <c r="F16" s="451"/>
      <c r="G16" s="540" t="s">
        <v>1027</v>
      </c>
      <c r="H16" s="538" t="s">
        <v>1028</v>
      </c>
      <c r="I16" s="539" t="s">
        <v>728</v>
      </c>
    </row>
    <row r="17" spans="1:9" ht="30.75">
      <c r="A17" s="451">
        <v>3</v>
      </c>
      <c r="B17" s="81" t="s">
        <v>1029</v>
      </c>
      <c r="C17" s="537">
        <f>D17+E17+F17</f>
        <v>0.58</v>
      </c>
      <c r="D17" s="79">
        <v>0.58</v>
      </c>
      <c r="E17" s="451"/>
      <c r="F17" s="451"/>
      <c r="G17" s="81" t="s">
        <v>1030</v>
      </c>
      <c r="H17" s="538" t="s">
        <v>1031</v>
      </c>
      <c r="I17" s="539" t="s">
        <v>728</v>
      </c>
    </row>
    <row r="18" spans="1:9" ht="46.5">
      <c r="A18" s="451">
        <v>4</v>
      </c>
      <c r="B18" s="81" t="s">
        <v>1032</v>
      </c>
      <c r="C18" s="537">
        <f>D18+E18+F18</f>
        <v>23.16</v>
      </c>
      <c r="D18" s="79">
        <v>4.16</v>
      </c>
      <c r="E18" s="79">
        <v>19</v>
      </c>
      <c r="F18" s="79"/>
      <c r="G18" s="81" t="s">
        <v>1033</v>
      </c>
      <c r="H18" s="538" t="s">
        <v>1034</v>
      </c>
      <c r="I18" s="539" t="s">
        <v>728</v>
      </c>
    </row>
    <row r="19" spans="1:9" ht="15">
      <c r="A19" s="425">
        <v>4</v>
      </c>
      <c r="B19" s="83" t="s">
        <v>1146</v>
      </c>
      <c r="C19" s="541">
        <f>C18+C17+C16+C15</f>
        <v>31.869999999999997</v>
      </c>
      <c r="D19" s="541">
        <f>D18+D17+D16+D15</f>
        <v>12.870000000000001</v>
      </c>
      <c r="E19" s="541">
        <f>E18+E17+E16+E15</f>
        <v>19</v>
      </c>
      <c r="F19" s="541">
        <f>F18+F17+F16+F15</f>
        <v>0</v>
      </c>
      <c r="G19" s="83"/>
      <c r="H19" s="538"/>
      <c r="I19" s="539"/>
    </row>
    <row r="20" spans="1:9" ht="15">
      <c r="A20" s="425">
        <v>5</v>
      </c>
      <c r="B20" s="83" t="s">
        <v>220</v>
      </c>
      <c r="C20" s="541">
        <f>C19+C12</f>
        <v>32.099999999999994</v>
      </c>
      <c r="D20" s="541">
        <f>D19+D12</f>
        <v>13.100000000000001</v>
      </c>
      <c r="E20" s="541">
        <f>E19+E12</f>
        <v>19</v>
      </c>
      <c r="F20" s="541">
        <f>F19+F12</f>
        <v>0</v>
      </c>
      <c r="G20" s="83"/>
      <c r="H20" s="538"/>
      <c r="I20" s="539"/>
    </row>
    <row r="21" spans="1:9" ht="15">
      <c r="A21" s="542"/>
      <c r="B21" s="543"/>
      <c r="C21" s="544"/>
      <c r="D21" s="544"/>
      <c r="E21" s="543"/>
      <c r="F21" s="543"/>
      <c r="G21" s="543"/>
      <c r="H21" s="543"/>
      <c r="I21" s="545"/>
    </row>
    <row r="22" spans="8:9" ht="15">
      <c r="H22" s="636"/>
      <c r="I22" s="636"/>
    </row>
  </sheetData>
  <sheetProtection/>
  <mergeCells count="17">
    <mergeCell ref="A1:B1"/>
    <mergeCell ref="A2:B2"/>
    <mergeCell ref="G7:G8"/>
    <mergeCell ref="G1:I1"/>
    <mergeCell ref="D7:F7"/>
    <mergeCell ref="A4:H4"/>
    <mergeCell ref="A5:H5"/>
    <mergeCell ref="C7:C8"/>
    <mergeCell ref="B7:B8"/>
    <mergeCell ref="A7:A8"/>
    <mergeCell ref="H22:I22"/>
    <mergeCell ref="A10:I10"/>
    <mergeCell ref="A13:I13"/>
    <mergeCell ref="A14:I14"/>
    <mergeCell ref="G2:I2"/>
    <mergeCell ref="I7:I8"/>
    <mergeCell ref="H7:H8"/>
  </mergeCells>
  <printOptions/>
  <pageMargins left="0.5" right="0.39" top="0.45" bottom="0.24" header="0.2" footer="0.2"/>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I48"/>
  <sheetViews>
    <sheetView zoomScalePageLayoutView="0" workbookViewId="0" topLeftCell="A1">
      <selection activeCell="L8" sqref="L8"/>
    </sheetView>
  </sheetViews>
  <sheetFormatPr defaultColWidth="7.8515625" defaultRowHeight="12.75"/>
  <cols>
    <col min="1" max="1" width="4.421875" style="9" bestFit="1" customWidth="1"/>
    <col min="2" max="2" width="30.8515625" style="2" customWidth="1"/>
    <col min="3" max="3" width="9.28125" style="10" customWidth="1"/>
    <col min="4" max="4" width="7.28125" style="10" customWidth="1"/>
    <col min="5" max="6" width="6.28125" style="2" customWidth="1"/>
    <col min="7" max="7" width="17.8515625" style="9" customWidth="1"/>
    <col min="8" max="8" width="52.28125" style="2" customWidth="1"/>
    <col min="9" max="9" width="8.421875" style="2" customWidth="1"/>
    <col min="10" max="16384" width="7.8515625" style="3" customWidth="1"/>
  </cols>
  <sheetData>
    <row r="1" spans="1:9" ht="16.5" customHeight="1">
      <c r="A1" s="589" t="s">
        <v>236</v>
      </c>
      <c r="B1" s="589"/>
      <c r="C1" s="589"/>
      <c r="D1" s="71"/>
      <c r="E1" s="71"/>
      <c r="F1" s="71"/>
      <c r="G1" s="590" t="s">
        <v>237</v>
      </c>
      <c r="H1" s="590"/>
      <c r="I1" s="590"/>
    </row>
    <row r="2" spans="1:9" ht="16.5" customHeight="1">
      <c r="A2" s="590" t="s">
        <v>1108</v>
      </c>
      <c r="B2" s="590"/>
      <c r="C2" s="590"/>
      <c r="D2" s="33"/>
      <c r="E2" s="71"/>
      <c r="F2" s="71"/>
      <c r="G2" s="590" t="s">
        <v>238</v>
      </c>
      <c r="H2" s="590"/>
      <c r="I2" s="590"/>
    </row>
    <row r="3" spans="1:9" ht="12.75">
      <c r="A3" s="7"/>
      <c r="B3" s="3"/>
      <c r="C3" s="3"/>
      <c r="D3" s="8"/>
      <c r="E3" s="3"/>
      <c r="F3" s="3"/>
      <c r="G3" s="3"/>
      <c r="H3" s="3"/>
      <c r="I3" s="3"/>
    </row>
    <row r="4" spans="1:9" ht="38.25" customHeight="1">
      <c r="A4" s="594" t="s">
        <v>1171</v>
      </c>
      <c r="B4" s="594"/>
      <c r="C4" s="594"/>
      <c r="D4" s="594"/>
      <c r="E4" s="594"/>
      <c r="F4" s="594"/>
      <c r="G4" s="594"/>
      <c r="H4" s="594"/>
      <c r="I4" s="594"/>
    </row>
    <row r="5" spans="1:9" ht="20.25" customHeight="1">
      <c r="A5" s="610" t="str">
        <f>'Tong '!A5:H5</f>
        <v>( Kèm theo Nghị quyết số 30/NQ-HĐND ngày 15 tháng 12 năm 2016 của Hội đồng nhân dân tỉnh)</v>
      </c>
      <c r="B5" s="610"/>
      <c r="C5" s="610"/>
      <c r="D5" s="610"/>
      <c r="E5" s="610"/>
      <c r="F5" s="610"/>
      <c r="G5" s="610"/>
      <c r="H5" s="610"/>
      <c r="I5" s="610"/>
    </row>
    <row r="6" spans="1:9" ht="14.25" customHeight="1">
      <c r="A6" s="256"/>
      <c r="B6" s="256"/>
      <c r="C6" s="256"/>
      <c r="D6" s="256"/>
      <c r="E6" s="256"/>
      <c r="F6" s="256"/>
      <c r="G6" s="256"/>
      <c r="H6" s="256"/>
      <c r="I6" s="256"/>
    </row>
    <row r="7" spans="1:9" ht="33" customHeight="1">
      <c r="A7" s="653" t="s">
        <v>0</v>
      </c>
      <c r="B7" s="649" t="s">
        <v>7</v>
      </c>
      <c r="C7" s="678" t="s">
        <v>6</v>
      </c>
      <c r="D7" s="649" t="s">
        <v>239</v>
      </c>
      <c r="E7" s="649"/>
      <c r="F7" s="649"/>
      <c r="G7" s="649" t="s">
        <v>148</v>
      </c>
      <c r="H7" s="649" t="s">
        <v>1017</v>
      </c>
      <c r="I7" s="649" t="s">
        <v>4</v>
      </c>
    </row>
    <row r="8" spans="1:9" ht="48.75" customHeight="1">
      <c r="A8" s="653"/>
      <c r="B8" s="649"/>
      <c r="C8" s="678"/>
      <c r="D8" s="447" t="s">
        <v>3</v>
      </c>
      <c r="E8" s="76" t="s">
        <v>1</v>
      </c>
      <c r="F8" s="76" t="s">
        <v>2</v>
      </c>
      <c r="G8" s="649"/>
      <c r="H8" s="649"/>
      <c r="I8" s="649"/>
    </row>
    <row r="9" spans="1:9" s="37" customFormat="1" ht="9.75">
      <c r="A9" s="36">
        <v>-1</v>
      </c>
      <c r="B9" s="36">
        <v>-2</v>
      </c>
      <c r="C9" s="78" t="s">
        <v>8</v>
      </c>
      <c r="D9" s="36">
        <v>-4</v>
      </c>
      <c r="E9" s="36">
        <v>-5</v>
      </c>
      <c r="F9" s="36">
        <v>-6</v>
      </c>
      <c r="G9" s="36">
        <v>-7</v>
      </c>
      <c r="H9" s="36">
        <v>-8</v>
      </c>
      <c r="I9" s="36">
        <v>-9</v>
      </c>
    </row>
    <row r="10" spans="1:9" ht="18" customHeight="1">
      <c r="A10" s="617" t="s">
        <v>1063</v>
      </c>
      <c r="B10" s="618"/>
      <c r="C10" s="618"/>
      <c r="D10" s="618"/>
      <c r="E10" s="618"/>
      <c r="F10" s="618"/>
      <c r="G10" s="618"/>
      <c r="H10" s="618"/>
      <c r="I10" s="618"/>
    </row>
    <row r="11" spans="1:9" ht="15">
      <c r="A11" s="80" t="s">
        <v>46</v>
      </c>
      <c r="B11" s="424" t="s">
        <v>1035</v>
      </c>
      <c r="C11" s="546">
        <f>D11+E11+F11</f>
        <v>9</v>
      </c>
      <c r="D11" s="546">
        <f>SUM(D12)</f>
        <v>9</v>
      </c>
      <c r="E11" s="546">
        <f>SUM(E12)</f>
        <v>0</v>
      </c>
      <c r="F11" s="546">
        <f>SUM(F12)</f>
        <v>0</v>
      </c>
      <c r="G11" s="80"/>
      <c r="H11" s="80"/>
      <c r="I11" s="80"/>
    </row>
    <row r="12" spans="1:9" ht="30.75">
      <c r="A12" s="75">
        <v>1</v>
      </c>
      <c r="B12" s="547" t="s">
        <v>1036</v>
      </c>
      <c r="C12" s="448">
        <f aca="true" t="shared" si="0" ref="C12:C27">D12+E12+F12</f>
        <v>9</v>
      </c>
      <c r="D12" s="252">
        <v>9</v>
      </c>
      <c r="E12" s="547"/>
      <c r="F12" s="547"/>
      <c r="G12" s="548" t="s">
        <v>1037</v>
      </c>
      <c r="H12" s="548" t="s">
        <v>1038</v>
      </c>
      <c r="I12" s="82"/>
    </row>
    <row r="13" spans="1:9" ht="15">
      <c r="A13" s="425" t="s">
        <v>49</v>
      </c>
      <c r="B13" s="83" t="s">
        <v>41</v>
      </c>
      <c r="C13" s="546">
        <f t="shared" si="0"/>
        <v>14.100000000000001</v>
      </c>
      <c r="D13" s="541">
        <f>SUM(D14:D20)</f>
        <v>14.100000000000001</v>
      </c>
      <c r="E13" s="541">
        <f>SUM(E14:E20)</f>
        <v>0</v>
      </c>
      <c r="F13" s="541">
        <f>SUM(F14:F20)</f>
        <v>0</v>
      </c>
      <c r="G13" s="549"/>
      <c r="H13" s="550"/>
      <c r="I13" s="549"/>
    </row>
    <row r="14" spans="1:9" ht="30.75">
      <c r="A14" s="451">
        <v>2</v>
      </c>
      <c r="B14" s="164" t="s">
        <v>1039</v>
      </c>
      <c r="C14" s="448">
        <f t="shared" si="0"/>
        <v>2</v>
      </c>
      <c r="D14" s="252">
        <v>2</v>
      </c>
      <c r="E14" s="551"/>
      <c r="F14" s="451"/>
      <c r="G14" s="75" t="s">
        <v>202</v>
      </c>
      <c r="H14" s="548" t="s">
        <v>1040</v>
      </c>
      <c r="I14" s="82"/>
    </row>
    <row r="15" spans="1:9" ht="30.75">
      <c r="A15" s="451">
        <v>3</v>
      </c>
      <c r="B15" s="164" t="s">
        <v>1041</v>
      </c>
      <c r="C15" s="448">
        <f t="shared" si="0"/>
        <v>2.3</v>
      </c>
      <c r="D15" s="252">
        <v>2.3</v>
      </c>
      <c r="E15" s="82"/>
      <c r="F15" s="82"/>
      <c r="G15" s="75" t="s">
        <v>202</v>
      </c>
      <c r="H15" s="548" t="s">
        <v>1040</v>
      </c>
      <c r="I15" s="82"/>
    </row>
    <row r="16" spans="1:9" ht="30.75">
      <c r="A16" s="451">
        <v>4</v>
      </c>
      <c r="B16" s="164" t="s">
        <v>1042</v>
      </c>
      <c r="C16" s="448">
        <f t="shared" si="0"/>
        <v>3.2</v>
      </c>
      <c r="D16" s="252">
        <v>3.2</v>
      </c>
      <c r="E16" s="82"/>
      <c r="F16" s="82"/>
      <c r="G16" s="75" t="s">
        <v>202</v>
      </c>
      <c r="H16" s="548" t="s">
        <v>1043</v>
      </c>
      <c r="I16" s="82"/>
    </row>
    <row r="17" spans="1:9" ht="30.75">
      <c r="A17" s="451">
        <v>5</v>
      </c>
      <c r="B17" s="547" t="s">
        <v>1044</v>
      </c>
      <c r="C17" s="448">
        <f t="shared" si="0"/>
        <v>0.8</v>
      </c>
      <c r="D17" s="448">
        <v>0.8</v>
      </c>
      <c r="E17" s="547"/>
      <c r="F17" s="547"/>
      <c r="G17" s="548" t="s">
        <v>1045</v>
      </c>
      <c r="H17" s="548" t="s">
        <v>1046</v>
      </c>
      <c r="I17" s="82"/>
    </row>
    <row r="18" spans="1:9" ht="30.75">
      <c r="A18" s="451">
        <v>6</v>
      </c>
      <c r="B18" s="547" t="s">
        <v>1047</v>
      </c>
      <c r="C18" s="448">
        <f t="shared" si="0"/>
        <v>2</v>
      </c>
      <c r="D18" s="252">
        <v>2</v>
      </c>
      <c r="E18" s="547"/>
      <c r="F18" s="547"/>
      <c r="G18" s="548" t="s">
        <v>1048</v>
      </c>
      <c r="H18" s="548" t="s">
        <v>1049</v>
      </c>
      <c r="I18" s="82"/>
    </row>
    <row r="19" spans="1:9" ht="30.75">
      <c r="A19" s="451">
        <v>7</v>
      </c>
      <c r="B19" s="547" t="s">
        <v>1050</v>
      </c>
      <c r="C19" s="448">
        <f t="shared" si="0"/>
        <v>2</v>
      </c>
      <c r="D19" s="252">
        <v>2</v>
      </c>
      <c r="E19" s="547"/>
      <c r="F19" s="547"/>
      <c r="G19" s="548" t="s">
        <v>1048</v>
      </c>
      <c r="H19" s="548" t="s">
        <v>1040</v>
      </c>
      <c r="I19" s="82"/>
    </row>
    <row r="20" spans="1:9" ht="30.75">
      <c r="A20" s="451">
        <v>8</v>
      </c>
      <c r="B20" s="547" t="s">
        <v>1051</v>
      </c>
      <c r="C20" s="448">
        <f t="shared" si="0"/>
        <v>1.8</v>
      </c>
      <c r="D20" s="252">
        <v>1.8</v>
      </c>
      <c r="E20" s="547"/>
      <c r="F20" s="547"/>
      <c r="G20" s="548" t="s">
        <v>1048</v>
      </c>
      <c r="H20" s="548" t="s">
        <v>1052</v>
      </c>
      <c r="I20" s="82"/>
    </row>
    <row r="21" spans="1:9" ht="15">
      <c r="A21" s="425" t="s">
        <v>50</v>
      </c>
      <c r="B21" s="552" t="s">
        <v>52</v>
      </c>
      <c r="C21" s="546">
        <f t="shared" si="0"/>
        <v>6</v>
      </c>
      <c r="D21" s="553">
        <f>SUM(D22:D23)</f>
        <v>6</v>
      </c>
      <c r="E21" s="553"/>
      <c r="F21" s="553"/>
      <c r="G21" s="82"/>
      <c r="H21" s="554"/>
      <c r="I21" s="82"/>
    </row>
    <row r="22" spans="1:9" ht="30.75">
      <c r="A22" s="451">
        <v>9</v>
      </c>
      <c r="B22" s="164" t="s">
        <v>1055</v>
      </c>
      <c r="C22" s="448">
        <f t="shared" si="0"/>
        <v>4</v>
      </c>
      <c r="D22" s="252">
        <v>4</v>
      </c>
      <c r="E22" s="82"/>
      <c r="F22" s="82"/>
      <c r="G22" s="75" t="s">
        <v>202</v>
      </c>
      <c r="H22" s="75" t="s">
        <v>1056</v>
      </c>
      <c r="I22" s="82"/>
    </row>
    <row r="23" spans="1:9" ht="30.75">
      <c r="A23" s="451">
        <v>10</v>
      </c>
      <c r="B23" s="164" t="s">
        <v>1057</v>
      </c>
      <c r="C23" s="448">
        <f t="shared" si="0"/>
        <v>2</v>
      </c>
      <c r="D23" s="252">
        <v>2</v>
      </c>
      <c r="E23" s="82"/>
      <c r="F23" s="82"/>
      <c r="G23" s="75" t="s">
        <v>1058</v>
      </c>
      <c r="H23" s="555" t="s">
        <v>1040</v>
      </c>
      <c r="I23" s="82"/>
    </row>
    <row r="24" spans="1:9" ht="15">
      <c r="A24" s="425" t="s">
        <v>51</v>
      </c>
      <c r="B24" s="424" t="s">
        <v>1149</v>
      </c>
      <c r="C24" s="546">
        <f t="shared" si="0"/>
        <v>0.5</v>
      </c>
      <c r="D24" s="261">
        <f>SUM(D25)</f>
        <v>0.5</v>
      </c>
      <c r="E24" s="261">
        <f>SUM(E25)</f>
        <v>0</v>
      </c>
      <c r="F24" s="261">
        <f>SUM(F25)</f>
        <v>0</v>
      </c>
      <c r="G24" s="261">
        <f>SUM(G25:G26)</f>
        <v>0</v>
      </c>
      <c r="H24" s="556"/>
      <c r="I24" s="76"/>
    </row>
    <row r="25" spans="1:9" ht="30.75">
      <c r="A25" s="451">
        <v>11</v>
      </c>
      <c r="B25" s="547" t="s">
        <v>1150</v>
      </c>
      <c r="C25" s="448">
        <f t="shared" si="0"/>
        <v>0.5</v>
      </c>
      <c r="D25" s="448">
        <v>0.5</v>
      </c>
      <c r="E25" s="448"/>
      <c r="F25" s="448"/>
      <c r="G25" s="548" t="s">
        <v>1151</v>
      </c>
      <c r="H25" s="548" t="s">
        <v>1152</v>
      </c>
      <c r="I25" s="82"/>
    </row>
    <row r="26" spans="1:9" ht="15">
      <c r="A26" s="557" t="s">
        <v>53</v>
      </c>
      <c r="B26" s="558" t="s">
        <v>1059</v>
      </c>
      <c r="C26" s="546">
        <f t="shared" si="0"/>
        <v>0.6</v>
      </c>
      <c r="D26" s="559">
        <f>SUM(D27:D27)</f>
        <v>0.6</v>
      </c>
      <c r="E26" s="559">
        <f>SUM(E27:E27)</f>
        <v>0</v>
      </c>
      <c r="F26" s="559">
        <f>SUM(F27:F27)</f>
        <v>0</v>
      </c>
      <c r="G26" s="560"/>
      <c r="H26" s="560"/>
      <c r="I26" s="561"/>
    </row>
    <row r="27" spans="1:9" ht="30.75">
      <c r="A27" s="464">
        <v>12</v>
      </c>
      <c r="B27" s="547" t="s">
        <v>1060</v>
      </c>
      <c r="C27" s="448">
        <f t="shared" si="0"/>
        <v>0.6</v>
      </c>
      <c r="D27" s="548">
        <v>0.6</v>
      </c>
      <c r="E27" s="548"/>
      <c r="F27" s="548"/>
      <c r="G27" s="548" t="s">
        <v>1061</v>
      </c>
      <c r="H27" s="548" t="s">
        <v>1062</v>
      </c>
      <c r="I27" s="82"/>
    </row>
    <row r="28" spans="1:9" ht="15">
      <c r="A28" s="425"/>
      <c r="B28" s="562" t="s">
        <v>5</v>
      </c>
      <c r="C28" s="546">
        <f>C26+C24+C21+C13+C11</f>
        <v>30.200000000000003</v>
      </c>
      <c r="D28" s="546">
        <f>D26+D24+D21+D13+D11</f>
        <v>30.200000000000003</v>
      </c>
      <c r="E28" s="546">
        <f>E26+E24+E21+E13+E11</f>
        <v>0</v>
      </c>
      <c r="F28" s="546">
        <f>F26+F24+F21+F13+F11</f>
        <v>0</v>
      </c>
      <c r="G28" s="562"/>
      <c r="H28" s="562"/>
      <c r="I28" s="76"/>
    </row>
    <row r="29" spans="1:9" ht="32.25" customHeight="1">
      <c r="A29" s="658" t="s">
        <v>1497</v>
      </c>
      <c r="B29" s="659"/>
      <c r="C29" s="659"/>
      <c r="D29" s="659"/>
      <c r="E29" s="659"/>
      <c r="F29" s="659"/>
      <c r="G29" s="659"/>
      <c r="H29" s="659"/>
      <c r="I29" s="659"/>
    </row>
    <row r="30" spans="1:9" ht="46.5">
      <c r="A30" s="318">
        <v>13</v>
      </c>
      <c r="B30" s="563" t="s">
        <v>1153</v>
      </c>
      <c r="C30" s="564">
        <v>3.3</v>
      </c>
      <c r="D30" s="564">
        <v>3.3</v>
      </c>
      <c r="E30" s="564"/>
      <c r="F30" s="564"/>
      <c r="G30" s="563" t="s">
        <v>1154</v>
      </c>
      <c r="H30" s="563" t="s">
        <v>1155</v>
      </c>
      <c r="I30" s="563"/>
    </row>
    <row r="31" spans="1:9" ht="15">
      <c r="A31" s="425"/>
      <c r="B31" s="562" t="s">
        <v>5</v>
      </c>
      <c r="C31" s="261">
        <f>SUM(C30)</f>
        <v>3.3</v>
      </c>
      <c r="D31" s="261">
        <f>SUM(D30)</f>
        <v>3.3</v>
      </c>
      <c r="E31" s="261">
        <f>SUM(E30)</f>
        <v>0</v>
      </c>
      <c r="F31" s="261">
        <f>SUM(F30)</f>
        <v>0</v>
      </c>
      <c r="G31" s="423"/>
      <c r="H31" s="423"/>
      <c r="I31" s="76"/>
    </row>
    <row r="32" spans="1:9" ht="15">
      <c r="A32" s="616" t="s">
        <v>1173</v>
      </c>
      <c r="B32" s="616"/>
      <c r="C32" s="616"/>
      <c r="D32" s="616"/>
      <c r="E32" s="616"/>
      <c r="F32" s="616"/>
      <c r="G32" s="616"/>
      <c r="H32" s="616"/>
      <c r="I32" s="616"/>
    </row>
    <row r="33" spans="1:9" ht="15">
      <c r="A33" s="425" t="s">
        <v>46</v>
      </c>
      <c r="B33" s="565" t="s">
        <v>41</v>
      </c>
      <c r="C33" s="546">
        <f>D33+E33+F33</f>
        <v>7.62</v>
      </c>
      <c r="D33" s="546">
        <f>SUM(D34:D37)</f>
        <v>7.62</v>
      </c>
      <c r="E33" s="546">
        <f>SUM(E34:E37)</f>
        <v>0</v>
      </c>
      <c r="F33" s="546">
        <f>SUM(F34:F37)</f>
        <v>0</v>
      </c>
      <c r="G33" s="562"/>
      <c r="H33" s="562"/>
      <c r="I33" s="76"/>
    </row>
    <row r="34" spans="1:9" ht="30.75">
      <c r="A34" s="451">
        <v>14</v>
      </c>
      <c r="B34" s="566" t="s">
        <v>1053</v>
      </c>
      <c r="C34" s="448">
        <f aca="true" t="shared" si="1" ref="C34:C44">D34+E34+F34</f>
        <v>1</v>
      </c>
      <c r="D34" s="79">
        <v>1</v>
      </c>
      <c r="E34" s="82"/>
      <c r="F34" s="82"/>
      <c r="G34" s="82" t="s">
        <v>1048</v>
      </c>
      <c r="H34" s="82" t="s">
        <v>1054</v>
      </c>
      <c r="I34" s="82" t="s">
        <v>720</v>
      </c>
    </row>
    <row r="35" spans="1:9" ht="62.25">
      <c r="A35" s="451">
        <v>15</v>
      </c>
      <c r="B35" s="89" t="s">
        <v>203</v>
      </c>
      <c r="C35" s="448">
        <f t="shared" si="1"/>
        <v>1.1</v>
      </c>
      <c r="D35" s="567">
        <v>1.1</v>
      </c>
      <c r="E35" s="568"/>
      <c r="F35" s="568"/>
      <c r="G35" s="82" t="s">
        <v>201</v>
      </c>
      <c r="H35" s="82" t="s">
        <v>116</v>
      </c>
      <c r="I35" s="82" t="s">
        <v>728</v>
      </c>
    </row>
    <row r="36" spans="1:9" ht="30.75">
      <c r="A36" s="451">
        <v>16</v>
      </c>
      <c r="B36" s="569" t="s">
        <v>216</v>
      </c>
      <c r="C36" s="448">
        <f t="shared" si="1"/>
        <v>3.57</v>
      </c>
      <c r="D36" s="567">
        <v>3.57</v>
      </c>
      <c r="E36" s="568"/>
      <c r="F36" s="568"/>
      <c r="G36" s="82" t="s">
        <v>117</v>
      </c>
      <c r="H36" s="82" t="s">
        <v>118</v>
      </c>
      <c r="I36" s="82" t="s">
        <v>728</v>
      </c>
    </row>
    <row r="37" spans="1:9" ht="30.75">
      <c r="A37" s="451">
        <v>17</v>
      </c>
      <c r="B37" s="569" t="s">
        <v>216</v>
      </c>
      <c r="C37" s="448">
        <f t="shared" si="1"/>
        <v>1.95</v>
      </c>
      <c r="D37" s="567">
        <v>1.95</v>
      </c>
      <c r="E37" s="568"/>
      <c r="F37" s="568"/>
      <c r="G37" s="82" t="s">
        <v>119</v>
      </c>
      <c r="H37" s="82" t="s">
        <v>118</v>
      </c>
      <c r="I37" s="82" t="s">
        <v>728</v>
      </c>
    </row>
    <row r="38" spans="1:9" ht="30.75">
      <c r="A38" s="425" t="s">
        <v>49</v>
      </c>
      <c r="B38" s="83" t="s">
        <v>217</v>
      </c>
      <c r="C38" s="546">
        <f t="shared" si="1"/>
        <v>8.4</v>
      </c>
      <c r="D38" s="553">
        <f>SUM(D39:D44)</f>
        <v>8.4</v>
      </c>
      <c r="E38" s="553"/>
      <c r="F38" s="553"/>
      <c r="G38" s="76"/>
      <c r="H38" s="76"/>
      <c r="I38" s="82"/>
    </row>
    <row r="39" spans="1:9" ht="30.75">
      <c r="A39" s="451">
        <v>18</v>
      </c>
      <c r="B39" s="81" t="s">
        <v>120</v>
      </c>
      <c r="C39" s="448">
        <f t="shared" si="1"/>
        <v>0.5</v>
      </c>
      <c r="D39" s="567">
        <v>0.5</v>
      </c>
      <c r="E39" s="570"/>
      <c r="F39" s="567"/>
      <c r="G39" s="82" t="s">
        <v>202</v>
      </c>
      <c r="H39" s="554" t="s">
        <v>126</v>
      </c>
      <c r="I39" s="82" t="s">
        <v>728</v>
      </c>
    </row>
    <row r="40" spans="1:9" ht="30.75">
      <c r="A40" s="451">
        <v>19</v>
      </c>
      <c r="B40" s="81" t="s">
        <v>121</v>
      </c>
      <c r="C40" s="448">
        <f t="shared" si="1"/>
        <v>0.4</v>
      </c>
      <c r="D40" s="567">
        <v>0.4</v>
      </c>
      <c r="E40" s="570"/>
      <c r="F40" s="567"/>
      <c r="G40" s="82" t="s">
        <v>202</v>
      </c>
      <c r="H40" s="554" t="s">
        <v>126</v>
      </c>
      <c r="I40" s="82" t="s">
        <v>728</v>
      </c>
    </row>
    <row r="41" spans="1:9" ht="30.75">
      <c r="A41" s="451">
        <v>20</v>
      </c>
      <c r="B41" s="81" t="s">
        <v>122</v>
      </c>
      <c r="C41" s="448">
        <f t="shared" si="1"/>
        <v>0.4</v>
      </c>
      <c r="D41" s="567">
        <v>0.4</v>
      </c>
      <c r="E41" s="570"/>
      <c r="F41" s="567"/>
      <c r="G41" s="82" t="s">
        <v>202</v>
      </c>
      <c r="H41" s="554" t="s">
        <v>126</v>
      </c>
      <c r="I41" s="82" t="s">
        <v>728</v>
      </c>
    </row>
    <row r="42" spans="1:9" ht="30.75">
      <c r="A42" s="451">
        <v>21</v>
      </c>
      <c r="B42" s="81" t="s">
        <v>123</v>
      </c>
      <c r="C42" s="448">
        <f t="shared" si="1"/>
        <v>1.2</v>
      </c>
      <c r="D42" s="567">
        <v>1.2</v>
      </c>
      <c r="E42" s="570"/>
      <c r="F42" s="567"/>
      <c r="G42" s="82" t="s">
        <v>202</v>
      </c>
      <c r="H42" s="554" t="s">
        <v>126</v>
      </c>
      <c r="I42" s="82" t="s">
        <v>728</v>
      </c>
    </row>
    <row r="43" spans="1:9" ht="30.75">
      <c r="A43" s="451">
        <v>22</v>
      </c>
      <c r="B43" s="81" t="s">
        <v>124</v>
      </c>
      <c r="C43" s="448">
        <f t="shared" si="1"/>
        <v>0.4</v>
      </c>
      <c r="D43" s="567">
        <v>0.4</v>
      </c>
      <c r="E43" s="570"/>
      <c r="F43" s="567"/>
      <c r="G43" s="82" t="s">
        <v>202</v>
      </c>
      <c r="H43" s="554" t="s">
        <v>126</v>
      </c>
      <c r="I43" s="82" t="s">
        <v>728</v>
      </c>
    </row>
    <row r="44" spans="1:9" ht="30.75">
      <c r="A44" s="451">
        <v>23</v>
      </c>
      <c r="B44" s="81" t="s">
        <v>125</v>
      </c>
      <c r="C44" s="448">
        <f t="shared" si="1"/>
        <v>5.5</v>
      </c>
      <c r="D44" s="567">
        <v>5.5</v>
      </c>
      <c r="E44" s="570"/>
      <c r="F44" s="567"/>
      <c r="G44" s="82" t="s">
        <v>202</v>
      </c>
      <c r="H44" s="554" t="s">
        <v>126</v>
      </c>
      <c r="I44" s="82" t="s">
        <v>728</v>
      </c>
    </row>
    <row r="45" spans="1:9" ht="15">
      <c r="A45" s="464"/>
      <c r="B45" s="562" t="s">
        <v>5</v>
      </c>
      <c r="C45" s="546">
        <f>C38+C33</f>
        <v>16.02</v>
      </c>
      <c r="D45" s="546">
        <f>D38+D33</f>
        <v>16.02</v>
      </c>
      <c r="E45" s="546">
        <f>E38+E33</f>
        <v>0</v>
      </c>
      <c r="F45" s="546">
        <f>F38+F33</f>
        <v>0</v>
      </c>
      <c r="G45" s="548"/>
      <c r="H45" s="548"/>
      <c r="I45" s="82"/>
    </row>
    <row r="46" spans="1:9" ht="15">
      <c r="A46" s="460">
        <v>23</v>
      </c>
      <c r="B46" s="460" t="s">
        <v>1156</v>
      </c>
      <c r="C46" s="571">
        <f>C45+C31+C28</f>
        <v>49.52</v>
      </c>
      <c r="D46" s="571">
        <f>D45+D31+D28</f>
        <v>49.52</v>
      </c>
      <c r="E46" s="571">
        <f>E45+E31+E28</f>
        <v>0</v>
      </c>
      <c r="F46" s="571">
        <f>F45+F31+F28</f>
        <v>0</v>
      </c>
      <c r="G46" s="572"/>
      <c r="H46" s="573"/>
      <c r="I46" s="572"/>
    </row>
    <row r="47" spans="1:9" ht="15">
      <c r="A47" s="542"/>
      <c r="B47" s="543"/>
      <c r="C47" s="544"/>
      <c r="D47" s="544"/>
      <c r="E47" s="543"/>
      <c r="F47" s="543"/>
      <c r="G47" s="542"/>
      <c r="H47" s="543"/>
      <c r="I47" s="543"/>
    </row>
    <row r="48" spans="1:9" ht="15">
      <c r="A48" s="542"/>
      <c r="B48" s="543"/>
      <c r="C48" s="544"/>
      <c r="D48" s="544"/>
      <c r="E48" s="543"/>
      <c r="F48" s="543"/>
      <c r="G48" s="542"/>
      <c r="H48" s="636"/>
      <c r="I48" s="636"/>
    </row>
  </sheetData>
  <sheetProtection/>
  <mergeCells count="17">
    <mergeCell ref="H7:H8"/>
    <mergeCell ref="A1:C1"/>
    <mergeCell ref="G1:I1"/>
    <mergeCell ref="A2:C2"/>
    <mergeCell ref="G2:I2"/>
    <mergeCell ref="A4:I4"/>
    <mergeCell ref="A5:I5"/>
    <mergeCell ref="H48:I48"/>
    <mergeCell ref="A10:I10"/>
    <mergeCell ref="A29:I29"/>
    <mergeCell ref="A32:I32"/>
    <mergeCell ref="I7:I8"/>
    <mergeCell ref="A7:A8"/>
    <mergeCell ref="B7:B8"/>
    <mergeCell ref="C7:C8"/>
    <mergeCell ref="D7:F7"/>
    <mergeCell ref="G7:G8"/>
  </mergeCells>
  <printOptions horizontalCentered="1"/>
  <pageMargins left="0.3" right="0.3" top="0.78" bottom="0.8" header="0.16" footer="0.27"/>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A1:I37"/>
  <sheetViews>
    <sheetView zoomScalePageLayoutView="0" workbookViewId="0" topLeftCell="A1">
      <selection activeCell="H37" sqref="H37:I37"/>
    </sheetView>
  </sheetViews>
  <sheetFormatPr defaultColWidth="7.8515625" defaultRowHeight="12.75"/>
  <cols>
    <col min="1" max="1" width="4.421875" style="9" bestFit="1" customWidth="1"/>
    <col min="2" max="2" width="36.28125" style="2" customWidth="1"/>
    <col min="3" max="3" width="10.00390625" style="10" customWidth="1"/>
    <col min="4" max="5" width="6.28125" style="2" customWidth="1"/>
    <col min="6" max="6" width="15.57421875" style="9" customWidth="1"/>
    <col min="7" max="7" width="14.28125" style="2" customWidth="1"/>
    <col min="8" max="8" width="40.140625" style="2" customWidth="1"/>
    <col min="9" max="16384" width="7.8515625" style="3" customWidth="1"/>
  </cols>
  <sheetData>
    <row r="1" spans="1:8" ht="16.5" customHeight="1">
      <c r="A1" s="589" t="s">
        <v>236</v>
      </c>
      <c r="B1" s="589"/>
      <c r="C1" s="71"/>
      <c r="D1" s="71"/>
      <c r="E1" s="71"/>
      <c r="F1" s="590" t="s">
        <v>237</v>
      </c>
      <c r="G1" s="590"/>
      <c r="H1" s="590"/>
    </row>
    <row r="2" spans="1:8" ht="16.5" customHeight="1">
      <c r="A2" s="590" t="s">
        <v>1108</v>
      </c>
      <c r="B2" s="590"/>
      <c r="C2" s="113"/>
      <c r="D2" s="71"/>
      <c r="E2" s="71"/>
      <c r="F2" s="590" t="s">
        <v>238</v>
      </c>
      <c r="G2" s="590"/>
      <c r="H2" s="590"/>
    </row>
    <row r="3" spans="1:8" ht="12.75">
      <c r="A3" s="7"/>
      <c r="B3" s="3"/>
      <c r="C3" s="8"/>
      <c r="D3" s="3"/>
      <c r="E3" s="3"/>
      <c r="F3" s="3"/>
      <c r="G3" s="3"/>
      <c r="H3" s="3"/>
    </row>
    <row r="4" spans="1:8" ht="45.75" customHeight="1">
      <c r="A4" s="594" t="s">
        <v>927</v>
      </c>
      <c r="B4" s="594"/>
      <c r="C4" s="594"/>
      <c r="D4" s="594"/>
      <c r="E4" s="594"/>
      <c r="F4" s="594"/>
      <c r="G4" s="594"/>
      <c r="H4" s="594"/>
    </row>
    <row r="5" spans="1:8" ht="20.25" customHeight="1">
      <c r="A5" s="667" t="str">
        <f>'Tong '!A5:H5</f>
        <v>( Kèm theo Nghị quyết số 30/NQ-HĐND ngày 15 tháng 12 năm 2016 của Hội đồng nhân dân tỉnh)</v>
      </c>
      <c r="B5" s="667"/>
      <c r="C5" s="667"/>
      <c r="D5" s="667"/>
      <c r="E5" s="667"/>
      <c r="F5" s="667"/>
      <c r="G5" s="667"/>
      <c r="H5" s="667"/>
    </row>
    <row r="6" ht="28.5" customHeight="1"/>
    <row r="7" spans="1:9" s="114" customFormat="1" ht="27.75" customHeight="1">
      <c r="A7" s="666" t="s">
        <v>0</v>
      </c>
      <c r="B7" s="649" t="s">
        <v>7</v>
      </c>
      <c r="C7" s="654" t="s">
        <v>6</v>
      </c>
      <c r="D7" s="649" t="s">
        <v>239</v>
      </c>
      <c r="E7" s="649"/>
      <c r="F7" s="649"/>
      <c r="G7" s="649" t="s">
        <v>148</v>
      </c>
      <c r="H7" s="649" t="s">
        <v>382</v>
      </c>
      <c r="I7" s="649" t="s">
        <v>4</v>
      </c>
    </row>
    <row r="8" spans="1:9" s="114" customFormat="1" ht="70.5" customHeight="1">
      <c r="A8" s="666"/>
      <c r="B8" s="649"/>
      <c r="C8" s="654"/>
      <c r="D8" s="447" t="s">
        <v>3</v>
      </c>
      <c r="E8" s="76" t="s">
        <v>1</v>
      </c>
      <c r="F8" s="76" t="s">
        <v>2</v>
      </c>
      <c r="G8" s="649"/>
      <c r="H8" s="649"/>
      <c r="I8" s="649"/>
    </row>
    <row r="9" spans="1:9" s="115" customFormat="1" ht="9.75">
      <c r="A9" s="73">
        <v>-1</v>
      </c>
      <c r="B9" s="73">
        <v>-2</v>
      </c>
      <c r="C9" s="67" t="s">
        <v>8</v>
      </c>
      <c r="D9" s="73">
        <v>-4</v>
      </c>
      <c r="E9" s="73">
        <v>-5</v>
      </c>
      <c r="F9" s="73">
        <v>-6</v>
      </c>
      <c r="G9" s="73">
        <v>-7</v>
      </c>
      <c r="H9" s="73">
        <v>-8</v>
      </c>
      <c r="I9" s="73">
        <v>-9</v>
      </c>
    </row>
    <row r="10" spans="1:9" s="114" customFormat="1" ht="15">
      <c r="A10" s="617" t="s">
        <v>1063</v>
      </c>
      <c r="B10" s="618"/>
      <c r="C10" s="618"/>
      <c r="D10" s="618"/>
      <c r="E10" s="618"/>
      <c r="F10" s="618"/>
      <c r="G10" s="618"/>
      <c r="H10" s="618"/>
      <c r="I10" s="618"/>
    </row>
    <row r="11" spans="1:9" s="114" customFormat="1" ht="15">
      <c r="A11" s="466" t="s">
        <v>46</v>
      </c>
      <c r="B11" s="83" t="s">
        <v>713</v>
      </c>
      <c r="C11" s="574">
        <f>D11+E11+F11</f>
        <v>0.25</v>
      </c>
      <c r="D11" s="574">
        <f>D12</f>
        <v>0.25</v>
      </c>
      <c r="E11" s="574">
        <f>E12</f>
        <v>0</v>
      </c>
      <c r="F11" s="574">
        <f>F12</f>
        <v>0</v>
      </c>
      <c r="G11" s="575"/>
      <c r="H11" s="83"/>
      <c r="I11" s="488"/>
    </row>
    <row r="12" spans="1:9" s="114" customFormat="1" ht="30.75" customHeight="1">
      <c r="A12" s="89">
        <v>1</v>
      </c>
      <c r="B12" s="88" t="s">
        <v>890</v>
      </c>
      <c r="C12" s="535">
        <f aca="true" t="shared" si="0" ref="C12:C18">D12+E12+F12</f>
        <v>0.25</v>
      </c>
      <c r="D12" s="576">
        <v>0.25</v>
      </c>
      <c r="E12" s="577"/>
      <c r="F12" s="577"/>
      <c r="G12" s="260" t="s">
        <v>207</v>
      </c>
      <c r="H12" s="492" t="s">
        <v>891</v>
      </c>
      <c r="I12" s="81"/>
    </row>
    <row r="13" spans="1:9" s="114" customFormat="1" ht="15">
      <c r="A13" s="466" t="s">
        <v>49</v>
      </c>
      <c r="B13" s="95" t="s">
        <v>52</v>
      </c>
      <c r="C13" s="574">
        <f t="shared" si="0"/>
        <v>3.3200000000000003</v>
      </c>
      <c r="D13" s="578">
        <f>SUM(D14:D15)</f>
        <v>2.8400000000000003</v>
      </c>
      <c r="E13" s="578">
        <f>SUM(E14:E15)</f>
        <v>0.48</v>
      </c>
      <c r="F13" s="578">
        <f>SUM(F14:F15)</f>
        <v>0</v>
      </c>
      <c r="G13" s="488"/>
      <c r="H13" s="579"/>
      <c r="I13" s="83"/>
    </row>
    <row r="14" spans="1:9" s="114" customFormat="1" ht="29.25" customHeight="1">
      <c r="A14" s="89">
        <v>2</v>
      </c>
      <c r="B14" s="89" t="s">
        <v>892</v>
      </c>
      <c r="C14" s="535">
        <f t="shared" si="0"/>
        <v>1.12</v>
      </c>
      <c r="D14" s="260">
        <v>0.64</v>
      </c>
      <c r="E14" s="260">
        <v>0.48</v>
      </c>
      <c r="F14" s="577"/>
      <c r="G14" s="89" t="s">
        <v>893</v>
      </c>
      <c r="H14" s="81" t="s">
        <v>894</v>
      </c>
      <c r="I14" s="81"/>
    </row>
    <row r="15" spans="1:9" s="114" customFormat="1" ht="62.25">
      <c r="A15" s="89">
        <v>3</v>
      </c>
      <c r="B15" s="89" t="s">
        <v>895</v>
      </c>
      <c r="C15" s="535">
        <f t="shared" si="0"/>
        <v>2.2</v>
      </c>
      <c r="D15" s="260">
        <v>2.2</v>
      </c>
      <c r="E15" s="577"/>
      <c r="F15" s="577"/>
      <c r="G15" s="89" t="s">
        <v>896</v>
      </c>
      <c r="H15" s="580" t="s">
        <v>897</v>
      </c>
      <c r="I15" s="81"/>
    </row>
    <row r="16" spans="1:9" s="114" customFormat="1" ht="15">
      <c r="A16" s="466" t="s">
        <v>50</v>
      </c>
      <c r="B16" s="207" t="s">
        <v>56</v>
      </c>
      <c r="C16" s="574">
        <f t="shared" si="0"/>
        <v>0.7</v>
      </c>
      <c r="D16" s="574">
        <f>SUM(D17:D18)</f>
        <v>0.7</v>
      </c>
      <c r="E16" s="574">
        <f>SUM(E17:E18)</f>
        <v>0</v>
      </c>
      <c r="F16" s="574">
        <f>SUM(F17:F18)</f>
        <v>0</v>
      </c>
      <c r="G16" s="488"/>
      <c r="H16" s="579"/>
      <c r="I16" s="83"/>
    </row>
    <row r="17" spans="1:9" s="114" customFormat="1" ht="15">
      <c r="A17" s="664">
        <v>4</v>
      </c>
      <c r="B17" s="665" t="s">
        <v>901</v>
      </c>
      <c r="C17" s="535">
        <f t="shared" si="0"/>
        <v>0.3</v>
      </c>
      <c r="D17" s="535">
        <v>0.3</v>
      </c>
      <c r="E17" s="577"/>
      <c r="F17" s="577"/>
      <c r="G17" s="260" t="s">
        <v>205</v>
      </c>
      <c r="H17" s="664" t="s">
        <v>902</v>
      </c>
      <c r="I17" s="662"/>
    </row>
    <row r="18" spans="1:9" s="114" customFormat="1" ht="17.25" customHeight="1">
      <c r="A18" s="664"/>
      <c r="B18" s="665"/>
      <c r="C18" s="535">
        <f t="shared" si="0"/>
        <v>0.4</v>
      </c>
      <c r="D18" s="535">
        <v>0.4</v>
      </c>
      <c r="E18" s="577"/>
      <c r="F18" s="577"/>
      <c r="G18" s="260" t="s">
        <v>903</v>
      </c>
      <c r="H18" s="664"/>
      <c r="I18" s="662"/>
    </row>
    <row r="19" spans="1:9" s="114" customFormat="1" ht="15">
      <c r="A19" s="661" t="s">
        <v>5</v>
      </c>
      <c r="B19" s="661"/>
      <c r="C19" s="488">
        <f>C16+C13+C11</f>
        <v>4.2700000000000005</v>
      </c>
      <c r="D19" s="488">
        <f>D16+D13+D11</f>
        <v>3.79</v>
      </c>
      <c r="E19" s="488">
        <f>E16+E13+E11</f>
        <v>0.48</v>
      </c>
      <c r="F19" s="488">
        <f>F16+F13+F11</f>
        <v>0</v>
      </c>
      <c r="G19" s="488"/>
      <c r="H19" s="83"/>
      <c r="I19" s="466"/>
    </row>
    <row r="20" spans="1:9" s="114" customFormat="1" ht="35.25" customHeight="1">
      <c r="A20" s="616" t="s">
        <v>1494</v>
      </c>
      <c r="B20" s="619"/>
      <c r="C20" s="619"/>
      <c r="D20" s="619"/>
      <c r="E20" s="619"/>
      <c r="F20" s="619"/>
      <c r="G20" s="619"/>
      <c r="H20" s="619"/>
      <c r="I20" s="619"/>
    </row>
    <row r="21" spans="1:9" s="114" customFormat="1" ht="15">
      <c r="A21" s="616" t="s">
        <v>1173</v>
      </c>
      <c r="B21" s="616"/>
      <c r="C21" s="616"/>
      <c r="D21" s="616"/>
      <c r="E21" s="616"/>
      <c r="F21" s="616"/>
      <c r="G21" s="616"/>
      <c r="H21" s="616"/>
      <c r="I21" s="616"/>
    </row>
    <row r="22" spans="1:9" s="114" customFormat="1" ht="15">
      <c r="A22" s="466" t="s">
        <v>46</v>
      </c>
      <c r="B22" s="466" t="s">
        <v>41</v>
      </c>
      <c r="C22" s="488">
        <f>D22+E22+F22</f>
        <v>1.05</v>
      </c>
      <c r="D22" s="488">
        <f>SUM(D23:D24)</f>
        <v>1.05</v>
      </c>
      <c r="E22" s="488">
        <f>SUM(E23:E24)</f>
        <v>0</v>
      </c>
      <c r="F22" s="488">
        <f>SUM(F23:F24)</f>
        <v>0</v>
      </c>
      <c r="G22" s="466"/>
      <c r="H22" s="466"/>
      <c r="I22" s="466"/>
    </row>
    <row r="23" spans="1:9" s="114" customFormat="1" ht="62.25">
      <c r="A23" s="89">
        <v>1</v>
      </c>
      <c r="B23" s="81" t="s">
        <v>1357</v>
      </c>
      <c r="C23" s="260">
        <f aca="true" t="shared" si="1" ref="C23:C33">D23+E23+F23</f>
        <v>0.3</v>
      </c>
      <c r="D23" s="535">
        <v>0.3</v>
      </c>
      <c r="E23" s="81"/>
      <c r="F23" s="81"/>
      <c r="G23" s="582" t="s">
        <v>204</v>
      </c>
      <c r="H23" s="81" t="s">
        <v>225</v>
      </c>
      <c r="I23" s="260" t="s">
        <v>678</v>
      </c>
    </row>
    <row r="24" spans="1:9" s="114" customFormat="1" ht="78">
      <c r="A24" s="89">
        <v>2</v>
      </c>
      <c r="B24" s="81" t="s">
        <v>1358</v>
      </c>
      <c r="C24" s="260">
        <f t="shared" si="1"/>
        <v>0.75</v>
      </c>
      <c r="D24" s="535">
        <v>0.75</v>
      </c>
      <c r="E24" s="81"/>
      <c r="F24" s="81"/>
      <c r="G24" s="582" t="s">
        <v>889</v>
      </c>
      <c r="H24" s="81" t="s">
        <v>226</v>
      </c>
      <c r="I24" s="260" t="s">
        <v>678</v>
      </c>
    </row>
    <row r="25" spans="1:9" s="114" customFormat="1" ht="15">
      <c r="A25" s="466" t="s">
        <v>49</v>
      </c>
      <c r="B25" s="95" t="s">
        <v>52</v>
      </c>
      <c r="C25" s="488">
        <f t="shared" si="1"/>
        <v>1.1</v>
      </c>
      <c r="D25" s="578">
        <f>SUM(D26:D28)</f>
        <v>1.1</v>
      </c>
      <c r="E25" s="578">
        <f>SUM(E26:E28)</f>
        <v>0</v>
      </c>
      <c r="F25" s="578">
        <f>SUM(F26:F28)</f>
        <v>0</v>
      </c>
      <c r="G25" s="488"/>
      <c r="H25" s="579"/>
      <c r="I25" s="83"/>
    </row>
    <row r="26" spans="1:9" s="114" customFormat="1" ht="66" customHeight="1">
      <c r="A26" s="89">
        <v>3</v>
      </c>
      <c r="B26" s="540" t="s">
        <v>127</v>
      </c>
      <c r="C26" s="260">
        <f t="shared" si="1"/>
        <v>0.5</v>
      </c>
      <c r="D26" s="535">
        <v>0.5</v>
      </c>
      <c r="E26" s="81"/>
      <c r="F26" s="81"/>
      <c r="G26" s="260" t="s">
        <v>205</v>
      </c>
      <c r="H26" s="81" t="s">
        <v>227</v>
      </c>
      <c r="I26" s="260" t="s">
        <v>678</v>
      </c>
    </row>
    <row r="27" spans="1:9" s="114" customFormat="1" ht="66" customHeight="1">
      <c r="A27" s="89">
        <v>4</v>
      </c>
      <c r="B27" s="540" t="s">
        <v>127</v>
      </c>
      <c r="C27" s="260">
        <f t="shared" si="1"/>
        <v>0.3</v>
      </c>
      <c r="D27" s="535">
        <v>0.3</v>
      </c>
      <c r="E27" s="81"/>
      <c r="F27" s="81"/>
      <c r="G27" s="260" t="s">
        <v>206</v>
      </c>
      <c r="H27" s="81" t="s">
        <v>227</v>
      </c>
      <c r="I27" s="260" t="s">
        <v>678</v>
      </c>
    </row>
    <row r="28" spans="1:9" s="114" customFormat="1" ht="66" customHeight="1">
      <c r="A28" s="89">
        <v>5</v>
      </c>
      <c r="B28" s="540" t="s">
        <v>128</v>
      </c>
      <c r="C28" s="260">
        <f t="shared" si="1"/>
        <v>0.3</v>
      </c>
      <c r="D28" s="535">
        <v>0.3</v>
      </c>
      <c r="E28" s="81"/>
      <c r="F28" s="81"/>
      <c r="G28" s="260" t="s">
        <v>207</v>
      </c>
      <c r="H28" s="81" t="s">
        <v>228</v>
      </c>
      <c r="I28" s="260" t="s">
        <v>678</v>
      </c>
    </row>
    <row r="29" spans="1:9" s="114" customFormat="1" ht="15">
      <c r="A29" s="466" t="s">
        <v>50</v>
      </c>
      <c r="B29" s="583" t="s">
        <v>39</v>
      </c>
      <c r="C29" s="488">
        <f t="shared" si="1"/>
        <v>1.5</v>
      </c>
      <c r="D29" s="574">
        <f>SUM(D30:D33)</f>
        <v>1.5</v>
      </c>
      <c r="E29" s="574">
        <f>SUM(E30:E33)</f>
        <v>0</v>
      </c>
      <c r="F29" s="574">
        <f>SUM(F30:F33)</f>
        <v>0</v>
      </c>
      <c r="G29" s="488"/>
      <c r="H29" s="83"/>
      <c r="I29" s="488"/>
    </row>
    <row r="30" spans="1:9" s="114" customFormat="1" ht="30.75">
      <c r="A30" s="89">
        <v>6</v>
      </c>
      <c r="B30" s="81" t="s">
        <v>129</v>
      </c>
      <c r="C30" s="260">
        <f t="shared" si="1"/>
        <v>0.5</v>
      </c>
      <c r="D30" s="535">
        <v>0.5</v>
      </c>
      <c r="E30" s="81"/>
      <c r="F30" s="81"/>
      <c r="G30" s="582" t="s">
        <v>205</v>
      </c>
      <c r="H30" s="662" t="s">
        <v>229</v>
      </c>
      <c r="I30" s="260" t="s">
        <v>678</v>
      </c>
    </row>
    <row r="31" spans="1:9" s="114" customFormat="1" ht="30.75">
      <c r="A31" s="89">
        <v>7</v>
      </c>
      <c r="B31" s="81" t="s">
        <v>129</v>
      </c>
      <c r="C31" s="260">
        <f t="shared" si="1"/>
        <v>0.5</v>
      </c>
      <c r="D31" s="535">
        <v>0.5</v>
      </c>
      <c r="E31" s="81"/>
      <c r="F31" s="81"/>
      <c r="G31" s="582" t="s">
        <v>208</v>
      </c>
      <c r="H31" s="662"/>
      <c r="I31" s="260" t="s">
        <v>678</v>
      </c>
    </row>
    <row r="32" spans="1:9" s="114" customFormat="1" ht="30.75">
      <c r="A32" s="89">
        <v>8</v>
      </c>
      <c r="B32" s="581" t="s">
        <v>898</v>
      </c>
      <c r="C32" s="260">
        <f t="shared" si="1"/>
        <v>0.2</v>
      </c>
      <c r="D32" s="535">
        <v>0.2</v>
      </c>
      <c r="E32" s="584"/>
      <c r="F32" s="584"/>
      <c r="G32" s="260" t="s">
        <v>206</v>
      </c>
      <c r="H32" s="663" t="s">
        <v>899</v>
      </c>
      <c r="I32" s="81" t="s">
        <v>692</v>
      </c>
    </row>
    <row r="33" spans="1:9" s="114" customFormat="1" ht="51.75" customHeight="1">
      <c r="A33" s="89">
        <v>9</v>
      </c>
      <c r="B33" s="581" t="s">
        <v>898</v>
      </c>
      <c r="C33" s="260">
        <f t="shared" si="1"/>
        <v>0.3</v>
      </c>
      <c r="D33" s="535">
        <v>0.3</v>
      </c>
      <c r="E33" s="577"/>
      <c r="F33" s="577"/>
      <c r="G33" s="260" t="s">
        <v>900</v>
      </c>
      <c r="H33" s="663"/>
      <c r="I33" s="81" t="s">
        <v>692</v>
      </c>
    </row>
    <row r="34" spans="1:9" s="114" customFormat="1" ht="15">
      <c r="A34" s="661" t="s">
        <v>1146</v>
      </c>
      <c r="B34" s="661"/>
      <c r="C34" s="488">
        <f>C29+C25+C22</f>
        <v>3.6500000000000004</v>
      </c>
      <c r="D34" s="488">
        <f>D29+D25+D22</f>
        <v>3.6500000000000004</v>
      </c>
      <c r="E34" s="488">
        <f>E29+E25+E22</f>
        <v>0</v>
      </c>
      <c r="F34" s="488">
        <f>F29+F25+F22</f>
        <v>0</v>
      </c>
      <c r="G34" s="488"/>
      <c r="H34" s="83"/>
      <c r="I34" s="466"/>
    </row>
    <row r="35" spans="1:9" s="114" customFormat="1" ht="15">
      <c r="A35" s="76">
        <v>13</v>
      </c>
      <c r="B35" s="300" t="s">
        <v>220</v>
      </c>
      <c r="C35" s="488">
        <f>C34+C19</f>
        <v>7.920000000000001</v>
      </c>
      <c r="D35" s="488">
        <f>D34+D19</f>
        <v>7.44</v>
      </c>
      <c r="E35" s="488">
        <f>E34+E19</f>
        <v>0.48</v>
      </c>
      <c r="F35" s="488">
        <f>SUM(F34+F19)</f>
        <v>0</v>
      </c>
      <c r="G35" s="300"/>
      <c r="H35" s="300"/>
      <c r="I35" s="585"/>
    </row>
    <row r="37" spans="8:9" ht="15">
      <c r="H37" s="636"/>
      <c r="I37" s="636"/>
    </row>
  </sheetData>
  <sheetProtection/>
  <mergeCells count="25">
    <mergeCell ref="G7:G8"/>
    <mergeCell ref="H7:H8"/>
    <mergeCell ref="A1:B1"/>
    <mergeCell ref="F1:H1"/>
    <mergeCell ref="A2:B2"/>
    <mergeCell ref="F2:H2"/>
    <mergeCell ref="A4:H4"/>
    <mergeCell ref="A5:H5"/>
    <mergeCell ref="I7:I8"/>
    <mergeCell ref="A10:I10"/>
    <mergeCell ref="A17:A18"/>
    <mergeCell ref="B17:B18"/>
    <mergeCell ref="H17:H18"/>
    <mergeCell ref="I17:I18"/>
    <mergeCell ref="A7:A8"/>
    <mergeCell ref="B7:B8"/>
    <mergeCell ref="C7:C8"/>
    <mergeCell ref="D7:F7"/>
    <mergeCell ref="H37:I37"/>
    <mergeCell ref="A19:B19"/>
    <mergeCell ref="A20:I20"/>
    <mergeCell ref="A21:I21"/>
    <mergeCell ref="H30:H31"/>
    <mergeCell ref="H32:H33"/>
    <mergeCell ref="A34:B34"/>
  </mergeCells>
  <printOptions horizontalCentered="1"/>
  <pageMargins left="0.3" right="0.3" top="0.78" bottom="0.8" header="0.16" footer="0.27"/>
  <pageSetup horizontalDpi="600" verticalDpi="600" orientation="landscape" paperSize="9" r:id="rId2"/>
  <headerFooter alignWithMargins="0">
    <oddFooter>&amp;CPage &amp;P</oddFooter>
  </headerFooter>
  <drawing r:id="rId1"/>
</worksheet>
</file>

<file path=xl/worksheets/sheet16.xml><?xml version="1.0" encoding="utf-8"?>
<worksheet xmlns="http://schemas.openxmlformats.org/spreadsheetml/2006/main" xmlns:r="http://schemas.openxmlformats.org/officeDocument/2006/relationships">
  <dimension ref="A1:I37"/>
  <sheetViews>
    <sheetView zoomScalePageLayoutView="0" workbookViewId="0" topLeftCell="E22">
      <selection activeCell="H37" sqref="H37:I37"/>
    </sheetView>
  </sheetViews>
  <sheetFormatPr defaultColWidth="7.8515625" defaultRowHeight="12.75"/>
  <cols>
    <col min="1" max="1" width="4.421875" style="9" bestFit="1" customWidth="1"/>
    <col min="2" max="2" width="25.140625" style="2" customWidth="1"/>
    <col min="3" max="3" width="9.28125" style="10" customWidth="1"/>
    <col min="4" max="4" width="7.28125" style="10" customWidth="1"/>
    <col min="5" max="6" width="6.28125" style="2" customWidth="1"/>
    <col min="7" max="7" width="15.57421875" style="9" customWidth="1"/>
    <col min="8" max="8" width="52.28125" style="2" customWidth="1"/>
    <col min="9" max="9" width="16.28125" style="2" customWidth="1"/>
    <col min="10" max="16384" width="7.8515625" style="3" customWidth="1"/>
  </cols>
  <sheetData>
    <row r="1" spans="1:9" ht="16.5" customHeight="1">
      <c r="A1" s="589" t="s">
        <v>236</v>
      </c>
      <c r="B1" s="589"/>
      <c r="C1" s="589"/>
      <c r="D1" s="71"/>
      <c r="E1" s="71"/>
      <c r="F1" s="71"/>
      <c r="G1" s="590" t="s">
        <v>237</v>
      </c>
      <c r="H1" s="590"/>
      <c r="I1" s="590"/>
    </row>
    <row r="2" spans="1:9" ht="16.5" customHeight="1">
      <c r="A2" s="590" t="s">
        <v>1108</v>
      </c>
      <c r="B2" s="590"/>
      <c r="C2" s="590"/>
      <c r="D2" s="33"/>
      <c r="E2" s="71"/>
      <c r="F2" s="71"/>
      <c r="G2" s="590" t="s">
        <v>238</v>
      </c>
      <c r="H2" s="590"/>
      <c r="I2" s="590"/>
    </row>
    <row r="3" spans="1:9" ht="12.75">
      <c r="A3" s="7"/>
      <c r="B3" s="3"/>
      <c r="C3" s="3"/>
      <c r="D3" s="8"/>
      <c r="E3" s="3"/>
      <c r="F3" s="3"/>
      <c r="G3" s="3"/>
      <c r="H3" s="3"/>
      <c r="I3" s="3"/>
    </row>
    <row r="4" spans="1:9" ht="34.5" customHeight="1">
      <c r="A4" s="594" t="s">
        <v>1172</v>
      </c>
      <c r="B4" s="594"/>
      <c r="C4" s="594"/>
      <c r="D4" s="594"/>
      <c r="E4" s="594"/>
      <c r="F4" s="594"/>
      <c r="G4" s="594"/>
      <c r="H4" s="594"/>
      <c r="I4" s="594"/>
    </row>
    <row r="5" spans="1:9" ht="20.25" customHeight="1">
      <c r="A5" s="610" t="str">
        <f>'Tong '!A5:H5</f>
        <v>( Kèm theo Nghị quyết số 30/NQ-HĐND ngày 15 tháng 12 năm 2016 của Hội đồng nhân dân tỉnh)</v>
      </c>
      <c r="B5" s="610"/>
      <c r="C5" s="610"/>
      <c r="D5" s="610"/>
      <c r="E5" s="610"/>
      <c r="F5" s="610"/>
      <c r="G5" s="610"/>
      <c r="H5" s="610"/>
      <c r="I5" s="610"/>
    </row>
    <row r="6" spans="1:9" ht="20.25" customHeight="1">
      <c r="A6" s="256"/>
      <c r="B6" s="256"/>
      <c r="C6" s="256"/>
      <c r="D6" s="256"/>
      <c r="E6" s="256"/>
      <c r="F6" s="256"/>
      <c r="G6" s="256"/>
      <c r="H6" s="256"/>
      <c r="I6" s="256"/>
    </row>
    <row r="7" spans="1:9" s="114" customFormat="1" ht="26.25" customHeight="1">
      <c r="A7" s="672" t="s">
        <v>1157</v>
      </c>
      <c r="B7" s="614" t="s">
        <v>7</v>
      </c>
      <c r="C7" s="615" t="s">
        <v>6</v>
      </c>
      <c r="D7" s="614" t="s">
        <v>239</v>
      </c>
      <c r="E7" s="614"/>
      <c r="F7" s="614"/>
      <c r="G7" s="614" t="s">
        <v>148</v>
      </c>
      <c r="H7" s="614" t="s">
        <v>382</v>
      </c>
      <c r="I7" s="614" t="s">
        <v>4</v>
      </c>
    </row>
    <row r="8" spans="1:9" s="114" customFormat="1" ht="48.75" customHeight="1">
      <c r="A8" s="672"/>
      <c r="B8" s="614"/>
      <c r="C8" s="615"/>
      <c r="D8" s="50" t="s">
        <v>3</v>
      </c>
      <c r="E8" s="38" t="s">
        <v>1</v>
      </c>
      <c r="F8" s="38" t="s">
        <v>2</v>
      </c>
      <c r="G8" s="614"/>
      <c r="H8" s="614"/>
      <c r="I8" s="614"/>
    </row>
    <row r="9" spans="1:9" s="115" customFormat="1" ht="9.75">
      <c r="A9" s="36">
        <v>-1</v>
      </c>
      <c r="B9" s="36">
        <v>-2</v>
      </c>
      <c r="C9" s="78" t="s">
        <v>8</v>
      </c>
      <c r="D9" s="36">
        <v>-4</v>
      </c>
      <c r="E9" s="36">
        <v>-5</v>
      </c>
      <c r="F9" s="36">
        <v>-6</v>
      </c>
      <c r="G9" s="36">
        <v>-7</v>
      </c>
      <c r="H9" s="36">
        <v>-8</v>
      </c>
      <c r="I9" s="36">
        <v>-9</v>
      </c>
    </row>
    <row r="10" spans="1:9" s="114" customFormat="1" ht="19.5" customHeight="1">
      <c r="A10" s="624" t="s">
        <v>1063</v>
      </c>
      <c r="B10" s="625"/>
      <c r="C10" s="625"/>
      <c r="D10" s="625"/>
      <c r="E10" s="625"/>
      <c r="F10" s="625"/>
      <c r="G10" s="625"/>
      <c r="H10" s="625"/>
      <c r="I10" s="625"/>
    </row>
    <row r="11" spans="1:9" s="114" customFormat="1" ht="12.75">
      <c r="A11" s="57" t="s">
        <v>46</v>
      </c>
      <c r="B11" s="64" t="s">
        <v>52</v>
      </c>
      <c r="C11" s="99">
        <f aca="true" t="shared" si="0" ref="C11:C16">D11+E11+F11</f>
        <v>4.15</v>
      </c>
      <c r="D11" s="99">
        <f>D12+D13+D14+D15+D16</f>
        <v>4.15</v>
      </c>
      <c r="E11" s="99">
        <f>E12+E13+E14+E15+E16</f>
        <v>0</v>
      </c>
      <c r="F11" s="99">
        <f>F12+F13+F14+F15+F16</f>
        <v>0</v>
      </c>
      <c r="G11" s="57"/>
      <c r="H11" s="64"/>
      <c r="I11" s="57"/>
    </row>
    <row r="12" spans="1:9" s="114" customFormat="1" ht="26.25">
      <c r="A12" s="98">
        <v>1</v>
      </c>
      <c r="B12" s="49" t="s">
        <v>904</v>
      </c>
      <c r="C12" s="77">
        <f t="shared" si="0"/>
        <v>0.2</v>
      </c>
      <c r="D12" s="34">
        <v>0.2</v>
      </c>
      <c r="E12" s="116"/>
      <c r="F12" s="34"/>
      <c r="G12" s="98" t="s">
        <v>905</v>
      </c>
      <c r="H12" s="39" t="s">
        <v>906</v>
      </c>
      <c r="I12" s="100"/>
    </row>
    <row r="13" spans="1:9" s="114" customFormat="1" ht="26.25">
      <c r="A13" s="98">
        <v>2</v>
      </c>
      <c r="B13" s="49" t="s">
        <v>904</v>
      </c>
      <c r="C13" s="77">
        <f t="shared" si="0"/>
        <v>0.2</v>
      </c>
      <c r="D13" s="34">
        <v>0.2</v>
      </c>
      <c r="E13" s="49"/>
      <c r="F13" s="34"/>
      <c r="G13" s="98" t="s">
        <v>905</v>
      </c>
      <c r="H13" s="39" t="s">
        <v>907</v>
      </c>
      <c r="I13" s="100"/>
    </row>
    <row r="14" spans="1:9" s="114" customFormat="1" ht="27.75" customHeight="1">
      <c r="A14" s="98">
        <v>3</v>
      </c>
      <c r="B14" s="49" t="s">
        <v>908</v>
      </c>
      <c r="C14" s="77">
        <f t="shared" si="0"/>
        <v>0.5</v>
      </c>
      <c r="D14" s="34">
        <v>0.5</v>
      </c>
      <c r="E14" s="49"/>
      <c r="F14" s="49"/>
      <c r="G14" s="35" t="s">
        <v>909</v>
      </c>
      <c r="H14" s="670" t="s">
        <v>910</v>
      </c>
      <c r="I14" s="49"/>
    </row>
    <row r="15" spans="1:9" s="114" customFormat="1" ht="29.25" customHeight="1">
      <c r="A15" s="98">
        <v>4</v>
      </c>
      <c r="B15" s="51" t="s">
        <v>911</v>
      </c>
      <c r="C15" s="77">
        <f t="shared" si="0"/>
        <v>2</v>
      </c>
      <c r="D15" s="34">
        <v>2</v>
      </c>
      <c r="E15" s="49"/>
      <c r="F15" s="49"/>
      <c r="G15" s="51" t="s">
        <v>912</v>
      </c>
      <c r="H15" s="670"/>
      <c r="I15" s="49"/>
    </row>
    <row r="16" spans="1:9" s="114" customFormat="1" ht="27.75" customHeight="1">
      <c r="A16" s="98">
        <v>5</v>
      </c>
      <c r="B16" s="51" t="s">
        <v>911</v>
      </c>
      <c r="C16" s="77">
        <f t="shared" si="0"/>
        <v>1.25</v>
      </c>
      <c r="D16" s="34">
        <v>1.25</v>
      </c>
      <c r="E16" s="49"/>
      <c r="F16" s="49"/>
      <c r="G16" s="51" t="s">
        <v>913</v>
      </c>
      <c r="H16" s="670"/>
      <c r="I16" s="49"/>
    </row>
    <row r="17" spans="1:9" s="114" customFormat="1" ht="12.75">
      <c r="A17" s="416"/>
      <c r="B17" s="417" t="s">
        <v>5</v>
      </c>
      <c r="C17" s="418">
        <f>C11</f>
        <v>4.15</v>
      </c>
      <c r="D17" s="418">
        <f>D11</f>
        <v>4.15</v>
      </c>
      <c r="E17" s="418">
        <f>E11</f>
        <v>0</v>
      </c>
      <c r="F17" s="418">
        <f>F11</f>
        <v>0</v>
      </c>
      <c r="G17" s="417"/>
      <c r="H17" s="419"/>
      <c r="I17" s="420"/>
    </row>
    <row r="18" spans="1:9" s="114" customFormat="1" ht="30.75" customHeight="1">
      <c r="A18" s="633" t="s">
        <v>1494</v>
      </c>
      <c r="B18" s="669"/>
      <c r="C18" s="669"/>
      <c r="D18" s="669"/>
      <c r="E18" s="669"/>
      <c r="F18" s="669"/>
      <c r="G18" s="669"/>
      <c r="H18" s="669"/>
      <c r="I18" s="669"/>
    </row>
    <row r="19" spans="1:9" s="114" customFormat="1" ht="42" customHeight="1">
      <c r="A19" s="415">
        <v>1</v>
      </c>
      <c r="B19" s="146" t="s">
        <v>1158</v>
      </c>
      <c r="C19" s="421">
        <f>D19+E19+F19</f>
        <v>0.5</v>
      </c>
      <c r="D19" s="421">
        <v>0.5</v>
      </c>
      <c r="E19" s="146"/>
      <c r="F19" s="146"/>
      <c r="G19" s="111" t="s">
        <v>133</v>
      </c>
      <c r="H19" s="130" t="s">
        <v>1159</v>
      </c>
      <c r="I19" s="146"/>
    </row>
    <row r="20" spans="1:9" s="114" customFormat="1" ht="66.75" customHeight="1">
      <c r="A20" s="415">
        <v>2</v>
      </c>
      <c r="B20" s="146" t="s">
        <v>1160</v>
      </c>
      <c r="C20" s="421">
        <f>D20+E20+F20</f>
        <v>1.83</v>
      </c>
      <c r="D20" s="421">
        <v>1.83</v>
      </c>
      <c r="E20" s="146"/>
      <c r="F20" s="146"/>
      <c r="G20" s="111" t="s">
        <v>1161</v>
      </c>
      <c r="H20" s="130" t="s">
        <v>1162</v>
      </c>
      <c r="I20" s="146"/>
    </row>
    <row r="21" spans="1:9" s="114" customFormat="1" ht="12.75">
      <c r="A21" s="416"/>
      <c r="B21" s="419" t="s">
        <v>5</v>
      </c>
      <c r="C21" s="422">
        <f>C20+C19</f>
        <v>2.33</v>
      </c>
      <c r="D21" s="422">
        <f>D20+D19</f>
        <v>2.33</v>
      </c>
      <c r="E21" s="422">
        <f>E20+E19</f>
        <v>0</v>
      </c>
      <c r="F21" s="422">
        <f>F20+F19</f>
        <v>0</v>
      </c>
      <c r="G21" s="111"/>
      <c r="H21" s="130"/>
      <c r="I21" s="146"/>
    </row>
    <row r="22" spans="1:9" s="114" customFormat="1" ht="19.5" customHeight="1">
      <c r="A22" s="633" t="s">
        <v>1173</v>
      </c>
      <c r="B22" s="633"/>
      <c r="C22" s="633"/>
      <c r="D22" s="633"/>
      <c r="E22" s="633"/>
      <c r="F22" s="633"/>
      <c r="G22" s="633"/>
      <c r="H22" s="633"/>
      <c r="I22" s="633"/>
    </row>
    <row r="23" spans="1:9" s="114" customFormat="1" ht="12.75">
      <c r="A23" s="257" t="s">
        <v>46</v>
      </c>
      <c r="B23" s="45" t="s">
        <v>52</v>
      </c>
      <c r="C23" s="50">
        <f>D23+E23+F23</f>
        <v>2.8600000000000003</v>
      </c>
      <c r="D23" s="50">
        <f>SUM(D24:D27)</f>
        <v>2.8600000000000003</v>
      </c>
      <c r="E23" s="50">
        <f>SUM(E24:E27)</f>
        <v>0</v>
      </c>
      <c r="F23" s="50">
        <f>SUM(F24:F27)</f>
        <v>0</v>
      </c>
      <c r="G23" s="38"/>
      <c r="H23" s="39"/>
      <c r="I23" s="49"/>
    </row>
    <row r="24" spans="1:9" s="114" customFormat="1" ht="66">
      <c r="A24" s="98">
        <v>1</v>
      </c>
      <c r="B24" s="100" t="s">
        <v>914</v>
      </c>
      <c r="C24" s="34">
        <f aca="true" t="shared" si="1" ref="C24:C33">D24+E24+F24</f>
        <v>0.3</v>
      </c>
      <c r="D24" s="34">
        <v>0.3</v>
      </c>
      <c r="E24" s="35"/>
      <c r="F24" s="100"/>
      <c r="G24" s="100" t="s">
        <v>915</v>
      </c>
      <c r="H24" s="52" t="s">
        <v>916</v>
      </c>
      <c r="I24" s="306" t="s">
        <v>917</v>
      </c>
    </row>
    <row r="25" spans="1:9" s="114" customFormat="1" ht="26.25">
      <c r="A25" s="98">
        <v>2</v>
      </c>
      <c r="B25" s="100" t="s">
        <v>918</v>
      </c>
      <c r="C25" s="34">
        <f t="shared" si="1"/>
        <v>0.56</v>
      </c>
      <c r="D25" s="34">
        <v>0.56</v>
      </c>
      <c r="E25" s="35"/>
      <c r="F25" s="100"/>
      <c r="G25" s="100" t="s">
        <v>133</v>
      </c>
      <c r="H25" s="52" t="s">
        <v>919</v>
      </c>
      <c r="I25" s="306" t="s">
        <v>917</v>
      </c>
    </row>
    <row r="26" spans="1:9" s="114" customFormat="1" ht="15.75" customHeight="1">
      <c r="A26" s="98">
        <v>3</v>
      </c>
      <c r="B26" s="100" t="s">
        <v>920</v>
      </c>
      <c r="C26" s="34">
        <f t="shared" si="1"/>
        <v>0.3</v>
      </c>
      <c r="D26" s="34">
        <v>0.3</v>
      </c>
      <c r="E26" s="35"/>
      <c r="F26" s="100"/>
      <c r="G26" s="100" t="s">
        <v>921</v>
      </c>
      <c r="H26" s="52" t="s">
        <v>922</v>
      </c>
      <c r="I26" s="306" t="s">
        <v>917</v>
      </c>
    </row>
    <row r="27" spans="1:9" s="114" customFormat="1" ht="52.5">
      <c r="A27" s="98">
        <v>4</v>
      </c>
      <c r="B27" s="101" t="s">
        <v>130</v>
      </c>
      <c r="C27" s="34">
        <f t="shared" si="1"/>
        <v>1.7</v>
      </c>
      <c r="D27" s="102">
        <v>1.7</v>
      </c>
      <c r="E27" s="102"/>
      <c r="F27" s="102"/>
      <c r="G27" s="103" t="s">
        <v>209</v>
      </c>
      <c r="H27" s="104" t="s">
        <v>160</v>
      </c>
      <c r="I27" s="307" t="s">
        <v>923</v>
      </c>
    </row>
    <row r="28" spans="1:9" s="114" customFormat="1" ht="12.75">
      <c r="A28" s="38" t="s">
        <v>49</v>
      </c>
      <c r="B28" s="105" t="s">
        <v>924</v>
      </c>
      <c r="C28" s="50">
        <f t="shared" si="1"/>
        <v>2.8</v>
      </c>
      <c r="D28" s="106">
        <f>SUM(D29:D31)</f>
        <v>2.8</v>
      </c>
      <c r="E28" s="106">
        <f>SUM(E29:E31)</f>
        <v>0</v>
      </c>
      <c r="F28" s="106">
        <f>SUM(F29:F31)</f>
        <v>0</v>
      </c>
      <c r="G28" s="107"/>
      <c r="H28" s="108"/>
      <c r="I28" s="308"/>
    </row>
    <row r="29" spans="1:9" s="114" customFormat="1" ht="67.5" customHeight="1">
      <c r="A29" s="35">
        <v>5</v>
      </c>
      <c r="B29" s="103" t="s">
        <v>132</v>
      </c>
      <c r="C29" s="34">
        <f t="shared" si="1"/>
        <v>0.5</v>
      </c>
      <c r="D29" s="109">
        <v>0.5</v>
      </c>
      <c r="E29" s="109"/>
      <c r="F29" s="109"/>
      <c r="G29" s="103" t="s">
        <v>210</v>
      </c>
      <c r="H29" s="671" t="s">
        <v>131</v>
      </c>
      <c r="I29" s="307" t="s">
        <v>923</v>
      </c>
    </row>
    <row r="30" spans="1:9" s="114" customFormat="1" ht="69" customHeight="1">
      <c r="A30" s="35">
        <v>6</v>
      </c>
      <c r="B30" s="103" t="s">
        <v>132</v>
      </c>
      <c r="C30" s="34">
        <f t="shared" si="1"/>
        <v>2</v>
      </c>
      <c r="D30" s="109">
        <v>2</v>
      </c>
      <c r="E30" s="109"/>
      <c r="F30" s="109"/>
      <c r="G30" s="103" t="s">
        <v>211</v>
      </c>
      <c r="H30" s="671"/>
      <c r="I30" s="307" t="s">
        <v>923</v>
      </c>
    </row>
    <row r="31" spans="1:9" s="114" customFormat="1" ht="68.25" customHeight="1">
      <c r="A31" s="35">
        <v>7</v>
      </c>
      <c r="B31" s="103" t="s">
        <v>132</v>
      </c>
      <c r="C31" s="34">
        <f t="shared" si="1"/>
        <v>0.3</v>
      </c>
      <c r="D31" s="109">
        <v>0.3</v>
      </c>
      <c r="E31" s="109"/>
      <c r="F31" s="109"/>
      <c r="G31" s="103" t="s">
        <v>212</v>
      </c>
      <c r="H31" s="671"/>
      <c r="I31" s="307" t="s">
        <v>923</v>
      </c>
    </row>
    <row r="32" spans="1:9" s="114" customFormat="1" ht="12.75">
      <c r="A32" s="38" t="s">
        <v>50</v>
      </c>
      <c r="B32" s="110" t="s">
        <v>783</v>
      </c>
      <c r="C32" s="50">
        <f t="shared" si="1"/>
        <v>0.02</v>
      </c>
      <c r="D32" s="50">
        <f>SUM(D33)</f>
        <v>0.02</v>
      </c>
      <c r="E32" s="50">
        <f>SUM(E33)</f>
        <v>0</v>
      </c>
      <c r="F32" s="50">
        <f>SUM(F33)</f>
        <v>0</v>
      </c>
      <c r="G32" s="110"/>
      <c r="H32" s="63"/>
      <c r="I32" s="110"/>
    </row>
    <row r="33" spans="1:9" s="114" customFormat="1" ht="26.25">
      <c r="A33" s="35">
        <v>8</v>
      </c>
      <c r="B33" s="100" t="s">
        <v>925</v>
      </c>
      <c r="C33" s="34">
        <f t="shared" si="1"/>
        <v>0.02</v>
      </c>
      <c r="D33" s="34">
        <v>0.02</v>
      </c>
      <c r="E33" s="35"/>
      <c r="F33" s="100"/>
      <c r="G33" s="100" t="s">
        <v>912</v>
      </c>
      <c r="H33" s="52" t="s">
        <v>926</v>
      </c>
      <c r="I33" s="306" t="s">
        <v>917</v>
      </c>
    </row>
    <row r="34" spans="1:9" s="114" customFormat="1" ht="12.75">
      <c r="A34" s="257"/>
      <c r="B34" s="66" t="s">
        <v>5</v>
      </c>
      <c r="C34" s="50">
        <f>C32+C28+C23</f>
        <v>5.68</v>
      </c>
      <c r="D34" s="50">
        <f>D32+D28+D23</f>
        <v>5.68</v>
      </c>
      <c r="E34" s="50">
        <f>E32+E28+E23</f>
        <v>0</v>
      </c>
      <c r="F34" s="50">
        <f>F32+F28+F23</f>
        <v>0</v>
      </c>
      <c r="G34" s="38"/>
      <c r="H34" s="45"/>
      <c r="I34" s="66"/>
    </row>
    <row r="35" spans="1:9" s="114" customFormat="1" ht="12.75">
      <c r="A35" s="66"/>
      <c r="B35" s="66" t="s">
        <v>1107</v>
      </c>
      <c r="C35" s="309">
        <f>C34+C21+C17</f>
        <v>12.16</v>
      </c>
      <c r="D35" s="309">
        <f>D34+D21+D17</f>
        <v>12.16</v>
      </c>
      <c r="E35" s="309">
        <f>E34+E21+E17</f>
        <v>0</v>
      </c>
      <c r="F35" s="309">
        <f>F34+F21+F17</f>
        <v>0</v>
      </c>
      <c r="G35" s="38"/>
      <c r="H35" s="45"/>
      <c r="I35" s="66"/>
    </row>
    <row r="37" spans="8:9" ht="12.75">
      <c r="H37" s="668"/>
      <c r="I37" s="668"/>
    </row>
  </sheetData>
  <sheetProtection/>
  <mergeCells count="19">
    <mergeCell ref="G7:G8"/>
    <mergeCell ref="H7:H8"/>
    <mergeCell ref="A10:I10"/>
    <mergeCell ref="A1:C1"/>
    <mergeCell ref="G1:I1"/>
    <mergeCell ref="A2:C2"/>
    <mergeCell ref="G2:I2"/>
    <mergeCell ref="A4:I4"/>
    <mergeCell ref="A5:I5"/>
    <mergeCell ref="H37:I37"/>
    <mergeCell ref="A18:I18"/>
    <mergeCell ref="A22:I22"/>
    <mergeCell ref="I7:I8"/>
    <mergeCell ref="H14:H16"/>
    <mergeCell ref="H29:H31"/>
    <mergeCell ref="A7:A8"/>
    <mergeCell ref="B7:B8"/>
    <mergeCell ref="C7:C8"/>
    <mergeCell ref="D7:F7"/>
  </mergeCells>
  <conditionalFormatting sqref="I32 A28 D32:H33 H29 D24:H28 G15:G17 A18 B15:B17 A32:B33 B24:B31 D29:G31">
    <cfRule type="cellIs" priority="3" dxfId="1" operator="equal" stopIfTrue="1">
      <formula>0</formula>
    </cfRule>
    <cfRule type="cellIs" priority="4" dxfId="3" operator="equal" stopIfTrue="1">
      <formula>0</formula>
    </cfRule>
    <cfRule type="cellIs" priority="5" dxfId="1" operator="equal" stopIfTrue="1">
      <formula>0</formula>
    </cfRule>
  </conditionalFormatting>
  <conditionalFormatting sqref="D29:H29">
    <cfRule type="cellIs" priority="1" dxfId="1" operator="equal" stopIfTrue="1">
      <formula>0</formula>
    </cfRule>
    <cfRule type="cellIs" priority="2" dxfId="0" operator="between" stopIfTrue="1">
      <formula>-0.0001</formula>
      <formula>0.0001</formula>
    </cfRule>
  </conditionalFormatting>
  <printOptions horizontalCentered="1"/>
  <pageMargins left="0.3" right="0.3" top="0.78" bottom="0.88" header="0.16" footer="0.27"/>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1:I79"/>
  <sheetViews>
    <sheetView tabSelected="1" zoomScalePageLayoutView="0" workbookViewId="0" topLeftCell="A1">
      <selection activeCell="H79" sqref="H79:I79"/>
    </sheetView>
  </sheetViews>
  <sheetFormatPr defaultColWidth="7.8515625" defaultRowHeight="12.75"/>
  <cols>
    <col min="1" max="1" width="4.421875" style="9" bestFit="1" customWidth="1"/>
    <col min="2" max="2" width="26.421875" style="2" customWidth="1"/>
    <col min="3" max="3" width="9.28125" style="10" customWidth="1"/>
    <col min="4" max="4" width="7.28125" style="10" customWidth="1"/>
    <col min="5" max="6" width="6.28125" style="2" customWidth="1"/>
    <col min="7" max="7" width="15.57421875" style="9" customWidth="1"/>
    <col min="8" max="8" width="52.28125" style="2" customWidth="1"/>
    <col min="9" max="9" width="16.28125" style="2" customWidth="1"/>
    <col min="10" max="16384" width="7.8515625" style="3" customWidth="1"/>
  </cols>
  <sheetData>
    <row r="1" spans="1:9" ht="16.5">
      <c r="A1" s="594" t="s">
        <v>236</v>
      </c>
      <c r="B1" s="594"/>
      <c r="C1" s="117"/>
      <c r="D1" s="117"/>
      <c r="E1" s="590" t="s">
        <v>237</v>
      </c>
      <c r="F1" s="590"/>
      <c r="G1" s="590"/>
      <c r="H1" s="590"/>
      <c r="I1" s="590"/>
    </row>
    <row r="2" spans="1:9" ht="17.25" customHeight="1">
      <c r="A2" s="674" t="s">
        <v>1498</v>
      </c>
      <c r="B2" s="674"/>
      <c r="C2" s="71"/>
      <c r="D2" s="71"/>
      <c r="E2" s="590" t="s">
        <v>238</v>
      </c>
      <c r="F2" s="590"/>
      <c r="G2" s="590"/>
      <c r="H2" s="590"/>
      <c r="I2" s="590"/>
    </row>
    <row r="3" spans="1:9" ht="12.75">
      <c r="A3" s="7"/>
      <c r="B3" s="3"/>
      <c r="C3" s="3"/>
      <c r="D3" s="162"/>
      <c r="E3" s="675"/>
      <c r="F3" s="675"/>
      <c r="G3" s="675"/>
      <c r="H3" s="675"/>
      <c r="I3" s="675"/>
    </row>
    <row r="4" spans="1:9" ht="15">
      <c r="A4" s="677" t="s">
        <v>1178</v>
      </c>
      <c r="B4" s="677"/>
      <c r="C4" s="677"/>
      <c r="D4" s="677"/>
      <c r="E4" s="677"/>
      <c r="F4" s="677"/>
      <c r="G4" s="677"/>
      <c r="H4" s="677"/>
      <c r="I4" s="677"/>
    </row>
    <row r="5" spans="1:9" ht="15">
      <c r="A5" s="677" t="s">
        <v>1179</v>
      </c>
      <c r="B5" s="677"/>
      <c r="C5" s="677"/>
      <c r="D5" s="677"/>
      <c r="E5" s="677"/>
      <c r="F5" s="677"/>
      <c r="G5" s="677"/>
      <c r="H5" s="677"/>
      <c r="I5" s="677"/>
    </row>
    <row r="6" spans="1:9" ht="15">
      <c r="A6" s="676" t="str">
        <f>'Tong '!A5:H5</f>
        <v>( Kèm theo Nghị quyết số 30/NQ-HĐND ngày 15 tháng 12 năm 2016 của Hội đồng nhân dân tỉnh)</v>
      </c>
      <c r="B6" s="676"/>
      <c r="C6" s="676"/>
      <c r="D6" s="676"/>
      <c r="E6" s="676"/>
      <c r="F6" s="676"/>
      <c r="G6" s="676"/>
      <c r="H6" s="676"/>
      <c r="I6" s="676"/>
    </row>
    <row r="7" spans="1:9" ht="15">
      <c r="A7" s="163"/>
      <c r="B7" s="163"/>
      <c r="C7" s="163"/>
      <c r="D7" s="163"/>
      <c r="E7" s="163"/>
      <c r="F7" s="163"/>
      <c r="G7" s="163"/>
      <c r="H7" s="163"/>
      <c r="I7" s="163"/>
    </row>
    <row r="8" spans="1:9" ht="32.25" customHeight="1">
      <c r="A8" s="597" t="s">
        <v>0</v>
      </c>
      <c r="B8" s="598" t="s">
        <v>7</v>
      </c>
      <c r="C8" s="673" t="s">
        <v>6</v>
      </c>
      <c r="D8" s="598" t="s">
        <v>239</v>
      </c>
      <c r="E8" s="598"/>
      <c r="F8" s="598"/>
      <c r="G8" s="598" t="s">
        <v>148</v>
      </c>
      <c r="H8" s="598" t="s">
        <v>382</v>
      </c>
      <c r="I8" s="598" t="s">
        <v>4</v>
      </c>
    </row>
    <row r="9" spans="1:9" ht="83.25" customHeight="1">
      <c r="A9" s="597"/>
      <c r="B9" s="598"/>
      <c r="C9" s="673"/>
      <c r="D9" s="267" t="s">
        <v>3</v>
      </c>
      <c r="E9" s="254" t="s">
        <v>1</v>
      </c>
      <c r="F9" s="254" t="s">
        <v>2</v>
      </c>
      <c r="G9" s="598"/>
      <c r="H9" s="598"/>
      <c r="I9" s="598"/>
    </row>
    <row r="10" spans="1:9" ht="12.75">
      <c r="A10" s="310">
        <v>-1</v>
      </c>
      <c r="B10" s="310">
        <v>-2</v>
      </c>
      <c r="C10" s="311" t="s">
        <v>8</v>
      </c>
      <c r="D10" s="310">
        <v>-4</v>
      </c>
      <c r="E10" s="310">
        <v>-5</v>
      </c>
      <c r="F10" s="310">
        <v>-6</v>
      </c>
      <c r="G10" s="310">
        <v>-7</v>
      </c>
      <c r="H10" s="310">
        <v>-8</v>
      </c>
      <c r="I10" s="310">
        <v>-9</v>
      </c>
    </row>
    <row r="11" spans="1:9" ht="15">
      <c r="A11" s="312" t="s">
        <v>1441</v>
      </c>
      <c r="B11" s="313" t="s">
        <v>1442</v>
      </c>
      <c r="C11" s="314"/>
      <c r="D11" s="314"/>
      <c r="E11" s="314"/>
      <c r="F11" s="314"/>
      <c r="G11" s="314"/>
      <c r="H11" s="314"/>
      <c r="I11" s="314"/>
    </row>
    <row r="12" spans="1:9" ht="15">
      <c r="A12" s="315" t="s">
        <v>46</v>
      </c>
      <c r="B12" s="316" t="s">
        <v>881</v>
      </c>
      <c r="C12" s="317">
        <f>D12+E12+F12</f>
        <v>11</v>
      </c>
      <c r="D12" s="317">
        <f>D13+D14+D15</f>
        <v>11</v>
      </c>
      <c r="E12" s="318"/>
      <c r="F12" s="318"/>
      <c r="G12" s="318"/>
      <c r="H12" s="319"/>
      <c r="I12" s="318"/>
    </row>
    <row r="13" spans="1:9" ht="30.75">
      <c r="A13" s="320">
        <v>1</v>
      </c>
      <c r="B13" s="321" t="s">
        <v>882</v>
      </c>
      <c r="C13" s="322">
        <f aca="true" t="shared" si="0" ref="C13:C61">D13+E13+F13</f>
        <v>5</v>
      </c>
      <c r="D13" s="322">
        <v>5</v>
      </c>
      <c r="E13" s="318"/>
      <c r="F13" s="318"/>
      <c r="G13" s="318" t="s">
        <v>809</v>
      </c>
      <c r="H13" s="319" t="s">
        <v>883</v>
      </c>
      <c r="I13" s="318"/>
    </row>
    <row r="14" spans="1:9" ht="30.75">
      <c r="A14" s="320">
        <v>2</v>
      </c>
      <c r="B14" s="321" t="s">
        <v>884</v>
      </c>
      <c r="C14" s="322">
        <f t="shared" si="0"/>
        <v>4</v>
      </c>
      <c r="D14" s="322">
        <v>4</v>
      </c>
      <c r="E14" s="318"/>
      <c r="F14" s="318"/>
      <c r="G14" s="318" t="s">
        <v>885</v>
      </c>
      <c r="H14" s="319" t="s">
        <v>883</v>
      </c>
      <c r="I14" s="318"/>
    </row>
    <row r="15" spans="1:9" ht="46.5">
      <c r="A15" s="320">
        <v>3</v>
      </c>
      <c r="B15" s="321" t="s">
        <v>886</v>
      </c>
      <c r="C15" s="322">
        <f t="shared" si="0"/>
        <v>2</v>
      </c>
      <c r="D15" s="322">
        <v>2</v>
      </c>
      <c r="E15" s="320"/>
      <c r="F15" s="323"/>
      <c r="G15" s="320" t="s">
        <v>887</v>
      </c>
      <c r="H15" s="319" t="s">
        <v>888</v>
      </c>
      <c r="I15" s="320"/>
    </row>
    <row r="16" spans="1:9" ht="15">
      <c r="A16" s="324" t="s">
        <v>49</v>
      </c>
      <c r="B16" s="325" t="s">
        <v>82</v>
      </c>
      <c r="C16" s="317">
        <f t="shared" si="0"/>
        <v>4.300000000000002</v>
      </c>
      <c r="D16" s="317">
        <f>SUM(D17:D46)</f>
        <v>4.300000000000002</v>
      </c>
      <c r="E16" s="310"/>
      <c r="F16" s="310"/>
      <c r="G16" s="310"/>
      <c r="H16" s="310"/>
      <c r="I16" s="318"/>
    </row>
    <row r="17" spans="1:9" ht="46.5">
      <c r="A17" s="320">
        <v>4</v>
      </c>
      <c r="B17" s="321" t="s">
        <v>789</v>
      </c>
      <c r="C17" s="322">
        <f t="shared" si="0"/>
        <v>0.24</v>
      </c>
      <c r="D17" s="320">
        <v>0.24</v>
      </c>
      <c r="E17" s="321"/>
      <c r="F17" s="321"/>
      <c r="G17" s="320" t="s">
        <v>790</v>
      </c>
      <c r="H17" s="319" t="s">
        <v>791</v>
      </c>
      <c r="I17" s="320"/>
    </row>
    <row r="18" spans="1:9" ht="30.75">
      <c r="A18" s="320">
        <v>5</v>
      </c>
      <c r="B18" s="321" t="s">
        <v>792</v>
      </c>
      <c r="C18" s="322">
        <f t="shared" si="0"/>
        <v>0.2</v>
      </c>
      <c r="D18" s="320">
        <v>0.2</v>
      </c>
      <c r="E18" s="321"/>
      <c r="F18" s="321"/>
      <c r="G18" s="320" t="s">
        <v>793</v>
      </c>
      <c r="H18" s="319" t="s">
        <v>794</v>
      </c>
      <c r="I18" s="320"/>
    </row>
    <row r="19" spans="1:9" ht="46.5">
      <c r="A19" s="320">
        <v>6</v>
      </c>
      <c r="B19" s="321" t="s">
        <v>795</v>
      </c>
      <c r="C19" s="322">
        <f t="shared" si="0"/>
        <v>0.05</v>
      </c>
      <c r="D19" s="322">
        <v>0.05</v>
      </c>
      <c r="E19" s="318"/>
      <c r="F19" s="318"/>
      <c r="G19" s="318" t="s">
        <v>796</v>
      </c>
      <c r="H19" s="319" t="s">
        <v>797</v>
      </c>
      <c r="I19" s="318"/>
    </row>
    <row r="20" spans="1:9" ht="46.5">
      <c r="A20" s="320">
        <v>7</v>
      </c>
      <c r="B20" s="321" t="s">
        <v>798</v>
      </c>
      <c r="C20" s="322">
        <f t="shared" si="0"/>
        <v>0.12</v>
      </c>
      <c r="D20" s="322">
        <v>0.12</v>
      </c>
      <c r="E20" s="318"/>
      <c r="F20" s="318"/>
      <c r="G20" s="318" t="s">
        <v>799</v>
      </c>
      <c r="H20" s="319" t="s">
        <v>800</v>
      </c>
      <c r="I20" s="318"/>
    </row>
    <row r="21" spans="1:9" ht="46.5">
      <c r="A21" s="320">
        <v>8</v>
      </c>
      <c r="B21" s="321" t="s">
        <v>801</v>
      </c>
      <c r="C21" s="322">
        <f t="shared" si="0"/>
        <v>0.25</v>
      </c>
      <c r="D21" s="322">
        <v>0.25</v>
      </c>
      <c r="E21" s="318"/>
      <c r="F21" s="318"/>
      <c r="G21" s="318" t="s">
        <v>799</v>
      </c>
      <c r="H21" s="319" t="s">
        <v>800</v>
      </c>
      <c r="I21" s="318"/>
    </row>
    <row r="22" spans="1:9" ht="46.5">
      <c r="A22" s="320">
        <v>9</v>
      </c>
      <c r="B22" s="321" t="s">
        <v>802</v>
      </c>
      <c r="C22" s="322">
        <f t="shared" si="0"/>
        <v>0.12</v>
      </c>
      <c r="D22" s="322">
        <v>0.12</v>
      </c>
      <c r="E22" s="318"/>
      <c r="F22" s="318"/>
      <c r="G22" s="318" t="s">
        <v>803</v>
      </c>
      <c r="H22" s="319" t="s">
        <v>804</v>
      </c>
      <c r="I22" s="318"/>
    </row>
    <row r="23" spans="1:9" ht="46.5">
      <c r="A23" s="320">
        <v>10</v>
      </c>
      <c r="B23" s="321" t="s">
        <v>805</v>
      </c>
      <c r="C23" s="322">
        <f t="shared" si="0"/>
        <v>0.4</v>
      </c>
      <c r="D23" s="322">
        <v>0.4</v>
      </c>
      <c r="E23" s="318"/>
      <c r="F23" s="318"/>
      <c r="G23" s="318" t="s">
        <v>806</v>
      </c>
      <c r="H23" s="319" t="s">
        <v>807</v>
      </c>
      <c r="I23" s="318"/>
    </row>
    <row r="24" spans="1:9" ht="30.75">
      <c r="A24" s="320">
        <v>11</v>
      </c>
      <c r="B24" s="321" t="s">
        <v>808</v>
      </c>
      <c r="C24" s="322">
        <f t="shared" si="0"/>
        <v>0.1</v>
      </c>
      <c r="D24" s="322">
        <v>0.1</v>
      </c>
      <c r="E24" s="318"/>
      <c r="F24" s="318"/>
      <c r="G24" s="318" t="s">
        <v>809</v>
      </c>
      <c r="H24" s="319" t="s">
        <v>810</v>
      </c>
      <c r="I24" s="318"/>
    </row>
    <row r="25" spans="1:9" ht="30.75">
      <c r="A25" s="320">
        <v>12</v>
      </c>
      <c r="B25" s="321" t="s">
        <v>802</v>
      </c>
      <c r="C25" s="322">
        <f t="shared" si="0"/>
        <v>0.12</v>
      </c>
      <c r="D25" s="322">
        <v>0.12</v>
      </c>
      <c r="E25" s="318"/>
      <c r="F25" s="318"/>
      <c r="G25" s="318" t="s">
        <v>811</v>
      </c>
      <c r="H25" s="319" t="s">
        <v>812</v>
      </c>
      <c r="I25" s="318"/>
    </row>
    <row r="26" spans="1:9" ht="46.5">
      <c r="A26" s="320">
        <v>13</v>
      </c>
      <c r="B26" s="321" t="s">
        <v>813</v>
      </c>
      <c r="C26" s="322">
        <f t="shared" si="0"/>
        <v>0.2</v>
      </c>
      <c r="D26" s="322">
        <v>0.2</v>
      </c>
      <c r="E26" s="318"/>
      <c r="F26" s="318"/>
      <c r="G26" s="318" t="s">
        <v>814</v>
      </c>
      <c r="H26" s="319" t="s">
        <v>812</v>
      </c>
      <c r="I26" s="318"/>
    </row>
    <row r="27" spans="1:9" ht="46.5">
      <c r="A27" s="320">
        <v>14</v>
      </c>
      <c r="B27" s="321" t="s">
        <v>815</v>
      </c>
      <c r="C27" s="322">
        <f t="shared" si="0"/>
        <v>0.21</v>
      </c>
      <c r="D27" s="322">
        <v>0.21</v>
      </c>
      <c r="E27" s="318"/>
      <c r="F27" s="318"/>
      <c r="G27" s="318" t="s">
        <v>816</v>
      </c>
      <c r="H27" s="319" t="s">
        <v>817</v>
      </c>
      <c r="I27" s="318"/>
    </row>
    <row r="28" spans="1:9" ht="46.5">
      <c r="A28" s="320">
        <v>15</v>
      </c>
      <c r="B28" s="321" t="s">
        <v>818</v>
      </c>
      <c r="C28" s="322">
        <f t="shared" si="0"/>
        <v>0.37</v>
      </c>
      <c r="D28" s="322">
        <v>0.37</v>
      </c>
      <c r="E28" s="320"/>
      <c r="F28" s="323"/>
      <c r="G28" s="320" t="s">
        <v>819</v>
      </c>
      <c r="H28" s="319" t="s">
        <v>820</v>
      </c>
      <c r="I28" s="320"/>
    </row>
    <row r="29" spans="1:9" ht="46.5">
      <c r="A29" s="320">
        <v>16</v>
      </c>
      <c r="B29" s="321" t="s">
        <v>821</v>
      </c>
      <c r="C29" s="322">
        <f t="shared" si="0"/>
        <v>0.14</v>
      </c>
      <c r="D29" s="322">
        <v>0.14</v>
      </c>
      <c r="E29" s="320"/>
      <c r="F29" s="323"/>
      <c r="G29" s="320" t="s">
        <v>819</v>
      </c>
      <c r="H29" s="319" t="s">
        <v>822</v>
      </c>
      <c r="I29" s="320"/>
    </row>
    <row r="30" spans="1:9" ht="46.5">
      <c r="A30" s="320">
        <v>17</v>
      </c>
      <c r="B30" s="321" t="s">
        <v>823</v>
      </c>
      <c r="C30" s="322">
        <f t="shared" si="0"/>
        <v>0.14</v>
      </c>
      <c r="D30" s="322">
        <v>0.14</v>
      </c>
      <c r="E30" s="320"/>
      <c r="F30" s="323"/>
      <c r="G30" s="320" t="s">
        <v>824</v>
      </c>
      <c r="H30" s="319" t="s">
        <v>820</v>
      </c>
      <c r="I30" s="320"/>
    </row>
    <row r="31" spans="1:9" ht="46.5">
      <c r="A31" s="320">
        <v>18</v>
      </c>
      <c r="B31" s="321" t="s">
        <v>825</v>
      </c>
      <c r="C31" s="322">
        <f t="shared" si="0"/>
        <v>0.1</v>
      </c>
      <c r="D31" s="322">
        <v>0.1</v>
      </c>
      <c r="E31" s="320"/>
      <c r="F31" s="323"/>
      <c r="G31" s="320" t="s">
        <v>824</v>
      </c>
      <c r="H31" s="319" t="s">
        <v>826</v>
      </c>
      <c r="I31" s="320"/>
    </row>
    <row r="32" spans="1:9" ht="30.75">
      <c r="A32" s="320">
        <v>19</v>
      </c>
      <c r="B32" s="321" t="s">
        <v>827</v>
      </c>
      <c r="C32" s="322">
        <f t="shared" si="0"/>
        <v>0.2</v>
      </c>
      <c r="D32" s="322">
        <v>0.2</v>
      </c>
      <c r="E32" s="320"/>
      <c r="F32" s="323"/>
      <c r="G32" s="320" t="s">
        <v>828</v>
      </c>
      <c r="H32" s="319" t="s">
        <v>829</v>
      </c>
      <c r="I32" s="320"/>
    </row>
    <row r="33" spans="1:9" ht="30.75">
      <c r="A33" s="320">
        <v>20</v>
      </c>
      <c r="B33" s="321" t="s">
        <v>830</v>
      </c>
      <c r="C33" s="322">
        <f t="shared" si="0"/>
        <v>0.1</v>
      </c>
      <c r="D33" s="322">
        <v>0.1</v>
      </c>
      <c r="E33" s="320"/>
      <c r="F33" s="323"/>
      <c r="G33" s="320" t="s">
        <v>828</v>
      </c>
      <c r="H33" s="319" t="s">
        <v>831</v>
      </c>
      <c r="I33" s="320"/>
    </row>
    <row r="34" spans="1:9" ht="46.5">
      <c r="A34" s="320">
        <v>21</v>
      </c>
      <c r="B34" s="321" t="s">
        <v>832</v>
      </c>
      <c r="C34" s="322">
        <f t="shared" si="0"/>
        <v>0.2</v>
      </c>
      <c r="D34" s="322">
        <v>0.2</v>
      </c>
      <c r="E34" s="320"/>
      <c r="F34" s="323"/>
      <c r="G34" s="320" t="s">
        <v>833</v>
      </c>
      <c r="H34" s="319" t="s">
        <v>834</v>
      </c>
      <c r="I34" s="320"/>
    </row>
    <row r="35" spans="1:9" ht="46.5">
      <c r="A35" s="320">
        <v>22</v>
      </c>
      <c r="B35" s="321" t="s">
        <v>835</v>
      </c>
      <c r="C35" s="322">
        <f t="shared" si="0"/>
        <v>0.2</v>
      </c>
      <c r="D35" s="322">
        <v>0.2</v>
      </c>
      <c r="E35" s="320"/>
      <c r="F35" s="323"/>
      <c r="G35" s="320" t="s">
        <v>836</v>
      </c>
      <c r="H35" s="319" t="s">
        <v>837</v>
      </c>
      <c r="I35" s="320"/>
    </row>
    <row r="36" spans="1:9" ht="30.75">
      <c r="A36" s="320">
        <v>23</v>
      </c>
      <c r="B36" s="321" t="s">
        <v>838</v>
      </c>
      <c r="C36" s="322">
        <f t="shared" si="0"/>
        <v>0.09</v>
      </c>
      <c r="D36" s="322">
        <v>0.09</v>
      </c>
      <c r="E36" s="320"/>
      <c r="F36" s="323"/>
      <c r="G36" s="320" t="s">
        <v>839</v>
      </c>
      <c r="H36" s="319" t="s">
        <v>840</v>
      </c>
      <c r="I36" s="320"/>
    </row>
    <row r="37" spans="1:9" ht="46.5">
      <c r="A37" s="320">
        <v>24</v>
      </c>
      <c r="B37" s="321" t="s">
        <v>841</v>
      </c>
      <c r="C37" s="322">
        <f t="shared" si="0"/>
        <v>0.15</v>
      </c>
      <c r="D37" s="322">
        <v>0.15</v>
      </c>
      <c r="E37" s="320"/>
      <c r="F37" s="323"/>
      <c r="G37" s="320" t="s">
        <v>836</v>
      </c>
      <c r="H37" s="319" t="s">
        <v>842</v>
      </c>
      <c r="I37" s="320"/>
    </row>
    <row r="38" spans="1:9" ht="30.75">
      <c r="A38" s="320">
        <v>25</v>
      </c>
      <c r="B38" s="321" t="s">
        <v>843</v>
      </c>
      <c r="C38" s="322">
        <f t="shared" si="0"/>
        <v>0.04</v>
      </c>
      <c r="D38" s="322">
        <v>0.04</v>
      </c>
      <c r="E38" s="320"/>
      <c r="F38" s="323"/>
      <c r="G38" s="320" t="s">
        <v>844</v>
      </c>
      <c r="H38" s="319" t="s">
        <v>845</v>
      </c>
      <c r="I38" s="320"/>
    </row>
    <row r="39" spans="1:9" ht="30.75">
      <c r="A39" s="320">
        <v>26</v>
      </c>
      <c r="B39" s="321" t="s">
        <v>846</v>
      </c>
      <c r="C39" s="322">
        <f t="shared" si="0"/>
        <v>0.04</v>
      </c>
      <c r="D39" s="322">
        <v>0.04</v>
      </c>
      <c r="E39" s="320"/>
      <c r="F39" s="323"/>
      <c r="G39" s="320" t="s">
        <v>847</v>
      </c>
      <c r="H39" s="319" t="s">
        <v>848</v>
      </c>
      <c r="I39" s="320"/>
    </row>
    <row r="40" spans="1:9" ht="30.75">
      <c r="A40" s="320">
        <v>27</v>
      </c>
      <c r="B40" s="321" t="s">
        <v>849</v>
      </c>
      <c r="C40" s="322">
        <f t="shared" si="0"/>
        <v>0.1</v>
      </c>
      <c r="D40" s="322">
        <v>0.1</v>
      </c>
      <c r="E40" s="320"/>
      <c r="F40" s="323"/>
      <c r="G40" s="320" t="s">
        <v>850</v>
      </c>
      <c r="H40" s="319" t="s">
        <v>851</v>
      </c>
      <c r="I40" s="320"/>
    </row>
    <row r="41" spans="1:9" ht="30.75">
      <c r="A41" s="320">
        <v>28</v>
      </c>
      <c r="B41" s="321" t="s">
        <v>852</v>
      </c>
      <c r="C41" s="322">
        <f t="shared" si="0"/>
        <v>0.08</v>
      </c>
      <c r="D41" s="322">
        <v>0.08</v>
      </c>
      <c r="E41" s="320"/>
      <c r="F41" s="323"/>
      <c r="G41" s="320" t="s">
        <v>847</v>
      </c>
      <c r="H41" s="319" t="s">
        <v>851</v>
      </c>
      <c r="I41" s="320"/>
    </row>
    <row r="42" spans="1:9" ht="30.75">
      <c r="A42" s="320">
        <v>29</v>
      </c>
      <c r="B42" s="321" t="s">
        <v>853</v>
      </c>
      <c r="C42" s="322">
        <f t="shared" si="0"/>
        <v>0.01</v>
      </c>
      <c r="D42" s="322">
        <v>0.01</v>
      </c>
      <c r="E42" s="320"/>
      <c r="F42" s="323"/>
      <c r="G42" s="320" t="s">
        <v>844</v>
      </c>
      <c r="H42" s="319" t="s">
        <v>851</v>
      </c>
      <c r="I42" s="320"/>
    </row>
    <row r="43" spans="1:9" ht="46.5">
      <c r="A43" s="320">
        <v>30</v>
      </c>
      <c r="B43" s="321" t="s">
        <v>854</v>
      </c>
      <c r="C43" s="322">
        <f t="shared" si="0"/>
        <v>0.02</v>
      </c>
      <c r="D43" s="322">
        <v>0.02</v>
      </c>
      <c r="E43" s="320"/>
      <c r="F43" s="323"/>
      <c r="G43" s="320" t="s">
        <v>855</v>
      </c>
      <c r="H43" s="319" t="s">
        <v>856</v>
      </c>
      <c r="I43" s="320"/>
    </row>
    <row r="44" spans="1:9" ht="30.75">
      <c r="A44" s="320">
        <v>31</v>
      </c>
      <c r="B44" s="321" t="s">
        <v>857</v>
      </c>
      <c r="C44" s="322">
        <f t="shared" si="0"/>
        <v>0.03</v>
      </c>
      <c r="D44" s="322">
        <v>0.03</v>
      </c>
      <c r="E44" s="320"/>
      <c r="F44" s="323"/>
      <c r="G44" s="320" t="s">
        <v>847</v>
      </c>
      <c r="H44" s="319" t="s">
        <v>856</v>
      </c>
      <c r="I44" s="320"/>
    </row>
    <row r="45" spans="1:9" ht="30.75">
      <c r="A45" s="320">
        <v>32</v>
      </c>
      <c r="B45" s="321" t="s">
        <v>858</v>
      </c>
      <c r="C45" s="322">
        <f t="shared" si="0"/>
        <v>0.24</v>
      </c>
      <c r="D45" s="322">
        <v>0.24</v>
      </c>
      <c r="E45" s="320"/>
      <c r="F45" s="323"/>
      <c r="G45" s="320" t="s">
        <v>859</v>
      </c>
      <c r="H45" s="319" t="s">
        <v>856</v>
      </c>
      <c r="I45" s="320"/>
    </row>
    <row r="46" spans="1:9" ht="46.5">
      <c r="A46" s="320">
        <v>33</v>
      </c>
      <c r="B46" s="321" t="s">
        <v>860</v>
      </c>
      <c r="C46" s="322">
        <f t="shared" si="0"/>
        <v>0.04</v>
      </c>
      <c r="D46" s="322">
        <v>0.04</v>
      </c>
      <c r="E46" s="320"/>
      <c r="F46" s="323"/>
      <c r="G46" s="320" t="s">
        <v>855</v>
      </c>
      <c r="H46" s="319" t="s">
        <v>861</v>
      </c>
      <c r="I46" s="320"/>
    </row>
    <row r="47" spans="1:9" ht="15">
      <c r="A47" s="315" t="s">
        <v>50</v>
      </c>
      <c r="B47" s="316" t="s">
        <v>52</v>
      </c>
      <c r="C47" s="317">
        <f t="shared" si="0"/>
        <v>22.5</v>
      </c>
      <c r="D47" s="317">
        <f>D48+D49</f>
        <v>17.5</v>
      </c>
      <c r="E47" s="317">
        <f>E48+E49</f>
        <v>5</v>
      </c>
      <c r="F47" s="323"/>
      <c r="G47" s="320"/>
      <c r="H47" s="319"/>
      <c r="I47" s="320"/>
    </row>
    <row r="48" spans="1:9" ht="62.25">
      <c r="A48" s="320">
        <v>34</v>
      </c>
      <c r="B48" s="321" t="s">
        <v>865</v>
      </c>
      <c r="C48" s="322">
        <f t="shared" si="0"/>
        <v>9</v>
      </c>
      <c r="D48" s="322">
        <v>9</v>
      </c>
      <c r="E48" s="320"/>
      <c r="F48" s="323"/>
      <c r="G48" s="320" t="s">
        <v>866</v>
      </c>
      <c r="H48" s="319" t="s">
        <v>867</v>
      </c>
      <c r="I48" s="320"/>
    </row>
    <row r="49" spans="1:9" ht="30.75">
      <c r="A49" s="320">
        <v>35</v>
      </c>
      <c r="B49" s="321" t="s">
        <v>1443</v>
      </c>
      <c r="C49" s="322">
        <f t="shared" si="0"/>
        <v>13.5</v>
      </c>
      <c r="D49" s="322">
        <v>8.5</v>
      </c>
      <c r="E49" s="322">
        <v>5</v>
      </c>
      <c r="F49" s="323"/>
      <c r="G49" s="320" t="s">
        <v>1444</v>
      </c>
      <c r="H49" s="326" t="s">
        <v>1445</v>
      </c>
      <c r="I49" s="320"/>
    </row>
    <row r="50" spans="1:9" ht="15">
      <c r="A50" s="324" t="s">
        <v>50</v>
      </c>
      <c r="B50" s="316" t="s">
        <v>1106</v>
      </c>
      <c r="C50" s="317">
        <f t="shared" si="0"/>
        <v>1.5</v>
      </c>
      <c r="D50" s="317">
        <v>1.5</v>
      </c>
      <c r="E50" s="317"/>
      <c r="F50" s="317"/>
      <c r="G50" s="317"/>
      <c r="H50" s="315"/>
      <c r="I50" s="317"/>
    </row>
    <row r="51" spans="1:9" ht="30.75">
      <c r="A51" s="318">
        <v>36</v>
      </c>
      <c r="B51" s="321" t="s">
        <v>1460</v>
      </c>
      <c r="C51" s="322">
        <f t="shared" si="0"/>
        <v>1.5</v>
      </c>
      <c r="D51" s="322">
        <v>1.5</v>
      </c>
      <c r="E51" s="322"/>
      <c r="F51" s="322"/>
      <c r="G51" s="320" t="s">
        <v>1461</v>
      </c>
      <c r="H51" s="318" t="s">
        <v>1462</v>
      </c>
      <c r="I51" s="322"/>
    </row>
    <row r="52" spans="1:9" ht="15">
      <c r="A52" s="315" t="s">
        <v>51</v>
      </c>
      <c r="B52" s="316" t="s">
        <v>213</v>
      </c>
      <c r="C52" s="317">
        <f t="shared" si="0"/>
        <v>1.5</v>
      </c>
      <c r="D52" s="317">
        <f>D53</f>
        <v>1.5</v>
      </c>
      <c r="E52" s="320"/>
      <c r="F52" s="323"/>
      <c r="G52" s="320"/>
      <c r="H52" s="319"/>
      <c r="I52" s="320"/>
    </row>
    <row r="53" spans="1:9" ht="62.25">
      <c r="A53" s="320">
        <v>37</v>
      </c>
      <c r="B53" s="321" t="s">
        <v>1446</v>
      </c>
      <c r="C53" s="322">
        <f t="shared" si="0"/>
        <v>1.5</v>
      </c>
      <c r="D53" s="322">
        <v>1.5</v>
      </c>
      <c r="E53" s="320"/>
      <c r="F53" s="323"/>
      <c r="G53" s="320" t="s">
        <v>1447</v>
      </c>
      <c r="H53" s="318" t="s">
        <v>1448</v>
      </c>
      <c r="I53" s="320"/>
    </row>
    <row r="54" spans="1:9" ht="15">
      <c r="A54" s="315" t="s">
        <v>53</v>
      </c>
      <c r="B54" s="316" t="s">
        <v>384</v>
      </c>
      <c r="C54" s="317">
        <f t="shared" si="0"/>
        <v>1</v>
      </c>
      <c r="D54" s="327">
        <v>1</v>
      </c>
      <c r="E54" s="321"/>
      <c r="F54" s="321"/>
      <c r="G54" s="320"/>
      <c r="H54" s="321"/>
      <c r="I54" s="320"/>
    </row>
    <row r="55" spans="1:9" ht="30.75">
      <c r="A55" s="320">
        <v>38</v>
      </c>
      <c r="B55" s="321" t="s">
        <v>873</v>
      </c>
      <c r="C55" s="322">
        <f t="shared" si="0"/>
        <v>0.5</v>
      </c>
      <c r="D55" s="322">
        <v>0.5</v>
      </c>
      <c r="E55" s="320"/>
      <c r="F55" s="323"/>
      <c r="G55" s="320" t="s">
        <v>874</v>
      </c>
      <c r="H55" s="319" t="s">
        <v>851</v>
      </c>
      <c r="I55" s="320"/>
    </row>
    <row r="56" spans="1:9" ht="30.75">
      <c r="A56" s="320">
        <v>39</v>
      </c>
      <c r="B56" s="321" t="s">
        <v>875</v>
      </c>
      <c r="C56" s="322">
        <f t="shared" si="0"/>
        <v>0.5</v>
      </c>
      <c r="D56" s="322">
        <v>0.5</v>
      </c>
      <c r="E56" s="320"/>
      <c r="F56" s="323"/>
      <c r="G56" s="320" t="s">
        <v>876</v>
      </c>
      <c r="H56" s="319" t="s">
        <v>877</v>
      </c>
      <c r="I56" s="320"/>
    </row>
    <row r="57" spans="1:9" ht="15">
      <c r="A57" s="315" t="s">
        <v>54</v>
      </c>
      <c r="B57" s="316" t="s">
        <v>1449</v>
      </c>
      <c r="C57" s="317">
        <f t="shared" si="0"/>
        <v>34</v>
      </c>
      <c r="D57" s="317">
        <f>D58+D59</f>
        <v>0</v>
      </c>
      <c r="E57" s="317">
        <f>E58+E59</f>
        <v>34</v>
      </c>
      <c r="F57" s="317">
        <f>F58+F59</f>
        <v>0</v>
      </c>
      <c r="G57" s="318"/>
      <c r="H57" s="319"/>
      <c r="I57" s="320"/>
    </row>
    <row r="58" spans="1:9" ht="30.75">
      <c r="A58" s="320">
        <v>40</v>
      </c>
      <c r="B58" s="321" t="s">
        <v>1450</v>
      </c>
      <c r="C58" s="322">
        <f t="shared" si="0"/>
        <v>15</v>
      </c>
      <c r="D58" s="322"/>
      <c r="E58" s="322">
        <v>15</v>
      </c>
      <c r="F58" s="318"/>
      <c r="G58" s="318" t="s">
        <v>876</v>
      </c>
      <c r="H58" s="319" t="s">
        <v>1451</v>
      </c>
      <c r="I58" s="320"/>
    </row>
    <row r="59" spans="1:9" ht="30.75">
      <c r="A59" s="320">
        <v>41</v>
      </c>
      <c r="B59" s="321" t="s">
        <v>1452</v>
      </c>
      <c r="C59" s="322">
        <f t="shared" si="0"/>
        <v>19</v>
      </c>
      <c r="D59" s="322"/>
      <c r="E59" s="322">
        <v>19</v>
      </c>
      <c r="F59" s="322"/>
      <c r="G59" s="318" t="s">
        <v>1453</v>
      </c>
      <c r="H59" s="319" t="s">
        <v>1451</v>
      </c>
      <c r="I59" s="320"/>
    </row>
    <row r="60" spans="1:9" ht="15">
      <c r="A60" s="315" t="s">
        <v>55</v>
      </c>
      <c r="B60" s="316" t="s">
        <v>1454</v>
      </c>
      <c r="C60" s="317">
        <f t="shared" si="0"/>
        <v>4</v>
      </c>
      <c r="D60" s="317">
        <f>D61</f>
        <v>4</v>
      </c>
      <c r="E60" s="322"/>
      <c r="F60" s="322"/>
      <c r="G60" s="318"/>
      <c r="H60" s="319"/>
      <c r="I60" s="320"/>
    </row>
    <row r="61" spans="1:9" ht="30.75">
      <c r="A61" s="320">
        <v>42</v>
      </c>
      <c r="B61" s="321" t="s">
        <v>1455</v>
      </c>
      <c r="C61" s="322">
        <f t="shared" si="0"/>
        <v>4</v>
      </c>
      <c r="D61" s="322">
        <v>4</v>
      </c>
      <c r="E61" s="318"/>
      <c r="F61" s="318"/>
      <c r="G61" s="318" t="s">
        <v>1456</v>
      </c>
      <c r="H61" s="322" t="s">
        <v>1457</v>
      </c>
      <c r="I61" s="320"/>
    </row>
    <row r="62" spans="1:9" ht="15">
      <c r="A62" s="315">
        <v>42</v>
      </c>
      <c r="B62" s="316" t="s">
        <v>1180</v>
      </c>
      <c r="C62" s="317">
        <f>C60+C57+C54+C52+C50+C47+C16+C12</f>
        <v>79.8</v>
      </c>
      <c r="D62" s="317">
        <f>D60+D57+D54+D52+D50+D47+D16+D12</f>
        <v>40.8</v>
      </c>
      <c r="E62" s="317">
        <f>E60+E57+E54+E52+E50+E47+E16+E12</f>
        <v>39</v>
      </c>
      <c r="F62" s="317">
        <f>F60+F57+F54+F52+F50+F47+F16+F12</f>
        <v>0</v>
      </c>
      <c r="G62" s="315"/>
      <c r="H62" s="328"/>
      <c r="I62" s="315"/>
    </row>
    <row r="63" spans="1:9" ht="30" customHeight="1">
      <c r="A63" s="633" t="s">
        <v>1496</v>
      </c>
      <c r="B63" s="669"/>
      <c r="C63" s="669"/>
      <c r="D63" s="669"/>
      <c r="E63" s="669"/>
      <c r="F63" s="669"/>
      <c r="G63" s="669"/>
      <c r="H63" s="669"/>
      <c r="I63" s="669"/>
    </row>
    <row r="64" spans="1:9" ht="67.5" customHeight="1">
      <c r="A64" s="320">
        <v>1</v>
      </c>
      <c r="B64" s="331" t="s">
        <v>1181</v>
      </c>
      <c r="C64" s="317">
        <f>D64+E64+F64</f>
        <v>1.2</v>
      </c>
      <c r="D64" s="317"/>
      <c r="E64" s="317">
        <v>1.2</v>
      </c>
      <c r="F64" s="330"/>
      <c r="G64" s="318" t="s">
        <v>1182</v>
      </c>
      <c r="H64" s="331" t="s">
        <v>1183</v>
      </c>
      <c r="I64" s="397"/>
    </row>
    <row r="65" spans="1:9" ht="46.5">
      <c r="A65" s="320">
        <v>2</v>
      </c>
      <c r="B65" s="331" t="s">
        <v>1484</v>
      </c>
      <c r="C65" s="317">
        <f>D65+E65+F65</f>
        <v>3.8</v>
      </c>
      <c r="D65" s="317">
        <v>0.7</v>
      </c>
      <c r="E65" s="317">
        <v>3.1</v>
      </c>
      <c r="F65" s="330"/>
      <c r="G65" s="318" t="s">
        <v>1485</v>
      </c>
      <c r="H65" s="331" t="s">
        <v>1486</v>
      </c>
      <c r="I65" s="330"/>
    </row>
    <row r="66" spans="1:9" ht="15">
      <c r="A66" s="315">
        <v>1</v>
      </c>
      <c r="B66" s="332" t="s">
        <v>1184</v>
      </c>
      <c r="C66" s="317">
        <f>C65+C64</f>
        <v>5</v>
      </c>
      <c r="D66" s="317">
        <f>D65+D64</f>
        <v>0.7</v>
      </c>
      <c r="E66" s="317">
        <f>E65+E64</f>
        <v>4.3</v>
      </c>
      <c r="F66" s="317">
        <f>F65+F64</f>
        <v>0</v>
      </c>
      <c r="G66" s="324"/>
      <c r="H66" s="332"/>
      <c r="I66" s="330"/>
    </row>
    <row r="67" spans="1:9" ht="15">
      <c r="A67" s="329" t="s">
        <v>1458</v>
      </c>
      <c r="B67" s="330" t="s">
        <v>1459</v>
      </c>
      <c r="C67" s="330"/>
      <c r="D67" s="330"/>
      <c r="E67" s="330"/>
      <c r="F67" s="330"/>
      <c r="G67" s="330"/>
      <c r="H67" s="330"/>
      <c r="I67" s="330"/>
    </row>
    <row r="68" spans="1:9" ht="15">
      <c r="A68" s="324" t="s">
        <v>46</v>
      </c>
      <c r="B68" s="316" t="s">
        <v>52</v>
      </c>
      <c r="C68" s="317">
        <f>D68+E68+F68</f>
        <v>5.89</v>
      </c>
      <c r="D68" s="317">
        <v>5.89</v>
      </c>
      <c r="E68" s="321"/>
      <c r="F68" s="321"/>
      <c r="G68" s="320"/>
      <c r="H68" s="321"/>
      <c r="I68" s="320"/>
    </row>
    <row r="69" spans="1:9" ht="62.25">
      <c r="A69" s="320">
        <v>1</v>
      </c>
      <c r="B69" s="321" t="s">
        <v>862</v>
      </c>
      <c r="C69" s="322">
        <f aca="true" t="shared" si="1" ref="C69:C75">D69+E69+F69</f>
        <v>5</v>
      </c>
      <c r="D69" s="322">
        <v>5</v>
      </c>
      <c r="E69" s="318"/>
      <c r="F69" s="318"/>
      <c r="G69" s="318" t="s">
        <v>863</v>
      </c>
      <c r="H69" s="319" t="s">
        <v>864</v>
      </c>
      <c r="I69" s="318" t="s">
        <v>1185</v>
      </c>
    </row>
    <row r="70" spans="1:9" ht="30.75">
      <c r="A70" s="320">
        <v>2</v>
      </c>
      <c r="B70" s="321" t="s">
        <v>868</v>
      </c>
      <c r="C70" s="322">
        <f t="shared" si="1"/>
        <v>0.89</v>
      </c>
      <c r="D70" s="322">
        <v>0.89</v>
      </c>
      <c r="E70" s="320"/>
      <c r="F70" s="323"/>
      <c r="G70" s="318" t="s">
        <v>869</v>
      </c>
      <c r="H70" s="319" t="s">
        <v>870</v>
      </c>
      <c r="I70" s="333" t="s">
        <v>1186</v>
      </c>
    </row>
    <row r="71" spans="1:9" ht="15">
      <c r="A71" s="324" t="s">
        <v>49</v>
      </c>
      <c r="B71" s="316" t="s">
        <v>39</v>
      </c>
      <c r="C71" s="317">
        <f t="shared" si="1"/>
        <v>0.7</v>
      </c>
      <c r="D71" s="317">
        <f>D72+D73</f>
        <v>0.7</v>
      </c>
      <c r="E71" s="320"/>
      <c r="F71" s="323"/>
      <c r="G71" s="320"/>
      <c r="H71" s="319"/>
      <c r="I71" s="320"/>
    </row>
    <row r="72" spans="1:9" ht="30.75">
      <c r="A72" s="320">
        <v>3</v>
      </c>
      <c r="B72" s="321" t="s">
        <v>871</v>
      </c>
      <c r="C72" s="322">
        <f t="shared" si="1"/>
        <v>0.36</v>
      </c>
      <c r="D72" s="322">
        <v>0.36</v>
      </c>
      <c r="E72" s="334"/>
      <c r="F72" s="318"/>
      <c r="G72" s="318" t="s">
        <v>869</v>
      </c>
      <c r="H72" s="319" t="s">
        <v>870</v>
      </c>
      <c r="I72" s="333" t="s">
        <v>1186</v>
      </c>
    </row>
    <row r="73" spans="1:9" ht="30.75">
      <c r="A73" s="320">
        <v>4</v>
      </c>
      <c r="B73" s="321" t="s">
        <v>872</v>
      </c>
      <c r="C73" s="322">
        <f t="shared" si="1"/>
        <v>0.34</v>
      </c>
      <c r="D73" s="322">
        <v>0.34</v>
      </c>
      <c r="E73" s="320"/>
      <c r="F73" s="323"/>
      <c r="G73" s="318" t="s">
        <v>869</v>
      </c>
      <c r="H73" s="319" t="s">
        <v>870</v>
      </c>
      <c r="I73" s="333" t="s">
        <v>1186</v>
      </c>
    </row>
    <row r="74" spans="1:9" ht="30.75">
      <c r="A74" s="324" t="s">
        <v>50</v>
      </c>
      <c r="B74" s="316" t="s">
        <v>878</v>
      </c>
      <c r="C74" s="317">
        <f t="shared" si="1"/>
        <v>0.3</v>
      </c>
      <c r="D74" s="317">
        <f>D75</f>
        <v>0.3</v>
      </c>
      <c r="E74" s="320"/>
      <c r="F74" s="323"/>
      <c r="G74" s="318"/>
      <c r="H74" s="319"/>
      <c r="I74" s="320"/>
    </row>
    <row r="75" spans="1:9" ht="46.5">
      <c r="A75" s="320">
        <v>5</v>
      </c>
      <c r="B75" s="321" t="s">
        <v>879</v>
      </c>
      <c r="C75" s="322">
        <f t="shared" si="1"/>
        <v>0.3</v>
      </c>
      <c r="D75" s="322">
        <v>0.3</v>
      </c>
      <c r="E75" s="318"/>
      <c r="F75" s="318"/>
      <c r="G75" s="318" t="s">
        <v>806</v>
      </c>
      <c r="H75" s="319" t="s">
        <v>880</v>
      </c>
      <c r="I75" s="320" t="s">
        <v>678</v>
      </c>
    </row>
    <row r="76" spans="1:9" ht="15">
      <c r="A76" s="315">
        <v>5</v>
      </c>
      <c r="B76" s="316" t="s">
        <v>1187</v>
      </c>
      <c r="C76" s="317">
        <f>C74+C71+C68</f>
        <v>6.89</v>
      </c>
      <c r="D76" s="317">
        <f>D74+D71+D68</f>
        <v>6.89</v>
      </c>
      <c r="E76" s="317">
        <f>E74+E71+E68</f>
        <v>0</v>
      </c>
      <c r="F76" s="317">
        <f>F74+F71+F68</f>
        <v>0</v>
      </c>
      <c r="G76" s="324"/>
      <c r="H76" s="328"/>
      <c r="I76" s="315"/>
    </row>
    <row r="77" spans="1:9" ht="15">
      <c r="A77" s="315">
        <v>49</v>
      </c>
      <c r="B77" s="316" t="s">
        <v>1107</v>
      </c>
      <c r="C77" s="317">
        <f>C76+C66+C62</f>
        <v>91.69</v>
      </c>
      <c r="D77" s="317">
        <f>D76+D66+D62</f>
        <v>48.39</v>
      </c>
      <c r="E77" s="317">
        <f>E76+E66+E62</f>
        <v>43.3</v>
      </c>
      <c r="F77" s="317">
        <f>F76+F66+F62</f>
        <v>0</v>
      </c>
      <c r="G77" s="324"/>
      <c r="H77" s="328"/>
      <c r="I77" s="315"/>
    </row>
    <row r="79" spans="8:9" ht="12.75">
      <c r="H79" s="668"/>
      <c r="I79" s="668"/>
    </row>
  </sheetData>
  <sheetProtection/>
  <mergeCells count="17">
    <mergeCell ref="A1:B1"/>
    <mergeCell ref="E1:I1"/>
    <mergeCell ref="A2:B2"/>
    <mergeCell ref="E2:I2"/>
    <mergeCell ref="E3:I3"/>
    <mergeCell ref="A6:I6"/>
    <mergeCell ref="A4:I4"/>
    <mergeCell ref="A5:I5"/>
    <mergeCell ref="I8:I9"/>
    <mergeCell ref="H79:I79"/>
    <mergeCell ref="A8:A9"/>
    <mergeCell ref="B8:B9"/>
    <mergeCell ref="C8:C9"/>
    <mergeCell ref="D8:F8"/>
    <mergeCell ref="G8:G9"/>
    <mergeCell ref="H8:H9"/>
    <mergeCell ref="A63:I63"/>
  </mergeCells>
  <printOptions horizontalCentered="1"/>
  <pageMargins left="0.3" right="0.3" top="0.28" bottom="0.38" header="0.16" footer="0.2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J62"/>
  <sheetViews>
    <sheetView zoomScalePageLayoutView="0" workbookViewId="0" topLeftCell="A1">
      <selection activeCell="K7" sqref="K7"/>
    </sheetView>
  </sheetViews>
  <sheetFormatPr defaultColWidth="7.8515625" defaultRowHeight="12.75"/>
  <cols>
    <col min="1" max="1" width="6.57421875" style="7" customWidth="1"/>
    <col min="2" max="2" width="35.57421875" style="3" customWidth="1"/>
    <col min="3" max="3" width="19.00390625" style="3" customWidth="1"/>
    <col min="4" max="4" width="22.8515625" style="8" customWidth="1"/>
    <col min="5" max="5" width="13.7109375" style="3" customWidth="1"/>
    <col min="6" max="6" width="11.421875" style="3" customWidth="1"/>
    <col min="7" max="7" width="10.7109375" style="3" customWidth="1"/>
    <col min="8" max="8" width="11.8515625" style="3" customWidth="1"/>
    <col min="9" max="9" width="8.28125" style="3" bestFit="1" customWidth="1"/>
    <col min="10" max="16384" width="7.8515625" style="3" customWidth="1"/>
  </cols>
  <sheetData>
    <row r="1" spans="1:8" ht="16.5">
      <c r="A1" s="589" t="s">
        <v>236</v>
      </c>
      <c r="B1" s="589"/>
      <c r="D1" s="590" t="s">
        <v>237</v>
      </c>
      <c r="E1" s="590"/>
      <c r="F1" s="590"/>
      <c r="G1" s="590"/>
      <c r="H1" s="590"/>
    </row>
    <row r="2" spans="1:8" ht="16.5">
      <c r="A2" s="590" t="s">
        <v>1108</v>
      </c>
      <c r="B2" s="590"/>
      <c r="D2" s="590" t="s">
        <v>238</v>
      </c>
      <c r="E2" s="590"/>
      <c r="F2" s="590"/>
      <c r="G2" s="590"/>
      <c r="H2" s="590"/>
    </row>
    <row r="3" ht="6" customHeight="1"/>
    <row r="4" spans="1:8" s="69" customFormat="1" ht="45.75" customHeight="1">
      <c r="A4" s="594" t="s">
        <v>1488</v>
      </c>
      <c r="B4" s="595"/>
      <c r="C4" s="595"/>
      <c r="D4" s="595"/>
      <c r="E4" s="595"/>
      <c r="F4" s="595"/>
      <c r="G4" s="595"/>
      <c r="H4" s="595"/>
    </row>
    <row r="5" spans="1:10" ht="21" customHeight="1">
      <c r="A5" s="596" t="str">
        <f>'Tong '!A5:H5</f>
        <v>( Kèm theo Nghị quyết số 30/NQ-HĐND ngày 15 tháng 12 năm 2016 của Hội đồng nhân dân tỉnh)</v>
      </c>
      <c r="B5" s="596"/>
      <c r="C5" s="596"/>
      <c r="D5" s="596"/>
      <c r="E5" s="596"/>
      <c r="F5" s="596"/>
      <c r="G5" s="596"/>
      <c r="H5" s="596"/>
      <c r="I5" s="4"/>
      <c r="J5" s="4"/>
    </row>
    <row r="6" spans="1:10" ht="14.25" customHeight="1">
      <c r="A6" s="253"/>
      <c r="B6" s="253"/>
      <c r="C6" s="253"/>
      <c r="D6" s="253"/>
      <c r="E6" s="253"/>
      <c r="F6" s="253"/>
      <c r="G6" s="253"/>
      <c r="H6" s="253"/>
      <c r="I6" s="4"/>
      <c r="J6" s="4"/>
    </row>
    <row r="7" spans="1:8" ht="32.25" customHeight="1">
      <c r="A7" s="597" t="s">
        <v>0</v>
      </c>
      <c r="B7" s="598" t="s">
        <v>12</v>
      </c>
      <c r="C7" s="598" t="s">
        <v>21</v>
      </c>
      <c r="D7" s="598" t="s">
        <v>6</v>
      </c>
      <c r="E7" s="598" t="s">
        <v>239</v>
      </c>
      <c r="F7" s="598"/>
      <c r="G7" s="598"/>
      <c r="H7" s="598" t="s">
        <v>4</v>
      </c>
    </row>
    <row r="8" spans="1:8" ht="31.5" customHeight="1">
      <c r="A8" s="597"/>
      <c r="B8" s="598"/>
      <c r="C8" s="598"/>
      <c r="D8" s="598"/>
      <c r="E8" s="258" t="s">
        <v>3</v>
      </c>
      <c r="F8" s="258" t="s">
        <v>1</v>
      </c>
      <c r="G8" s="258" t="s">
        <v>9</v>
      </c>
      <c r="H8" s="598"/>
    </row>
    <row r="9" spans="1:8" s="37" customFormat="1" ht="23.25" customHeight="1">
      <c r="A9" s="150">
        <v>-1</v>
      </c>
      <c r="B9" s="150">
        <v>-2</v>
      </c>
      <c r="C9" s="150">
        <v>-3</v>
      </c>
      <c r="D9" s="150" t="s">
        <v>22</v>
      </c>
      <c r="E9" s="150">
        <v>-5</v>
      </c>
      <c r="F9" s="150">
        <v>-6</v>
      </c>
      <c r="G9" s="150">
        <v>-7</v>
      </c>
      <c r="H9" s="150">
        <v>-8</v>
      </c>
    </row>
    <row r="10" spans="1:10" s="5" customFormat="1" ht="18.75" customHeight="1">
      <c r="A10" s="222">
        <v>1</v>
      </c>
      <c r="B10" s="219" t="s">
        <v>13</v>
      </c>
      <c r="C10" s="220">
        <v>27</v>
      </c>
      <c r="D10" s="221">
        <f>'TP Ha Tinh'!C46</f>
        <v>34</v>
      </c>
      <c r="E10" s="221">
        <f>'TP Ha Tinh'!D46</f>
        <v>34</v>
      </c>
      <c r="F10" s="221">
        <f>'TP Ha Tinh'!E46</f>
        <v>0</v>
      </c>
      <c r="G10" s="221">
        <f>'TP Ha Tinh'!F46</f>
        <v>0</v>
      </c>
      <c r="H10" s="360"/>
      <c r="I10" s="32"/>
      <c r="J10" s="70"/>
    </row>
    <row r="11" spans="1:10" s="1" customFormat="1" ht="18.75" customHeight="1">
      <c r="A11" s="222">
        <v>2</v>
      </c>
      <c r="B11" s="219" t="s">
        <v>14</v>
      </c>
      <c r="C11" s="220">
        <v>12</v>
      </c>
      <c r="D11" s="221">
        <f>'TX Hong Linh'!C29</f>
        <v>28.01</v>
      </c>
      <c r="E11" s="221">
        <f>'TX Hong Linh'!D29</f>
        <v>12.71</v>
      </c>
      <c r="F11" s="221">
        <f>'TX Hong Linh'!E29</f>
        <v>15.3</v>
      </c>
      <c r="G11" s="221">
        <f>'TX Hong Linh'!F29</f>
        <v>0</v>
      </c>
      <c r="H11" s="360"/>
      <c r="I11" s="32"/>
      <c r="J11" s="70"/>
    </row>
    <row r="12" spans="1:10" s="1" customFormat="1" ht="18.75" customHeight="1">
      <c r="A12" s="222">
        <v>3</v>
      </c>
      <c r="B12" s="219" t="s">
        <v>23</v>
      </c>
      <c r="C12" s="220">
        <v>31</v>
      </c>
      <c r="D12" s="221">
        <f>'TX Kỳ Anh'!C42</f>
        <v>59.25</v>
      </c>
      <c r="E12" s="221">
        <f>'TX Kỳ Anh'!D42</f>
        <v>42.69</v>
      </c>
      <c r="F12" s="221">
        <f>'TX Kỳ Anh'!E42</f>
        <v>16.560000000000002</v>
      </c>
      <c r="G12" s="221">
        <f>'TX Kỳ Anh'!F42</f>
        <v>0</v>
      </c>
      <c r="H12" s="360"/>
      <c r="I12" s="32"/>
      <c r="J12" s="70"/>
    </row>
    <row r="13" spans="1:10" s="1" customFormat="1" ht="18.75" customHeight="1">
      <c r="A13" s="222">
        <v>4</v>
      </c>
      <c r="B13" s="219" t="s">
        <v>134</v>
      </c>
      <c r="C13" s="220">
        <v>9</v>
      </c>
      <c r="D13" s="221">
        <f>'Nghi Xuân'!C24</f>
        <v>10.7</v>
      </c>
      <c r="E13" s="221">
        <f>'Nghi Xuân'!D24</f>
        <v>9.7</v>
      </c>
      <c r="F13" s="221">
        <f>'Nghi Xuân'!E24</f>
        <v>1</v>
      </c>
      <c r="G13" s="221">
        <f>'Nghi Xuân'!F24</f>
        <v>0</v>
      </c>
      <c r="H13" s="360"/>
      <c r="I13" s="32"/>
      <c r="J13" s="70"/>
    </row>
    <row r="14" spans="1:10" s="1" customFormat="1" ht="18.75" customHeight="1">
      <c r="A14" s="222">
        <v>5</v>
      </c>
      <c r="B14" s="219" t="s">
        <v>15</v>
      </c>
      <c r="C14" s="222">
        <v>123</v>
      </c>
      <c r="D14" s="223">
        <f>'THACH HÂ'!C143</f>
        <v>55.92999999999999</v>
      </c>
      <c r="E14" s="223">
        <f>'THACH HÂ'!D143</f>
        <v>55.92999999999999</v>
      </c>
      <c r="F14" s="223">
        <f>'THACH HÂ'!E143</f>
        <v>0</v>
      </c>
      <c r="G14" s="223">
        <f>'THACH HÂ'!F143</f>
        <v>0</v>
      </c>
      <c r="H14" s="360"/>
      <c r="I14" s="32"/>
      <c r="J14" s="70"/>
    </row>
    <row r="15" spans="1:10" s="1" customFormat="1" ht="18.75" customHeight="1">
      <c r="A15" s="222">
        <v>6</v>
      </c>
      <c r="B15" s="219" t="s">
        <v>137</v>
      </c>
      <c r="C15" s="222">
        <v>101</v>
      </c>
      <c r="D15" s="221">
        <f>'Cẩm Xuyên'!C124</f>
        <v>143.597</v>
      </c>
      <c r="E15" s="221">
        <f>'Cẩm Xuyên'!D124</f>
        <v>135.097</v>
      </c>
      <c r="F15" s="221">
        <f>'Cẩm Xuyên'!E124</f>
        <v>8.5</v>
      </c>
      <c r="G15" s="221">
        <f>'Cẩm Xuyên'!F124</f>
        <v>0</v>
      </c>
      <c r="H15" s="360"/>
      <c r="I15" s="32"/>
      <c r="J15" s="70"/>
    </row>
    <row r="16" spans="1:10" ht="18.75" customHeight="1">
      <c r="A16" s="222">
        <v>7</v>
      </c>
      <c r="B16" s="219" t="s">
        <v>16</v>
      </c>
      <c r="C16" s="222">
        <v>14</v>
      </c>
      <c r="D16" s="221">
        <f>'Hương Sơn'!C27</f>
        <v>10.07</v>
      </c>
      <c r="E16" s="221">
        <f>'Hương Sơn'!D27</f>
        <v>10.07</v>
      </c>
      <c r="F16" s="221">
        <f>'Hương Sơn'!E27</f>
        <v>0</v>
      </c>
      <c r="G16" s="221">
        <f>'Hương Sơn'!F27</f>
        <v>0</v>
      </c>
      <c r="H16" s="360"/>
      <c r="I16" s="32"/>
      <c r="J16" s="70"/>
    </row>
    <row r="17" spans="1:10" ht="18.75" customHeight="1">
      <c r="A17" s="222">
        <v>8</v>
      </c>
      <c r="B17" s="219" t="s">
        <v>17</v>
      </c>
      <c r="C17" s="220">
        <v>35</v>
      </c>
      <c r="D17" s="221">
        <f>'Đức Thọ'!C54</f>
        <v>51.102000000000004</v>
      </c>
      <c r="E17" s="221">
        <f>'Đức Thọ'!D54</f>
        <v>51.102000000000004</v>
      </c>
      <c r="F17" s="221">
        <f>'Đức Thọ'!E54</f>
        <v>0</v>
      </c>
      <c r="G17" s="221">
        <f>'Đức Thọ'!F54</f>
        <v>0</v>
      </c>
      <c r="H17" s="360"/>
      <c r="I17" s="32"/>
      <c r="J17" s="70"/>
    </row>
    <row r="18" spans="1:10" s="1" customFormat="1" ht="18.75" customHeight="1">
      <c r="A18" s="222">
        <v>9</v>
      </c>
      <c r="B18" s="219" t="s">
        <v>135</v>
      </c>
      <c r="C18" s="222">
        <v>1</v>
      </c>
      <c r="D18" s="221">
        <f>'Can Lộc'!C11</f>
        <v>0.23</v>
      </c>
      <c r="E18" s="221">
        <f>'Can Lộc'!D11</f>
        <v>0.23</v>
      </c>
      <c r="F18" s="221">
        <f>'Can Lộc'!E11</f>
        <v>0</v>
      </c>
      <c r="G18" s="221">
        <f>'Can Lộc'!F11</f>
        <v>0</v>
      </c>
      <c r="H18" s="360"/>
      <c r="I18" s="32"/>
      <c r="J18" s="70"/>
    </row>
    <row r="19" spans="1:10" ht="18.75" customHeight="1">
      <c r="A19" s="222">
        <v>10</v>
      </c>
      <c r="B19" s="219" t="s">
        <v>136</v>
      </c>
      <c r="C19" s="222">
        <v>12</v>
      </c>
      <c r="D19" s="221">
        <f>'Kỳ Anh '!C28</f>
        <v>30.200000000000003</v>
      </c>
      <c r="E19" s="221">
        <f>'Kỳ Anh '!D28</f>
        <v>30.200000000000003</v>
      </c>
      <c r="F19" s="221">
        <f>'Kỳ Anh '!E28</f>
        <v>0</v>
      </c>
      <c r="G19" s="221">
        <f>'Kỳ Anh '!F28</f>
        <v>0</v>
      </c>
      <c r="H19" s="360"/>
      <c r="I19" s="32"/>
      <c r="J19" s="70"/>
    </row>
    <row r="20" spans="1:10" ht="18.75" customHeight="1">
      <c r="A20" s="222">
        <v>11</v>
      </c>
      <c r="B20" s="219" t="s">
        <v>18</v>
      </c>
      <c r="C20" s="220">
        <v>4</v>
      </c>
      <c r="D20" s="221">
        <f>'HUONG KHÊ'!C19</f>
        <v>4.2700000000000005</v>
      </c>
      <c r="E20" s="221">
        <f>'HUONG KHÊ'!D19</f>
        <v>3.79</v>
      </c>
      <c r="F20" s="221">
        <f>'HUONG KHÊ'!E19</f>
        <v>0.48</v>
      </c>
      <c r="G20" s="221">
        <f>'HUONG KHÊ'!F19</f>
        <v>0</v>
      </c>
      <c r="H20" s="360"/>
      <c r="I20" s="32"/>
      <c r="J20" s="70"/>
    </row>
    <row r="21" spans="1:10" ht="18.75" customHeight="1">
      <c r="A21" s="222">
        <v>12</v>
      </c>
      <c r="B21" s="219" t="s">
        <v>19</v>
      </c>
      <c r="C21" s="220">
        <v>5</v>
      </c>
      <c r="D21" s="221">
        <f>'VU QUANG '!C17</f>
        <v>4.15</v>
      </c>
      <c r="E21" s="221">
        <f>'VU QUANG '!D17</f>
        <v>4.15</v>
      </c>
      <c r="F21" s="221">
        <f>'VU QUANG '!E17</f>
        <v>0</v>
      </c>
      <c r="G21" s="221">
        <f>'VU QUANG '!F17</f>
        <v>0</v>
      </c>
      <c r="H21" s="360"/>
      <c r="I21" s="32"/>
      <c r="J21" s="70"/>
    </row>
    <row r="22" spans="1:10" s="122" customFormat="1" ht="18.75" customHeight="1">
      <c r="A22" s="222">
        <v>13</v>
      </c>
      <c r="B22" s="219" t="s">
        <v>20</v>
      </c>
      <c r="C22" s="222">
        <v>42</v>
      </c>
      <c r="D22" s="221">
        <f>'LOC HA'!C62</f>
        <v>79.8</v>
      </c>
      <c r="E22" s="221">
        <f>'LOC HA'!D62</f>
        <v>40.8</v>
      </c>
      <c r="F22" s="221">
        <f>'LOC HA'!E62</f>
        <v>39</v>
      </c>
      <c r="G22" s="221">
        <f>'LOC HA'!F62</f>
        <v>0</v>
      </c>
      <c r="H22" s="360"/>
      <c r="I22" s="120"/>
      <c r="J22" s="121"/>
    </row>
    <row r="23" spans="1:9" s="8" customFormat="1" ht="18.75" customHeight="1">
      <c r="A23" s="361"/>
      <c r="B23" s="362" t="s">
        <v>220</v>
      </c>
      <c r="C23" s="363">
        <f>SUM(C10:C22)</f>
        <v>416</v>
      </c>
      <c r="D23" s="364">
        <f>SUM(D10:D22)</f>
        <v>511.30899999999997</v>
      </c>
      <c r="E23" s="364">
        <f>SUM(E10:E22)</f>
        <v>430.469</v>
      </c>
      <c r="F23" s="364">
        <f>SUM(F10:F22)</f>
        <v>80.84</v>
      </c>
      <c r="G23" s="364">
        <f>SUM(G10:G22)</f>
        <v>0</v>
      </c>
      <c r="H23" s="365"/>
      <c r="I23" s="32"/>
    </row>
    <row r="24" spans="1:5" s="14" customFormat="1" ht="11.25" customHeight="1">
      <c r="A24" s="11"/>
      <c r="B24" s="12"/>
      <c r="C24" s="12"/>
      <c r="D24" s="24"/>
      <c r="E24" s="13"/>
    </row>
    <row r="25" spans="1:9" s="62" customFormat="1" ht="21.75" customHeight="1">
      <c r="A25" s="58"/>
      <c r="B25" s="59"/>
      <c r="C25" s="59"/>
      <c r="D25" s="60"/>
      <c r="E25" s="586"/>
      <c r="F25" s="586"/>
      <c r="G25" s="586"/>
      <c r="H25" s="586"/>
      <c r="I25" s="61"/>
    </row>
    <row r="26" spans="1:9" s="14" customFormat="1" ht="21.75" customHeight="1">
      <c r="A26" s="11"/>
      <c r="B26" s="16"/>
      <c r="C26" s="16"/>
      <c r="D26" s="30"/>
      <c r="E26" s="16"/>
      <c r="G26" s="2"/>
      <c r="H26" s="2"/>
      <c r="I26" s="6"/>
    </row>
    <row r="27" spans="1:9" s="14" customFormat="1" ht="21.75" customHeight="1">
      <c r="A27" s="11"/>
      <c r="B27" s="16"/>
      <c r="C27" s="16"/>
      <c r="D27" s="30"/>
      <c r="E27" s="16"/>
      <c r="G27" s="2"/>
      <c r="H27" s="2"/>
      <c r="I27" s="6"/>
    </row>
    <row r="28" spans="1:9" s="14" customFormat="1" ht="21.75" customHeight="1">
      <c r="A28" s="11"/>
      <c r="B28" s="16"/>
      <c r="C28" s="16"/>
      <c r="D28" s="30"/>
      <c r="E28" s="16"/>
      <c r="G28" s="2"/>
      <c r="H28" s="2"/>
      <c r="I28" s="6"/>
    </row>
    <row r="29" spans="1:9" s="14" customFormat="1" ht="21.75" customHeight="1">
      <c r="A29" s="11"/>
      <c r="B29" s="15"/>
      <c r="C29" s="15"/>
      <c r="D29" s="17"/>
      <c r="E29" s="16"/>
      <c r="G29" s="2"/>
      <c r="H29" s="17"/>
      <c r="I29" s="17"/>
    </row>
    <row r="30" spans="1:5" s="14" customFormat="1" ht="21.75" customHeight="1">
      <c r="A30" s="18"/>
      <c r="B30" s="19"/>
      <c r="C30" s="19"/>
      <c r="D30" s="27"/>
      <c r="E30" s="13"/>
    </row>
    <row r="31" spans="1:5" s="14" customFormat="1" ht="21.75" customHeight="1">
      <c r="A31" s="11"/>
      <c r="B31" s="21"/>
      <c r="C31" s="21"/>
      <c r="D31" s="24"/>
      <c r="E31" s="13"/>
    </row>
    <row r="32" spans="1:5" s="14" customFormat="1" ht="21.75" customHeight="1">
      <c r="A32" s="11"/>
      <c r="B32" s="21"/>
      <c r="C32" s="21"/>
      <c r="D32" s="24"/>
      <c r="E32" s="13"/>
    </row>
    <row r="33" spans="1:5" s="14" customFormat="1" ht="21.75" customHeight="1">
      <c r="A33" s="11"/>
      <c r="B33" s="21"/>
      <c r="C33" s="21"/>
      <c r="D33" s="24"/>
      <c r="E33" s="13"/>
    </row>
    <row r="34" spans="1:5" s="14" customFormat="1" ht="21.75" customHeight="1">
      <c r="A34" s="11"/>
      <c r="B34" s="22"/>
      <c r="C34" s="22"/>
      <c r="D34" s="28"/>
      <c r="E34" s="13"/>
    </row>
    <row r="35" spans="1:5" s="14" customFormat="1" ht="21.75" customHeight="1">
      <c r="A35" s="11"/>
      <c r="B35" s="23"/>
      <c r="C35" s="23"/>
      <c r="D35" s="24"/>
      <c r="E35" s="13"/>
    </row>
    <row r="36" spans="1:5" s="14" customFormat="1" ht="21.75" customHeight="1">
      <c r="A36" s="11"/>
      <c r="B36" s="25"/>
      <c r="C36" s="25"/>
      <c r="D36" s="24"/>
      <c r="E36" s="13"/>
    </row>
    <row r="37" spans="1:5" s="14" customFormat="1" ht="21.75" customHeight="1">
      <c r="A37" s="18"/>
      <c r="B37" s="26"/>
      <c r="C37" s="26"/>
      <c r="D37" s="27"/>
      <c r="E37" s="13"/>
    </row>
    <row r="38" spans="1:5" s="14" customFormat="1" ht="21.75" customHeight="1">
      <c r="A38" s="11"/>
      <c r="B38" s="21"/>
      <c r="C38" s="21"/>
      <c r="D38" s="24"/>
      <c r="E38" s="13"/>
    </row>
    <row r="39" spans="1:5" s="14" customFormat="1" ht="21.75" customHeight="1">
      <c r="A39" s="11"/>
      <c r="B39" s="21"/>
      <c r="C39" s="21"/>
      <c r="D39" s="24"/>
      <c r="E39" s="13"/>
    </row>
    <row r="40" spans="1:5" s="14" customFormat="1" ht="21.75" customHeight="1">
      <c r="A40" s="11"/>
      <c r="B40" s="12"/>
      <c r="C40" s="12"/>
      <c r="D40" s="24"/>
      <c r="E40" s="13"/>
    </row>
    <row r="41" spans="1:5" s="14" customFormat="1" ht="21.75" customHeight="1">
      <c r="A41" s="11"/>
      <c r="B41" s="21"/>
      <c r="C41" s="21"/>
      <c r="D41" s="24"/>
      <c r="E41" s="13"/>
    </row>
    <row r="42" spans="1:5" s="14" customFormat="1" ht="21.75" customHeight="1">
      <c r="A42" s="11"/>
      <c r="B42" s="21"/>
      <c r="C42" s="21"/>
      <c r="D42" s="24"/>
      <c r="E42" s="13"/>
    </row>
    <row r="43" spans="1:5" s="14" customFormat="1" ht="21.75" customHeight="1">
      <c r="A43" s="11"/>
      <c r="B43" s="21"/>
      <c r="C43" s="21"/>
      <c r="D43" s="24"/>
      <c r="E43" s="13"/>
    </row>
    <row r="44" spans="1:5" s="14" customFormat="1" ht="21.75" customHeight="1">
      <c r="A44" s="11"/>
      <c r="B44" s="21"/>
      <c r="C44" s="21"/>
      <c r="D44" s="24"/>
      <c r="E44" s="13"/>
    </row>
    <row r="45" spans="1:5" s="14" customFormat="1" ht="21.75" customHeight="1">
      <c r="A45" s="11"/>
      <c r="B45" s="22"/>
      <c r="C45" s="22"/>
      <c r="D45" s="28"/>
      <c r="E45" s="13"/>
    </row>
    <row r="46" spans="1:5" s="14" customFormat="1" ht="21.75" customHeight="1">
      <c r="A46" s="18"/>
      <c r="B46" s="19"/>
      <c r="C46" s="19"/>
      <c r="D46" s="27"/>
      <c r="E46" s="13"/>
    </row>
    <row r="47" spans="1:5" s="14" customFormat="1" ht="21.75" customHeight="1">
      <c r="A47" s="11"/>
      <c r="B47" s="21"/>
      <c r="C47" s="21"/>
      <c r="D47" s="24"/>
      <c r="E47" s="13"/>
    </row>
    <row r="48" spans="1:5" s="14" customFormat="1" ht="21.75" customHeight="1">
      <c r="A48" s="11"/>
      <c r="B48" s="21"/>
      <c r="C48" s="21"/>
      <c r="D48" s="24"/>
      <c r="E48" s="13"/>
    </row>
    <row r="49" spans="1:5" s="14" customFormat="1" ht="21.75" customHeight="1">
      <c r="A49" s="11"/>
      <c r="B49" s="21"/>
      <c r="C49" s="21"/>
      <c r="D49" s="24"/>
      <c r="E49" s="13"/>
    </row>
    <row r="50" spans="1:5" s="14" customFormat="1" ht="21.75" customHeight="1">
      <c r="A50" s="11"/>
      <c r="B50" s="22"/>
      <c r="C50" s="22"/>
      <c r="D50" s="24"/>
      <c r="E50" s="13"/>
    </row>
    <row r="51" spans="1:5" s="14" customFormat="1" ht="21.75" customHeight="1">
      <c r="A51" s="11"/>
      <c r="B51" s="22"/>
      <c r="C51" s="22"/>
      <c r="D51" s="24"/>
      <c r="E51" s="13"/>
    </row>
    <row r="52" spans="1:5" s="14" customFormat="1" ht="21.75" customHeight="1">
      <c r="A52" s="11"/>
      <c r="B52" s="22"/>
      <c r="C52" s="22"/>
      <c r="D52" s="24"/>
      <c r="E52" s="13"/>
    </row>
    <row r="53" spans="1:5" s="14" customFormat="1" ht="21.75" customHeight="1">
      <c r="A53" s="18"/>
      <c r="B53" s="26"/>
      <c r="C53" s="26"/>
      <c r="D53" s="27"/>
      <c r="E53" s="20"/>
    </row>
    <row r="54" spans="1:4" s="14" customFormat="1" ht="12.75">
      <c r="A54" s="29"/>
      <c r="D54" s="31"/>
    </row>
    <row r="55" spans="1:4" s="14" customFormat="1" ht="12.75">
      <c r="A55" s="29"/>
      <c r="D55" s="31"/>
    </row>
    <row r="56" spans="1:4" s="14" customFormat="1" ht="12.75">
      <c r="A56" s="29"/>
      <c r="D56" s="31"/>
    </row>
    <row r="57" spans="1:4" s="14" customFormat="1" ht="12.75">
      <c r="A57" s="29"/>
      <c r="D57" s="31"/>
    </row>
    <row r="58" spans="1:4" s="14" customFormat="1" ht="12.75">
      <c r="A58" s="29"/>
      <c r="D58" s="31"/>
    </row>
    <row r="59" spans="1:4" s="14" customFormat="1" ht="12.75">
      <c r="A59" s="29"/>
      <c r="D59" s="31"/>
    </row>
    <row r="60" spans="1:4" s="14" customFormat="1" ht="12.75">
      <c r="A60" s="29"/>
      <c r="D60" s="31"/>
    </row>
    <row r="61" spans="1:4" s="14" customFormat="1" ht="12.75">
      <c r="A61" s="29"/>
      <c r="D61" s="31"/>
    </row>
    <row r="62" spans="1:4" s="14" customFormat="1" ht="12.75">
      <c r="A62" s="29"/>
      <c r="D62" s="31"/>
    </row>
  </sheetData>
  <sheetProtection/>
  <mergeCells count="13">
    <mergeCell ref="E25:H25"/>
    <mergeCell ref="A7:A8"/>
    <mergeCell ref="B7:B8"/>
    <mergeCell ref="C7:C8"/>
    <mergeCell ref="D7:D8"/>
    <mergeCell ref="E7:G7"/>
    <mergeCell ref="H7:H8"/>
    <mergeCell ref="A1:B1"/>
    <mergeCell ref="D1:H1"/>
    <mergeCell ref="A2:B2"/>
    <mergeCell ref="D2:H2"/>
    <mergeCell ref="A4:H4"/>
    <mergeCell ref="A5:H5"/>
  </mergeCells>
  <printOptions horizontalCentered="1"/>
  <pageMargins left="0.7" right="0.7" top="0.85" bottom="0.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J62"/>
  <sheetViews>
    <sheetView zoomScalePageLayoutView="0" workbookViewId="0" topLeftCell="A13">
      <selection activeCell="E25" sqref="E25:H25"/>
    </sheetView>
  </sheetViews>
  <sheetFormatPr defaultColWidth="7.8515625" defaultRowHeight="12.75"/>
  <cols>
    <col min="1" max="1" width="6.57421875" style="7" customWidth="1"/>
    <col min="2" max="2" width="35.57421875" style="3" customWidth="1"/>
    <col min="3" max="3" width="19.00390625" style="3" customWidth="1"/>
    <col min="4" max="4" width="22.8515625" style="8" customWidth="1"/>
    <col min="5" max="5" width="13.7109375" style="3" customWidth="1"/>
    <col min="6" max="6" width="11.421875" style="3" customWidth="1"/>
    <col min="7" max="7" width="10.7109375" style="3" customWidth="1"/>
    <col min="8" max="8" width="11.8515625" style="3" customWidth="1"/>
    <col min="9" max="9" width="8.28125" style="3" bestFit="1" customWidth="1"/>
    <col min="10" max="16384" width="7.8515625" style="3" customWidth="1"/>
  </cols>
  <sheetData>
    <row r="1" spans="1:8" ht="16.5">
      <c r="A1" s="589" t="s">
        <v>236</v>
      </c>
      <c r="B1" s="589"/>
      <c r="D1" s="590" t="s">
        <v>237</v>
      </c>
      <c r="E1" s="590"/>
      <c r="F1" s="590"/>
      <c r="G1" s="590"/>
      <c r="H1" s="590"/>
    </row>
    <row r="2" spans="1:8" ht="16.5">
      <c r="A2" s="590" t="s">
        <v>1426</v>
      </c>
      <c r="B2" s="590"/>
      <c r="D2" s="590" t="s">
        <v>238</v>
      </c>
      <c r="E2" s="590"/>
      <c r="F2" s="590"/>
      <c r="G2" s="590"/>
      <c r="H2" s="590"/>
    </row>
    <row r="4" spans="1:8" s="69" customFormat="1" ht="45.75" customHeight="1">
      <c r="A4" s="594" t="s">
        <v>1489</v>
      </c>
      <c r="B4" s="595"/>
      <c r="C4" s="595"/>
      <c r="D4" s="595"/>
      <c r="E4" s="595"/>
      <c r="F4" s="595"/>
      <c r="G4" s="595"/>
      <c r="H4" s="595"/>
    </row>
    <row r="5" spans="1:10" ht="21" customHeight="1">
      <c r="A5" s="596" t="str">
        <f>'2017Mơi'!A5:H5</f>
        <v>( Kèm theo Nghị quyết số 30/NQ-HĐND ngày 15 tháng 12 năm 2016 của Hội đồng nhân dân tỉnh)</v>
      </c>
      <c r="B5" s="596"/>
      <c r="C5" s="596"/>
      <c r="D5" s="596"/>
      <c r="E5" s="596"/>
      <c r="F5" s="596"/>
      <c r="G5" s="596"/>
      <c r="H5" s="596"/>
      <c r="I5" s="4"/>
      <c r="J5" s="4"/>
    </row>
    <row r="6" spans="1:10" ht="21" customHeight="1">
      <c r="A6" s="253"/>
      <c r="B6" s="253"/>
      <c r="C6" s="253"/>
      <c r="D6" s="253"/>
      <c r="E6" s="253"/>
      <c r="F6" s="253"/>
      <c r="G6" s="253"/>
      <c r="H6" s="253"/>
      <c r="I6" s="4"/>
      <c r="J6" s="4"/>
    </row>
    <row r="7" spans="1:8" ht="32.25" customHeight="1">
      <c r="A7" s="587" t="s">
        <v>0</v>
      </c>
      <c r="B7" s="588" t="s">
        <v>12</v>
      </c>
      <c r="C7" s="588" t="s">
        <v>21</v>
      </c>
      <c r="D7" s="588" t="s">
        <v>6</v>
      </c>
      <c r="E7" s="588" t="s">
        <v>239</v>
      </c>
      <c r="F7" s="588"/>
      <c r="G7" s="588"/>
      <c r="H7" s="588" t="s">
        <v>4</v>
      </c>
    </row>
    <row r="8" spans="1:8" ht="12.75">
      <c r="A8" s="587"/>
      <c r="B8" s="588"/>
      <c r="C8" s="588"/>
      <c r="D8" s="588"/>
      <c r="E8" s="259" t="s">
        <v>3</v>
      </c>
      <c r="F8" s="259" t="s">
        <v>1</v>
      </c>
      <c r="G8" s="259" t="s">
        <v>9</v>
      </c>
      <c r="H8" s="588"/>
    </row>
    <row r="9" spans="1:8" s="37" customFormat="1" ht="23.25" customHeight="1">
      <c r="A9" s="150">
        <v>-1</v>
      </c>
      <c r="B9" s="150">
        <v>-2</v>
      </c>
      <c r="C9" s="150">
        <v>-3</v>
      </c>
      <c r="D9" s="150" t="s">
        <v>22</v>
      </c>
      <c r="E9" s="150">
        <v>-5</v>
      </c>
      <c r="F9" s="150">
        <v>-6</v>
      </c>
      <c r="G9" s="150">
        <v>-7</v>
      </c>
      <c r="H9" s="150">
        <v>-8</v>
      </c>
    </row>
    <row r="10" spans="1:10" s="5" customFormat="1" ht="18.75" customHeight="1">
      <c r="A10" s="111">
        <v>1</v>
      </c>
      <c r="B10" s="130" t="s">
        <v>13</v>
      </c>
      <c r="C10" s="220">
        <v>13</v>
      </c>
      <c r="D10" s="221">
        <f>'TP Ha Tinh'!C66</f>
        <v>22.38</v>
      </c>
      <c r="E10" s="221">
        <f>'TP Ha Tinh'!D66</f>
        <v>22.38</v>
      </c>
      <c r="F10" s="221">
        <f>'TP Ha Tinh'!E66</f>
        <v>0</v>
      </c>
      <c r="G10" s="221">
        <f>'TP Ha Tinh'!F66</f>
        <v>0</v>
      </c>
      <c r="H10" s="360"/>
      <c r="I10" s="32"/>
      <c r="J10" s="70"/>
    </row>
    <row r="11" spans="1:10" s="1" customFormat="1" ht="18.75" customHeight="1">
      <c r="A11" s="111">
        <v>2</v>
      </c>
      <c r="B11" s="130" t="s">
        <v>14</v>
      </c>
      <c r="C11" s="220">
        <v>1</v>
      </c>
      <c r="D11" s="221">
        <f>'TX Hong Linh'!C31</f>
        <v>1.79</v>
      </c>
      <c r="E11" s="221">
        <f>'TX Hong Linh'!D31</f>
        <v>1.79</v>
      </c>
      <c r="F11" s="221">
        <f>'TX Hong Linh'!E31</f>
        <v>0</v>
      </c>
      <c r="G11" s="221">
        <f>'TX Hong Linh'!F31</f>
        <v>0</v>
      </c>
      <c r="H11" s="360"/>
      <c r="I11" s="32"/>
      <c r="J11" s="70"/>
    </row>
    <row r="12" spans="1:10" s="1" customFormat="1" ht="18.75" customHeight="1">
      <c r="A12" s="111">
        <v>3</v>
      </c>
      <c r="B12" s="130" t="s">
        <v>23</v>
      </c>
      <c r="C12" s="220"/>
      <c r="D12" s="221">
        <f>'TX Kỳ Anh'!A43:I43</f>
        <v>0</v>
      </c>
      <c r="E12" s="221"/>
      <c r="F12" s="221"/>
      <c r="G12" s="221"/>
      <c r="H12" s="360"/>
      <c r="I12" s="32"/>
      <c r="J12" s="70"/>
    </row>
    <row r="13" spans="1:10" s="1" customFormat="1" ht="18.75" customHeight="1">
      <c r="A13" s="111">
        <v>4</v>
      </c>
      <c r="B13" s="130" t="s">
        <v>134</v>
      </c>
      <c r="C13" s="220"/>
      <c r="D13" s="221"/>
      <c r="E13" s="221"/>
      <c r="F13" s="221"/>
      <c r="G13" s="221"/>
      <c r="H13" s="360"/>
      <c r="I13" s="32"/>
      <c r="J13" s="70"/>
    </row>
    <row r="14" spans="1:10" s="1" customFormat="1" ht="18.75" customHeight="1">
      <c r="A14" s="111">
        <v>5</v>
      </c>
      <c r="B14" s="130" t="s">
        <v>15</v>
      </c>
      <c r="C14" s="222">
        <v>5</v>
      </c>
      <c r="D14" s="224">
        <f>'THACH HÂ'!C151</f>
        <v>3.21</v>
      </c>
      <c r="E14" s="224">
        <f>'THACH HÂ'!D151</f>
        <v>3.21</v>
      </c>
      <c r="F14" s="224">
        <f>'THACH HÂ'!E151</f>
        <v>0</v>
      </c>
      <c r="G14" s="224">
        <f>'THACH HÂ'!F151</f>
        <v>0</v>
      </c>
      <c r="H14" s="360"/>
      <c r="I14" s="32"/>
      <c r="J14" s="70"/>
    </row>
    <row r="15" spans="1:10" s="1" customFormat="1" ht="18.75" customHeight="1">
      <c r="A15" s="111">
        <v>6</v>
      </c>
      <c r="B15" s="130" t="s">
        <v>137</v>
      </c>
      <c r="C15" s="222"/>
      <c r="D15" s="221"/>
      <c r="E15" s="221"/>
      <c r="F15" s="221"/>
      <c r="G15" s="221"/>
      <c r="H15" s="360"/>
      <c r="I15" s="32"/>
      <c r="J15" s="70"/>
    </row>
    <row r="16" spans="1:10" ht="18.75" customHeight="1">
      <c r="A16" s="111">
        <v>7</v>
      </c>
      <c r="B16" s="130" t="s">
        <v>16</v>
      </c>
      <c r="C16" s="222">
        <v>2</v>
      </c>
      <c r="D16" s="221">
        <f>'Hương Sơn'!C32</f>
        <v>0.39</v>
      </c>
      <c r="E16" s="221">
        <f>'Hương Sơn'!D32</f>
        <v>0.39</v>
      </c>
      <c r="F16" s="221">
        <f>'Hương Sơn'!E32</f>
        <v>0</v>
      </c>
      <c r="G16" s="221">
        <f>'Hương Sơn'!F32</f>
        <v>0</v>
      </c>
      <c r="H16" s="360"/>
      <c r="I16" s="32"/>
      <c r="J16" s="70"/>
    </row>
    <row r="17" spans="1:10" ht="18.75" customHeight="1">
      <c r="A17" s="111">
        <v>8</v>
      </c>
      <c r="B17" s="130" t="s">
        <v>17</v>
      </c>
      <c r="C17" s="220">
        <v>1</v>
      </c>
      <c r="D17" s="221">
        <f>'Đức Thọ'!C57</f>
        <v>7.5</v>
      </c>
      <c r="E17" s="221">
        <f>'Đức Thọ'!D57</f>
        <v>7.5</v>
      </c>
      <c r="F17" s="221">
        <f>'Đức Thọ'!E57</f>
        <v>0</v>
      </c>
      <c r="G17" s="221">
        <f>'Đức Thọ'!F57</f>
        <v>0</v>
      </c>
      <c r="H17" s="360"/>
      <c r="I17" s="32"/>
      <c r="J17" s="70"/>
    </row>
    <row r="18" spans="1:10" s="1" customFormat="1" ht="18.75" customHeight="1">
      <c r="A18" s="111">
        <v>9</v>
      </c>
      <c r="B18" s="130" t="s">
        <v>135</v>
      </c>
      <c r="C18" s="222"/>
      <c r="D18" s="221"/>
      <c r="E18" s="221"/>
      <c r="F18" s="221"/>
      <c r="G18" s="221"/>
      <c r="H18" s="360"/>
      <c r="I18" s="32"/>
      <c r="J18" s="70"/>
    </row>
    <row r="19" spans="1:10" ht="18.75" customHeight="1">
      <c r="A19" s="111">
        <v>10</v>
      </c>
      <c r="B19" s="130" t="s">
        <v>136</v>
      </c>
      <c r="C19" s="222">
        <v>1</v>
      </c>
      <c r="D19" s="221">
        <f>'Kỳ Anh '!C31</f>
        <v>3.3</v>
      </c>
      <c r="E19" s="221">
        <f>'Kỳ Anh '!D31</f>
        <v>3.3</v>
      </c>
      <c r="F19" s="221">
        <f>'Kỳ Anh '!E31</f>
        <v>0</v>
      </c>
      <c r="G19" s="221">
        <f>'Kỳ Anh '!F31</f>
        <v>0</v>
      </c>
      <c r="H19" s="360"/>
      <c r="I19" s="32"/>
      <c r="J19" s="70"/>
    </row>
    <row r="20" spans="1:10" ht="18.75" customHeight="1">
      <c r="A20" s="111">
        <v>11</v>
      </c>
      <c r="B20" s="130" t="s">
        <v>18</v>
      </c>
      <c r="C20" s="220"/>
      <c r="D20" s="221"/>
      <c r="E20" s="221"/>
      <c r="F20" s="221"/>
      <c r="G20" s="221"/>
      <c r="H20" s="360"/>
      <c r="I20" s="32"/>
      <c r="J20" s="70"/>
    </row>
    <row r="21" spans="1:10" ht="18.75" customHeight="1">
      <c r="A21" s="111">
        <v>12</v>
      </c>
      <c r="B21" s="130" t="s">
        <v>19</v>
      </c>
      <c r="C21" s="220">
        <v>2</v>
      </c>
      <c r="D21" s="221">
        <f>'VU QUANG '!C21</f>
        <v>2.33</v>
      </c>
      <c r="E21" s="221">
        <f>'VU QUANG '!D21</f>
        <v>2.33</v>
      </c>
      <c r="F21" s="221">
        <f>'VU QUANG '!E21</f>
        <v>0</v>
      </c>
      <c r="G21" s="221">
        <f>'VU QUANG '!F21</f>
        <v>0</v>
      </c>
      <c r="H21" s="360"/>
      <c r="I21" s="32"/>
      <c r="J21" s="70"/>
    </row>
    <row r="22" spans="1:10" s="122" customFormat="1" ht="18.75" customHeight="1">
      <c r="A22" s="111">
        <v>13</v>
      </c>
      <c r="B22" s="130" t="s">
        <v>20</v>
      </c>
      <c r="C22" s="222">
        <v>2</v>
      </c>
      <c r="D22" s="221">
        <f>'LOC HA'!C66</f>
        <v>5</v>
      </c>
      <c r="E22" s="221">
        <f>'LOC HA'!D66</f>
        <v>0.7</v>
      </c>
      <c r="F22" s="221">
        <f>'LOC HA'!E66</f>
        <v>4.3</v>
      </c>
      <c r="G22" s="221">
        <f>'LOC HA'!F66</f>
        <v>0</v>
      </c>
      <c r="H22" s="360"/>
      <c r="I22" s="120"/>
      <c r="J22" s="121"/>
    </row>
    <row r="23" spans="1:9" s="8" customFormat="1" ht="18.75" customHeight="1">
      <c r="A23" s="366"/>
      <c r="B23" s="367" t="s">
        <v>220</v>
      </c>
      <c r="C23" s="368">
        <f>SUM(C10:C22)</f>
        <v>27</v>
      </c>
      <c r="D23" s="369">
        <f>SUM(D10:D22)</f>
        <v>45.89999999999999</v>
      </c>
      <c r="E23" s="369">
        <f>SUM(E10:E22)</f>
        <v>41.599999999999994</v>
      </c>
      <c r="F23" s="369">
        <f>SUM(F10:F22)</f>
        <v>4.3</v>
      </c>
      <c r="G23" s="369">
        <f>SUM(G10:G22)</f>
        <v>0</v>
      </c>
      <c r="H23" s="370"/>
      <c r="I23" s="32"/>
    </row>
    <row r="24" spans="1:5" s="14" customFormat="1" ht="11.25" customHeight="1">
      <c r="A24" s="11"/>
      <c r="B24" s="12"/>
      <c r="C24" s="12"/>
      <c r="D24" s="24"/>
      <c r="E24" s="13"/>
    </row>
    <row r="25" spans="1:9" s="62" customFormat="1" ht="21.75" customHeight="1">
      <c r="A25" s="58"/>
      <c r="B25" s="59"/>
      <c r="C25" s="59"/>
      <c r="D25" s="60"/>
      <c r="E25" s="586"/>
      <c r="F25" s="586"/>
      <c r="G25" s="586"/>
      <c r="H25" s="586"/>
      <c r="I25" s="61"/>
    </row>
    <row r="26" spans="1:9" s="14" customFormat="1" ht="21.75" customHeight="1">
      <c r="A26" s="11"/>
      <c r="B26" s="16"/>
      <c r="C26" s="16"/>
      <c r="D26" s="30"/>
      <c r="E26" s="16"/>
      <c r="G26" s="2"/>
      <c r="H26" s="2"/>
      <c r="I26" s="6"/>
    </row>
    <row r="27" spans="1:9" s="14" customFormat="1" ht="21.75" customHeight="1">
      <c r="A27" s="11"/>
      <c r="B27" s="16"/>
      <c r="C27" s="16"/>
      <c r="D27" s="30"/>
      <c r="E27" s="16"/>
      <c r="G27" s="2"/>
      <c r="H27" s="2"/>
      <c r="I27" s="6"/>
    </row>
    <row r="28" spans="1:9" s="14" customFormat="1" ht="21.75" customHeight="1">
      <c r="A28" s="11"/>
      <c r="B28" s="16"/>
      <c r="C28" s="16"/>
      <c r="D28" s="30"/>
      <c r="E28" s="16"/>
      <c r="G28" s="2"/>
      <c r="H28" s="2"/>
      <c r="I28" s="6"/>
    </row>
    <row r="29" spans="1:9" s="14" customFormat="1" ht="21.75" customHeight="1">
      <c r="A29" s="11"/>
      <c r="B29" s="15"/>
      <c r="C29" s="15"/>
      <c r="D29" s="17"/>
      <c r="E29" s="16"/>
      <c r="G29" s="2"/>
      <c r="H29" s="17"/>
      <c r="I29" s="17"/>
    </row>
    <row r="30" spans="1:5" s="14" customFormat="1" ht="21.75" customHeight="1">
      <c r="A30" s="18"/>
      <c r="B30" s="19"/>
      <c r="C30" s="19"/>
      <c r="D30" s="27"/>
      <c r="E30" s="13"/>
    </row>
    <row r="31" spans="1:5" s="14" customFormat="1" ht="21.75" customHeight="1">
      <c r="A31" s="11"/>
      <c r="B31" s="21"/>
      <c r="C31" s="21"/>
      <c r="D31" s="24"/>
      <c r="E31" s="13"/>
    </row>
    <row r="32" spans="1:5" s="14" customFormat="1" ht="21.75" customHeight="1">
      <c r="A32" s="11"/>
      <c r="B32" s="21"/>
      <c r="C32" s="21"/>
      <c r="D32" s="24"/>
      <c r="E32" s="13"/>
    </row>
    <row r="33" spans="1:5" s="14" customFormat="1" ht="21.75" customHeight="1">
      <c r="A33" s="11"/>
      <c r="B33" s="21"/>
      <c r="C33" s="21"/>
      <c r="D33" s="24"/>
      <c r="E33" s="13"/>
    </row>
    <row r="34" spans="1:5" s="14" customFormat="1" ht="21.75" customHeight="1">
      <c r="A34" s="11"/>
      <c r="B34" s="22"/>
      <c r="C34" s="22"/>
      <c r="D34" s="28"/>
      <c r="E34" s="13"/>
    </row>
    <row r="35" spans="1:5" s="14" customFormat="1" ht="21.75" customHeight="1">
      <c r="A35" s="11"/>
      <c r="B35" s="23"/>
      <c r="C35" s="23"/>
      <c r="D35" s="24"/>
      <c r="E35" s="13"/>
    </row>
    <row r="36" spans="1:5" s="14" customFormat="1" ht="21.75" customHeight="1">
      <c r="A36" s="11"/>
      <c r="B36" s="25"/>
      <c r="C36" s="25"/>
      <c r="D36" s="24"/>
      <c r="E36" s="13"/>
    </row>
    <row r="37" spans="1:5" s="14" customFormat="1" ht="21.75" customHeight="1">
      <c r="A37" s="18"/>
      <c r="B37" s="26"/>
      <c r="C37" s="26"/>
      <c r="D37" s="27"/>
      <c r="E37" s="13"/>
    </row>
    <row r="38" spans="1:5" s="14" customFormat="1" ht="21.75" customHeight="1">
      <c r="A38" s="11"/>
      <c r="B38" s="21"/>
      <c r="C38" s="21"/>
      <c r="D38" s="24"/>
      <c r="E38" s="13"/>
    </row>
    <row r="39" spans="1:5" s="14" customFormat="1" ht="21.75" customHeight="1">
      <c r="A39" s="11"/>
      <c r="B39" s="21"/>
      <c r="C39" s="21"/>
      <c r="D39" s="24"/>
      <c r="E39" s="13"/>
    </row>
    <row r="40" spans="1:5" s="14" customFormat="1" ht="21.75" customHeight="1">
      <c r="A40" s="11"/>
      <c r="B40" s="12"/>
      <c r="C40" s="12"/>
      <c r="D40" s="24"/>
      <c r="E40" s="13"/>
    </row>
    <row r="41" spans="1:5" s="14" customFormat="1" ht="21.75" customHeight="1">
      <c r="A41" s="11"/>
      <c r="B41" s="21"/>
      <c r="C41" s="21"/>
      <c r="D41" s="24"/>
      <c r="E41" s="13"/>
    </row>
    <row r="42" spans="1:5" s="14" customFormat="1" ht="21.75" customHeight="1">
      <c r="A42" s="11"/>
      <c r="B42" s="21"/>
      <c r="C42" s="21"/>
      <c r="D42" s="24"/>
      <c r="E42" s="13"/>
    </row>
    <row r="43" spans="1:5" s="14" customFormat="1" ht="21.75" customHeight="1">
      <c r="A43" s="11"/>
      <c r="B43" s="21"/>
      <c r="C43" s="21"/>
      <c r="D43" s="24"/>
      <c r="E43" s="13"/>
    </row>
    <row r="44" spans="1:5" s="14" customFormat="1" ht="21.75" customHeight="1">
      <c r="A44" s="11"/>
      <c r="B44" s="21"/>
      <c r="C44" s="21"/>
      <c r="D44" s="24"/>
      <c r="E44" s="13"/>
    </row>
    <row r="45" spans="1:5" s="14" customFormat="1" ht="21.75" customHeight="1">
      <c r="A45" s="11"/>
      <c r="B45" s="22"/>
      <c r="C45" s="22"/>
      <c r="D45" s="28"/>
      <c r="E45" s="13"/>
    </row>
    <row r="46" spans="1:5" s="14" customFormat="1" ht="21.75" customHeight="1">
      <c r="A46" s="18"/>
      <c r="B46" s="19"/>
      <c r="C46" s="19"/>
      <c r="D46" s="27"/>
      <c r="E46" s="13"/>
    </row>
    <row r="47" spans="1:5" s="14" customFormat="1" ht="21.75" customHeight="1">
      <c r="A47" s="11"/>
      <c r="B47" s="21"/>
      <c r="C47" s="21"/>
      <c r="D47" s="24"/>
      <c r="E47" s="13"/>
    </row>
    <row r="48" spans="1:5" s="14" customFormat="1" ht="21.75" customHeight="1">
      <c r="A48" s="11"/>
      <c r="B48" s="21"/>
      <c r="C48" s="21"/>
      <c r="D48" s="24"/>
      <c r="E48" s="13"/>
    </row>
    <row r="49" spans="1:5" s="14" customFormat="1" ht="21.75" customHeight="1">
      <c r="A49" s="11"/>
      <c r="B49" s="21"/>
      <c r="C49" s="21"/>
      <c r="D49" s="24"/>
      <c r="E49" s="13"/>
    </row>
    <row r="50" spans="1:5" s="14" customFormat="1" ht="21.75" customHeight="1">
      <c r="A50" s="11"/>
      <c r="B50" s="22"/>
      <c r="C50" s="22"/>
      <c r="D50" s="24"/>
      <c r="E50" s="13"/>
    </row>
    <row r="51" spans="1:5" s="14" customFormat="1" ht="21.75" customHeight="1">
      <c r="A51" s="11"/>
      <c r="B51" s="22"/>
      <c r="C51" s="22"/>
      <c r="D51" s="24"/>
      <c r="E51" s="13"/>
    </row>
    <row r="52" spans="1:5" s="14" customFormat="1" ht="21.75" customHeight="1">
      <c r="A52" s="11"/>
      <c r="B52" s="22"/>
      <c r="C52" s="22"/>
      <c r="D52" s="24"/>
      <c r="E52" s="13"/>
    </row>
    <row r="53" spans="1:5" s="14" customFormat="1" ht="21.75" customHeight="1">
      <c r="A53" s="18"/>
      <c r="B53" s="26"/>
      <c r="C53" s="26"/>
      <c r="D53" s="27"/>
      <c r="E53" s="20"/>
    </row>
    <row r="54" spans="1:4" s="14" customFormat="1" ht="12.75">
      <c r="A54" s="29"/>
      <c r="D54" s="31"/>
    </row>
    <row r="55" spans="1:4" s="14" customFormat="1" ht="12.75">
      <c r="A55" s="29"/>
      <c r="D55" s="31"/>
    </row>
    <row r="56" spans="1:4" s="14" customFormat="1" ht="12.75">
      <c r="A56" s="29"/>
      <c r="D56" s="31"/>
    </row>
    <row r="57" spans="1:4" s="14" customFormat="1" ht="12.75">
      <c r="A57" s="29"/>
      <c r="D57" s="31"/>
    </row>
    <row r="58" spans="1:4" s="14" customFormat="1" ht="12.75">
      <c r="A58" s="29"/>
      <c r="D58" s="31"/>
    </row>
    <row r="59" spans="1:4" s="14" customFormat="1" ht="12.75">
      <c r="A59" s="29"/>
      <c r="D59" s="31"/>
    </row>
    <row r="60" spans="1:4" s="14" customFormat="1" ht="12.75">
      <c r="A60" s="29"/>
      <c r="D60" s="31"/>
    </row>
    <row r="61" spans="1:4" s="14" customFormat="1" ht="12.75">
      <c r="A61" s="29"/>
      <c r="D61" s="31"/>
    </row>
    <row r="62" spans="1:4" s="14" customFormat="1" ht="12.75">
      <c r="A62" s="29"/>
      <c r="D62" s="31"/>
    </row>
  </sheetData>
  <sheetProtection/>
  <mergeCells count="13">
    <mergeCell ref="E25:H25"/>
    <mergeCell ref="A7:A8"/>
    <mergeCell ref="B7:B8"/>
    <mergeCell ref="C7:C8"/>
    <mergeCell ref="D7:D8"/>
    <mergeCell ref="E7:G7"/>
    <mergeCell ref="H7:H8"/>
    <mergeCell ref="A1:B1"/>
    <mergeCell ref="D1:H1"/>
    <mergeCell ref="A2:B2"/>
    <mergeCell ref="D2:H2"/>
    <mergeCell ref="A4:H4"/>
    <mergeCell ref="A5:H5"/>
  </mergeCells>
  <printOptions horizontalCentered="1"/>
  <pageMargins left="0.7" right="0.7" top="0.74" bottom="0.5"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J62"/>
  <sheetViews>
    <sheetView zoomScalePageLayoutView="0" workbookViewId="0" topLeftCell="A19">
      <selection activeCell="E25" sqref="E25:H25"/>
    </sheetView>
  </sheetViews>
  <sheetFormatPr defaultColWidth="7.8515625" defaultRowHeight="12.75"/>
  <cols>
    <col min="1" max="1" width="6.57421875" style="7" customWidth="1"/>
    <col min="2" max="2" width="35.57421875" style="3" customWidth="1"/>
    <col min="3" max="3" width="19.00390625" style="3" customWidth="1"/>
    <col min="4" max="4" width="22.8515625" style="8" customWidth="1"/>
    <col min="5" max="5" width="13.7109375" style="3" customWidth="1"/>
    <col min="6" max="6" width="11.421875" style="3" customWidth="1"/>
    <col min="7" max="7" width="10.7109375" style="3" customWidth="1"/>
    <col min="8" max="8" width="11.8515625" style="3" customWidth="1"/>
    <col min="9" max="9" width="8.28125" style="3" bestFit="1" customWidth="1"/>
    <col min="10" max="16384" width="7.8515625" style="3" customWidth="1"/>
  </cols>
  <sheetData>
    <row r="1" spans="1:8" ht="16.5">
      <c r="A1" s="589" t="s">
        <v>236</v>
      </c>
      <c r="B1" s="589"/>
      <c r="D1" s="590" t="s">
        <v>237</v>
      </c>
      <c r="E1" s="590"/>
      <c r="F1" s="590"/>
      <c r="G1" s="590"/>
      <c r="H1" s="590"/>
    </row>
    <row r="2" spans="1:8" ht="16.5">
      <c r="A2" s="590" t="s">
        <v>1108</v>
      </c>
      <c r="B2" s="590"/>
      <c r="D2" s="590" t="s">
        <v>238</v>
      </c>
      <c r="E2" s="590"/>
      <c r="F2" s="590"/>
      <c r="G2" s="590"/>
      <c r="H2" s="590"/>
    </row>
    <row r="4" spans="1:8" s="69" customFormat="1" ht="45.75" customHeight="1">
      <c r="A4" s="594" t="s">
        <v>1490</v>
      </c>
      <c r="B4" s="595"/>
      <c r="C4" s="595"/>
      <c r="D4" s="595"/>
      <c r="E4" s="595"/>
      <c r="F4" s="595"/>
      <c r="G4" s="595"/>
      <c r="H4" s="595"/>
    </row>
    <row r="5" spans="1:10" ht="21" customHeight="1">
      <c r="A5" s="596" t="str">
        <f>'2017Mơi'!A5:H5</f>
        <v>( Kèm theo Nghị quyết số 30/NQ-HĐND ngày 15 tháng 12 năm 2016 của Hội đồng nhân dân tỉnh)</v>
      </c>
      <c r="B5" s="596"/>
      <c r="C5" s="596"/>
      <c r="D5" s="596"/>
      <c r="E5" s="596"/>
      <c r="F5" s="596"/>
      <c r="G5" s="596"/>
      <c r="H5" s="596"/>
      <c r="I5" s="4"/>
      <c r="J5" s="4"/>
    </row>
    <row r="6" spans="1:10" ht="21" customHeight="1">
      <c r="A6" s="253"/>
      <c r="B6" s="253"/>
      <c r="C6" s="253"/>
      <c r="D6" s="253"/>
      <c r="E6" s="253"/>
      <c r="F6" s="253"/>
      <c r="G6" s="253"/>
      <c r="H6" s="253"/>
      <c r="I6" s="4"/>
      <c r="J6" s="4"/>
    </row>
    <row r="7" spans="1:8" ht="32.25" customHeight="1">
      <c r="A7" s="597" t="s">
        <v>0</v>
      </c>
      <c r="B7" s="598" t="s">
        <v>12</v>
      </c>
      <c r="C7" s="598" t="s">
        <v>21</v>
      </c>
      <c r="D7" s="598" t="s">
        <v>6</v>
      </c>
      <c r="E7" s="598" t="s">
        <v>239</v>
      </c>
      <c r="F7" s="598"/>
      <c r="G7" s="598"/>
      <c r="H7" s="598" t="s">
        <v>4</v>
      </c>
    </row>
    <row r="8" spans="1:8" ht="13.5">
      <c r="A8" s="597"/>
      <c r="B8" s="598"/>
      <c r="C8" s="598"/>
      <c r="D8" s="598"/>
      <c r="E8" s="258" t="s">
        <v>3</v>
      </c>
      <c r="F8" s="258" t="s">
        <v>1</v>
      </c>
      <c r="G8" s="258" t="s">
        <v>9</v>
      </c>
      <c r="H8" s="598"/>
    </row>
    <row r="9" spans="1:8" s="37" customFormat="1" ht="23.25" customHeight="1">
      <c r="A9" s="150">
        <v>-1</v>
      </c>
      <c r="B9" s="150">
        <v>-2</v>
      </c>
      <c r="C9" s="150">
        <v>-3</v>
      </c>
      <c r="D9" s="150" t="s">
        <v>22</v>
      </c>
      <c r="E9" s="150">
        <v>-5</v>
      </c>
      <c r="F9" s="150">
        <v>-6</v>
      </c>
      <c r="G9" s="150">
        <v>-7</v>
      </c>
      <c r="H9" s="150">
        <v>-8</v>
      </c>
    </row>
    <row r="10" spans="1:10" s="5" customFormat="1" ht="18.75" customHeight="1">
      <c r="A10" s="222">
        <v>1</v>
      </c>
      <c r="B10" s="219" t="s">
        <v>13</v>
      </c>
      <c r="C10" s="220">
        <v>33</v>
      </c>
      <c r="D10" s="221">
        <f>'TP Ha Tinh'!C110</f>
        <v>92.24</v>
      </c>
      <c r="E10" s="221">
        <f>'TP Ha Tinh'!D110</f>
        <v>92.24</v>
      </c>
      <c r="F10" s="221">
        <f>'TP Ha Tinh'!E110</f>
        <v>0</v>
      </c>
      <c r="G10" s="221">
        <f>'TP Ha Tinh'!F110</f>
        <v>0</v>
      </c>
      <c r="H10" s="360"/>
      <c r="I10" s="32"/>
      <c r="J10" s="70"/>
    </row>
    <row r="11" spans="1:10" s="1" customFormat="1" ht="18.75" customHeight="1">
      <c r="A11" s="222">
        <v>2</v>
      </c>
      <c r="B11" s="219" t="s">
        <v>14</v>
      </c>
      <c r="C11" s="220">
        <v>22</v>
      </c>
      <c r="D11" s="221">
        <f>'TX Hong Linh'!C65</f>
        <v>38.18</v>
      </c>
      <c r="E11" s="221">
        <f>'TX Hong Linh'!D65</f>
        <v>38.18</v>
      </c>
      <c r="F11" s="221">
        <f>'TX Hong Linh'!E65</f>
        <v>0</v>
      </c>
      <c r="G11" s="221">
        <f>'TX Hong Linh'!F65</f>
        <v>0</v>
      </c>
      <c r="H11" s="360"/>
      <c r="I11" s="32"/>
      <c r="J11" s="70"/>
    </row>
    <row r="12" spans="1:10" s="1" customFormat="1" ht="18.75" customHeight="1">
      <c r="A12" s="222">
        <v>3</v>
      </c>
      <c r="B12" s="219" t="s">
        <v>23</v>
      </c>
      <c r="C12" s="220">
        <v>5</v>
      </c>
      <c r="D12" s="221">
        <f>'TX Kỳ Anh'!C50</f>
        <v>21.93</v>
      </c>
      <c r="E12" s="221">
        <f>'TX Kỳ Anh'!D50</f>
        <v>21.93</v>
      </c>
      <c r="F12" s="221">
        <f>'TX Kỳ Anh'!E50</f>
        <v>0</v>
      </c>
      <c r="G12" s="221">
        <f>'TX Kỳ Anh'!F50</f>
        <v>0</v>
      </c>
      <c r="H12" s="360"/>
      <c r="I12" s="32"/>
      <c r="J12" s="70"/>
    </row>
    <row r="13" spans="1:10" s="1" customFormat="1" ht="18.75" customHeight="1">
      <c r="A13" s="222">
        <v>4</v>
      </c>
      <c r="B13" s="219" t="s">
        <v>134</v>
      </c>
      <c r="C13" s="220">
        <v>5</v>
      </c>
      <c r="D13" s="221">
        <f>'Nghi Xuân'!C34</f>
        <v>1.9500000000000002</v>
      </c>
      <c r="E13" s="221">
        <f>'Nghi Xuân'!D34</f>
        <v>1.9500000000000002</v>
      </c>
      <c r="F13" s="221">
        <f>'Nghi Xuân'!E34</f>
        <v>0</v>
      </c>
      <c r="G13" s="221">
        <f>'Nghi Xuân'!F34</f>
        <v>0</v>
      </c>
      <c r="H13" s="360"/>
      <c r="I13" s="32"/>
      <c r="J13" s="70"/>
    </row>
    <row r="14" spans="1:10" s="1" customFormat="1" ht="18.75" customHeight="1">
      <c r="A14" s="222">
        <v>5</v>
      </c>
      <c r="B14" s="219" t="s">
        <v>15</v>
      </c>
      <c r="C14" s="222">
        <v>10</v>
      </c>
      <c r="D14" s="224">
        <f>'THACH HÂ'!C168</f>
        <v>23.369999999999997</v>
      </c>
      <c r="E14" s="224">
        <f>'THACH HÂ'!D168</f>
        <v>23.369999999999997</v>
      </c>
      <c r="F14" s="224">
        <f>'THACH HÂ'!E168</f>
        <v>0</v>
      </c>
      <c r="G14" s="224">
        <f>'THACH HÂ'!F168</f>
        <v>0</v>
      </c>
      <c r="H14" s="360"/>
      <c r="I14" s="32"/>
      <c r="J14" s="70"/>
    </row>
    <row r="15" spans="1:10" s="1" customFormat="1" ht="18.75" customHeight="1">
      <c r="A15" s="222">
        <v>6</v>
      </c>
      <c r="B15" s="219" t="s">
        <v>137</v>
      </c>
      <c r="C15" s="222">
        <v>46</v>
      </c>
      <c r="D15" s="221">
        <f>'Cẩm Xuyên'!C183</f>
        <v>18.930000000000003</v>
      </c>
      <c r="E15" s="221">
        <f>'Cẩm Xuyên'!D183</f>
        <v>18.930000000000003</v>
      </c>
      <c r="F15" s="221">
        <f>'Cẩm Xuyên'!E183</f>
        <v>0</v>
      </c>
      <c r="G15" s="221">
        <f>'Cẩm Xuyên'!F183</f>
        <v>0</v>
      </c>
      <c r="H15" s="360"/>
      <c r="I15" s="32"/>
      <c r="J15" s="70"/>
    </row>
    <row r="16" spans="1:10" ht="18.75" customHeight="1">
      <c r="A16" s="222">
        <v>7</v>
      </c>
      <c r="B16" s="219" t="s">
        <v>16</v>
      </c>
      <c r="C16" s="222">
        <v>5</v>
      </c>
      <c r="D16" s="221">
        <f>'Hương Sơn'!C41</f>
        <v>20.8</v>
      </c>
      <c r="E16" s="221">
        <f>'Hương Sơn'!D41</f>
        <v>2.9</v>
      </c>
      <c r="F16" s="221">
        <f>'Hương Sơn'!E41</f>
        <v>11.4</v>
      </c>
      <c r="G16" s="221">
        <f>'Hương Sơn'!F41</f>
        <v>6.5</v>
      </c>
      <c r="H16" s="360"/>
      <c r="I16" s="32"/>
      <c r="J16" s="70"/>
    </row>
    <row r="17" spans="1:10" ht="18.75" customHeight="1">
      <c r="A17" s="222">
        <v>8</v>
      </c>
      <c r="B17" s="219" t="s">
        <v>17</v>
      </c>
      <c r="C17" s="220">
        <v>46</v>
      </c>
      <c r="D17" s="221">
        <f>'Đức Thọ'!C112</f>
        <v>39.059999999999995</v>
      </c>
      <c r="E17" s="221">
        <f>'Đức Thọ'!D112</f>
        <v>39.059999999999995</v>
      </c>
      <c r="F17" s="221">
        <f>'Đức Thọ'!E112</f>
        <v>0</v>
      </c>
      <c r="G17" s="221">
        <f>'Đức Thọ'!F112</f>
        <v>0</v>
      </c>
      <c r="H17" s="360"/>
      <c r="I17" s="32"/>
      <c r="J17" s="70"/>
    </row>
    <row r="18" spans="1:10" s="1" customFormat="1" ht="18.75" customHeight="1">
      <c r="A18" s="222">
        <v>9</v>
      </c>
      <c r="B18" s="219" t="s">
        <v>135</v>
      </c>
      <c r="C18" s="222">
        <v>4</v>
      </c>
      <c r="D18" s="221">
        <f>'Can Lộc'!C19</f>
        <v>31.869999999999997</v>
      </c>
      <c r="E18" s="221">
        <f>'Can Lộc'!D19</f>
        <v>12.870000000000001</v>
      </c>
      <c r="F18" s="221">
        <f>'Can Lộc'!E19</f>
        <v>19</v>
      </c>
      <c r="G18" s="221">
        <f>'Can Lộc'!F19</f>
        <v>0</v>
      </c>
      <c r="H18" s="360"/>
      <c r="I18" s="32"/>
      <c r="J18" s="70"/>
    </row>
    <row r="19" spans="1:10" ht="18.75" customHeight="1">
      <c r="A19" s="222">
        <v>10</v>
      </c>
      <c r="B19" s="219" t="s">
        <v>136</v>
      </c>
      <c r="C19" s="222">
        <v>10</v>
      </c>
      <c r="D19" s="221">
        <f>'Kỳ Anh '!C45</f>
        <v>16.02</v>
      </c>
      <c r="E19" s="221">
        <f>'Kỳ Anh '!D45</f>
        <v>16.02</v>
      </c>
      <c r="F19" s="221">
        <f>'Kỳ Anh '!E45</f>
        <v>0</v>
      </c>
      <c r="G19" s="221">
        <f>'Kỳ Anh '!F45</f>
        <v>0</v>
      </c>
      <c r="H19" s="360"/>
      <c r="I19" s="32"/>
      <c r="J19" s="70"/>
    </row>
    <row r="20" spans="1:10" ht="18.75" customHeight="1">
      <c r="A20" s="222">
        <v>11</v>
      </c>
      <c r="B20" s="219" t="s">
        <v>18</v>
      </c>
      <c r="C20" s="220">
        <v>9</v>
      </c>
      <c r="D20" s="221">
        <f>'HUONG KHÊ'!C34</f>
        <v>3.6500000000000004</v>
      </c>
      <c r="E20" s="221">
        <f>'HUONG KHÊ'!D34</f>
        <v>3.6500000000000004</v>
      </c>
      <c r="F20" s="221">
        <f>'HUONG KHÊ'!E34</f>
        <v>0</v>
      </c>
      <c r="G20" s="221">
        <f>'HUONG KHÊ'!F34</f>
        <v>0</v>
      </c>
      <c r="H20" s="360"/>
      <c r="I20" s="32"/>
      <c r="J20" s="70"/>
    </row>
    <row r="21" spans="1:10" ht="18.75" customHeight="1">
      <c r="A21" s="222">
        <v>12</v>
      </c>
      <c r="B21" s="219" t="s">
        <v>19</v>
      </c>
      <c r="C21" s="220">
        <v>8</v>
      </c>
      <c r="D21" s="221">
        <f>'VU QUANG '!C34</f>
        <v>5.68</v>
      </c>
      <c r="E21" s="221">
        <f>'VU QUANG '!D34</f>
        <v>5.68</v>
      </c>
      <c r="F21" s="221">
        <f>'VU QUANG '!E34</f>
        <v>0</v>
      </c>
      <c r="G21" s="221">
        <f>'VU QUANG '!F34</f>
        <v>0</v>
      </c>
      <c r="H21" s="360"/>
      <c r="I21" s="32"/>
      <c r="J21" s="70"/>
    </row>
    <row r="22" spans="1:10" s="122" customFormat="1" ht="18.75" customHeight="1">
      <c r="A22" s="222">
        <v>13</v>
      </c>
      <c r="B22" s="219" t="s">
        <v>20</v>
      </c>
      <c r="C22" s="222">
        <v>5</v>
      </c>
      <c r="D22" s="221">
        <f>'LOC HA'!C76</f>
        <v>6.89</v>
      </c>
      <c r="E22" s="221">
        <f>'LOC HA'!D76</f>
        <v>6.89</v>
      </c>
      <c r="F22" s="221">
        <f>'LOC HA'!E76</f>
        <v>0</v>
      </c>
      <c r="G22" s="221">
        <f>'LOC HA'!F76</f>
        <v>0</v>
      </c>
      <c r="H22" s="360"/>
      <c r="I22" s="120"/>
      <c r="J22" s="121"/>
    </row>
    <row r="23" spans="1:9" s="8" customFormat="1" ht="18.75" customHeight="1">
      <c r="A23" s="361"/>
      <c r="B23" s="362" t="s">
        <v>220</v>
      </c>
      <c r="C23" s="363">
        <f>SUM(C10:C22)</f>
        <v>208</v>
      </c>
      <c r="D23" s="364">
        <f>SUM(D10:D22)</f>
        <v>320.56999999999994</v>
      </c>
      <c r="E23" s="364">
        <f>SUM(E10:E22)</f>
        <v>283.66999999999996</v>
      </c>
      <c r="F23" s="364">
        <f>SUM(F10:F22)</f>
        <v>30.4</v>
      </c>
      <c r="G23" s="364">
        <f>SUM(G10:G22)</f>
        <v>6.5</v>
      </c>
      <c r="H23" s="371"/>
      <c r="I23" s="32"/>
    </row>
    <row r="24" spans="1:5" s="14" customFormat="1" ht="11.25" customHeight="1">
      <c r="A24" s="11"/>
      <c r="B24" s="12"/>
      <c r="C24" s="12"/>
      <c r="D24" s="24"/>
      <c r="E24" s="13"/>
    </row>
    <row r="25" spans="1:9" s="62" customFormat="1" ht="21.75" customHeight="1">
      <c r="A25" s="58"/>
      <c r="B25" s="59"/>
      <c r="C25" s="59"/>
      <c r="D25" s="60"/>
      <c r="E25" s="586"/>
      <c r="F25" s="586"/>
      <c r="G25" s="586"/>
      <c r="H25" s="586"/>
      <c r="I25" s="61"/>
    </row>
    <row r="26" spans="1:9" s="14" customFormat="1" ht="21.75" customHeight="1">
      <c r="A26" s="11"/>
      <c r="B26" s="16"/>
      <c r="C26" s="16"/>
      <c r="D26" s="30"/>
      <c r="E26" s="16"/>
      <c r="G26" s="2"/>
      <c r="H26" s="2"/>
      <c r="I26" s="6"/>
    </row>
    <row r="27" spans="1:9" s="14" customFormat="1" ht="21.75" customHeight="1">
      <c r="A27" s="11"/>
      <c r="B27" s="16"/>
      <c r="C27" s="16"/>
      <c r="D27" s="30"/>
      <c r="E27" s="16"/>
      <c r="G27" s="2"/>
      <c r="H27" s="2"/>
      <c r="I27" s="6"/>
    </row>
    <row r="28" spans="1:9" s="14" customFormat="1" ht="21.75" customHeight="1">
      <c r="A28" s="11"/>
      <c r="B28" s="16"/>
      <c r="C28" s="16"/>
      <c r="D28" s="30"/>
      <c r="E28" s="16"/>
      <c r="G28" s="2"/>
      <c r="H28" s="2"/>
      <c r="I28" s="6"/>
    </row>
    <row r="29" spans="1:9" s="14" customFormat="1" ht="21.75" customHeight="1">
      <c r="A29" s="11"/>
      <c r="B29" s="15"/>
      <c r="C29" s="15"/>
      <c r="D29" s="17"/>
      <c r="E29" s="16"/>
      <c r="G29" s="2"/>
      <c r="H29" s="17"/>
      <c r="I29" s="17"/>
    </row>
    <row r="30" spans="1:5" s="14" customFormat="1" ht="21.75" customHeight="1">
      <c r="A30" s="18"/>
      <c r="B30" s="19"/>
      <c r="C30" s="19"/>
      <c r="D30" s="27"/>
      <c r="E30" s="13"/>
    </row>
    <row r="31" spans="1:5" s="14" customFormat="1" ht="21.75" customHeight="1">
      <c r="A31" s="11"/>
      <c r="B31" s="21"/>
      <c r="C31" s="21"/>
      <c r="D31" s="24"/>
      <c r="E31" s="13"/>
    </row>
    <row r="32" spans="1:5" s="14" customFormat="1" ht="21.75" customHeight="1">
      <c r="A32" s="11"/>
      <c r="B32" s="21"/>
      <c r="C32" s="21"/>
      <c r="D32" s="24"/>
      <c r="E32" s="13"/>
    </row>
    <row r="33" spans="1:5" s="14" customFormat="1" ht="21.75" customHeight="1">
      <c r="A33" s="11"/>
      <c r="B33" s="21"/>
      <c r="C33" s="21"/>
      <c r="D33" s="24"/>
      <c r="E33" s="13"/>
    </row>
    <row r="34" spans="1:5" s="14" customFormat="1" ht="21.75" customHeight="1">
      <c r="A34" s="11"/>
      <c r="B34" s="22"/>
      <c r="C34" s="22"/>
      <c r="D34" s="28"/>
      <c r="E34" s="13"/>
    </row>
    <row r="35" spans="1:5" s="14" customFormat="1" ht="21.75" customHeight="1">
      <c r="A35" s="11"/>
      <c r="B35" s="23"/>
      <c r="C35" s="23"/>
      <c r="D35" s="24"/>
      <c r="E35" s="13"/>
    </row>
    <row r="36" spans="1:5" s="14" customFormat="1" ht="21.75" customHeight="1">
      <c r="A36" s="11"/>
      <c r="B36" s="25"/>
      <c r="C36" s="25"/>
      <c r="D36" s="24"/>
      <c r="E36" s="13"/>
    </row>
    <row r="37" spans="1:5" s="14" customFormat="1" ht="21.75" customHeight="1">
      <c r="A37" s="18"/>
      <c r="B37" s="26"/>
      <c r="C37" s="26"/>
      <c r="D37" s="27"/>
      <c r="E37" s="13"/>
    </row>
    <row r="38" spans="1:5" s="14" customFormat="1" ht="21.75" customHeight="1">
      <c r="A38" s="11"/>
      <c r="B38" s="21"/>
      <c r="C38" s="21"/>
      <c r="D38" s="24"/>
      <c r="E38" s="13"/>
    </row>
    <row r="39" spans="1:5" s="14" customFormat="1" ht="21.75" customHeight="1">
      <c r="A39" s="11"/>
      <c r="B39" s="21"/>
      <c r="C39" s="21"/>
      <c r="D39" s="24"/>
      <c r="E39" s="13"/>
    </row>
    <row r="40" spans="1:5" s="14" customFormat="1" ht="21.75" customHeight="1">
      <c r="A40" s="11"/>
      <c r="B40" s="12"/>
      <c r="C40" s="12"/>
      <c r="D40" s="24"/>
      <c r="E40" s="13"/>
    </row>
    <row r="41" spans="1:5" s="14" customFormat="1" ht="21.75" customHeight="1">
      <c r="A41" s="11"/>
      <c r="B41" s="21"/>
      <c r="C41" s="21"/>
      <c r="D41" s="24"/>
      <c r="E41" s="13"/>
    </row>
    <row r="42" spans="1:5" s="14" customFormat="1" ht="21.75" customHeight="1">
      <c r="A42" s="11"/>
      <c r="B42" s="21"/>
      <c r="C42" s="21"/>
      <c r="D42" s="24"/>
      <c r="E42" s="13"/>
    </row>
    <row r="43" spans="1:5" s="14" customFormat="1" ht="21.75" customHeight="1">
      <c r="A43" s="11"/>
      <c r="B43" s="21"/>
      <c r="C43" s="21"/>
      <c r="D43" s="24"/>
      <c r="E43" s="13"/>
    </row>
    <row r="44" spans="1:5" s="14" customFormat="1" ht="21.75" customHeight="1">
      <c r="A44" s="11"/>
      <c r="B44" s="21"/>
      <c r="C44" s="21"/>
      <c r="D44" s="24"/>
      <c r="E44" s="13"/>
    </row>
    <row r="45" spans="1:5" s="14" customFormat="1" ht="21.75" customHeight="1">
      <c r="A45" s="11"/>
      <c r="B45" s="22"/>
      <c r="C45" s="22"/>
      <c r="D45" s="28"/>
      <c r="E45" s="13"/>
    </row>
    <row r="46" spans="1:5" s="14" customFormat="1" ht="21.75" customHeight="1">
      <c r="A46" s="18"/>
      <c r="B46" s="19"/>
      <c r="C46" s="19"/>
      <c r="D46" s="27"/>
      <c r="E46" s="13"/>
    </row>
    <row r="47" spans="1:5" s="14" customFormat="1" ht="21.75" customHeight="1">
      <c r="A47" s="11"/>
      <c r="B47" s="21"/>
      <c r="C47" s="21"/>
      <c r="D47" s="24"/>
      <c r="E47" s="13"/>
    </row>
    <row r="48" spans="1:5" s="14" customFormat="1" ht="21.75" customHeight="1">
      <c r="A48" s="11"/>
      <c r="B48" s="21"/>
      <c r="C48" s="21"/>
      <c r="D48" s="24"/>
      <c r="E48" s="13"/>
    </row>
    <row r="49" spans="1:5" s="14" customFormat="1" ht="21.75" customHeight="1">
      <c r="A49" s="11"/>
      <c r="B49" s="21"/>
      <c r="C49" s="21"/>
      <c r="D49" s="24"/>
      <c r="E49" s="13"/>
    </row>
    <row r="50" spans="1:5" s="14" customFormat="1" ht="21.75" customHeight="1">
      <c r="A50" s="11"/>
      <c r="B50" s="22"/>
      <c r="C50" s="22"/>
      <c r="D50" s="24"/>
      <c r="E50" s="13"/>
    </row>
    <row r="51" spans="1:5" s="14" customFormat="1" ht="21.75" customHeight="1">
      <c r="A51" s="11"/>
      <c r="B51" s="22"/>
      <c r="C51" s="22"/>
      <c r="D51" s="24"/>
      <c r="E51" s="13"/>
    </row>
    <row r="52" spans="1:5" s="14" customFormat="1" ht="21.75" customHeight="1">
      <c r="A52" s="11"/>
      <c r="B52" s="22"/>
      <c r="C52" s="22"/>
      <c r="D52" s="24"/>
      <c r="E52" s="13"/>
    </row>
    <row r="53" spans="1:5" s="14" customFormat="1" ht="21.75" customHeight="1">
      <c r="A53" s="18"/>
      <c r="B53" s="26"/>
      <c r="C53" s="26"/>
      <c r="D53" s="27"/>
      <c r="E53" s="20"/>
    </row>
    <row r="54" spans="1:4" s="14" customFormat="1" ht="12.75">
      <c r="A54" s="29"/>
      <c r="D54" s="31"/>
    </row>
    <row r="55" spans="1:4" s="14" customFormat="1" ht="12.75">
      <c r="A55" s="29"/>
      <c r="D55" s="31"/>
    </row>
    <row r="56" spans="1:4" s="14" customFormat="1" ht="12.75">
      <c r="A56" s="29"/>
      <c r="D56" s="31"/>
    </row>
    <row r="57" spans="1:4" s="14" customFormat="1" ht="12.75">
      <c r="A57" s="29"/>
      <c r="D57" s="31"/>
    </row>
    <row r="58" spans="1:4" s="14" customFormat="1" ht="12.75">
      <c r="A58" s="29"/>
      <c r="D58" s="31"/>
    </row>
    <row r="59" spans="1:4" s="14" customFormat="1" ht="12.75">
      <c r="A59" s="29"/>
      <c r="D59" s="31"/>
    </row>
    <row r="60" spans="1:4" s="14" customFormat="1" ht="12.75">
      <c r="A60" s="29"/>
      <c r="D60" s="31"/>
    </row>
    <row r="61" spans="1:4" s="14" customFormat="1" ht="12.75">
      <c r="A61" s="29"/>
      <c r="D61" s="31"/>
    </row>
    <row r="62" spans="1:4" s="14" customFormat="1" ht="12.75">
      <c r="A62" s="29"/>
      <c r="D62" s="31"/>
    </row>
  </sheetData>
  <sheetProtection/>
  <mergeCells count="13">
    <mergeCell ref="A1:B1"/>
    <mergeCell ref="D1:H1"/>
    <mergeCell ref="A2:B2"/>
    <mergeCell ref="D2:H2"/>
    <mergeCell ref="E25:H25"/>
    <mergeCell ref="A5:H5"/>
    <mergeCell ref="A4:H4"/>
    <mergeCell ref="A7:A8"/>
    <mergeCell ref="B7:B8"/>
    <mergeCell ref="D7:D8"/>
    <mergeCell ref="E7:G7"/>
    <mergeCell ref="H7:H8"/>
    <mergeCell ref="C7:C8"/>
  </mergeCells>
  <printOptions horizontalCentered="1"/>
  <pageMargins left="0.7" right="0.7" top="0.87" bottom="0.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I113"/>
  <sheetViews>
    <sheetView zoomScalePageLayoutView="0" workbookViewId="0" topLeftCell="A1">
      <selection activeCell="G113" sqref="G113:I113"/>
    </sheetView>
  </sheetViews>
  <sheetFormatPr defaultColWidth="9.140625" defaultRowHeight="12.75"/>
  <cols>
    <col min="1" max="1" width="5.28125" style="48" customWidth="1"/>
    <col min="2" max="2" width="31.28125" style="33" customWidth="1"/>
    <col min="3" max="3" width="9.00390625" style="48" customWidth="1"/>
    <col min="4" max="4" width="10.140625" style="48" customWidth="1"/>
    <col min="5" max="5" width="6.7109375" style="48" customWidth="1"/>
    <col min="6" max="6" width="6.57421875" style="48" customWidth="1"/>
    <col min="7" max="7" width="25.140625" style="40" customWidth="1"/>
    <col min="8" max="8" width="38.140625" style="33" customWidth="1"/>
    <col min="9" max="9" width="8.00390625" style="33" customWidth="1"/>
    <col min="10" max="16384" width="9.140625" style="33" customWidth="1"/>
  </cols>
  <sheetData>
    <row r="1" spans="1:9" ht="16.5" customHeight="1">
      <c r="A1" s="589" t="s">
        <v>236</v>
      </c>
      <c r="B1" s="589"/>
      <c r="C1" s="3"/>
      <c r="D1" s="71"/>
      <c r="E1" s="71"/>
      <c r="F1" s="71"/>
      <c r="G1" s="590" t="s">
        <v>237</v>
      </c>
      <c r="H1" s="590"/>
      <c r="I1" s="590"/>
    </row>
    <row r="2" spans="1:9" ht="16.5" customHeight="1">
      <c r="A2" s="590" t="s">
        <v>1108</v>
      </c>
      <c r="B2" s="590"/>
      <c r="C2" s="3"/>
      <c r="D2" s="33"/>
      <c r="E2" s="71"/>
      <c r="F2" s="71"/>
      <c r="G2" s="590" t="s">
        <v>238</v>
      </c>
      <c r="H2" s="590"/>
      <c r="I2" s="590"/>
    </row>
    <row r="3" spans="1:9" ht="13.5">
      <c r="A3" s="7"/>
      <c r="B3" s="3"/>
      <c r="C3" s="3"/>
      <c r="D3" s="8"/>
      <c r="E3" s="3"/>
      <c r="F3" s="3"/>
      <c r="G3" s="7"/>
      <c r="H3" s="3"/>
      <c r="I3" s="3"/>
    </row>
    <row r="4" spans="1:9" s="69" customFormat="1" ht="36.75" customHeight="1">
      <c r="A4" s="594" t="s">
        <v>1164</v>
      </c>
      <c r="B4" s="594"/>
      <c r="C4" s="594"/>
      <c r="D4" s="594"/>
      <c r="E4" s="594"/>
      <c r="F4" s="594"/>
      <c r="G4" s="594"/>
      <c r="H4" s="594"/>
      <c r="I4" s="594"/>
    </row>
    <row r="5" spans="1:9" s="41" customFormat="1" ht="22.5" customHeight="1">
      <c r="A5" s="610" t="str">
        <f>'Tong '!A5:H5</f>
        <v>( Kèm theo Nghị quyết số 30/NQ-HĐND ngày 15 tháng 12 năm 2016 của Hội đồng nhân dân tỉnh)</v>
      </c>
      <c r="B5" s="610"/>
      <c r="C5" s="610"/>
      <c r="D5" s="610"/>
      <c r="E5" s="610"/>
      <c r="F5" s="610"/>
      <c r="G5" s="610"/>
      <c r="H5" s="610"/>
      <c r="I5" s="610"/>
    </row>
    <row r="6" spans="1:9" s="41" customFormat="1" ht="15" customHeight="1">
      <c r="A6" s="256"/>
      <c r="B6" s="256"/>
      <c r="C6" s="256"/>
      <c r="D6" s="256"/>
      <c r="E6" s="256"/>
      <c r="F6" s="256"/>
      <c r="G6" s="256"/>
      <c r="H6" s="256"/>
      <c r="I6" s="256"/>
    </row>
    <row r="7" spans="1:9" ht="27.75" customHeight="1">
      <c r="A7" s="605" t="s">
        <v>0</v>
      </c>
      <c r="B7" s="606" t="s">
        <v>10</v>
      </c>
      <c r="C7" s="607" t="s">
        <v>6</v>
      </c>
      <c r="D7" s="598" t="s">
        <v>239</v>
      </c>
      <c r="E7" s="598"/>
      <c r="F7" s="598"/>
      <c r="G7" s="608" t="s">
        <v>1499</v>
      </c>
      <c r="H7" s="602" t="s">
        <v>240</v>
      </c>
      <c r="I7" s="602" t="s">
        <v>65</v>
      </c>
    </row>
    <row r="8" spans="1:9" ht="64.5" customHeight="1">
      <c r="A8" s="605"/>
      <c r="B8" s="606"/>
      <c r="C8" s="607"/>
      <c r="D8" s="389" t="s">
        <v>3</v>
      </c>
      <c r="E8" s="389" t="s">
        <v>1</v>
      </c>
      <c r="F8" s="389" t="s">
        <v>2</v>
      </c>
      <c r="G8" s="609"/>
      <c r="H8" s="602"/>
      <c r="I8" s="602"/>
    </row>
    <row r="9" spans="1:9" s="426" customFormat="1" ht="20.25">
      <c r="A9" s="150">
        <v>-1</v>
      </c>
      <c r="B9" s="150">
        <v>-2</v>
      </c>
      <c r="C9" s="150" t="s">
        <v>241</v>
      </c>
      <c r="D9" s="150">
        <v>-4</v>
      </c>
      <c r="E9" s="150">
        <v>-5</v>
      </c>
      <c r="F9" s="150">
        <v>-6</v>
      </c>
      <c r="G9" s="150">
        <v>-7</v>
      </c>
      <c r="H9" s="150">
        <v>-8</v>
      </c>
      <c r="I9" s="150">
        <v>-9</v>
      </c>
    </row>
    <row r="10" spans="1:9" ht="13.5">
      <c r="A10" s="600" t="s">
        <v>1063</v>
      </c>
      <c r="B10" s="601"/>
      <c r="C10" s="601"/>
      <c r="D10" s="601"/>
      <c r="E10" s="601"/>
      <c r="F10" s="601"/>
      <c r="G10" s="601"/>
      <c r="H10" s="601"/>
      <c r="I10" s="601"/>
    </row>
    <row r="11" spans="1:9" ht="13.5">
      <c r="A11" s="265" t="s">
        <v>46</v>
      </c>
      <c r="B11" s="393" t="s">
        <v>242</v>
      </c>
      <c r="C11" s="395">
        <f>D11+E11+F11</f>
        <v>0.4</v>
      </c>
      <c r="D11" s="395">
        <f>D12</f>
        <v>0.4</v>
      </c>
      <c r="E11" s="395">
        <f>E12</f>
        <v>0</v>
      </c>
      <c r="F11" s="395">
        <f>F12</f>
        <v>0</v>
      </c>
      <c r="G11" s="394"/>
      <c r="H11" s="269"/>
      <c r="I11" s="270"/>
    </row>
    <row r="12" spans="1:9" ht="41.25">
      <c r="A12" s="218">
        <v>1</v>
      </c>
      <c r="B12" s="392" t="s">
        <v>243</v>
      </c>
      <c r="C12" s="221">
        <f aca="true" t="shared" si="0" ref="C12:C45">D12+E12+F12</f>
        <v>0.4</v>
      </c>
      <c r="D12" s="271">
        <v>0.4</v>
      </c>
      <c r="E12" s="272"/>
      <c r="F12" s="272"/>
      <c r="G12" s="273" t="s">
        <v>244</v>
      </c>
      <c r="H12" s="274" t="s">
        <v>245</v>
      </c>
      <c r="I12" s="269"/>
    </row>
    <row r="13" spans="1:9" ht="13.5">
      <c r="A13" s="265" t="s">
        <v>49</v>
      </c>
      <c r="B13" s="391" t="s">
        <v>246</v>
      </c>
      <c r="C13" s="395">
        <f t="shared" si="0"/>
        <v>0.02</v>
      </c>
      <c r="D13" s="276">
        <f>SUM(D14:D14)</f>
        <v>0.02</v>
      </c>
      <c r="E13" s="276">
        <f>SUM(E14:E14)</f>
        <v>0</v>
      </c>
      <c r="F13" s="276">
        <f>SUM(F14:F14)</f>
        <v>0</v>
      </c>
      <c r="G13" s="273"/>
      <c r="H13" s="274"/>
      <c r="I13" s="269"/>
    </row>
    <row r="14" spans="1:9" ht="27">
      <c r="A14" s="218">
        <v>2</v>
      </c>
      <c r="B14" s="394" t="s">
        <v>247</v>
      </c>
      <c r="C14" s="221">
        <f t="shared" si="0"/>
        <v>0.02</v>
      </c>
      <c r="D14" s="277">
        <v>0.02</v>
      </c>
      <c r="E14" s="277"/>
      <c r="F14" s="277"/>
      <c r="G14" s="394" t="s">
        <v>248</v>
      </c>
      <c r="H14" s="392" t="s">
        <v>249</v>
      </c>
      <c r="I14" s="269"/>
    </row>
    <row r="15" spans="1:9" ht="13.5">
      <c r="A15" s="265" t="s">
        <v>50</v>
      </c>
      <c r="B15" s="393" t="s">
        <v>52</v>
      </c>
      <c r="C15" s="395">
        <f t="shared" si="0"/>
        <v>1.92</v>
      </c>
      <c r="D15" s="276">
        <f>SUM(D16:D19)</f>
        <v>1.92</v>
      </c>
      <c r="E15" s="276">
        <f>SUM(E16:E19)</f>
        <v>0</v>
      </c>
      <c r="F15" s="276">
        <f>SUM(F16:F19)</f>
        <v>0</v>
      </c>
      <c r="G15" s="278"/>
      <c r="H15" s="269"/>
      <c r="I15" s="269"/>
    </row>
    <row r="16" spans="1:9" ht="41.25">
      <c r="A16" s="218">
        <v>3</v>
      </c>
      <c r="B16" s="394" t="s">
        <v>250</v>
      </c>
      <c r="C16" s="221">
        <f t="shared" si="0"/>
        <v>0.5</v>
      </c>
      <c r="D16" s="279">
        <v>0.5</v>
      </c>
      <c r="E16" s="280"/>
      <c r="F16" s="280"/>
      <c r="G16" s="392" t="s">
        <v>251</v>
      </c>
      <c r="H16" s="280" t="s">
        <v>252</v>
      </c>
      <c r="I16" s="269"/>
    </row>
    <row r="17" spans="1:9" ht="41.25">
      <c r="A17" s="218">
        <v>4</v>
      </c>
      <c r="B17" s="394" t="s">
        <v>256</v>
      </c>
      <c r="C17" s="221">
        <f t="shared" si="0"/>
        <v>0.05</v>
      </c>
      <c r="D17" s="277">
        <v>0.05</v>
      </c>
      <c r="E17" s="277"/>
      <c r="F17" s="277"/>
      <c r="G17" s="394" t="s">
        <v>257</v>
      </c>
      <c r="H17" s="269" t="s">
        <v>258</v>
      </c>
      <c r="I17" s="269"/>
    </row>
    <row r="18" spans="1:9" ht="69">
      <c r="A18" s="218">
        <v>5</v>
      </c>
      <c r="B18" s="394" t="s">
        <v>261</v>
      </c>
      <c r="C18" s="221">
        <f t="shared" si="0"/>
        <v>0.18</v>
      </c>
      <c r="D18" s="277">
        <v>0.18</v>
      </c>
      <c r="E18" s="277"/>
      <c r="F18" s="277"/>
      <c r="G18" s="394" t="s">
        <v>262</v>
      </c>
      <c r="H18" s="269" t="s">
        <v>263</v>
      </c>
      <c r="I18" s="269"/>
    </row>
    <row r="19" spans="1:9" ht="69">
      <c r="A19" s="218">
        <v>6</v>
      </c>
      <c r="B19" s="394" t="s">
        <v>266</v>
      </c>
      <c r="C19" s="221">
        <f t="shared" si="0"/>
        <v>1.19</v>
      </c>
      <c r="D19" s="277">
        <v>1.19</v>
      </c>
      <c r="E19" s="277"/>
      <c r="F19" s="277"/>
      <c r="G19" s="394" t="s">
        <v>267</v>
      </c>
      <c r="H19" s="269" t="s">
        <v>263</v>
      </c>
      <c r="I19" s="269"/>
    </row>
    <row r="20" spans="1:9" ht="27">
      <c r="A20" s="265" t="s">
        <v>51</v>
      </c>
      <c r="B20" s="281" t="s">
        <v>285</v>
      </c>
      <c r="C20" s="395">
        <f t="shared" si="0"/>
        <v>1.6800000000000002</v>
      </c>
      <c r="D20" s="395">
        <f>SUM(D21:D22)</f>
        <v>1.6800000000000002</v>
      </c>
      <c r="E20" s="395">
        <f>SUM(E21:E22)</f>
        <v>0</v>
      </c>
      <c r="F20" s="395">
        <f>SUM(F21:F22)</f>
        <v>0</v>
      </c>
      <c r="G20" s="282"/>
      <c r="H20" s="282"/>
      <c r="I20" s="269"/>
    </row>
    <row r="21" spans="1:9" ht="54.75">
      <c r="A21" s="218">
        <v>7</v>
      </c>
      <c r="B21" s="394" t="s">
        <v>286</v>
      </c>
      <c r="C21" s="221">
        <f t="shared" si="0"/>
        <v>1.6</v>
      </c>
      <c r="D21" s="271">
        <v>1.6</v>
      </c>
      <c r="E21" s="272"/>
      <c r="F21" s="272"/>
      <c r="G21" s="273" t="s">
        <v>287</v>
      </c>
      <c r="H21" s="274" t="s">
        <v>288</v>
      </c>
      <c r="I21" s="269"/>
    </row>
    <row r="22" spans="1:9" ht="41.25">
      <c r="A22" s="218">
        <v>8</v>
      </c>
      <c r="B22" s="394" t="s">
        <v>289</v>
      </c>
      <c r="C22" s="221">
        <f t="shared" si="0"/>
        <v>0.08</v>
      </c>
      <c r="D22" s="277">
        <v>0.08</v>
      </c>
      <c r="E22" s="277"/>
      <c r="F22" s="277"/>
      <c r="G22" s="394" t="s">
        <v>290</v>
      </c>
      <c r="H22" s="269" t="s">
        <v>291</v>
      </c>
      <c r="I22" s="269"/>
    </row>
    <row r="23" spans="1:9" ht="13.5">
      <c r="A23" s="265" t="s">
        <v>53</v>
      </c>
      <c r="B23" s="281" t="s">
        <v>214</v>
      </c>
      <c r="C23" s="395">
        <f t="shared" si="0"/>
        <v>0.75</v>
      </c>
      <c r="D23" s="395">
        <f>SUM(D24:D28)</f>
        <v>0.75</v>
      </c>
      <c r="E23" s="395">
        <f>SUM(E24:E28)</f>
        <v>0</v>
      </c>
      <c r="F23" s="395">
        <f>SUM(F24:F28)</f>
        <v>0</v>
      </c>
      <c r="G23" s="282"/>
      <c r="H23" s="269"/>
      <c r="I23" s="269"/>
    </row>
    <row r="24" spans="1:9" ht="41.25">
      <c r="A24" s="218">
        <v>9</v>
      </c>
      <c r="B24" s="392" t="s">
        <v>292</v>
      </c>
      <c r="C24" s="221">
        <f t="shared" si="0"/>
        <v>0.1</v>
      </c>
      <c r="D24" s="271">
        <v>0.1</v>
      </c>
      <c r="E24" s="272"/>
      <c r="F24" s="272"/>
      <c r="G24" s="273" t="s">
        <v>293</v>
      </c>
      <c r="H24" s="274" t="s">
        <v>245</v>
      </c>
      <c r="I24" s="269"/>
    </row>
    <row r="25" spans="1:9" ht="41.25">
      <c r="A25" s="218">
        <v>10</v>
      </c>
      <c r="B25" s="392" t="s">
        <v>294</v>
      </c>
      <c r="C25" s="221">
        <f t="shared" si="0"/>
        <v>0.1</v>
      </c>
      <c r="D25" s="271">
        <v>0.1</v>
      </c>
      <c r="E25" s="272"/>
      <c r="F25" s="272"/>
      <c r="G25" s="273" t="s">
        <v>295</v>
      </c>
      <c r="H25" s="274" t="s">
        <v>245</v>
      </c>
      <c r="I25" s="269"/>
    </row>
    <row r="26" spans="1:9" ht="41.25">
      <c r="A26" s="218">
        <v>11</v>
      </c>
      <c r="B26" s="394" t="s">
        <v>296</v>
      </c>
      <c r="C26" s="221">
        <f t="shared" si="0"/>
        <v>0.15</v>
      </c>
      <c r="D26" s="271">
        <v>0.15</v>
      </c>
      <c r="E26" s="283"/>
      <c r="F26" s="283"/>
      <c r="G26" s="284" t="s">
        <v>297</v>
      </c>
      <c r="H26" s="219" t="s">
        <v>298</v>
      </c>
      <c r="I26" s="269"/>
    </row>
    <row r="27" spans="1:9" ht="41.25">
      <c r="A27" s="218">
        <v>12</v>
      </c>
      <c r="B27" s="392" t="s">
        <v>299</v>
      </c>
      <c r="C27" s="221">
        <f t="shared" si="0"/>
        <v>0.2</v>
      </c>
      <c r="D27" s="271">
        <v>0.2</v>
      </c>
      <c r="E27" s="272"/>
      <c r="F27" s="272"/>
      <c r="G27" s="273" t="s">
        <v>300</v>
      </c>
      <c r="H27" s="222" t="s">
        <v>301</v>
      </c>
      <c r="I27" s="272"/>
    </row>
    <row r="28" spans="1:9" ht="41.25">
      <c r="A28" s="218">
        <v>13</v>
      </c>
      <c r="B28" s="392" t="s">
        <v>302</v>
      </c>
      <c r="C28" s="221">
        <f t="shared" si="0"/>
        <v>0.2</v>
      </c>
      <c r="D28" s="271">
        <v>0.2</v>
      </c>
      <c r="E28" s="272"/>
      <c r="F28" s="272"/>
      <c r="G28" s="273" t="s">
        <v>303</v>
      </c>
      <c r="H28" s="222" t="s">
        <v>301</v>
      </c>
      <c r="I28" s="272"/>
    </row>
    <row r="29" spans="1:9" ht="13.5">
      <c r="A29" s="265" t="s">
        <v>54</v>
      </c>
      <c r="B29" s="391" t="s">
        <v>304</v>
      </c>
      <c r="C29" s="395">
        <f t="shared" si="0"/>
        <v>2.05</v>
      </c>
      <c r="D29" s="276">
        <f>SUM(D30:D31)</f>
        <v>2.05</v>
      </c>
      <c r="E29" s="276">
        <f>SUM(E30:E31)</f>
        <v>0</v>
      </c>
      <c r="F29" s="276">
        <f>SUM(F30:F31)</f>
        <v>0</v>
      </c>
      <c r="G29" s="273"/>
      <c r="H29" s="222"/>
      <c r="I29" s="272"/>
    </row>
    <row r="30" spans="1:9" ht="54.75">
      <c r="A30" s="218">
        <v>14</v>
      </c>
      <c r="B30" s="394" t="s">
        <v>305</v>
      </c>
      <c r="C30" s="221">
        <f t="shared" si="0"/>
        <v>0.05</v>
      </c>
      <c r="D30" s="277">
        <v>0.05</v>
      </c>
      <c r="E30" s="277"/>
      <c r="F30" s="277"/>
      <c r="G30" s="394" t="s">
        <v>306</v>
      </c>
      <c r="H30" s="269" t="s">
        <v>307</v>
      </c>
      <c r="I30" s="269"/>
    </row>
    <row r="31" spans="1:9" ht="54.75">
      <c r="A31" s="218">
        <v>15</v>
      </c>
      <c r="B31" s="392" t="s">
        <v>308</v>
      </c>
      <c r="C31" s="221">
        <f t="shared" si="0"/>
        <v>2</v>
      </c>
      <c r="D31" s="271">
        <v>2</v>
      </c>
      <c r="E31" s="272"/>
      <c r="F31" s="272"/>
      <c r="G31" s="273" t="s">
        <v>287</v>
      </c>
      <c r="H31" s="269" t="s">
        <v>309</v>
      </c>
      <c r="I31" s="269"/>
    </row>
    <row r="32" spans="1:9" ht="13.5">
      <c r="A32" s="265" t="s">
        <v>55</v>
      </c>
      <c r="B32" s="281" t="s">
        <v>41</v>
      </c>
      <c r="C32" s="395">
        <f>D32+E32+F32</f>
        <v>22.18</v>
      </c>
      <c r="D32" s="285">
        <f>SUM(D33:D43)</f>
        <v>22.18</v>
      </c>
      <c r="E32" s="285">
        <f>SUM(E33:E43)</f>
        <v>0</v>
      </c>
      <c r="F32" s="285">
        <f>SUM(F33:F43)</f>
        <v>0</v>
      </c>
      <c r="G32" s="219"/>
      <c r="H32" s="269"/>
      <c r="I32" s="269"/>
    </row>
    <row r="33" spans="1:9" ht="27">
      <c r="A33" s="218">
        <v>16</v>
      </c>
      <c r="B33" s="392" t="s">
        <v>310</v>
      </c>
      <c r="C33" s="221">
        <f t="shared" si="0"/>
        <v>3.3</v>
      </c>
      <c r="D33" s="280">
        <v>3.3</v>
      </c>
      <c r="E33" s="280"/>
      <c r="F33" s="280"/>
      <c r="G33" s="282" t="s">
        <v>311</v>
      </c>
      <c r="H33" s="280" t="s">
        <v>312</v>
      </c>
      <c r="I33" s="269"/>
    </row>
    <row r="34" spans="1:9" ht="41.25">
      <c r="A34" s="218">
        <v>17</v>
      </c>
      <c r="B34" s="392" t="s">
        <v>321</v>
      </c>
      <c r="C34" s="221">
        <f t="shared" si="0"/>
        <v>5</v>
      </c>
      <c r="D34" s="271">
        <v>5</v>
      </c>
      <c r="E34" s="271"/>
      <c r="F34" s="271"/>
      <c r="G34" s="392" t="s">
        <v>35</v>
      </c>
      <c r="H34" s="280" t="s">
        <v>322</v>
      </c>
      <c r="I34" s="392"/>
    </row>
    <row r="35" spans="1:9" ht="41.25">
      <c r="A35" s="218">
        <v>18</v>
      </c>
      <c r="B35" s="392" t="s">
        <v>323</v>
      </c>
      <c r="C35" s="221">
        <f t="shared" si="0"/>
        <v>4.2</v>
      </c>
      <c r="D35" s="271">
        <v>4.2</v>
      </c>
      <c r="E35" s="271"/>
      <c r="F35" s="271"/>
      <c r="G35" s="392" t="s">
        <v>35</v>
      </c>
      <c r="H35" s="280" t="s">
        <v>324</v>
      </c>
      <c r="I35" s="392"/>
    </row>
    <row r="36" spans="1:9" ht="54.75">
      <c r="A36" s="218">
        <v>19</v>
      </c>
      <c r="B36" s="394" t="s">
        <v>327</v>
      </c>
      <c r="C36" s="221">
        <f t="shared" si="0"/>
        <v>0.73</v>
      </c>
      <c r="D36" s="277">
        <v>0.73</v>
      </c>
      <c r="E36" s="277"/>
      <c r="F36" s="277"/>
      <c r="G36" s="394" t="s">
        <v>328</v>
      </c>
      <c r="H36" s="282" t="s">
        <v>326</v>
      </c>
      <c r="I36" s="269"/>
    </row>
    <row r="37" spans="1:9" ht="41.25">
      <c r="A37" s="218">
        <v>20</v>
      </c>
      <c r="B37" s="394" t="s">
        <v>335</v>
      </c>
      <c r="C37" s="221">
        <f t="shared" si="0"/>
        <v>1.1</v>
      </c>
      <c r="D37" s="271">
        <v>1.1</v>
      </c>
      <c r="E37" s="277"/>
      <c r="F37" s="277"/>
      <c r="G37" s="394" t="s">
        <v>336</v>
      </c>
      <c r="H37" s="269" t="s">
        <v>337</v>
      </c>
      <c r="I37" s="269"/>
    </row>
    <row r="38" spans="1:9" ht="27">
      <c r="A38" s="218">
        <v>21</v>
      </c>
      <c r="B38" s="394" t="s">
        <v>344</v>
      </c>
      <c r="C38" s="221">
        <f t="shared" si="0"/>
        <v>1.3</v>
      </c>
      <c r="D38" s="271">
        <v>1.3</v>
      </c>
      <c r="E38" s="277"/>
      <c r="F38" s="277"/>
      <c r="G38" s="394" t="s">
        <v>248</v>
      </c>
      <c r="H38" s="269" t="s">
        <v>345</v>
      </c>
      <c r="I38" s="269"/>
    </row>
    <row r="39" spans="1:9" ht="27">
      <c r="A39" s="218">
        <v>22</v>
      </c>
      <c r="B39" s="394" t="s">
        <v>346</v>
      </c>
      <c r="C39" s="221">
        <f t="shared" si="0"/>
        <v>0.3</v>
      </c>
      <c r="D39" s="271">
        <v>0.3</v>
      </c>
      <c r="E39" s="277"/>
      <c r="F39" s="277"/>
      <c r="G39" s="394" t="s">
        <v>347</v>
      </c>
      <c r="H39" s="269" t="s">
        <v>345</v>
      </c>
      <c r="I39" s="269"/>
    </row>
    <row r="40" spans="1:9" ht="27">
      <c r="A40" s="218">
        <v>23</v>
      </c>
      <c r="B40" s="392" t="s">
        <v>348</v>
      </c>
      <c r="C40" s="221">
        <f t="shared" si="0"/>
        <v>2.5</v>
      </c>
      <c r="D40" s="271">
        <v>2.5</v>
      </c>
      <c r="E40" s="277"/>
      <c r="F40" s="277"/>
      <c r="G40" s="394" t="s">
        <v>349</v>
      </c>
      <c r="H40" s="392" t="s">
        <v>350</v>
      </c>
      <c r="I40" s="269"/>
    </row>
    <row r="41" spans="1:9" ht="82.5">
      <c r="A41" s="218">
        <v>24</v>
      </c>
      <c r="B41" s="394" t="s">
        <v>354</v>
      </c>
      <c r="C41" s="221">
        <f t="shared" si="0"/>
        <v>0.8</v>
      </c>
      <c r="D41" s="271">
        <v>0.8</v>
      </c>
      <c r="E41" s="277"/>
      <c r="F41" s="277"/>
      <c r="G41" s="394" t="s">
        <v>355</v>
      </c>
      <c r="H41" s="269" t="s">
        <v>356</v>
      </c>
      <c r="I41" s="269"/>
    </row>
    <row r="42" spans="1:9" ht="41.25">
      <c r="A42" s="218">
        <v>25</v>
      </c>
      <c r="B42" s="392" t="s">
        <v>359</v>
      </c>
      <c r="C42" s="221">
        <f t="shared" si="0"/>
        <v>2.5</v>
      </c>
      <c r="D42" s="271">
        <v>2.5</v>
      </c>
      <c r="E42" s="272"/>
      <c r="F42" s="272"/>
      <c r="G42" s="273" t="s">
        <v>300</v>
      </c>
      <c r="H42" s="222" t="s">
        <v>301</v>
      </c>
      <c r="I42" s="272"/>
    </row>
    <row r="43" spans="1:9" ht="41.25">
      <c r="A43" s="218">
        <v>26</v>
      </c>
      <c r="B43" s="392" t="s">
        <v>360</v>
      </c>
      <c r="C43" s="221">
        <f t="shared" si="0"/>
        <v>0.45</v>
      </c>
      <c r="D43" s="271">
        <v>0.45</v>
      </c>
      <c r="E43" s="272"/>
      <c r="F43" s="272"/>
      <c r="G43" s="273" t="s">
        <v>361</v>
      </c>
      <c r="H43" s="222" t="s">
        <v>362</v>
      </c>
      <c r="I43" s="272"/>
    </row>
    <row r="44" spans="1:9" ht="27">
      <c r="A44" s="265" t="s">
        <v>57</v>
      </c>
      <c r="B44" s="391" t="s">
        <v>1429</v>
      </c>
      <c r="C44" s="395">
        <f t="shared" si="0"/>
        <v>5</v>
      </c>
      <c r="D44" s="276">
        <f>D45</f>
        <v>5</v>
      </c>
      <c r="E44" s="272"/>
      <c r="F44" s="272"/>
      <c r="G44" s="273"/>
      <c r="H44" s="222"/>
      <c r="I44" s="272"/>
    </row>
    <row r="45" spans="1:9" ht="13.5">
      <c r="A45" s="218">
        <v>27</v>
      </c>
      <c r="B45" s="392" t="s">
        <v>1430</v>
      </c>
      <c r="C45" s="221">
        <f t="shared" si="0"/>
        <v>5</v>
      </c>
      <c r="D45" s="271">
        <v>5</v>
      </c>
      <c r="E45" s="272"/>
      <c r="F45" s="272"/>
      <c r="G45" s="273" t="s">
        <v>1431</v>
      </c>
      <c r="H45" s="222" t="s">
        <v>1432</v>
      </c>
      <c r="I45" s="272"/>
    </row>
    <row r="46" spans="1:9" ht="13.5">
      <c r="A46" s="602" t="s">
        <v>1105</v>
      </c>
      <c r="B46" s="602"/>
      <c r="C46" s="395">
        <f>C44+C32+C29+C23+C20+C15+C13+C11</f>
        <v>34</v>
      </c>
      <c r="D46" s="395">
        <f>D44+D32+D29+D23+D20+D15+D13+D11</f>
        <v>34</v>
      </c>
      <c r="E46" s="395">
        <f>E44+E32+E29+E23+E20+E15+E13+E11</f>
        <v>0</v>
      </c>
      <c r="F46" s="395">
        <f>F44+F32+F29+F23+F20+F15+F13+F11</f>
        <v>0</v>
      </c>
      <c r="G46" s="394"/>
      <c r="H46" s="269"/>
      <c r="I46" s="269"/>
    </row>
    <row r="47" spans="1:9" ht="31.5" customHeight="1">
      <c r="A47" s="603" t="s">
        <v>1483</v>
      </c>
      <c r="B47" s="604"/>
      <c r="C47" s="604"/>
      <c r="D47" s="604"/>
      <c r="E47" s="604"/>
      <c r="F47" s="604"/>
      <c r="G47" s="604"/>
      <c r="H47" s="604"/>
      <c r="I47" s="604"/>
    </row>
    <row r="48" spans="1:9" ht="13.5">
      <c r="A48" s="265" t="s">
        <v>46</v>
      </c>
      <c r="B48" s="281" t="s">
        <v>41</v>
      </c>
      <c r="C48" s="287">
        <f>D48+E48+F48</f>
        <v>3.97</v>
      </c>
      <c r="D48" s="287">
        <f>D49</f>
        <v>3.97</v>
      </c>
      <c r="E48" s="287">
        <f>E49</f>
        <v>0</v>
      </c>
      <c r="F48" s="287">
        <f>F49</f>
        <v>0</v>
      </c>
      <c r="G48" s="394"/>
      <c r="H48" s="394"/>
      <c r="I48" s="394"/>
    </row>
    <row r="49" spans="1:9" ht="41.25">
      <c r="A49" s="286" t="s">
        <v>1069</v>
      </c>
      <c r="B49" s="392" t="s">
        <v>1091</v>
      </c>
      <c r="C49" s="280">
        <f aca="true" t="shared" si="1" ref="C49:C65">D49+E49+F49</f>
        <v>3.97</v>
      </c>
      <c r="D49" s="280">
        <v>3.97</v>
      </c>
      <c r="E49" s="280"/>
      <c r="F49" s="280"/>
      <c r="G49" s="392" t="s">
        <v>1077</v>
      </c>
      <c r="H49" s="218" t="s">
        <v>1092</v>
      </c>
      <c r="I49" s="394"/>
    </row>
    <row r="50" spans="1:9" ht="13.5">
      <c r="A50" s="265" t="s">
        <v>49</v>
      </c>
      <c r="B50" s="393" t="s">
        <v>52</v>
      </c>
      <c r="C50" s="287">
        <f t="shared" si="1"/>
        <v>4.9</v>
      </c>
      <c r="D50" s="390">
        <f>SUM(D51:D52)</f>
        <v>4.9</v>
      </c>
      <c r="E50" s="390">
        <f>SUM(E51:E52)</f>
        <v>0</v>
      </c>
      <c r="F50" s="390">
        <f>SUM(F51:F52)</f>
        <v>0</v>
      </c>
      <c r="G50" s="394"/>
      <c r="H50" s="394"/>
      <c r="I50" s="394"/>
    </row>
    <row r="51" spans="1:9" ht="41.25">
      <c r="A51" s="393">
        <v>2</v>
      </c>
      <c r="B51" s="392" t="s">
        <v>1093</v>
      </c>
      <c r="C51" s="280">
        <f t="shared" si="1"/>
        <v>1.4</v>
      </c>
      <c r="D51" s="277">
        <v>1.4</v>
      </c>
      <c r="E51" s="277"/>
      <c r="F51" s="277"/>
      <c r="G51" s="394" t="s">
        <v>1094</v>
      </c>
      <c r="H51" s="392" t="s">
        <v>1096</v>
      </c>
      <c r="I51" s="394"/>
    </row>
    <row r="52" spans="1:9" ht="54.75">
      <c r="A52" s="218">
        <v>3</v>
      </c>
      <c r="B52" s="392" t="s">
        <v>1068</v>
      </c>
      <c r="C52" s="280">
        <f t="shared" si="1"/>
        <v>3.5</v>
      </c>
      <c r="D52" s="271">
        <v>3.5</v>
      </c>
      <c r="E52" s="271"/>
      <c r="F52" s="271"/>
      <c r="G52" s="392" t="s">
        <v>38</v>
      </c>
      <c r="H52" s="392" t="s">
        <v>1095</v>
      </c>
      <c r="I52" s="269"/>
    </row>
    <row r="53" spans="1:9" ht="13.5">
      <c r="A53" s="265" t="s">
        <v>50</v>
      </c>
      <c r="B53" s="391" t="s">
        <v>246</v>
      </c>
      <c r="C53" s="287">
        <f t="shared" si="1"/>
        <v>3.17</v>
      </c>
      <c r="D53" s="276">
        <f>D54+D55</f>
        <v>3.17</v>
      </c>
      <c r="E53" s="276">
        <f>E54+E55</f>
        <v>0</v>
      </c>
      <c r="F53" s="276">
        <f>F54+F55</f>
        <v>0</v>
      </c>
      <c r="G53" s="392"/>
      <c r="H53" s="392"/>
      <c r="I53" s="269"/>
    </row>
    <row r="54" spans="1:9" ht="41.25">
      <c r="A54" s="218">
        <v>4</v>
      </c>
      <c r="B54" s="392" t="s">
        <v>1064</v>
      </c>
      <c r="C54" s="280">
        <f t="shared" si="1"/>
        <v>1.7</v>
      </c>
      <c r="D54" s="271">
        <v>1.7</v>
      </c>
      <c r="E54" s="271"/>
      <c r="F54" s="271"/>
      <c r="G54" s="392" t="s">
        <v>35</v>
      </c>
      <c r="H54" s="392" t="s">
        <v>1067</v>
      </c>
      <c r="I54" s="269"/>
    </row>
    <row r="55" spans="1:9" ht="41.25">
      <c r="A55" s="277">
        <v>5</v>
      </c>
      <c r="B55" s="392" t="s">
        <v>1065</v>
      </c>
      <c r="C55" s="280">
        <f t="shared" si="1"/>
        <v>1.47</v>
      </c>
      <c r="D55" s="277">
        <v>1.47</v>
      </c>
      <c r="E55" s="277"/>
      <c r="F55" s="277"/>
      <c r="G55" s="394" t="s">
        <v>35</v>
      </c>
      <c r="H55" s="392" t="s">
        <v>1066</v>
      </c>
      <c r="I55" s="269"/>
    </row>
    <row r="56" spans="1:9" ht="27">
      <c r="A56" s="265" t="s">
        <v>51</v>
      </c>
      <c r="B56" s="393" t="s">
        <v>365</v>
      </c>
      <c r="C56" s="287">
        <f t="shared" si="1"/>
        <v>8.64</v>
      </c>
      <c r="D56" s="287">
        <f>SUM(D57:D63)</f>
        <v>8.64</v>
      </c>
      <c r="E56" s="287">
        <f>SUM(E57:E63)</f>
        <v>0</v>
      </c>
      <c r="F56" s="287">
        <f>SUM(F57:F63)</f>
        <v>0</v>
      </c>
      <c r="G56" s="394"/>
      <c r="H56" s="392"/>
      <c r="I56" s="269"/>
    </row>
    <row r="57" spans="1:9" ht="54.75">
      <c r="A57" s="286" t="s">
        <v>1079</v>
      </c>
      <c r="B57" s="392" t="s">
        <v>1070</v>
      </c>
      <c r="C57" s="280">
        <f t="shared" si="1"/>
        <v>0.3</v>
      </c>
      <c r="D57" s="280">
        <v>0.3</v>
      </c>
      <c r="E57" s="280"/>
      <c r="F57" s="280"/>
      <c r="G57" s="392" t="s">
        <v>1071</v>
      </c>
      <c r="H57" s="218" t="s">
        <v>1072</v>
      </c>
      <c r="I57" s="269"/>
    </row>
    <row r="58" spans="1:9" ht="54.75">
      <c r="A58" s="286" t="s">
        <v>1083</v>
      </c>
      <c r="B58" s="392" t="s">
        <v>1073</v>
      </c>
      <c r="C58" s="280">
        <f t="shared" si="1"/>
        <v>1.08</v>
      </c>
      <c r="D58" s="271">
        <v>1.08</v>
      </c>
      <c r="E58" s="280"/>
      <c r="F58" s="280"/>
      <c r="G58" s="288" t="s">
        <v>1074</v>
      </c>
      <c r="H58" s="218" t="s">
        <v>1075</v>
      </c>
      <c r="I58" s="269"/>
    </row>
    <row r="59" spans="1:9" ht="54.75">
      <c r="A59" s="286" t="s">
        <v>1086</v>
      </c>
      <c r="B59" s="392" t="s">
        <v>1076</v>
      </c>
      <c r="C59" s="280">
        <f t="shared" si="1"/>
        <v>0.8</v>
      </c>
      <c r="D59" s="280">
        <v>0.8</v>
      </c>
      <c r="E59" s="280"/>
      <c r="F59" s="280"/>
      <c r="G59" s="392" t="s">
        <v>1077</v>
      </c>
      <c r="H59" s="218" t="s">
        <v>1078</v>
      </c>
      <c r="I59" s="269"/>
    </row>
    <row r="60" spans="1:9" ht="41.25">
      <c r="A60" s="286" t="s">
        <v>1090</v>
      </c>
      <c r="B60" s="392" t="s">
        <v>1080</v>
      </c>
      <c r="C60" s="280">
        <f t="shared" si="1"/>
        <v>0.63</v>
      </c>
      <c r="D60" s="280">
        <v>0.63</v>
      </c>
      <c r="E60" s="280"/>
      <c r="F60" s="280"/>
      <c r="G60" s="392" t="s">
        <v>1081</v>
      </c>
      <c r="H60" s="218" t="s">
        <v>1082</v>
      </c>
      <c r="I60" s="269"/>
    </row>
    <row r="61" spans="1:9" ht="54.75">
      <c r="A61" s="286" t="s">
        <v>1102</v>
      </c>
      <c r="B61" s="392" t="s">
        <v>1087</v>
      </c>
      <c r="C61" s="280">
        <f t="shared" si="1"/>
        <v>4.73</v>
      </c>
      <c r="D61" s="280">
        <v>4.73</v>
      </c>
      <c r="E61" s="280"/>
      <c r="F61" s="280"/>
      <c r="G61" s="392" t="s">
        <v>1088</v>
      </c>
      <c r="H61" s="218" t="s">
        <v>1089</v>
      </c>
      <c r="I61" s="269"/>
    </row>
    <row r="62" spans="1:9" ht="27">
      <c r="A62" s="286" t="s">
        <v>413</v>
      </c>
      <c r="B62" s="392" t="s">
        <v>1097</v>
      </c>
      <c r="C62" s="280">
        <f t="shared" si="1"/>
        <v>0.85</v>
      </c>
      <c r="D62" s="280">
        <v>0.85</v>
      </c>
      <c r="E62" s="280"/>
      <c r="F62" s="280"/>
      <c r="G62" s="392" t="s">
        <v>1351</v>
      </c>
      <c r="H62" s="218" t="s">
        <v>1098</v>
      </c>
      <c r="I62" s="269"/>
    </row>
    <row r="63" spans="1:9" ht="27">
      <c r="A63" s="286" t="s">
        <v>1103</v>
      </c>
      <c r="B63" s="392" t="s">
        <v>1099</v>
      </c>
      <c r="C63" s="280">
        <f t="shared" si="1"/>
        <v>0.25</v>
      </c>
      <c r="D63" s="280">
        <v>0.25</v>
      </c>
      <c r="E63" s="280"/>
      <c r="F63" s="280"/>
      <c r="G63" s="392" t="s">
        <v>1088</v>
      </c>
      <c r="H63" s="218" t="s">
        <v>1100</v>
      </c>
      <c r="I63" s="269"/>
    </row>
    <row r="64" spans="1:9" ht="13.5">
      <c r="A64" s="390" t="s">
        <v>53</v>
      </c>
      <c r="B64" s="391" t="s">
        <v>1101</v>
      </c>
      <c r="C64" s="287">
        <f t="shared" si="1"/>
        <v>1.7</v>
      </c>
      <c r="D64" s="276">
        <f>D65</f>
        <v>1.7</v>
      </c>
      <c r="E64" s="276">
        <f>E65</f>
        <v>0</v>
      </c>
      <c r="F64" s="276">
        <f>F65</f>
        <v>0</v>
      </c>
      <c r="G64" s="394"/>
      <c r="H64" s="392"/>
      <c r="I64" s="269"/>
    </row>
    <row r="65" spans="1:9" ht="27">
      <c r="A65" s="286" t="s">
        <v>1104</v>
      </c>
      <c r="B65" s="284" t="s">
        <v>1084</v>
      </c>
      <c r="C65" s="280">
        <f t="shared" si="1"/>
        <v>1.7</v>
      </c>
      <c r="D65" s="221">
        <v>1.7</v>
      </c>
      <c r="E65" s="286"/>
      <c r="F65" s="286"/>
      <c r="G65" s="284" t="s">
        <v>272</v>
      </c>
      <c r="H65" s="284" t="s">
        <v>1085</v>
      </c>
      <c r="I65" s="269"/>
    </row>
    <row r="66" spans="1:9" ht="13.5">
      <c r="A66" s="290" t="s">
        <v>1104</v>
      </c>
      <c r="B66" s="291" t="s">
        <v>5</v>
      </c>
      <c r="C66" s="287">
        <f>C64+C56+C53+C50+C48</f>
        <v>22.38</v>
      </c>
      <c r="D66" s="287">
        <f>D64+D56+D53+D50+D48</f>
        <v>22.38</v>
      </c>
      <c r="E66" s="287">
        <f>E64+E56+E53+E50+E48</f>
        <v>0</v>
      </c>
      <c r="F66" s="287">
        <f>F64+F56+F53+F50+F48</f>
        <v>0</v>
      </c>
      <c r="G66" s="291"/>
      <c r="H66" s="291"/>
      <c r="I66" s="269"/>
    </row>
    <row r="67" spans="1:9" ht="18.75" customHeight="1">
      <c r="A67" s="603" t="s">
        <v>1173</v>
      </c>
      <c r="B67" s="603"/>
      <c r="C67" s="603"/>
      <c r="D67" s="603"/>
      <c r="E67" s="603"/>
      <c r="F67" s="603"/>
      <c r="G67" s="603"/>
      <c r="H67" s="603"/>
      <c r="I67" s="603"/>
    </row>
    <row r="68" spans="1:9" ht="13.5">
      <c r="A68" s="265" t="s">
        <v>46</v>
      </c>
      <c r="B68" s="393" t="s">
        <v>52</v>
      </c>
      <c r="C68" s="276">
        <f>D68+E68+F68</f>
        <v>46.199999999999996</v>
      </c>
      <c r="D68" s="276">
        <f>SUM(D69:D82)</f>
        <v>46.199999999999996</v>
      </c>
      <c r="E68" s="276">
        <f>SUM(E69:E82)</f>
        <v>0</v>
      </c>
      <c r="F68" s="276">
        <f>SUM(F69:F82)</f>
        <v>0</v>
      </c>
      <c r="G68" s="393"/>
      <c r="H68" s="393"/>
      <c r="I68" s="393"/>
    </row>
    <row r="69" spans="1:9" ht="27">
      <c r="A69" s="218">
        <v>1</v>
      </c>
      <c r="B69" s="392" t="s">
        <v>253</v>
      </c>
      <c r="C69" s="271">
        <f aca="true" t="shared" si="2" ref="C69:C110">D69+E69+F69</f>
        <v>1.16</v>
      </c>
      <c r="D69" s="271">
        <v>1.16</v>
      </c>
      <c r="E69" s="271"/>
      <c r="F69" s="271"/>
      <c r="G69" s="392" t="s">
        <v>254</v>
      </c>
      <c r="H69" s="392" t="s">
        <v>255</v>
      </c>
      <c r="I69" s="269" t="s">
        <v>720</v>
      </c>
    </row>
    <row r="70" spans="1:9" ht="27">
      <c r="A70" s="218">
        <v>2</v>
      </c>
      <c r="B70" s="292" t="s">
        <v>259</v>
      </c>
      <c r="C70" s="271">
        <f t="shared" si="2"/>
        <v>4.9</v>
      </c>
      <c r="D70" s="293">
        <v>4.9</v>
      </c>
      <c r="E70" s="221"/>
      <c r="F70" s="221"/>
      <c r="G70" s="282" t="s">
        <v>34</v>
      </c>
      <c r="H70" s="282" t="s">
        <v>260</v>
      </c>
      <c r="I70" s="269" t="s">
        <v>728</v>
      </c>
    </row>
    <row r="71" spans="1:9" ht="41.25">
      <c r="A71" s="218">
        <v>3</v>
      </c>
      <c r="B71" s="292" t="s">
        <v>264</v>
      </c>
      <c r="C71" s="271">
        <f t="shared" si="2"/>
        <v>1.5</v>
      </c>
      <c r="D71" s="293">
        <v>1.5</v>
      </c>
      <c r="E71" s="221"/>
      <c r="F71" s="221"/>
      <c r="G71" s="282" t="s">
        <v>35</v>
      </c>
      <c r="H71" s="282" t="s">
        <v>142</v>
      </c>
      <c r="I71" s="269" t="s">
        <v>728</v>
      </c>
    </row>
    <row r="72" spans="1:9" ht="41.25">
      <c r="A72" s="218">
        <v>4</v>
      </c>
      <c r="B72" s="219" t="s">
        <v>150</v>
      </c>
      <c r="C72" s="271">
        <f t="shared" si="2"/>
        <v>2.7</v>
      </c>
      <c r="D72" s="293">
        <v>2.7</v>
      </c>
      <c r="E72" s="221"/>
      <c r="F72" s="221"/>
      <c r="G72" s="282" t="s">
        <v>38</v>
      </c>
      <c r="H72" s="282" t="s">
        <v>140</v>
      </c>
      <c r="I72" s="269" t="s">
        <v>728</v>
      </c>
    </row>
    <row r="73" spans="1:9" ht="41.25">
      <c r="A73" s="218">
        <v>5</v>
      </c>
      <c r="B73" s="219" t="s">
        <v>265</v>
      </c>
      <c r="C73" s="271">
        <f t="shared" si="2"/>
        <v>8.1</v>
      </c>
      <c r="D73" s="293">
        <v>8.1</v>
      </c>
      <c r="E73" s="221"/>
      <c r="F73" s="221"/>
      <c r="G73" s="282" t="s">
        <v>36</v>
      </c>
      <c r="H73" s="282" t="s">
        <v>138</v>
      </c>
      <c r="I73" s="269" t="s">
        <v>728</v>
      </c>
    </row>
    <row r="74" spans="1:9" ht="54.75">
      <c r="A74" s="218">
        <v>6</v>
      </c>
      <c r="B74" s="219" t="s">
        <v>268</v>
      </c>
      <c r="C74" s="271">
        <f t="shared" si="2"/>
        <v>0.75</v>
      </c>
      <c r="D74" s="294">
        <v>0.75</v>
      </c>
      <c r="E74" s="277"/>
      <c r="F74" s="277"/>
      <c r="G74" s="394" t="s">
        <v>269</v>
      </c>
      <c r="H74" s="277" t="s">
        <v>270</v>
      </c>
      <c r="I74" s="269" t="s">
        <v>717</v>
      </c>
    </row>
    <row r="75" spans="1:9" ht="27">
      <c r="A75" s="218">
        <v>7</v>
      </c>
      <c r="B75" s="219" t="s">
        <v>271</v>
      </c>
      <c r="C75" s="271">
        <f t="shared" si="2"/>
        <v>3</v>
      </c>
      <c r="D75" s="294">
        <v>3</v>
      </c>
      <c r="E75" s="277"/>
      <c r="F75" s="277"/>
      <c r="G75" s="394" t="s">
        <v>272</v>
      </c>
      <c r="H75" s="277" t="s">
        <v>273</v>
      </c>
      <c r="I75" s="269" t="s">
        <v>717</v>
      </c>
    </row>
    <row r="76" spans="1:9" ht="41.25">
      <c r="A76" s="218">
        <v>8</v>
      </c>
      <c r="B76" s="392" t="s">
        <v>274</v>
      </c>
      <c r="C76" s="271">
        <f t="shared" si="2"/>
        <v>8</v>
      </c>
      <c r="D76" s="271">
        <v>8</v>
      </c>
      <c r="E76" s="277"/>
      <c r="F76" s="277"/>
      <c r="G76" s="394" t="s">
        <v>275</v>
      </c>
      <c r="H76" s="222" t="s">
        <v>276</v>
      </c>
      <c r="I76" s="269" t="s">
        <v>720</v>
      </c>
    </row>
    <row r="77" spans="1:9" ht="41.25">
      <c r="A77" s="218">
        <v>9</v>
      </c>
      <c r="B77" s="269" t="s">
        <v>224</v>
      </c>
      <c r="C77" s="271">
        <f t="shared" si="2"/>
        <v>4.9</v>
      </c>
      <c r="D77" s="293">
        <v>4.9</v>
      </c>
      <c r="E77" s="271"/>
      <c r="F77" s="271"/>
      <c r="G77" s="392" t="s">
        <v>37</v>
      </c>
      <c r="H77" s="288" t="s">
        <v>139</v>
      </c>
      <c r="I77" s="269" t="s">
        <v>728</v>
      </c>
    </row>
    <row r="78" spans="1:9" ht="54.75">
      <c r="A78" s="218">
        <v>10</v>
      </c>
      <c r="B78" s="219" t="s">
        <v>43</v>
      </c>
      <c r="C78" s="271">
        <f t="shared" si="2"/>
        <v>0.19</v>
      </c>
      <c r="D78" s="221">
        <v>0.19</v>
      </c>
      <c r="E78" s="221"/>
      <c r="F78" s="221"/>
      <c r="G78" s="282" t="s">
        <v>325</v>
      </c>
      <c r="H78" s="282" t="s">
        <v>326</v>
      </c>
      <c r="I78" s="269" t="s">
        <v>728</v>
      </c>
    </row>
    <row r="79" spans="1:9" ht="54.75">
      <c r="A79" s="218">
        <v>11</v>
      </c>
      <c r="B79" s="219" t="s">
        <v>331</v>
      </c>
      <c r="C79" s="271">
        <f t="shared" si="2"/>
        <v>4</v>
      </c>
      <c r="D79" s="221">
        <v>4</v>
      </c>
      <c r="E79" s="221"/>
      <c r="F79" s="221"/>
      <c r="G79" s="282" t="s">
        <v>38</v>
      </c>
      <c r="H79" s="219" t="s">
        <v>332</v>
      </c>
      <c r="I79" s="269" t="s">
        <v>728</v>
      </c>
    </row>
    <row r="80" spans="1:9" ht="41.25">
      <c r="A80" s="218">
        <v>12</v>
      </c>
      <c r="B80" s="219" t="s">
        <v>333</v>
      </c>
      <c r="C80" s="271">
        <f t="shared" si="2"/>
        <v>1</v>
      </c>
      <c r="D80" s="293">
        <v>1</v>
      </c>
      <c r="E80" s="221"/>
      <c r="F80" s="221"/>
      <c r="G80" s="282" t="s">
        <v>38</v>
      </c>
      <c r="H80" s="219" t="s">
        <v>334</v>
      </c>
      <c r="I80" s="269" t="s">
        <v>728</v>
      </c>
    </row>
    <row r="81" spans="1:9" ht="54.75">
      <c r="A81" s="218">
        <v>13</v>
      </c>
      <c r="B81" s="219" t="s">
        <v>42</v>
      </c>
      <c r="C81" s="271">
        <f t="shared" si="2"/>
        <v>5</v>
      </c>
      <c r="D81" s="221">
        <v>5</v>
      </c>
      <c r="E81" s="221"/>
      <c r="F81" s="221"/>
      <c r="G81" s="282" t="s">
        <v>357</v>
      </c>
      <c r="H81" s="219" t="s">
        <v>358</v>
      </c>
      <c r="I81" s="269" t="s">
        <v>728</v>
      </c>
    </row>
    <row r="82" spans="1:9" ht="41.25">
      <c r="A82" s="218">
        <v>14</v>
      </c>
      <c r="B82" s="219" t="s">
        <v>153</v>
      </c>
      <c r="C82" s="271">
        <f t="shared" si="2"/>
        <v>1</v>
      </c>
      <c r="D82" s="293">
        <v>1</v>
      </c>
      <c r="E82" s="221"/>
      <c r="F82" s="221"/>
      <c r="G82" s="282" t="s">
        <v>363</v>
      </c>
      <c r="H82" s="282" t="s">
        <v>141</v>
      </c>
      <c r="I82" s="269" t="s">
        <v>728</v>
      </c>
    </row>
    <row r="83" spans="1:9" ht="13.5">
      <c r="A83" s="265" t="s">
        <v>49</v>
      </c>
      <c r="B83" s="295" t="s">
        <v>39</v>
      </c>
      <c r="C83" s="271">
        <f t="shared" si="2"/>
        <v>19.1</v>
      </c>
      <c r="D83" s="276">
        <f>D84+D85+D86+D87</f>
        <v>19.1</v>
      </c>
      <c r="E83" s="276">
        <f>E84+E85+E86+E87</f>
        <v>0</v>
      </c>
      <c r="F83" s="276">
        <f>F84+F85+F86+F87</f>
        <v>0</v>
      </c>
      <c r="G83" s="268"/>
      <c r="H83" s="269"/>
      <c r="I83" s="269"/>
    </row>
    <row r="84" spans="1:9" ht="41.25">
      <c r="A84" s="218">
        <v>15</v>
      </c>
      <c r="B84" s="264" t="s">
        <v>277</v>
      </c>
      <c r="C84" s="271">
        <f t="shared" si="2"/>
        <v>0.1</v>
      </c>
      <c r="D84" s="271">
        <v>0.1</v>
      </c>
      <c r="E84" s="271"/>
      <c r="F84" s="271"/>
      <c r="G84" s="264" t="s">
        <v>278</v>
      </c>
      <c r="H84" s="264" t="s">
        <v>279</v>
      </c>
      <c r="I84" s="269" t="s">
        <v>720</v>
      </c>
    </row>
    <row r="85" spans="1:9" ht="54.75">
      <c r="A85" s="218">
        <v>16</v>
      </c>
      <c r="B85" s="219" t="s">
        <v>151</v>
      </c>
      <c r="C85" s="271">
        <f t="shared" si="2"/>
        <v>9</v>
      </c>
      <c r="D85" s="293">
        <v>9</v>
      </c>
      <c r="E85" s="221"/>
      <c r="F85" s="221"/>
      <c r="G85" s="282" t="s">
        <v>40</v>
      </c>
      <c r="H85" s="219" t="s">
        <v>280</v>
      </c>
      <c r="I85" s="269" t="s">
        <v>728</v>
      </c>
    </row>
    <row r="86" spans="1:9" ht="69">
      <c r="A86" s="218">
        <v>17</v>
      </c>
      <c r="B86" s="219" t="s">
        <v>152</v>
      </c>
      <c r="C86" s="271">
        <f t="shared" si="2"/>
        <v>3</v>
      </c>
      <c r="D86" s="293">
        <v>3</v>
      </c>
      <c r="E86" s="221"/>
      <c r="F86" s="221"/>
      <c r="G86" s="282" t="s">
        <v>40</v>
      </c>
      <c r="H86" s="282" t="s">
        <v>281</v>
      </c>
      <c r="I86" s="269" t="s">
        <v>728</v>
      </c>
    </row>
    <row r="87" spans="1:9" ht="27">
      <c r="A87" s="218">
        <v>18</v>
      </c>
      <c r="B87" s="219" t="s">
        <v>282</v>
      </c>
      <c r="C87" s="271">
        <f t="shared" si="2"/>
        <v>7</v>
      </c>
      <c r="D87" s="294">
        <v>7</v>
      </c>
      <c r="E87" s="221"/>
      <c r="F87" s="221"/>
      <c r="G87" s="282" t="s">
        <v>283</v>
      </c>
      <c r="H87" s="277" t="s">
        <v>284</v>
      </c>
      <c r="I87" s="269" t="s">
        <v>717</v>
      </c>
    </row>
    <row r="88" spans="1:9" ht="13.5">
      <c r="A88" s="265" t="s">
        <v>49</v>
      </c>
      <c r="B88" s="281" t="s">
        <v>41</v>
      </c>
      <c r="C88" s="276">
        <f t="shared" si="2"/>
        <v>15.080000000000002</v>
      </c>
      <c r="D88" s="276">
        <f>SUM(D89:D97)</f>
        <v>15.080000000000002</v>
      </c>
      <c r="E88" s="276">
        <f>SUM(E89:E97)</f>
        <v>0</v>
      </c>
      <c r="F88" s="276">
        <f>SUM(F89:F97)</f>
        <v>0</v>
      </c>
      <c r="G88" s="268"/>
      <c r="H88" s="269"/>
      <c r="I88" s="269"/>
    </row>
    <row r="89" spans="1:9" ht="27">
      <c r="A89" s="218">
        <v>19</v>
      </c>
      <c r="B89" s="264" t="s">
        <v>313</v>
      </c>
      <c r="C89" s="271">
        <f t="shared" si="2"/>
        <v>3.1</v>
      </c>
      <c r="D89" s="271">
        <v>3.1</v>
      </c>
      <c r="E89" s="271"/>
      <c r="F89" s="271"/>
      <c r="G89" s="278" t="s">
        <v>314</v>
      </c>
      <c r="H89" s="264" t="s">
        <v>315</v>
      </c>
      <c r="I89" s="269" t="s">
        <v>720</v>
      </c>
    </row>
    <row r="90" spans="1:9" ht="27">
      <c r="A90" s="218">
        <v>20</v>
      </c>
      <c r="B90" s="264" t="s">
        <v>316</v>
      </c>
      <c r="C90" s="271">
        <f t="shared" si="2"/>
        <v>0.12</v>
      </c>
      <c r="D90" s="271">
        <v>0.12</v>
      </c>
      <c r="E90" s="271"/>
      <c r="F90" s="271"/>
      <c r="G90" s="264" t="s">
        <v>317</v>
      </c>
      <c r="H90" s="264" t="s">
        <v>318</v>
      </c>
      <c r="I90" s="269" t="s">
        <v>720</v>
      </c>
    </row>
    <row r="91" spans="1:9" ht="27">
      <c r="A91" s="218">
        <v>21</v>
      </c>
      <c r="B91" s="264" t="s">
        <v>319</v>
      </c>
      <c r="C91" s="271">
        <f t="shared" si="2"/>
        <v>0.31</v>
      </c>
      <c r="D91" s="271">
        <v>0.31</v>
      </c>
      <c r="E91" s="271"/>
      <c r="F91" s="271"/>
      <c r="G91" s="264" t="s">
        <v>320</v>
      </c>
      <c r="H91" s="264" t="s">
        <v>318</v>
      </c>
      <c r="I91" s="269" t="s">
        <v>720</v>
      </c>
    </row>
    <row r="92" spans="1:9" ht="27">
      <c r="A92" s="218">
        <v>22</v>
      </c>
      <c r="B92" s="264" t="s">
        <v>319</v>
      </c>
      <c r="C92" s="271">
        <f t="shared" si="2"/>
        <v>0.59</v>
      </c>
      <c r="D92" s="271">
        <v>0.59</v>
      </c>
      <c r="E92" s="271"/>
      <c r="F92" s="271"/>
      <c r="G92" s="264" t="s">
        <v>320</v>
      </c>
      <c r="H92" s="264" t="s">
        <v>318</v>
      </c>
      <c r="I92" s="269" t="s">
        <v>720</v>
      </c>
    </row>
    <row r="93" spans="1:9" ht="27">
      <c r="A93" s="218">
        <v>23</v>
      </c>
      <c r="B93" s="219" t="s">
        <v>45</v>
      </c>
      <c r="C93" s="271">
        <f t="shared" si="2"/>
        <v>1.1</v>
      </c>
      <c r="D93" s="221">
        <v>1.1</v>
      </c>
      <c r="E93" s="221"/>
      <c r="F93" s="221"/>
      <c r="G93" s="282" t="s">
        <v>329</v>
      </c>
      <c r="H93" s="282" t="s">
        <v>330</v>
      </c>
      <c r="I93" s="269" t="s">
        <v>728</v>
      </c>
    </row>
    <row r="94" spans="1:9" ht="27">
      <c r="A94" s="218">
        <v>24</v>
      </c>
      <c r="B94" s="264" t="s">
        <v>338</v>
      </c>
      <c r="C94" s="271">
        <f t="shared" si="2"/>
        <v>4.2</v>
      </c>
      <c r="D94" s="271">
        <v>4.2</v>
      </c>
      <c r="E94" s="271"/>
      <c r="F94" s="271"/>
      <c r="G94" s="264" t="s">
        <v>339</v>
      </c>
      <c r="H94" s="264" t="s">
        <v>340</v>
      </c>
      <c r="I94" s="269" t="s">
        <v>720</v>
      </c>
    </row>
    <row r="95" spans="1:9" ht="27">
      <c r="A95" s="218">
        <v>25</v>
      </c>
      <c r="B95" s="264" t="s">
        <v>341</v>
      </c>
      <c r="C95" s="271">
        <f t="shared" si="2"/>
        <v>1</v>
      </c>
      <c r="D95" s="271">
        <v>1</v>
      </c>
      <c r="E95" s="271"/>
      <c r="F95" s="271"/>
      <c r="G95" s="264" t="s">
        <v>342</v>
      </c>
      <c r="H95" s="264" t="s">
        <v>343</v>
      </c>
      <c r="I95" s="269" t="s">
        <v>720</v>
      </c>
    </row>
    <row r="96" spans="1:9" ht="82.5">
      <c r="A96" s="218">
        <v>26</v>
      </c>
      <c r="B96" s="264" t="s">
        <v>351</v>
      </c>
      <c r="C96" s="271">
        <f t="shared" si="2"/>
        <v>4</v>
      </c>
      <c r="D96" s="271">
        <v>4</v>
      </c>
      <c r="E96" s="271"/>
      <c r="F96" s="271"/>
      <c r="G96" s="264" t="s">
        <v>352</v>
      </c>
      <c r="H96" s="264" t="s">
        <v>353</v>
      </c>
      <c r="I96" s="269" t="s">
        <v>720</v>
      </c>
    </row>
    <row r="97" spans="1:9" ht="27">
      <c r="A97" s="218">
        <v>27</v>
      </c>
      <c r="B97" s="219" t="s">
        <v>364</v>
      </c>
      <c r="C97" s="271">
        <f t="shared" si="2"/>
        <v>0.66</v>
      </c>
      <c r="D97" s="294">
        <v>0.66</v>
      </c>
      <c r="E97" s="221"/>
      <c r="F97" s="221"/>
      <c r="G97" s="282" t="s">
        <v>38</v>
      </c>
      <c r="H97" s="288" t="s">
        <v>44</v>
      </c>
      <c r="I97" s="269" t="s">
        <v>717</v>
      </c>
    </row>
    <row r="98" spans="1:9" ht="13.5">
      <c r="A98" s="289" t="s">
        <v>50</v>
      </c>
      <c r="B98" s="295" t="s">
        <v>33</v>
      </c>
      <c r="C98" s="276">
        <f t="shared" si="2"/>
        <v>3.82</v>
      </c>
      <c r="D98" s="276">
        <f>D99</f>
        <v>3.82</v>
      </c>
      <c r="E98" s="276">
        <f>E99</f>
        <v>0</v>
      </c>
      <c r="F98" s="276">
        <f>F99</f>
        <v>0</v>
      </c>
      <c r="G98" s="268"/>
      <c r="H98" s="269"/>
      <c r="I98" s="269"/>
    </row>
    <row r="99" spans="1:9" ht="69">
      <c r="A99" s="218">
        <v>28</v>
      </c>
      <c r="B99" s="219" t="s">
        <v>366</v>
      </c>
      <c r="C99" s="271">
        <f t="shared" si="2"/>
        <v>3.82</v>
      </c>
      <c r="D99" s="221">
        <v>3.82</v>
      </c>
      <c r="E99" s="221"/>
      <c r="F99" s="221"/>
      <c r="G99" s="219" t="s">
        <v>367</v>
      </c>
      <c r="H99" s="219" t="s">
        <v>368</v>
      </c>
      <c r="I99" s="269" t="s">
        <v>728</v>
      </c>
    </row>
    <row r="100" spans="1:9" ht="13.5">
      <c r="A100" s="289" t="s">
        <v>51</v>
      </c>
      <c r="B100" s="295" t="s">
        <v>1106</v>
      </c>
      <c r="C100" s="276">
        <f t="shared" si="2"/>
        <v>6.32</v>
      </c>
      <c r="D100" s="276">
        <f>D101</f>
        <v>6.32</v>
      </c>
      <c r="E100" s="276">
        <f>E101</f>
        <v>0</v>
      </c>
      <c r="F100" s="276">
        <f>F101</f>
        <v>0</v>
      </c>
      <c r="G100" s="266"/>
      <c r="H100" s="269"/>
      <c r="I100" s="269"/>
    </row>
    <row r="101" spans="1:9" ht="27">
      <c r="A101" s="218">
        <v>29</v>
      </c>
      <c r="B101" s="264" t="s">
        <v>372</v>
      </c>
      <c r="C101" s="271">
        <f t="shared" si="2"/>
        <v>6.32</v>
      </c>
      <c r="D101" s="271">
        <v>6.32</v>
      </c>
      <c r="E101" s="271"/>
      <c r="F101" s="271"/>
      <c r="G101" s="264" t="s">
        <v>373</v>
      </c>
      <c r="H101" s="264" t="s">
        <v>374</v>
      </c>
      <c r="I101" s="269" t="s">
        <v>720</v>
      </c>
    </row>
    <row r="102" spans="1:9" ht="13.5">
      <c r="A102" s="265" t="s">
        <v>53</v>
      </c>
      <c r="B102" s="275" t="s">
        <v>213</v>
      </c>
      <c r="C102" s="276">
        <f t="shared" si="2"/>
        <v>0.2</v>
      </c>
      <c r="D102" s="276">
        <f>D103</f>
        <v>0.2</v>
      </c>
      <c r="E102" s="276">
        <f>E103</f>
        <v>0</v>
      </c>
      <c r="F102" s="276">
        <f>F103</f>
        <v>0</v>
      </c>
      <c r="G102" s="264"/>
      <c r="H102" s="264"/>
      <c r="I102" s="269"/>
    </row>
    <row r="103" spans="1:9" ht="41.25">
      <c r="A103" s="218">
        <v>30</v>
      </c>
      <c r="B103" s="219" t="s">
        <v>375</v>
      </c>
      <c r="C103" s="271">
        <f t="shared" si="2"/>
        <v>0.2</v>
      </c>
      <c r="D103" s="221">
        <v>0.2</v>
      </c>
      <c r="E103" s="221"/>
      <c r="F103" s="221"/>
      <c r="G103" s="282" t="s">
        <v>311</v>
      </c>
      <c r="H103" s="219" t="s">
        <v>376</v>
      </c>
      <c r="I103" s="269" t="s">
        <v>728</v>
      </c>
    </row>
    <row r="104" spans="1:9" ht="13.5">
      <c r="A104" s="296" t="s">
        <v>54</v>
      </c>
      <c r="B104" s="297" t="s">
        <v>396</v>
      </c>
      <c r="C104" s="276">
        <f t="shared" si="2"/>
        <v>0.82</v>
      </c>
      <c r="D104" s="276">
        <f>D105</f>
        <v>0.82</v>
      </c>
      <c r="E104" s="276">
        <f>E105</f>
        <v>0</v>
      </c>
      <c r="F104" s="276">
        <f>F105</f>
        <v>0</v>
      </c>
      <c r="G104" s="268"/>
      <c r="H104" s="269"/>
      <c r="I104" s="269"/>
    </row>
    <row r="105" spans="1:9" ht="27">
      <c r="A105" s="218">
        <v>31</v>
      </c>
      <c r="B105" s="219" t="s">
        <v>1352</v>
      </c>
      <c r="C105" s="271">
        <f t="shared" si="2"/>
        <v>0.82</v>
      </c>
      <c r="D105" s="221">
        <v>0.82</v>
      </c>
      <c r="E105" s="271"/>
      <c r="F105" s="271"/>
      <c r="G105" s="219" t="s">
        <v>161</v>
      </c>
      <c r="H105" s="288" t="s">
        <v>48</v>
      </c>
      <c r="I105" s="269" t="s">
        <v>728</v>
      </c>
    </row>
    <row r="106" spans="1:9" ht="13.5">
      <c r="A106" s="296" t="s">
        <v>55</v>
      </c>
      <c r="B106" s="298" t="s">
        <v>996</v>
      </c>
      <c r="C106" s="276">
        <f t="shared" si="2"/>
        <v>0.6</v>
      </c>
      <c r="D106" s="287">
        <f>D107</f>
        <v>0.6</v>
      </c>
      <c r="E106" s="287">
        <f>E107</f>
        <v>0</v>
      </c>
      <c r="F106" s="287">
        <f>F107</f>
        <v>0</v>
      </c>
      <c r="G106" s="268"/>
      <c r="H106" s="269"/>
      <c r="I106" s="269"/>
    </row>
    <row r="107" spans="1:9" ht="27">
      <c r="A107" s="218">
        <v>32</v>
      </c>
      <c r="B107" s="264" t="s">
        <v>379</v>
      </c>
      <c r="C107" s="271">
        <f t="shared" si="2"/>
        <v>0.6</v>
      </c>
      <c r="D107" s="280">
        <v>0.6</v>
      </c>
      <c r="E107" s="280"/>
      <c r="F107" s="280"/>
      <c r="G107" s="264" t="s">
        <v>380</v>
      </c>
      <c r="H107" s="264" t="s">
        <v>381</v>
      </c>
      <c r="I107" s="269" t="s">
        <v>720</v>
      </c>
    </row>
    <row r="108" spans="1:9" ht="27">
      <c r="A108" s="265" t="s">
        <v>57</v>
      </c>
      <c r="B108" s="266" t="s">
        <v>365</v>
      </c>
      <c r="C108" s="276">
        <f t="shared" si="2"/>
        <v>0.1</v>
      </c>
      <c r="D108" s="395">
        <f>SUM(D109:D109)</f>
        <v>0.1</v>
      </c>
      <c r="E108" s="395">
        <f>SUM(E109:E109)</f>
        <v>0</v>
      </c>
      <c r="F108" s="395">
        <f>SUM(F109:F109)</f>
        <v>0</v>
      </c>
      <c r="G108" s="278"/>
      <c r="H108" s="270"/>
      <c r="I108" s="299"/>
    </row>
    <row r="109" spans="1:9" ht="27">
      <c r="A109" s="218">
        <v>33</v>
      </c>
      <c r="B109" s="264" t="s">
        <v>369</v>
      </c>
      <c r="C109" s="271">
        <f t="shared" si="2"/>
        <v>0.1</v>
      </c>
      <c r="D109" s="280">
        <v>0.1</v>
      </c>
      <c r="E109" s="280"/>
      <c r="F109" s="280"/>
      <c r="G109" s="264" t="s">
        <v>370</v>
      </c>
      <c r="H109" s="264" t="s">
        <v>1353</v>
      </c>
      <c r="I109" s="269" t="s">
        <v>720</v>
      </c>
    </row>
    <row r="110" spans="1:9" ht="13.5">
      <c r="A110" s="289">
        <v>33</v>
      </c>
      <c r="B110" s="295" t="s">
        <v>5</v>
      </c>
      <c r="C110" s="276">
        <f t="shared" si="2"/>
        <v>92.24</v>
      </c>
      <c r="D110" s="287">
        <f>D106+D104+D102+D100+D98+D88+D83+D68+D108</f>
        <v>92.24</v>
      </c>
      <c r="E110" s="287">
        <f>E106+E104+E102+E100+E98+E88+E83+E68+E108</f>
        <v>0</v>
      </c>
      <c r="F110" s="287">
        <f>F106+F104+F102+F100+F98+F88+F83+F68+F108</f>
        <v>0</v>
      </c>
      <c r="G110" s="266"/>
      <c r="H110" s="295"/>
      <c r="I110" s="295"/>
    </row>
    <row r="111" spans="1:9" ht="13.5">
      <c r="A111" s="289">
        <v>73</v>
      </c>
      <c r="B111" s="295" t="s">
        <v>1107</v>
      </c>
      <c r="C111" s="276">
        <f>C110+C66+C46</f>
        <v>148.62</v>
      </c>
      <c r="D111" s="276">
        <f>D110+D66+D46</f>
        <v>148.62</v>
      </c>
      <c r="E111" s="276">
        <f>E110+E66+E46</f>
        <v>0</v>
      </c>
      <c r="F111" s="276">
        <f>F110+F66+F46</f>
        <v>0</v>
      </c>
      <c r="G111" s="266"/>
      <c r="H111" s="295"/>
      <c r="I111" s="295"/>
    </row>
    <row r="113" spans="7:9" ht="13.5">
      <c r="G113" s="599"/>
      <c r="H113" s="599"/>
      <c r="I113" s="599"/>
    </row>
  </sheetData>
  <sheetProtection/>
  <mergeCells count="18">
    <mergeCell ref="H7:H8"/>
    <mergeCell ref="I7:I8"/>
    <mergeCell ref="A4:I4"/>
    <mergeCell ref="A1:B1"/>
    <mergeCell ref="A2:B2"/>
    <mergeCell ref="G1:I1"/>
    <mergeCell ref="G2:I2"/>
    <mergeCell ref="A5:I5"/>
    <mergeCell ref="G113:I113"/>
    <mergeCell ref="A10:I10"/>
    <mergeCell ref="A46:B46"/>
    <mergeCell ref="A47:I47"/>
    <mergeCell ref="A67:I67"/>
    <mergeCell ref="A7:A8"/>
    <mergeCell ref="B7:B8"/>
    <mergeCell ref="C7:C8"/>
    <mergeCell ref="D7:F7"/>
    <mergeCell ref="G7:G8"/>
  </mergeCells>
  <printOptions/>
  <pageMargins left="0.36" right="0.34" top="0.55" bottom="0.7" header="0.3" footer="0.23"/>
  <pageSetup horizontalDpi="600" verticalDpi="600" orientation="landscape" paperSize="9" r:id="rId2"/>
  <headerFooter>
    <oddFooter>&amp;R&amp;P</oddFooter>
  </headerFooter>
  <drawing r:id="rId1"/>
</worksheet>
</file>

<file path=xl/worksheets/sheet6.xml><?xml version="1.0" encoding="utf-8"?>
<worksheet xmlns="http://schemas.openxmlformats.org/spreadsheetml/2006/main" xmlns:r="http://schemas.openxmlformats.org/officeDocument/2006/relationships">
  <dimension ref="A1:I70"/>
  <sheetViews>
    <sheetView zoomScalePageLayoutView="0" workbookViewId="0" topLeftCell="A58">
      <selection activeCell="H68" sqref="H68:I68"/>
    </sheetView>
  </sheetViews>
  <sheetFormatPr defaultColWidth="9.140625" defaultRowHeight="12.75"/>
  <cols>
    <col min="1" max="1" width="6.00390625" style="55" customWidth="1"/>
    <col min="2" max="2" width="37.28125" style="0" customWidth="1"/>
    <col min="3" max="3" width="10.57421875" style="0" customWidth="1"/>
    <col min="4" max="6" width="7.140625" style="0" customWidth="1"/>
    <col min="7" max="7" width="14.8515625" style="0" customWidth="1"/>
    <col min="8" max="8" width="36.8515625" style="0" customWidth="1"/>
    <col min="9" max="9" width="16.140625" style="0" customWidth="1"/>
  </cols>
  <sheetData>
    <row r="1" spans="1:9" ht="16.5">
      <c r="A1" s="589" t="s">
        <v>236</v>
      </c>
      <c r="B1" s="589"/>
      <c r="C1" s="3"/>
      <c r="D1" s="71"/>
      <c r="E1" s="71"/>
      <c r="F1" s="71"/>
      <c r="G1" s="590" t="s">
        <v>237</v>
      </c>
      <c r="H1" s="590"/>
      <c r="I1" s="590"/>
    </row>
    <row r="2" spans="1:9" ht="16.5">
      <c r="A2" s="590" t="s">
        <v>1108</v>
      </c>
      <c r="B2" s="590"/>
      <c r="C2" s="3"/>
      <c r="D2" s="33"/>
      <c r="E2" s="71"/>
      <c r="F2" s="71"/>
      <c r="G2" s="590" t="s">
        <v>238</v>
      </c>
      <c r="H2" s="590"/>
      <c r="I2" s="590"/>
    </row>
    <row r="3" spans="1:9" ht="12.75">
      <c r="A3" s="7"/>
      <c r="B3" s="3"/>
      <c r="C3" s="3"/>
      <c r="D3" s="8"/>
      <c r="E3" s="3"/>
      <c r="F3" s="3"/>
      <c r="G3" s="3"/>
      <c r="H3" s="3"/>
      <c r="I3" s="3"/>
    </row>
    <row r="4" spans="1:9" s="3" customFormat="1" ht="39.75" customHeight="1">
      <c r="A4" s="594" t="s">
        <v>1165</v>
      </c>
      <c r="B4" s="594"/>
      <c r="C4" s="594"/>
      <c r="D4" s="594"/>
      <c r="E4" s="594"/>
      <c r="F4" s="594"/>
      <c r="G4" s="594"/>
      <c r="H4" s="594"/>
      <c r="I4" s="594"/>
    </row>
    <row r="5" spans="1:9" ht="19.5" customHeight="1">
      <c r="A5" s="610" t="str">
        <f>'Tong '!A5:H5</f>
        <v>( Kèm theo Nghị quyết số 30/NQ-HĐND ngày 15 tháng 12 năm 2016 của Hội đồng nhân dân tỉnh)</v>
      </c>
      <c r="B5" s="610"/>
      <c r="C5" s="610"/>
      <c r="D5" s="610"/>
      <c r="E5" s="610"/>
      <c r="F5" s="610"/>
      <c r="G5" s="610"/>
      <c r="H5" s="610"/>
      <c r="I5" s="610"/>
    </row>
    <row r="6" spans="1:9" ht="19.5" customHeight="1">
      <c r="A6" s="256"/>
      <c r="B6" s="256"/>
      <c r="C6" s="256"/>
      <c r="D6" s="256"/>
      <c r="E6" s="256"/>
      <c r="F6" s="256"/>
      <c r="G6" s="256"/>
      <c r="H6" s="256"/>
      <c r="I6" s="256"/>
    </row>
    <row r="7" spans="1:9" ht="30" customHeight="1">
      <c r="A7" s="613" t="s">
        <v>0</v>
      </c>
      <c r="B7" s="614" t="s">
        <v>7</v>
      </c>
      <c r="C7" s="615" t="s">
        <v>6</v>
      </c>
      <c r="D7" s="614" t="s">
        <v>239</v>
      </c>
      <c r="E7" s="614"/>
      <c r="F7" s="614"/>
      <c r="G7" s="614" t="s">
        <v>148</v>
      </c>
      <c r="H7" s="614" t="s">
        <v>382</v>
      </c>
      <c r="I7" s="620" t="s">
        <v>4</v>
      </c>
    </row>
    <row r="8" spans="1:9" ht="54.75" customHeight="1">
      <c r="A8" s="613"/>
      <c r="B8" s="614"/>
      <c r="C8" s="615"/>
      <c r="D8" s="50" t="s">
        <v>3</v>
      </c>
      <c r="E8" s="38" t="s">
        <v>1</v>
      </c>
      <c r="F8" s="38" t="s">
        <v>2</v>
      </c>
      <c r="G8" s="614"/>
      <c r="H8" s="614"/>
      <c r="I8" s="620"/>
    </row>
    <row r="9" spans="1:9" s="112" customFormat="1" ht="9.75">
      <c r="A9" s="73">
        <v>-1</v>
      </c>
      <c r="B9" s="73">
        <v>-2</v>
      </c>
      <c r="C9" s="67" t="s">
        <v>8</v>
      </c>
      <c r="D9" s="73">
        <v>-4</v>
      </c>
      <c r="E9" s="73">
        <v>-5</v>
      </c>
      <c r="F9" s="73">
        <v>-6</v>
      </c>
      <c r="G9" s="73">
        <v>-7</v>
      </c>
      <c r="H9" s="73">
        <v>-8</v>
      </c>
      <c r="I9" s="73">
        <v>-9</v>
      </c>
    </row>
    <row r="10" spans="1:9" ht="18.75" customHeight="1">
      <c r="A10" s="617" t="s">
        <v>1481</v>
      </c>
      <c r="B10" s="618"/>
      <c r="C10" s="618"/>
      <c r="D10" s="618"/>
      <c r="E10" s="618"/>
      <c r="F10" s="618"/>
      <c r="G10" s="618"/>
      <c r="H10" s="618"/>
      <c r="I10" s="618"/>
    </row>
    <row r="11" spans="1:9" ht="15">
      <c r="A11" s="80" t="s">
        <v>46</v>
      </c>
      <c r="B11" s="228" t="s">
        <v>52</v>
      </c>
      <c r="C11" s="261">
        <f>D11+E11+F11</f>
        <v>1.8</v>
      </c>
      <c r="D11" s="261">
        <v>1.8</v>
      </c>
      <c r="E11" s="164"/>
      <c r="F11" s="164"/>
      <c r="G11" s="164"/>
      <c r="H11" s="164"/>
      <c r="I11" s="75"/>
    </row>
    <row r="12" spans="1:9" ht="27">
      <c r="A12" s="232">
        <v>1</v>
      </c>
      <c r="B12" s="229" t="s">
        <v>391</v>
      </c>
      <c r="C12" s="252">
        <f aca="true" t="shared" si="0" ref="C12:C28">D12+E12+F12</f>
        <v>1.35</v>
      </c>
      <c r="D12" s="230">
        <v>1.35</v>
      </c>
      <c r="E12" s="231"/>
      <c r="F12" s="232"/>
      <c r="G12" s="232" t="s">
        <v>947</v>
      </c>
      <c r="H12" s="49" t="s">
        <v>948</v>
      </c>
      <c r="I12" s="35"/>
    </row>
    <row r="13" spans="1:9" ht="41.25">
      <c r="A13" s="232">
        <v>2</v>
      </c>
      <c r="B13" s="229" t="s">
        <v>949</v>
      </c>
      <c r="C13" s="252">
        <f t="shared" si="0"/>
        <v>0.05</v>
      </c>
      <c r="D13" s="230">
        <v>0.05</v>
      </c>
      <c r="E13" s="231"/>
      <c r="F13" s="232"/>
      <c r="G13" s="232" t="s">
        <v>392</v>
      </c>
      <c r="H13" s="49" t="s">
        <v>950</v>
      </c>
      <c r="I13" s="35"/>
    </row>
    <row r="14" spans="1:9" ht="27">
      <c r="A14" s="232">
        <v>3</v>
      </c>
      <c r="B14" s="229" t="s">
        <v>393</v>
      </c>
      <c r="C14" s="252">
        <f t="shared" si="0"/>
        <v>0.4</v>
      </c>
      <c r="D14" s="230">
        <v>0.4</v>
      </c>
      <c r="E14" s="231"/>
      <c r="F14" s="232"/>
      <c r="G14" s="232" t="s">
        <v>945</v>
      </c>
      <c r="H14" s="49" t="s">
        <v>950</v>
      </c>
      <c r="I14" s="35"/>
    </row>
    <row r="15" spans="1:9" ht="15">
      <c r="A15" s="80" t="s">
        <v>49</v>
      </c>
      <c r="B15" s="233" t="s">
        <v>41</v>
      </c>
      <c r="C15" s="261">
        <f t="shared" si="0"/>
        <v>0.2</v>
      </c>
      <c r="D15" s="261">
        <v>0.2</v>
      </c>
      <c r="E15" s="164"/>
      <c r="F15" s="164"/>
      <c r="G15" s="164"/>
      <c r="H15" s="164"/>
      <c r="I15" s="75"/>
    </row>
    <row r="16" spans="1:9" ht="39">
      <c r="A16" s="232">
        <v>4</v>
      </c>
      <c r="B16" s="229" t="s">
        <v>966</v>
      </c>
      <c r="C16" s="252">
        <f t="shared" si="0"/>
        <v>0.2</v>
      </c>
      <c r="D16" s="230">
        <v>0.2</v>
      </c>
      <c r="E16" s="229"/>
      <c r="F16" s="234"/>
      <c r="G16" s="234" t="s">
        <v>967</v>
      </c>
      <c r="H16" s="49" t="s">
        <v>968</v>
      </c>
      <c r="I16" s="35"/>
    </row>
    <row r="17" spans="1:9" ht="15">
      <c r="A17" s="263" t="s">
        <v>50</v>
      </c>
      <c r="B17" s="235" t="s">
        <v>246</v>
      </c>
      <c r="C17" s="261">
        <f t="shared" si="0"/>
        <v>0.8</v>
      </c>
      <c r="D17" s="74">
        <f>SUM(D18:D19)</f>
        <v>0.8</v>
      </c>
      <c r="E17" s="74">
        <f>SUM(E18:E19)</f>
        <v>0</v>
      </c>
      <c r="F17" s="74">
        <f>SUM(F18:F19)</f>
        <v>0</v>
      </c>
      <c r="G17" s="234"/>
      <c r="H17" s="49"/>
      <c r="I17" s="35"/>
    </row>
    <row r="18" spans="1:9" ht="41.25">
      <c r="A18" s="232">
        <v>5</v>
      </c>
      <c r="B18" s="229" t="s">
        <v>977</v>
      </c>
      <c r="C18" s="252">
        <f t="shared" si="0"/>
        <v>0.4</v>
      </c>
      <c r="D18" s="230">
        <v>0.4</v>
      </c>
      <c r="E18" s="229"/>
      <c r="F18" s="234"/>
      <c r="G18" s="234" t="s">
        <v>978</v>
      </c>
      <c r="H18" s="49" t="s">
        <v>950</v>
      </c>
      <c r="I18" s="35"/>
    </row>
    <row r="19" spans="1:9" ht="41.25">
      <c r="A19" s="232">
        <v>6</v>
      </c>
      <c r="B19" s="229" t="s">
        <v>979</v>
      </c>
      <c r="C19" s="252">
        <f t="shared" si="0"/>
        <v>0.4</v>
      </c>
      <c r="D19" s="230">
        <v>0.4</v>
      </c>
      <c r="E19" s="229"/>
      <c r="F19" s="234"/>
      <c r="G19" s="234" t="s">
        <v>978</v>
      </c>
      <c r="H19" s="49" t="s">
        <v>950</v>
      </c>
      <c r="I19" s="35"/>
    </row>
    <row r="20" spans="1:9" ht="15">
      <c r="A20" s="263" t="s">
        <v>51</v>
      </c>
      <c r="B20" s="236" t="s">
        <v>982</v>
      </c>
      <c r="C20" s="261">
        <f t="shared" si="0"/>
        <v>15.3</v>
      </c>
      <c r="D20" s="74">
        <f>D21</f>
        <v>0</v>
      </c>
      <c r="E20" s="74">
        <f>E21</f>
        <v>15.3</v>
      </c>
      <c r="F20" s="74">
        <f>F21</f>
        <v>0</v>
      </c>
      <c r="G20" s="234"/>
      <c r="H20" s="85"/>
      <c r="I20" s="35"/>
    </row>
    <row r="21" spans="1:9" ht="52.5">
      <c r="A21" s="232">
        <v>7</v>
      </c>
      <c r="B21" s="237" t="s">
        <v>983</v>
      </c>
      <c r="C21" s="252">
        <f t="shared" si="0"/>
        <v>15.3</v>
      </c>
      <c r="D21" s="230"/>
      <c r="E21" s="230">
        <v>15.3</v>
      </c>
      <c r="F21" s="230"/>
      <c r="G21" s="234" t="s">
        <v>984</v>
      </c>
      <c r="H21" s="85" t="s">
        <v>985</v>
      </c>
      <c r="I21" s="35"/>
    </row>
    <row r="22" spans="1:9" ht="15">
      <c r="A22" s="263" t="s">
        <v>53</v>
      </c>
      <c r="B22" s="236" t="s">
        <v>33</v>
      </c>
      <c r="C22" s="261">
        <f t="shared" si="0"/>
        <v>9.74</v>
      </c>
      <c r="D22" s="74">
        <f>SUM(D23:D26)</f>
        <v>9.74</v>
      </c>
      <c r="E22" s="74">
        <f>SUM(E23:E26)</f>
        <v>0</v>
      </c>
      <c r="F22" s="74">
        <f>SUM(F23:F26)</f>
        <v>0</v>
      </c>
      <c r="G22" s="72"/>
      <c r="H22" s="86"/>
      <c r="I22" s="35"/>
    </row>
    <row r="23" spans="1:9" ht="66">
      <c r="A23" s="232">
        <v>8</v>
      </c>
      <c r="B23" s="237" t="s">
        <v>986</v>
      </c>
      <c r="C23" s="252">
        <f t="shared" si="0"/>
        <v>4</v>
      </c>
      <c r="D23" s="230">
        <v>4</v>
      </c>
      <c r="E23" s="230"/>
      <c r="F23" s="230"/>
      <c r="G23" s="234" t="s">
        <v>947</v>
      </c>
      <c r="H23" s="85" t="s">
        <v>987</v>
      </c>
      <c r="I23" s="35"/>
    </row>
    <row r="24" spans="1:9" ht="66">
      <c r="A24" s="232">
        <v>9</v>
      </c>
      <c r="B24" s="237" t="s">
        <v>988</v>
      </c>
      <c r="C24" s="252">
        <f t="shared" si="0"/>
        <v>4</v>
      </c>
      <c r="D24" s="230">
        <v>4</v>
      </c>
      <c r="E24" s="230"/>
      <c r="F24" s="230"/>
      <c r="G24" s="234" t="s">
        <v>947</v>
      </c>
      <c r="H24" s="85" t="s">
        <v>987</v>
      </c>
      <c r="I24" s="35"/>
    </row>
    <row r="25" spans="1:9" ht="41.25">
      <c r="A25" s="232">
        <v>10</v>
      </c>
      <c r="B25" s="237" t="s">
        <v>989</v>
      </c>
      <c r="C25" s="252">
        <f t="shared" si="0"/>
        <v>1.3</v>
      </c>
      <c r="D25" s="230">
        <v>1.3</v>
      </c>
      <c r="E25" s="230"/>
      <c r="F25" s="230"/>
      <c r="G25" s="234" t="s">
        <v>990</v>
      </c>
      <c r="H25" s="85" t="s">
        <v>991</v>
      </c>
      <c r="I25" s="35"/>
    </row>
    <row r="26" spans="1:9" ht="41.25">
      <c r="A26" s="232">
        <v>11</v>
      </c>
      <c r="B26" s="237" t="s">
        <v>992</v>
      </c>
      <c r="C26" s="252">
        <f t="shared" si="0"/>
        <v>0.44</v>
      </c>
      <c r="D26" s="230">
        <v>0.44</v>
      </c>
      <c r="E26" s="230"/>
      <c r="F26" s="230"/>
      <c r="G26" s="234" t="s">
        <v>990</v>
      </c>
      <c r="H26" s="85" t="s">
        <v>993</v>
      </c>
      <c r="I26" s="35"/>
    </row>
    <row r="27" spans="1:9" ht="15">
      <c r="A27" s="263" t="s">
        <v>54</v>
      </c>
      <c r="B27" s="236" t="s">
        <v>59</v>
      </c>
      <c r="C27" s="261">
        <f t="shared" si="0"/>
        <v>0.17</v>
      </c>
      <c r="D27" s="74">
        <f>D28</f>
        <v>0.17</v>
      </c>
      <c r="E27" s="74">
        <f>E28</f>
        <v>0</v>
      </c>
      <c r="F27" s="74">
        <f>F28</f>
        <v>0</v>
      </c>
      <c r="G27" s="72"/>
      <c r="H27" s="86"/>
      <c r="I27" s="35"/>
    </row>
    <row r="28" spans="1:9" ht="27">
      <c r="A28" s="232">
        <v>12</v>
      </c>
      <c r="B28" s="237" t="s">
        <v>994</v>
      </c>
      <c r="C28" s="252">
        <f t="shared" si="0"/>
        <v>0.17</v>
      </c>
      <c r="D28" s="230">
        <v>0.17</v>
      </c>
      <c r="E28" s="230"/>
      <c r="F28" s="230"/>
      <c r="G28" s="234" t="s">
        <v>995</v>
      </c>
      <c r="H28" s="85"/>
      <c r="I28" s="35"/>
    </row>
    <row r="29" spans="1:9" ht="15">
      <c r="A29" s="232"/>
      <c r="B29" s="300" t="s">
        <v>5</v>
      </c>
      <c r="C29" s="74">
        <f>C27+C22+C20+C17+C15+C11</f>
        <v>28.01</v>
      </c>
      <c r="D29" s="74">
        <f>D27+D22+D20+D17+D15+D11</f>
        <v>12.71</v>
      </c>
      <c r="E29" s="74">
        <f>E27+E22+E20+E17+E15+E11</f>
        <v>15.3</v>
      </c>
      <c r="F29" s="74">
        <f>F27+F22+F20+F17+F15+F11</f>
        <v>0</v>
      </c>
      <c r="G29" s="234"/>
      <c r="H29" s="49"/>
      <c r="I29" s="35"/>
    </row>
    <row r="30" spans="1:9" ht="30" customHeight="1">
      <c r="A30" s="616" t="s">
        <v>1483</v>
      </c>
      <c r="B30" s="619"/>
      <c r="C30" s="619"/>
      <c r="D30" s="619"/>
      <c r="E30" s="619"/>
      <c r="F30" s="619"/>
      <c r="G30" s="619"/>
      <c r="H30" s="619"/>
      <c r="I30" s="619"/>
    </row>
    <row r="31" spans="1:9" ht="15">
      <c r="A31" s="304" t="s">
        <v>46</v>
      </c>
      <c r="B31" s="250" t="s">
        <v>39</v>
      </c>
      <c r="C31" s="251">
        <f>D31+E31+F31</f>
        <v>1.79</v>
      </c>
      <c r="D31" s="251">
        <f>D32</f>
        <v>1.79</v>
      </c>
      <c r="E31" s="251">
        <f>E32</f>
        <v>0</v>
      </c>
      <c r="F31" s="398">
        <f>F32</f>
        <v>0</v>
      </c>
      <c r="G31" s="398"/>
      <c r="H31" s="399"/>
      <c r="I31" s="400"/>
    </row>
    <row r="32" spans="1:9" ht="54.75">
      <c r="A32" s="75">
        <v>13</v>
      </c>
      <c r="B32" s="164" t="s">
        <v>395</v>
      </c>
      <c r="C32" s="252">
        <f>D32+E32+F32</f>
        <v>1.79</v>
      </c>
      <c r="D32" s="252">
        <v>1.79</v>
      </c>
      <c r="E32" s="75"/>
      <c r="F32" s="401"/>
      <c r="G32" s="402" t="s">
        <v>953</v>
      </c>
      <c r="H32" s="399" t="s">
        <v>954</v>
      </c>
      <c r="I32" s="403" t="s">
        <v>1491</v>
      </c>
    </row>
    <row r="33" spans="1:9" ht="15">
      <c r="A33" s="75"/>
      <c r="B33" s="76" t="s">
        <v>5</v>
      </c>
      <c r="C33" s="251">
        <f>C31</f>
        <v>1.79</v>
      </c>
      <c r="D33" s="251">
        <f>D31</f>
        <v>1.79</v>
      </c>
      <c r="E33" s="251">
        <f>E31</f>
        <v>0</v>
      </c>
      <c r="F33" s="251">
        <f>F31</f>
        <v>0</v>
      </c>
      <c r="G33" s="301"/>
      <c r="H33" s="84"/>
      <c r="I33" s="262"/>
    </row>
    <row r="34" spans="1:9" ht="23.25" customHeight="1">
      <c r="A34" s="616" t="s">
        <v>1368</v>
      </c>
      <c r="B34" s="616"/>
      <c r="C34" s="616"/>
      <c r="D34" s="616"/>
      <c r="E34" s="616"/>
      <c r="F34" s="616"/>
      <c r="G34" s="616"/>
      <c r="H34" s="616"/>
      <c r="I34" s="616"/>
    </row>
    <row r="35" spans="1:9" ht="13.5">
      <c r="A35" s="263" t="s">
        <v>46</v>
      </c>
      <c r="B35" s="238" t="s">
        <v>64</v>
      </c>
      <c r="C35" s="239">
        <f>D35+E35+F35</f>
        <v>1.28</v>
      </c>
      <c r="D35" s="239">
        <f>D36+D37</f>
        <v>1.28</v>
      </c>
      <c r="E35" s="239">
        <f>E36+E37</f>
        <v>0</v>
      </c>
      <c r="F35" s="239">
        <f>F36+F37</f>
        <v>0</v>
      </c>
      <c r="G35" s="240"/>
      <c r="H35" s="241"/>
      <c r="I35" s="34"/>
    </row>
    <row r="36" spans="1:9" ht="41.25">
      <c r="A36" s="232">
        <v>14</v>
      </c>
      <c r="B36" s="242" t="s">
        <v>1163</v>
      </c>
      <c r="C36" s="243">
        <f aca="true" t="shared" si="1" ref="C36:C64">D36+E36+F36</f>
        <v>0.46</v>
      </c>
      <c r="D36" s="244">
        <v>0.46</v>
      </c>
      <c r="E36" s="245"/>
      <c r="F36" s="244"/>
      <c r="G36" s="246" t="s">
        <v>928</v>
      </c>
      <c r="H36" s="68" t="s">
        <v>929</v>
      </c>
      <c r="I36" s="35" t="s">
        <v>1185</v>
      </c>
    </row>
    <row r="37" spans="1:9" ht="27">
      <c r="A37" s="232">
        <v>15</v>
      </c>
      <c r="B37" s="242" t="s">
        <v>930</v>
      </c>
      <c r="C37" s="243">
        <f t="shared" si="1"/>
        <v>0.82</v>
      </c>
      <c r="D37" s="244">
        <v>0.82</v>
      </c>
      <c r="E37" s="245"/>
      <c r="F37" s="244"/>
      <c r="G37" s="243" t="s">
        <v>931</v>
      </c>
      <c r="H37" s="68" t="s">
        <v>932</v>
      </c>
      <c r="I37" s="35" t="s">
        <v>1185</v>
      </c>
    </row>
    <row r="38" spans="1:9" ht="13.5">
      <c r="A38" s="263" t="s">
        <v>49</v>
      </c>
      <c r="B38" s="228" t="s">
        <v>383</v>
      </c>
      <c r="C38" s="239">
        <f t="shared" si="1"/>
        <v>6</v>
      </c>
      <c r="D38" s="239">
        <f>D39</f>
        <v>6</v>
      </c>
      <c r="E38" s="239">
        <f>E39</f>
        <v>0</v>
      </c>
      <c r="F38" s="239">
        <f>F39</f>
        <v>0</v>
      </c>
      <c r="G38" s="243"/>
      <c r="H38" s="68"/>
      <c r="I38" s="35"/>
    </row>
    <row r="39" spans="1:9" ht="54.75">
      <c r="A39" s="232">
        <v>16</v>
      </c>
      <c r="B39" s="229" t="s">
        <v>933</v>
      </c>
      <c r="C39" s="243">
        <f t="shared" si="1"/>
        <v>6</v>
      </c>
      <c r="D39" s="230">
        <v>6</v>
      </c>
      <c r="E39" s="229"/>
      <c r="F39" s="234"/>
      <c r="G39" s="222" t="s">
        <v>934</v>
      </c>
      <c r="H39" s="49" t="s">
        <v>935</v>
      </c>
      <c r="I39" s="35" t="s">
        <v>692</v>
      </c>
    </row>
    <row r="40" spans="1:9" ht="13.5">
      <c r="A40" s="263" t="s">
        <v>50</v>
      </c>
      <c r="B40" s="228" t="s">
        <v>384</v>
      </c>
      <c r="C40" s="239">
        <f t="shared" si="1"/>
        <v>1</v>
      </c>
      <c r="D40" s="239">
        <v>1</v>
      </c>
      <c r="E40" s="239"/>
      <c r="F40" s="239"/>
      <c r="G40" s="247"/>
      <c r="H40" s="248"/>
      <c r="I40" s="35"/>
    </row>
    <row r="41" spans="1:9" ht="39">
      <c r="A41" s="232">
        <v>17</v>
      </c>
      <c r="B41" s="229" t="s">
        <v>385</v>
      </c>
      <c r="C41" s="243">
        <f t="shared" si="1"/>
        <v>1</v>
      </c>
      <c r="D41" s="230">
        <v>1</v>
      </c>
      <c r="E41" s="229"/>
      <c r="F41" s="234"/>
      <c r="G41" s="234" t="s">
        <v>936</v>
      </c>
      <c r="H41" s="49" t="s">
        <v>386</v>
      </c>
      <c r="I41" s="35" t="s">
        <v>1185</v>
      </c>
    </row>
    <row r="42" spans="1:9" ht="13.5">
      <c r="A42" s="263" t="s">
        <v>51</v>
      </c>
      <c r="B42" s="228" t="s">
        <v>52</v>
      </c>
      <c r="C42" s="239">
        <f t="shared" si="1"/>
        <v>19.61</v>
      </c>
      <c r="D42" s="74">
        <f>SUM(D43:D48)</f>
        <v>19.61</v>
      </c>
      <c r="E42" s="74">
        <f>SUM(E43:E48)</f>
        <v>0</v>
      </c>
      <c r="F42" s="74">
        <f>SUM(F43:F48)</f>
        <v>0</v>
      </c>
      <c r="G42" s="234"/>
      <c r="H42" s="49"/>
      <c r="I42" s="35"/>
    </row>
    <row r="43" spans="1:9" ht="41.25">
      <c r="A43" s="232">
        <v>18</v>
      </c>
      <c r="B43" s="229" t="s">
        <v>387</v>
      </c>
      <c r="C43" s="243">
        <f t="shared" si="1"/>
        <v>1</v>
      </c>
      <c r="D43" s="230">
        <v>1</v>
      </c>
      <c r="E43" s="229"/>
      <c r="F43" s="234"/>
      <c r="G43" s="234" t="s">
        <v>937</v>
      </c>
      <c r="H43" s="49" t="s">
        <v>938</v>
      </c>
      <c r="I43" s="35" t="s">
        <v>692</v>
      </c>
    </row>
    <row r="44" spans="1:9" ht="41.25">
      <c r="A44" s="232">
        <v>19</v>
      </c>
      <c r="B44" s="229" t="s">
        <v>388</v>
      </c>
      <c r="C44" s="243">
        <f t="shared" si="1"/>
        <v>4.78</v>
      </c>
      <c r="D44" s="230">
        <v>4.78</v>
      </c>
      <c r="E44" s="229"/>
      <c r="F44" s="234"/>
      <c r="G44" s="234" t="s">
        <v>939</v>
      </c>
      <c r="H44" s="49" t="s">
        <v>938</v>
      </c>
      <c r="I44" s="35" t="s">
        <v>692</v>
      </c>
    </row>
    <row r="45" spans="1:9" ht="41.25">
      <c r="A45" s="232">
        <v>20</v>
      </c>
      <c r="B45" s="229" t="s">
        <v>389</v>
      </c>
      <c r="C45" s="243">
        <f t="shared" si="1"/>
        <v>9</v>
      </c>
      <c r="D45" s="230">
        <v>9</v>
      </c>
      <c r="E45" s="229"/>
      <c r="F45" s="249"/>
      <c r="G45" s="234" t="s">
        <v>940</v>
      </c>
      <c r="H45" s="49" t="s">
        <v>941</v>
      </c>
      <c r="I45" s="35" t="s">
        <v>692</v>
      </c>
    </row>
    <row r="46" spans="1:9" ht="39">
      <c r="A46" s="232">
        <v>21</v>
      </c>
      <c r="B46" s="229" t="s">
        <v>942</v>
      </c>
      <c r="C46" s="243">
        <f t="shared" si="1"/>
        <v>1.33</v>
      </c>
      <c r="D46" s="230">
        <v>1.33</v>
      </c>
      <c r="E46" s="229"/>
      <c r="F46" s="234"/>
      <c r="G46" s="234" t="s">
        <v>943</v>
      </c>
      <c r="H46" s="49" t="s">
        <v>944</v>
      </c>
      <c r="I46" s="35" t="s">
        <v>692</v>
      </c>
    </row>
    <row r="47" spans="1:9" ht="27">
      <c r="A47" s="232">
        <v>22</v>
      </c>
      <c r="B47" s="229" t="s">
        <v>390</v>
      </c>
      <c r="C47" s="243">
        <f t="shared" si="1"/>
        <v>0.5</v>
      </c>
      <c r="D47" s="230">
        <v>0.5</v>
      </c>
      <c r="E47" s="231"/>
      <c r="F47" s="232"/>
      <c r="G47" s="232" t="s">
        <v>945</v>
      </c>
      <c r="H47" s="49" t="s">
        <v>946</v>
      </c>
      <c r="I47" s="35" t="s">
        <v>1435</v>
      </c>
    </row>
    <row r="48" spans="1:9" ht="41.25">
      <c r="A48" s="232">
        <v>23</v>
      </c>
      <c r="B48" s="229" t="s">
        <v>394</v>
      </c>
      <c r="C48" s="243">
        <f t="shared" si="1"/>
        <v>3</v>
      </c>
      <c r="D48" s="230">
        <v>3</v>
      </c>
      <c r="E48" s="229"/>
      <c r="F48" s="234"/>
      <c r="G48" s="234" t="s">
        <v>951</v>
      </c>
      <c r="H48" s="49" t="s">
        <v>952</v>
      </c>
      <c r="I48" s="35" t="s">
        <v>1436</v>
      </c>
    </row>
    <row r="49" spans="1:9" ht="13.5">
      <c r="A49" s="263" t="s">
        <v>53</v>
      </c>
      <c r="B49" s="228" t="s">
        <v>396</v>
      </c>
      <c r="C49" s="239">
        <f t="shared" si="1"/>
        <v>0.65</v>
      </c>
      <c r="D49" s="74">
        <f>D50</f>
        <v>0.65</v>
      </c>
      <c r="E49" s="74">
        <f>E50</f>
        <v>0</v>
      </c>
      <c r="F49" s="74">
        <f>F50</f>
        <v>0</v>
      </c>
      <c r="G49" s="240"/>
      <c r="H49" s="241"/>
      <c r="I49" s="35"/>
    </row>
    <row r="50" spans="1:9" ht="41.25">
      <c r="A50" s="232">
        <v>24</v>
      </c>
      <c r="B50" s="229" t="s">
        <v>955</v>
      </c>
      <c r="C50" s="243">
        <f t="shared" si="1"/>
        <v>0.65</v>
      </c>
      <c r="D50" s="230">
        <v>0.65</v>
      </c>
      <c r="E50" s="229"/>
      <c r="F50" s="234"/>
      <c r="G50" s="234" t="s">
        <v>956</v>
      </c>
      <c r="H50" s="49" t="s">
        <v>950</v>
      </c>
      <c r="I50" s="35" t="s">
        <v>1437</v>
      </c>
    </row>
    <row r="51" spans="1:9" ht="13.5">
      <c r="A51" s="263" t="s">
        <v>54</v>
      </c>
      <c r="B51" s="233" t="s">
        <v>41</v>
      </c>
      <c r="C51" s="239">
        <f t="shared" si="1"/>
        <v>8.379999999999999</v>
      </c>
      <c r="D51" s="74">
        <f>SUM(D52:D57)</f>
        <v>8.379999999999999</v>
      </c>
      <c r="E51" s="74">
        <f>SUM(E52:E57)</f>
        <v>0</v>
      </c>
      <c r="F51" s="74">
        <f>SUM(F52:F57)</f>
        <v>0</v>
      </c>
      <c r="G51" s="234"/>
      <c r="H51" s="49"/>
      <c r="I51" s="35"/>
    </row>
    <row r="52" spans="1:9" ht="41.25">
      <c r="A52" s="232">
        <v>25</v>
      </c>
      <c r="B52" s="229" t="s">
        <v>957</v>
      </c>
      <c r="C52" s="243">
        <f t="shared" si="1"/>
        <v>0.7</v>
      </c>
      <c r="D52" s="230">
        <v>0.7</v>
      </c>
      <c r="E52" s="229"/>
      <c r="F52" s="234"/>
      <c r="G52" s="234" t="s">
        <v>958</v>
      </c>
      <c r="H52" s="49" t="s">
        <v>959</v>
      </c>
      <c r="I52" s="35" t="s">
        <v>1438</v>
      </c>
    </row>
    <row r="53" spans="1:9" ht="41.25">
      <c r="A53" s="232">
        <v>26</v>
      </c>
      <c r="B53" s="229" t="s">
        <v>960</v>
      </c>
      <c r="C53" s="243">
        <f t="shared" si="1"/>
        <v>1</v>
      </c>
      <c r="D53" s="230">
        <v>1</v>
      </c>
      <c r="E53" s="229"/>
      <c r="F53" s="234"/>
      <c r="G53" s="234" t="s">
        <v>397</v>
      </c>
      <c r="H53" s="49" t="s">
        <v>961</v>
      </c>
      <c r="I53" s="35" t="s">
        <v>1438</v>
      </c>
    </row>
    <row r="54" spans="1:9" ht="41.25">
      <c r="A54" s="232">
        <v>27</v>
      </c>
      <c r="B54" s="229" t="s">
        <v>962</v>
      </c>
      <c r="C54" s="243">
        <f t="shared" si="1"/>
        <v>2.28</v>
      </c>
      <c r="D54" s="230">
        <v>2.28</v>
      </c>
      <c r="E54" s="229"/>
      <c r="F54" s="234"/>
      <c r="G54" s="234" t="s">
        <v>392</v>
      </c>
      <c r="H54" s="49" t="s">
        <v>963</v>
      </c>
      <c r="I54" s="35" t="s">
        <v>1439</v>
      </c>
    </row>
    <row r="55" spans="1:9" ht="39">
      <c r="A55" s="232">
        <v>28</v>
      </c>
      <c r="B55" s="229" t="s">
        <v>398</v>
      </c>
      <c r="C55" s="243">
        <f t="shared" si="1"/>
        <v>2.1</v>
      </c>
      <c r="D55" s="230">
        <v>2.1</v>
      </c>
      <c r="E55" s="229"/>
      <c r="F55" s="234"/>
      <c r="G55" s="234" t="s">
        <v>399</v>
      </c>
      <c r="H55" s="49" t="s">
        <v>964</v>
      </c>
      <c r="I55" s="35" t="s">
        <v>1438</v>
      </c>
    </row>
    <row r="56" spans="1:9" ht="41.25">
      <c r="A56" s="232">
        <v>29</v>
      </c>
      <c r="B56" s="229" t="s">
        <v>400</v>
      </c>
      <c r="C56" s="243">
        <f t="shared" si="1"/>
        <v>1.3</v>
      </c>
      <c r="D56" s="230">
        <v>1.3</v>
      </c>
      <c r="E56" s="229"/>
      <c r="F56" s="234"/>
      <c r="G56" s="234" t="s">
        <v>965</v>
      </c>
      <c r="H56" s="49" t="s">
        <v>959</v>
      </c>
      <c r="I56" s="35" t="s">
        <v>1438</v>
      </c>
    </row>
    <row r="57" spans="1:9" ht="27">
      <c r="A57" s="232">
        <v>30</v>
      </c>
      <c r="B57" s="229" t="s">
        <v>401</v>
      </c>
      <c r="C57" s="243">
        <f t="shared" si="1"/>
        <v>1</v>
      </c>
      <c r="D57" s="230">
        <v>1</v>
      </c>
      <c r="E57" s="229"/>
      <c r="F57" s="234"/>
      <c r="G57" s="234" t="s">
        <v>969</v>
      </c>
      <c r="H57" s="232" t="s">
        <v>402</v>
      </c>
      <c r="I57" s="35" t="s">
        <v>1436</v>
      </c>
    </row>
    <row r="58" spans="1:9" ht="13.5">
      <c r="A58" s="263" t="s">
        <v>55</v>
      </c>
      <c r="B58" s="228" t="s">
        <v>970</v>
      </c>
      <c r="C58" s="239">
        <f t="shared" si="1"/>
        <v>1.01</v>
      </c>
      <c r="D58" s="74">
        <f>SUM(D59:D62)</f>
        <v>1.01</v>
      </c>
      <c r="E58" s="74">
        <f>SUM(E59:E62)</f>
        <v>0</v>
      </c>
      <c r="F58" s="74">
        <f>SUM(F59:F62)</f>
        <v>0</v>
      </c>
      <c r="G58" s="234"/>
      <c r="H58" s="49"/>
      <c r="I58" s="35"/>
    </row>
    <row r="59" spans="1:9" ht="41.25">
      <c r="A59" s="232">
        <v>31</v>
      </c>
      <c r="B59" s="229" t="s">
        <v>971</v>
      </c>
      <c r="C59" s="243">
        <f t="shared" si="1"/>
        <v>0.13</v>
      </c>
      <c r="D59" s="230">
        <v>0.13</v>
      </c>
      <c r="E59" s="229"/>
      <c r="F59" s="234"/>
      <c r="G59" s="234" t="s">
        <v>972</v>
      </c>
      <c r="H59" s="49" t="s">
        <v>973</v>
      </c>
      <c r="I59" s="35" t="s">
        <v>1438</v>
      </c>
    </row>
    <row r="60" spans="1:9" ht="27">
      <c r="A60" s="232">
        <v>32</v>
      </c>
      <c r="B60" s="229" t="s">
        <v>403</v>
      </c>
      <c r="C60" s="243">
        <f t="shared" si="1"/>
        <v>0.3</v>
      </c>
      <c r="D60" s="230">
        <v>0.3</v>
      </c>
      <c r="E60" s="229"/>
      <c r="F60" s="234"/>
      <c r="G60" s="234" t="s">
        <v>947</v>
      </c>
      <c r="H60" s="49" t="s">
        <v>974</v>
      </c>
      <c r="I60" s="35" t="s">
        <v>1436</v>
      </c>
    </row>
    <row r="61" spans="1:9" ht="41.25">
      <c r="A61" s="232">
        <v>33</v>
      </c>
      <c r="B61" s="229" t="s">
        <v>975</v>
      </c>
      <c r="C61" s="243">
        <f t="shared" si="1"/>
        <v>0.3</v>
      </c>
      <c r="D61" s="230">
        <v>0.3</v>
      </c>
      <c r="E61" s="229"/>
      <c r="F61" s="234"/>
      <c r="G61" s="234" t="s">
        <v>392</v>
      </c>
      <c r="H61" s="49" t="s">
        <v>976</v>
      </c>
      <c r="I61" s="35" t="s">
        <v>1436</v>
      </c>
    </row>
    <row r="62" spans="1:9" ht="27">
      <c r="A62" s="232">
        <v>34</v>
      </c>
      <c r="B62" s="229" t="s">
        <v>404</v>
      </c>
      <c r="C62" s="243">
        <f t="shared" si="1"/>
        <v>0.28</v>
      </c>
      <c r="D62" s="230">
        <v>0.28</v>
      </c>
      <c r="E62" s="229"/>
      <c r="F62" s="234"/>
      <c r="G62" s="234" t="s">
        <v>947</v>
      </c>
      <c r="H62" s="49" t="s">
        <v>405</v>
      </c>
      <c r="I62" s="35" t="s">
        <v>1438</v>
      </c>
    </row>
    <row r="63" spans="1:9" ht="13.5">
      <c r="A63" s="263" t="s">
        <v>57</v>
      </c>
      <c r="B63" s="228" t="s">
        <v>980</v>
      </c>
      <c r="C63" s="239">
        <f t="shared" si="1"/>
        <v>0.25</v>
      </c>
      <c r="D63" s="74">
        <f>D64</f>
        <v>0.25</v>
      </c>
      <c r="E63" s="74">
        <f>E64</f>
        <v>0</v>
      </c>
      <c r="F63" s="74">
        <f>F64</f>
        <v>0</v>
      </c>
      <c r="G63" s="234"/>
      <c r="H63" s="49"/>
      <c r="I63" s="35"/>
    </row>
    <row r="64" spans="1:9" ht="28.5" customHeight="1">
      <c r="A64" s="232">
        <v>35</v>
      </c>
      <c r="B64" s="237" t="s">
        <v>221</v>
      </c>
      <c r="C64" s="243">
        <f t="shared" si="1"/>
        <v>0.25</v>
      </c>
      <c r="D64" s="230">
        <v>0.25</v>
      </c>
      <c r="E64" s="230"/>
      <c r="F64" s="230"/>
      <c r="G64" s="234" t="s">
        <v>406</v>
      </c>
      <c r="H64" s="85" t="s">
        <v>981</v>
      </c>
      <c r="I64" s="35" t="s">
        <v>1435</v>
      </c>
    </row>
    <row r="65" spans="1:9" ht="15">
      <c r="A65" s="232"/>
      <c r="B65" s="76" t="s">
        <v>5</v>
      </c>
      <c r="C65" s="74">
        <f>C63+C58+C51+C49+C42+C40+C38+C35</f>
        <v>38.18</v>
      </c>
      <c r="D65" s="74">
        <f>D63+D58+D51+D49+D42+D40+D38+D35</f>
        <v>38.18</v>
      </c>
      <c r="E65" s="74">
        <f>E63+E58+E51+E49+E42+E40+E38+E35</f>
        <v>0</v>
      </c>
      <c r="F65" s="74">
        <f>F63+F58+F51+F49+F42+F40+F38+F35</f>
        <v>0</v>
      </c>
      <c r="G65" s="234"/>
      <c r="H65" s="85"/>
      <c r="I65" s="35"/>
    </row>
    <row r="66" spans="1:9" ht="15">
      <c r="A66" s="611" t="s">
        <v>1440</v>
      </c>
      <c r="B66" s="611"/>
      <c r="C66" s="74">
        <f>C65+C33+C29</f>
        <v>67.98</v>
      </c>
      <c r="D66" s="74">
        <f>D65+D33+D29</f>
        <v>52.68</v>
      </c>
      <c r="E66" s="74">
        <f>E65+E33+E29</f>
        <v>15.3</v>
      </c>
      <c r="F66" s="74">
        <f>F65+F33+F29</f>
        <v>0</v>
      </c>
      <c r="G66" s="74"/>
      <c r="H66" s="66"/>
      <c r="I66" s="98"/>
    </row>
    <row r="67" spans="4:9" ht="12.75">
      <c r="D67" s="302"/>
      <c r="E67" s="302"/>
      <c r="F67" s="302"/>
      <c r="G67" s="302"/>
      <c r="H67" s="302"/>
      <c r="I67" s="302"/>
    </row>
    <row r="68" spans="4:9" ht="12.75">
      <c r="D68" s="302"/>
      <c r="E68" s="302"/>
      <c r="F68" s="302"/>
      <c r="G68" s="302"/>
      <c r="H68" s="612"/>
      <c r="I68" s="612"/>
    </row>
    <row r="69" spans="4:9" ht="12.75">
      <c r="D69" s="302"/>
      <c r="E69" s="302"/>
      <c r="F69" s="302"/>
      <c r="G69" s="302"/>
      <c r="H69" s="302"/>
      <c r="I69" s="302"/>
    </row>
    <row r="70" spans="4:9" ht="12.75">
      <c r="D70" s="302"/>
      <c r="E70" s="302"/>
      <c r="F70" s="302"/>
      <c r="G70" s="302"/>
      <c r="H70" s="302"/>
      <c r="I70" s="302"/>
    </row>
  </sheetData>
  <sheetProtection/>
  <mergeCells count="18">
    <mergeCell ref="A34:I34"/>
    <mergeCell ref="D7:F7"/>
    <mergeCell ref="A10:I10"/>
    <mergeCell ref="A30:I30"/>
    <mergeCell ref="I7:I8"/>
    <mergeCell ref="A5:I5"/>
    <mergeCell ref="G7:G8"/>
    <mergeCell ref="H7:H8"/>
    <mergeCell ref="A66:B66"/>
    <mergeCell ref="H68:I68"/>
    <mergeCell ref="A1:B1"/>
    <mergeCell ref="G1:I1"/>
    <mergeCell ref="A2:B2"/>
    <mergeCell ref="G2:I2"/>
    <mergeCell ref="A4:I4"/>
    <mergeCell ref="A7:A8"/>
    <mergeCell ref="B7:B8"/>
    <mergeCell ref="C7:C8"/>
  </mergeCells>
  <printOptions/>
  <pageMargins left="0.45" right="0.2" top="0.8" bottom="0.64" header="0.19" footer="0.19"/>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J56"/>
  <sheetViews>
    <sheetView zoomScalePageLayoutView="0" workbookViewId="0" topLeftCell="A37">
      <selection activeCell="H53" sqref="H53:I53"/>
    </sheetView>
  </sheetViews>
  <sheetFormatPr defaultColWidth="9.140625" defaultRowHeight="12.75"/>
  <cols>
    <col min="1" max="1" width="4.421875" style="0" customWidth="1"/>
    <col min="2" max="2" width="41.00390625" style="0" customWidth="1"/>
    <col min="3" max="3" width="11.00390625" style="0" customWidth="1"/>
    <col min="4" max="4" width="8.57421875" style="0" customWidth="1"/>
    <col min="5" max="5" width="7.421875" style="0" customWidth="1"/>
    <col min="6" max="6" width="6.140625" style="0" customWidth="1"/>
    <col min="8" max="8" width="36.140625" style="0" customWidth="1"/>
    <col min="9" max="9" width="14.57421875" style="0" customWidth="1"/>
  </cols>
  <sheetData>
    <row r="1" spans="1:9" ht="16.5">
      <c r="A1" s="589" t="s">
        <v>236</v>
      </c>
      <c r="B1" s="589"/>
      <c r="C1" s="3"/>
      <c r="D1" s="71"/>
      <c r="E1" s="71"/>
      <c r="F1" s="71"/>
      <c r="G1" s="590" t="s">
        <v>237</v>
      </c>
      <c r="H1" s="590"/>
      <c r="I1" s="590"/>
    </row>
    <row r="2" spans="1:9" ht="16.5">
      <c r="A2" s="590" t="s">
        <v>1145</v>
      </c>
      <c r="B2" s="590"/>
      <c r="C2" s="3"/>
      <c r="D2" s="33"/>
      <c r="E2" s="71"/>
      <c r="F2" s="71"/>
      <c r="G2" s="590" t="s">
        <v>238</v>
      </c>
      <c r="H2" s="590"/>
      <c r="I2" s="590"/>
    </row>
    <row r="3" spans="1:9" ht="12.75">
      <c r="A3" s="7"/>
      <c r="B3" s="3"/>
      <c r="C3" s="3"/>
      <c r="D3" s="8"/>
      <c r="E3" s="3"/>
      <c r="F3" s="3"/>
      <c r="G3" s="3"/>
      <c r="H3" s="3"/>
      <c r="I3" s="3"/>
    </row>
    <row r="4" spans="1:9" s="3" customFormat="1" ht="38.25" customHeight="1">
      <c r="A4" s="594" t="s">
        <v>1166</v>
      </c>
      <c r="B4" s="594"/>
      <c r="C4" s="594"/>
      <c r="D4" s="594"/>
      <c r="E4" s="594"/>
      <c r="F4" s="594"/>
      <c r="G4" s="594"/>
      <c r="H4" s="594"/>
      <c r="I4" s="594"/>
    </row>
    <row r="5" spans="1:10" s="3" customFormat="1" ht="16.5">
      <c r="A5" s="610" t="str">
        <f>'Tong '!A5:H5</f>
        <v>( Kèm theo Nghị quyết số 30/NQ-HĐND ngày 15 tháng 12 năm 2016 của Hội đồng nhân dân tỉnh)</v>
      </c>
      <c r="B5" s="610"/>
      <c r="C5" s="610"/>
      <c r="D5" s="610"/>
      <c r="E5" s="610"/>
      <c r="F5" s="610"/>
      <c r="G5" s="610"/>
      <c r="H5" s="610"/>
      <c r="I5" s="610"/>
      <c r="J5" s="4"/>
    </row>
    <row r="6" ht="24.75" customHeight="1"/>
    <row r="7" spans="1:9" ht="26.25" customHeight="1">
      <c r="A7" s="621" t="s">
        <v>0</v>
      </c>
      <c r="B7" s="621" t="s">
        <v>7</v>
      </c>
      <c r="C7" s="626" t="s">
        <v>6</v>
      </c>
      <c r="D7" s="626" t="s">
        <v>239</v>
      </c>
      <c r="E7" s="626"/>
      <c r="F7" s="626"/>
      <c r="G7" s="621" t="s">
        <v>149</v>
      </c>
      <c r="H7" s="621" t="s">
        <v>11</v>
      </c>
      <c r="I7" s="621" t="s">
        <v>4</v>
      </c>
    </row>
    <row r="8" spans="1:9" ht="59.25" customHeight="1">
      <c r="A8" s="621"/>
      <c r="B8" s="621"/>
      <c r="C8" s="626"/>
      <c r="D8" s="99" t="s">
        <v>3</v>
      </c>
      <c r="E8" s="99" t="s">
        <v>1</v>
      </c>
      <c r="F8" s="99" t="s">
        <v>9</v>
      </c>
      <c r="G8" s="621"/>
      <c r="H8" s="621"/>
      <c r="I8" s="621"/>
    </row>
    <row r="9" spans="1:9" s="112" customFormat="1" ht="9.75">
      <c r="A9" s="427" t="s">
        <v>24</v>
      </c>
      <c r="B9" s="427" t="s">
        <v>25</v>
      </c>
      <c r="C9" s="428" t="s">
        <v>26</v>
      </c>
      <c r="D9" s="428" t="s">
        <v>27</v>
      </c>
      <c r="E9" s="428" t="s">
        <v>28</v>
      </c>
      <c r="F9" s="428" t="s">
        <v>29</v>
      </c>
      <c r="G9" s="427" t="s">
        <v>30</v>
      </c>
      <c r="H9" s="427" t="s">
        <v>31</v>
      </c>
      <c r="I9" s="427" t="s">
        <v>32</v>
      </c>
    </row>
    <row r="10" spans="1:9" ht="12.75">
      <c r="A10" s="624" t="s">
        <v>1063</v>
      </c>
      <c r="B10" s="625"/>
      <c r="C10" s="625"/>
      <c r="D10" s="625"/>
      <c r="E10" s="625"/>
      <c r="F10" s="625"/>
      <c r="G10" s="625"/>
      <c r="H10" s="625"/>
      <c r="I10" s="625"/>
    </row>
    <row r="11" spans="1:9" ht="26.25">
      <c r="A11" s="111">
        <v>1</v>
      </c>
      <c r="B11" s="124" t="s">
        <v>1112</v>
      </c>
      <c r="C11" s="131">
        <f>SUM(D11:F11)</f>
        <v>1.5</v>
      </c>
      <c r="D11" s="132">
        <v>1.5</v>
      </c>
      <c r="E11" s="132"/>
      <c r="F11" s="132"/>
      <c r="G11" s="127" t="s">
        <v>409</v>
      </c>
      <c r="H11" s="148" t="s">
        <v>1113</v>
      </c>
      <c r="I11" s="303"/>
    </row>
    <row r="12" spans="1:9" ht="26.25">
      <c r="A12" s="111">
        <v>2</v>
      </c>
      <c r="B12" s="124" t="s">
        <v>1114</v>
      </c>
      <c r="C12" s="131">
        <f aca="true" t="shared" si="0" ref="C12:C41">SUM(D12:F12)</f>
        <v>0.4</v>
      </c>
      <c r="D12" s="132">
        <v>0.4</v>
      </c>
      <c r="E12" s="132"/>
      <c r="F12" s="132"/>
      <c r="G12" s="127" t="s">
        <v>409</v>
      </c>
      <c r="H12" s="147" t="s">
        <v>1111</v>
      </c>
      <c r="I12" s="303"/>
    </row>
    <row r="13" spans="1:9" ht="26.25">
      <c r="A13" s="111">
        <v>3</v>
      </c>
      <c r="B13" s="124" t="s">
        <v>1115</v>
      </c>
      <c r="C13" s="131">
        <f t="shared" si="0"/>
        <v>9.9</v>
      </c>
      <c r="D13" s="132">
        <v>9.9</v>
      </c>
      <c r="E13" s="132"/>
      <c r="F13" s="132"/>
      <c r="G13" s="129" t="s">
        <v>409</v>
      </c>
      <c r="H13" s="147" t="s">
        <v>1111</v>
      </c>
      <c r="I13" s="303"/>
    </row>
    <row r="14" spans="1:9" ht="26.25">
      <c r="A14" s="111">
        <v>4</v>
      </c>
      <c r="B14" s="130" t="s">
        <v>414</v>
      </c>
      <c r="C14" s="131">
        <f t="shared" si="0"/>
        <v>1</v>
      </c>
      <c r="D14" s="131">
        <v>1</v>
      </c>
      <c r="E14" s="132"/>
      <c r="F14" s="132"/>
      <c r="G14" s="111" t="s">
        <v>231</v>
      </c>
      <c r="H14" s="146" t="s">
        <v>415</v>
      </c>
      <c r="I14" s="303"/>
    </row>
    <row r="15" spans="1:9" ht="26.25">
      <c r="A15" s="111">
        <v>5</v>
      </c>
      <c r="B15" s="130" t="s">
        <v>472</v>
      </c>
      <c r="C15" s="131">
        <f t="shared" si="0"/>
        <v>2</v>
      </c>
      <c r="D15" s="131">
        <v>2</v>
      </c>
      <c r="E15" s="132"/>
      <c r="F15" s="132"/>
      <c r="G15" s="111" t="s">
        <v>416</v>
      </c>
      <c r="H15" s="147" t="s">
        <v>1111</v>
      </c>
      <c r="I15" s="303"/>
    </row>
    <row r="16" spans="1:9" ht="26.25">
      <c r="A16" s="111">
        <v>6</v>
      </c>
      <c r="B16" s="130" t="s">
        <v>1116</v>
      </c>
      <c r="C16" s="131">
        <f t="shared" si="0"/>
        <v>0.3</v>
      </c>
      <c r="D16" s="132">
        <v>0.3</v>
      </c>
      <c r="E16" s="132"/>
      <c r="F16" s="132"/>
      <c r="G16" s="111" t="s">
        <v>1117</v>
      </c>
      <c r="H16" s="147" t="s">
        <v>1338</v>
      </c>
      <c r="I16" s="303"/>
    </row>
    <row r="17" spans="1:9" ht="26.25">
      <c r="A17" s="111">
        <v>7</v>
      </c>
      <c r="B17" s="130" t="s">
        <v>1118</v>
      </c>
      <c r="C17" s="131">
        <f t="shared" si="0"/>
        <v>1.5</v>
      </c>
      <c r="D17" s="132">
        <v>1.5</v>
      </c>
      <c r="E17" s="132"/>
      <c r="F17" s="132"/>
      <c r="G17" s="111" t="s">
        <v>1117</v>
      </c>
      <c r="H17" s="147" t="s">
        <v>1339</v>
      </c>
      <c r="I17" s="303"/>
    </row>
    <row r="18" spans="1:9" ht="26.25">
      <c r="A18" s="111">
        <v>8</v>
      </c>
      <c r="B18" s="130" t="s">
        <v>1119</v>
      </c>
      <c r="C18" s="131">
        <f t="shared" si="0"/>
        <v>5</v>
      </c>
      <c r="D18" s="131"/>
      <c r="E18" s="132">
        <v>5</v>
      </c>
      <c r="F18" s="132"/>
      <c r="G18" s="111" t="s">
        <v>416</v>
      </c>
      <c r="H18" s="147" t="s">
        <v>1340</v>
      </c>
      <c r="I18" s="303"/>
    </row>
    <row r="19" spans="1:9" ht="26.25">
      <c r="A19" s="111">
        <v>9</v>
      </c>
      <c r="B19" s="130" t="s">
        <v>417</v>
      </c>
      <c r="C19" s="131">
        <f t="shared" si="0"/>
        <v>2</v>
      </c>
      <c r="D19" s="131">
        <v>2</v>
      </c>
      <c r="E19" s="132"/>
      <c r="F19" s="132"/>
      <c r="G19" s="111" t="s">
        <v>418</v>
      </c>
      <c r="H19" s="147" t="s">
        <v>1341</v>
      </c>
      <c r="I19" s="303"/>
    </row>
    <row r="20" spans="1:9" ht="26.25">
      <c r="A20" s="111">
        <v>10</v>
      </c>
      <c r="B20" s="133" t="s">
        <v>1120</v>
      </c>
      <c r="C20" s="131">
        <f t="shared" si="0"/>
        <v>0.1</v>
      </c>
      <c r="D20" s="131">
        <v>0.1</v>
      </c>
      <c r="E20" s="132"/>
      <c r="F20" s="132"/>
      <c r="G20" s="111" t="s">
        <v>420</v>
      </c>
      <c r="H20" s="147" t="s">
        <v>1342</v>
      </c>
      <c r="I20" s="303"/>
    </row>
    <row r="21" spans="1:9" ht="26.25">
      <c r="A21" s="111">
        <v>11</v>
      </c>
      <c r="B21" s="133" t="s">
        <v>1121</v>
      </c>
      <c r="C21" s="131">
        <f t="shared" si="0"/>
        <v>1.5</v>
      </c>
      <c r="D21" s="131">
        <v>1.5</v>
      </c>
      <c r="E21" s="132"/>
      <c r="F21" s="132"/>
      <c r="G21" s="111" t="s">
        <v>1122</v>
      </c>
      <c r="H21" s="147" t="s">
        <v>1343</v>
      </c>
      <c r="I21" s="303"/>
    </row>
    <row r="22" spans="1:9" ht="26.25">
      <c r="A22" s="111">
        <v>12</v>
      </c>
      <c r="B22" s="133" t="s">
        <v>1123</v>
      </c>
      <c r="C22" s="131">
        <f t="shared" si="0"/>
        <v>2</v>
      </c>
      <c r="D22" s="216">
        <v>2</v>
      </c>
      <c r="E22" s="132"/>
      <c r="F22" s="132"/>
      <c r="G22" s="111" t="s">
        <v>420</v>
      </c>
      <c r="H22" s="147" t="s">
        <v>1344</v>
      </c>
      <c r="I22" s="303"/>
    </row>
    <row r="23" spans="1:9" ht="26.25">
      <c r="A23" s="111">
        <v>13</v>
      </c>
      <c r="B23" s="130" t="s">
        <v>419</v>
      </c>
      <c r="C23" s="131">
        <f t="shared" si="0"/>
        <v>1</v>
      </c>
      <c r="D23" s="131">
        <v>1</v>
      </c>
      <c r="E23" s="132"/>
      <c r="F23" s="132"/>
      <c r="G23" s="111" t="s">
        <v>420</v>
      </c>
      <c r="H23" s="147" t="s">
        <v>1345</v>
      </c>
      <c r="I23" s="303"/>
    </row>
    <row r="24" spans="1:9" ht="26.25">
      <c r="A24" s="111">
        <v>14</v>
      </c>
      <c r="B24" s="130" t="s">
        <v>1124</v>
      </c>
      <c r="C24" s="131">
        <f t="shared" si="0"/>
        <v>0.3</v>
      </c>
      <c r="D24" s="131">
        <v>0.3</v>
      </c>
      <c r="E24" s="132"/>
      <c r="F24" s="132"/>
      <c r="G24" s="111" t="s">
        <v>231</v>
      </c>
      <c r="H24" s="147" t="s">
        <v>1346</v>
      </c>
      <c r="I24" s="303"/>
    </row>
    <row r="25" spans="1:9" ht="26.25">
      <c r="A25" s="111">
        <v>15</v>
      </c>
      <c r="B25" s="130" t="s">
        <v>421</v>
      </c>
      <c r="C25" s="131">
        <f t="shared" si="0"/>
        <v>0.9</v>
      </c>
      <c r="D25" s="131">
        <v>0.9</v>
      </c>
      <c r="E25" s="132"/>
      <c r="F25" s="132"/>
      <c r="G25" s="111" t="s">
        <v>231</v>
      </c>
      <c r="H25" s="147" t="s">
        <v>1347</v>
      </c>
      <c r="I25" s="303"/>
    </row>
    <row r="26" spans="1:9" ht="26.25">
      <c r="A26" s="111">
        <v>16</v>
      </c>
      <c r="B26" s="133" t="s">
        <v>1125</v>
      </c>
      <c r="C26" s="131">
        <f t="shared" si="0"/>
        <v>0.5</v>
      </c>
      <c r="D26" s="131">
        <v>0.5</v>
      </c>
      <c r="E26" s="132"/>
      <c r="F26" s="132"/>
      <c r="G26" s="111" t="s">
        <v>1126</v>
      </c>
      <c r="H26" s="49" t="s">
        <v>1127</v>
      </c>
      <c r="I26" s="303"/>
    </row>
    <row r="27" spans="1:9" ht="26.25">
      <c r="A27" s="111">
        <v>17</v>
      </c>
      <c r="B27" s="133" t="s">
        <v>1128</v>
      </c>
      <c r="C27" s="131">
        <f t="shared" si="0"/>
        <v>0.62</v>
      </c>
      <c r="D27" s="131">
        <v>0.62</v>
      </c>
      <c r="E27" s="132"/>
      <c r="F27" s="132"/>
      <c r="G27" s="111" t="s">
        <v>1126</v>
      </c>
      <c r="H27" s="147" t="s">
        <v>1347</v>
      </c>
      <c r="I27" s="303"/>
    </row>
    <row r="28" spans="1:9" ht="26.25">
      <c r="A28" s="111">
        <v>18</v>
      </c>
      <c r="B28" s="133" t="s">
        <v>1129</v>
      </c>
      <c r="C28" s="131">
        <f t="shared" si="0"/>
        <v>0.5</v>
      </c>
      <c r="D28" s="131">
        <v>0.5</v>
      </c>
      <c r="E28" s="132"/>
      <c r="F28" s="132"/>
      <c r="G28" s="111" t="s">
        <v>418</v>
      </c>
      <c r="H28" s="147" t="s">
        <v>1348</v>
      </c>
      <c r="I28" s="303"/>
    </row>
    <row r="29" spans="1:9" ht="26.25">
      <c r="A29" s="111">
        <v>19</v>
      </c>
      <c r="B29" s="134" t="s">
        <v>1130</v>
      </c>
      <c r="C29" s="131">
        <f t="shared" si="0"/>
        <v>0.5</v>
      </c>
      <c r="D29" s="131">
        <v>0.5</v>
      </c>
      <c r="E29" s="132"/>
      <c r="F29" s="132"/>
      <c r="G29" s="111" t="s">
        <v>418</v>
      </c>
      <c r="H29" s="147" t="s">
        <v>1349</v>
      </c>
      <c r="I29" s="303"/>
    </row>
    <row r="30" spans="1:9" ht="26.25">
      <c r="A30" s="111">
        <v>20</v>
      </c>
      <c r="B30" s="135" t="s">
        <v>1131</v>
      </c>
      <c r="C30" s="131">
        <f t="shared" si="0"/>
        <v>0.2</v>
      </c>
      <c r="D30" s="131">
        <v>0.2</v>
      </c>
      <c r="E30" s="132"/>
      <c r="F30" s="132"/>
      <c r="G30" s="111" t="s">
        <v>418</v>
      </c>
      <c r="H30" s="147" t="s">
        <v>1350</v>
      </c>
      <c r="I30" s="303"/>
    </row>
    <row r="31" spans="1:9" ht="26.25">
      <c r="A31" s="111">
        <v>21</v>
      </c>
      <c r="B31" s="135" t="s">
        <v>1132</v>
      </c>
      <c r="C31" s="131">
        <f t="shared" si="0"/>
        <v>0.3</v>
      </c>
      <c r="D31" s="131">
        <v>0.3</v>
      </c>
      <c r="E31" s="132"/>
      <c r="F31" s="132"/>
      <c r="G31" s="111" t="s">
        <v>418</v>
      </c>
      <c r="H31" s="147" t="s">
        <v>1133</v>
      </c>
      <c r="I31" s="303"/>
    </row>
    <row r="32" spans="1:9" ht="26.25">
      <c r="A32" s="111">
        <v>22</v>
      </c>
      <c r="B32" s="135" t="s">
        <v>1134</v>
      </c>
      <c r="C32" s="131">
        <f t="shared" si="0"/>
        <v>2</v>
      </c>
      <c r="D32" s="131">
        <v>2</v>
      </c>
      <c r="E32" s="132"/>
      <c r="F32" s="132"/>
      <c r="G32" s="111" t="s">
        <v>418</v>
      </c>
      <c r="H32" s="147" t="s">
        <v>1133</v>
      </c>
      <c r="I32" s="303"/>
    </row>
    <row r="33" spans="1:9" ht="26.25">
      <c r="A33" s="111">
        <v>23</v>
      </c>
      <c r="B33" s="135" t="s">
        <v>1135</v>
      </c>
      <c r="C33" s="131">
        <f t="shared" si="0"/>
        <v>3</v>
      </c>
      <c r="D33" s="132">
        <v>3</v>
      </c>
      <c r="E33" s="132"/>
      <c r="F33" s="132"/>
      <c r="G33" s="111" t="s">
        <v>418</v>
      </c>
      <c r="H33" s="147" t="s">
        <v>1133</v>
      </c>
      <c r="I33" s="303"/>
    </row>
    <row r="34" spans="1:9" ht="26.25">
      <c r="A34" s="111">
        <v>24</v>
      </c>
      <c r="B34" s="130" t="s">
        <v>422</v>
      </c>
      <c r="C34" s="131">
        <f t="shared" si="0"/>
        <v>0.9</v>
      </c>
      <c r="D34" s="131">
        <v>0.9</v>
      </c>
      <c r="E34" s="132"/>
      <c r="F34" s="132"/>
      <c r="G34" s="111" t="s">
        <v>418</v>
      </c>
      <c r="H34" s="147" t="s">
        <v>1111</v>
      </c>
      <c r="I34" s="303"/>
    </row>
    <row r="35" spans="1:9" ht="39">
      <c r="A35" s="111">
        <v>25</v>
      </c>
      <c r="B35" s="130" t="s">
        <v>424</v>
      </c>
      <c r="C35" s="131">
        <f t="shared" si="0"/>
        <v>6.52</v>
      </c>
      <c r="D35" s="131">
        <v>6.52</v>
      </c>
      <c r="E35" s="132"/>
      <c r="F35" s="132"/>
      <c r="G35" s="111" t="s">
        <v>233</v>
      </c>
      <c r="H35" s="146" t="s">
        <v>425</v>
      </c>
      <c r="I35" s="303"/>
    </row>
    <row r="36" spans="1:9" ht="39">
      <c r="A36" s="111">
        <v>26</v>
      </c>
      <c r="B36" s="130" t="s">
        <v>426</v>
      </c>
      <c r="C36" s="131">
        <f t="shared" si="0"/>
        <v>6.33</v>
      </c>
      <c r="D36" s="131"/>
      <c r="E36" s="132">
        <v>6.33</v>
      </c>
      <c r="F36" s="132"/>
      <c r="G36" s="111" t="s">
        <v>232</v>
      </c>
      <c r="H36" s="146" t="s">
        <v>427</v>
      </c>
      <c r="I36" s="303"/>
    </row>
    <row r="37" spans="1:9" ht="26.25">
      <c r="A37" s="111">
        <v>28</v>
      </c>
      <c r="B37" s="130" t="s">
        <v>1136</v>
      </c>
      <c r="C37" s="131">
        <f t="shared" si="0"/>
        <v>1.2</v>
      </c>
      <c r="D37" s="131">
        <v>1.2</v>
      </c>
      <c r="E37" s="132"/>
      <c r="F37" s="132"/>
      <c r="G37" s="111" t="s">
        <v>232</v>
      </c>
      <c r="H37" s="149" t="s">
        <v>1137</v>
      </c>
      <c r="I37" s="303"/>
    </row>
    <row r="38" spans="1:9" ht="26.25">
      <c r="A38" s="111">
        <v>29</v>
      </c>
      <c r="B38" s="39" t="s">
        <v>1138</v>
      </c>
      <c r="C38" s="131">
        <f t="shared" si="0"/>
        <v>1</v>
      </c>
      <c r="D38" s="131">
        <v>1</v>
      </c>
      <c r="E38" s="132"/>
      <c r="F38" s="132"/>
      <c r="G38" s="111" t="s">
        <v>232</v>
      </c>
      <c r="H38" s="49" t="s">
        <v>1139</v>
      </c>
      <c r="I38" s="303"/>
    </row>
    <row r="39" spans="1:9" ht="26.25">
      <c r="A39" s="111">
        <v>30</v>
      </c>
      <c r="B39" s="133" t="s">
        <v>1140</v>
      </c>
      <c r="C39" s="131">
        <f t="shared" si="0"/>
        <v>0.05</v>
      </c>
      <c r="D39" s="131">
        <v>0.05</v>
      </c>
      <c r="E39" s="132"/>
      <c r="F39" s="132"/>
      <c r="G39" s="111" t="s">
        <v>233</v>
      </c>
      <c r="H39" s="146" t="s">
        <v>1141</v>
      </c>
      <c r="I39" s="303"/>
    </row>
    <row r="40" spans="1:9" ht="27">
      <c r="A40" s="111">
        <v>31</v>
      </c>
      <c r="B40" s="226" t="s">
        <v>1433</v>
      </c>
      <c r="C40" s="131">
        <f t="shared" si="0"/>
        <v>5.23</v>
      </c>
      <c r="D40" s="131"/>
      <c r="E40" s="132">
        <v>5.23</v>
      </c>
      <c r="F40" s="132"/>
      <c r="G40" s="111" t="s">
        <v>232</v>
      </c>
      <c r="H40" s="227" t="s">
        <v>1434</v>
      </c>
      <c r="I40" s="303"/>
    </row>
    <row r="41" spans="1:9" ht="39">
      <c r="A41" s="111">
        <v>32</v>
      </c>
      <c r="B41" s="133" t="s">
        <v>1142</v>
      </c>
      <c r="C41" s="131">
        <f t="shared" si="0"/>
        <v>1</v>
      </c>
      <c r="D41" s="131">
        <v>1</v>
      </c>
      <c r="E41" s="132"/>
      <c r="F41" s="132"/>
      <c r="G41" s="111" t="s">
        <v>1482</v>
      </c>
      <c r="H41" s="146" t="s">
        <v>1143</v>
      </c>
      <c r="I41" s="303"/>
    </row>
    <row r="42" spans="1:9" ht="12.75">
      <c r="A42" s="136">
        <v>31</v>
      </c>
      <c r="B42" s="136" t="s">
        <v>1146</v>
      </c>
      <c r="C42" s="433">
        <f>SUM(C11:C41)</f>
        <v>59.25</v>
      </c>
      <c r="D42" s="433">
        <f>SUM(D11:D41)</f>
        <v>42.69</v>
      </c>
      <c r="E42" s="433">
        <f>SUM(E11:E41)</f>
        <v>16.560000000000002</v>
      </c>
      <c r="F42" s="433">
        <f>SUM(F11:F41)</f>
        <v>0</v>
      </c>
      <c r="G42" s="136"/>
      <c r="H42" s="137"/>
      <c r="I42" s="137"/>
    </row>
    <row r="43" spans="1:9" ht="29.25" customHeight="1">
      <c r="A43" s="622" t="s">
        <v>1492</v>
      </c>
      <c r="B43" s="623"/>
      <c r="C43" s="623"/>
      <c r="D43" s="623"/>
      <c r="E43" s="623"/>
      <c r="F43" s="623"/>
      <c r="G43" s="623"/>
      <c r="H43" s="623"/>
      <c r="I43" s="623"/>
    </row>
    <row r="44" spans="1:9" ht="12.75">
      <c r="A44" s="622" t="s">
        <v>1173</v>
      </c>
      <c r="B44" s="622"/>
      <c r="C44" s="622"/>
      <c r="D44" s="622"/>
      <c r="E44" s="622"/>
      <c r="F44" s="622"/>
      <c r="G44" s="622"/>
      <c r="H44" s="622"/>
      <c r="I44" s="622"/>
    </row>
    <row r="45" spans="1:9" ht="39">
      <c r="A45" s="111">
        <v>1</v>
      </c>
      <c r="B45" s="130" t="s">
        <v>423</v>
      </c>
      <c r="C45" s="131">
        <f>SUM(D45:F45)</f>
        <v>8.45</v>
      </c>
      <c r="D45" s="125">
        <v>8.45</v>
      </c>
      <c r="E45" s="126"/>
      <c r="F45" s="126"/>
      <c r="G45" s="111" t="s">
        <v>231</v>
      </c>
      <c r="H45" s="130" t="s">
        <v>1109</v>
      </c>
      <c r="I45" s="303" t="s">
        <v>728</v>
      </c>
    </row>
    <row r="46" spans="1:9" ht="26.25">
      <c r="A46" s="111">
        <v>2</v>
      </c>
      <c r="B46" s="138" t="s">
        <v>408</v>
      </c>
      <c r="C46" s="131">
        <f>SUM(D46:F46)</f>
        <v>0.30000000000000004</v>
      </c>
      <c r="D46" s="139">
        <v>0.30000000000000004</v>
      </c>
      <c r="E46" s="125"/>
      <c r="F46" s="125"/>
      <c r="G46" s="127" t="s">
        <v>409</v>
      </c>
      <c r="H46" s="140" t="s">
        <v>1110</v>
      </c>
      <c r="I46" s="303" t="s">
        <v>717</v>
      </c>
    </row>
    <row r="47" spans="1:9" ht="26.25">
      <c r="A47" s="111">
        <v>3</v>
      </c>
      <c r="B47" s="141" t="s">
        <v>410</v>
      </c>
      <c r="C47" s="131">
        <f>SUM(D47:F47)</f>
        <v>1.5</v>
      </c>
      <c r="D47" s="125">
        <v>1.5</v>
      </c>
      <c r="E47" s="142"/>
      <c r="F47" s="142"/>
      <c r="G47" s="143" t="s">
        <v>235</v>
      </c>
      <c r="H47" s="123" t="s">
        <v>1111</v>
      </c>
      <c r="I47" s="303" t="s">
        <v>703</v>
      </c>
    </row>
    <row r="48" spans="1:9" ht="39">
      <c r="A48" s="111">
        <v>4</v>
      </c>
      <c r="B48" s="130" t="s">
        <v>60</v>
      </c>
      <c r="C48" s="131">
        <f>SUM(D48:F48)</f>
        <v>7.1</v>
      </c>
      <c r="D48" s="125">
        <v>7.1</v>
      </c>
      <c r="E48" s="125"/>
      <c r="F48" s="125"/>
      <c r="G48" s="111" t="s">
        <v>233</v>
      </c>
      <c r="H48" s="134" t="s">
        <v>234</v>
      </c>
      <c r="I48" s="111" t="s">
        <v>728</v>
      </c>
    </row>
    <row r="49" spans="1:9" ht="26.25">
      <c r="A49" s="111">
        <v>5</v>
      </c>
      <c r="B49" s="124" t="s">
        <v>411</v>
      </c>
      <c r="C49" s="131">
        <f>SUM(D49:F49)</f>
        <v>4.58</v>
      </c>
      <c r="D49" s="126">
        <v>4.58</v>
      </c>
      <c r="E49" s="126">
        <v>0</v>
      </c>
      <c r="F49" s="126">
        <v>0</v>
      </c>
      <c r="G49" s="129" t="s">
        <v>233</v>
      </c>
      <c r="H49" s="128" t="s">
        <v>412</v>
      </c>
      <c r="I49" s="129" t="s">
        <v>720</v>
      </c>
    </row>
    <row r="50" spans="1:9" ht="12.75">
      <c r="A50" s="144">
        <v>5</v>
      </c>
      <c r="B50" s="144" t="s">
        <v>428</v>
      </c>
      <c r="C50" s="434">
        <f>C49+C48+C47+C46+C45</f>
        <v>21.93</v>
      </c>
      <c r="D50" s="434">
        <f>D49+D48+D47+D46+D45</f>
        <v>21.93</v>
      </c>
      <c r="E50" s="434">
        <f>E49+E48+E47+E46+E45</f>
        <v>0</v>
      </c>
      <c r="F50" s="434">
        <f>F49+F48+F47+F46+F45</f>
        <v>0</v>
      </c>
      <c r="G50" s="145"/>
      <c r="H50" s="144"/>
      <c r="I50" s="144"/>
    </row>
    <row r="51" spans="1:9" ht="12.75">
      <c r="A51" s="144">
        <v>36</v>
      </c>
      <c r="B51" s="144" t="s">
        <v>1144</v>
      </c>
      <c r="C51" s="434">
        <f>C50+C42</f>
        <v>81.18</v>
      </c>
      <c r="D51" s="434">
        <f>D50+D42</f>
        <v>64.62</v>
      </c>
      <c r="E51" s="434">
        <f>E50+E42</f>
        <v>16.560000000000002</v>
      </c>
      <c r="F51" s="434">
        <f>F50+F42</f>
        <v>0</v>
      </c>
      <c r="G51" s="144"/>
      <c r="H51" s="144"/>
      <c r="I51" s="144"/>
    </row>
    <row r="52" spans="5:9" ht="12.75">
      <c r="E52" s="302"/>
      <c r="F52" s="302"/>
      <c r="G52" s="302"/>
      <c r="H52" s="302"/>
      <c r="I52" s="302"/>
    </row>
    <row r="53" spans="5:9" ht="12.75">
      <c r="E53" s="302"/>
      <c r="F53" s="302"/>
      <c r="G53" s="302"/>
      <c r="H53" s="612"/>
      <c r="I53" s="612"/>
    </row>
    <row r="54" spans="5:9" ht="12.75">
      <c r="E54" s="302"/>
      <c r="F54" s="302"/>
      <c r="G54" s="302"/>
      <c r="H54" s="302"/>
      <c r="I54" s="302"/>
    </row>
    <row r="55" spans="5:9" ht="12.75">
      <c r="E55" s="302"/>
      <c r="F55" s="302"/>
      <c r="G55" s="302"/>
      <c r="H55" s="302"/>
      <c r="I55" s="302"/>
    </row>
    <row r="56" spans="5:9" ht="12.75">
      <c r="E56" s="302"/>
      <c r="F56" s="302"/>
      <c r="G56" s="302"/>
      <c r="H56" s="302"/>
      <c r="I56" s="302"/>
    </row>
  </sheetData>
  <sheetProtection/>
  <mergeCells count="17">
    <mergeCell ref="A43:I43"/>
    <mergeCell ref="A44:I44"/>
    <mergeCell ref="A10:I10"/>
    <mergeCell ref="A7:A8"/>
    <mergeCell ref="B7:B8"/>
    <mergeCell ref="C7:C8"/>
    <mergeCell ref="D7:F7"/>
    <mergeCell ref="H53:I53"/>
    <mergeCell ref="A1:B1"/>
    <mergeCell ref="G1:I1"/>
    <mergeCell ref="A2:B2"/>
    <mergeCell ref="G2:I2"/>
    <mergeCell ref="A4:I4"/>
    <mergeCell ref="A5:I5"/>
    <mergeCell ref="G7:G8"/>
    <mergeCell ref="H7:H8"/>
    <mergeCell ref="I7:I8"/>
  </mergeCells>
  <printOptions/>
  <pageMargins left="0.54" right="0.49" top="0.48" bottom="0.75" header="0.3" footer="0.3"/>
  <pageSetup horizontalDpi="600" verticalDpi="600" orientation="landscape" paperSize="9" r:id="rId2"/>
  <headerFooter>
    <oddFooter>&amp;R&amp;P</oddFooter>
  </headerFooter>
  <drawing r:id="rId1"/>
</worksheet>
</file>

<file path=xl/worksheets/sheet8.xml><?xml version="1.0" encoding="utf-8"?>
<worksheet xmlns="http://schemas.openxmlformats.org/spreadsheetml/2006/main" xmlns:r="http://schemas.openxmlformats.org/officeDocument/2006/relationships">
  <dimension ref="A1:I37"/>
  <sheetViews>
    <sheetView zoomScalePageLayoutView="0" workbookViewId="0" topLeftCell="E1">
      <selection activeCell="G37" sqref="G37:I37"/>
    </sheetView>
  </sheetViews>
  <sheetFormatPr defaultColWidth="9.140625" defaultRowHeight="12.75"/>
  <cols>
    <col min="1" max="1" width="4.00390625" style="43" customWidth="1"/>
    <col min="2" max="2" width="35.140625" style="43" customWidth="1"/>
    <col min="3" max="3" width="11.00390625" style="56" customWidth="1"/>
    <col min="4" max="4" width="8.28125" style="56" customWidth="1"/>
    <col min="5" max="5" width="7.57421875" style="56" customWidth="1"/>
    <col min="6" max="6" width="7.421875" style="43" customWidth="1"/>
    <col min="7" max="7" width="16.421875" style="43" customWidth="1"/>
    <col min="8" max="8" width="40.57421875" style="43" customWidth="1"/>
    <col min="9" max="9" width="7.00390625" style="43" customWidth="1"/>
    <col min="10" max="16384" width="9.140625" style="43" customWidth="1"/>
  </cols>
  <sheetData>
    <row r="1" spans="1:9" ht="16.5">
      <c r="A1" s="589" t="s">
        <v>236</v>
      </c>
      <c r="B1" s="589"/>
      <c r="C1" s="3"/>
      <c r="D1" s="71"/>
      <c r="E1" s="71"/>
      <c r="F1" s="71"/>
      <c r="G1" s="590" t="s">
        <v>237</v>
      </c>
      <c r="H1" s="590"/>
      <c r="I1" s="590"/>
    </row>
    <row r="2" spans="1:9" ht="16.5">
      <c r="A2" s="590" t="s">
        <v>1145</v>
      </c>
      <c r="B2" s="590"/>
      <c r="C2" s="3"/>
      <c r="D2" s="33"/>
      <c r="E2" s="71"/>
      <c r="F2" s="71"/>
      <c r="G2" s="590" t="s">
        <v>238</v>
      </c>
      <c r="H2" s="590"/>
      <c r="I2" s="590"/>
    </row>
    <row r="3" spans="1:9" ht="15">
      <c r="A3" s="7"/>
      <c r="B3" s="3"/>
      <c r="C3" s="3"/>
      <c r="D3" s="8"/>
      <c r="E3" s="3"/>
      <c r="F3" s="3"/>
      <c r="G3" s="3"/>
      <c r="H3" s="7"/>
      <c r="I3" s="3"/>
    </row>
    <row r="4" spans="1:9" ht="33.75" customHeight="1">
      <c r="A4" s="594" t="s">
        <v>1174</v>
      </c>
      <c r="B4" s="594"/>
      <c r="C4" s="594"/>
      <c r="D4" s="594"/>
      <c r="E4" s="594"/>
      <c r="F4" s="594"/>
      <c r="G4" s="594"/>
      <c r="H4" s="594"/>
      <c r="I4" s="594"/>
    </row>
    <row r="5" spans="1:9" ht="15.75" customHeight="1">
      <c r="A5" s="610" t="str">
        <f>'Tong '!A5:H5</f>
        <v>( Kèm theo Nghị quyết số 30/NQ-HĐND ngày 15 tháng 12 năm 2016 của Hội đồng nhân dân tỉnh)</v>
      </c>
      <c r="B5" s="610"/>
      <c r="C5" s="610"/>
      <c r="D5" s="610"/>
      <c r="E5" s="610"/>
      <c r="F5" s="610"/>
      <c r="G5" s="610"/>
      <c r="H5" s="610"/>
      <c r="I5" s="610"/>
    </row>
    <row r="6" spans="1:9" ht="18.75" customHeight="1">
      <c r="A6" s="256"/>
      <c r="B6" s="256"/>
      <c r="C6" s="256"/>
      <c r="D6" s="256"/>
      <c r="E6" s="256"/>
      <c r="F6" s="256"/>
      <c r="G6" s="256"/>
      <c r="H6" s="256"/>
      <c r="I6" s="256"/>
    </row>
    <row r="7" spans="1:9" ht="25.5" customHeight="1">
      <c r="A7" s="613" t="s">
        <v>0</v>
      </c>
      <c r="B7" s="614" t="s">
        <v>7</v>
      </c>
      <c r="C7" s="615" t="s">
        <v>6</v>
      </c>
      <c r="D7" s="614" t="s">
        <v>239</v>
      </c>
      <c r="E7" s="614"/>
      <c r="F7" s="614"/>
      <c r="G7" s="614" t="s">
        <v>148</v>
      </c>
      <c r="H7" s="614" t="s">
        <v>382</v>
      </c>
      <c r="I7" s="614" t="s">
        <v>4</v>
      </c>
    </row>
    <row r="8" spans="1:9" ht="46.5" customHeight="1">
      <c r="A8" s="613"/>
      <c r="B8" s="614"/>
      <c r="C8" s="615"/>
      <c r="D8" s="50" t="s">
        <v>3</v>
      </c>
      <c r="E8" s="38" t="s">
        <v>1</v>
      </c>
      <c r="F8" s="38" t="s">
        <v>2</v>
      </c>
      <c r="G8" s="614"/>
      <c r="H8" s="614"/>
      <c r="I8" s="614"/>
    </row>
    <row r="9" spans="1:9" ht="15">
      <c r="A9" s="150">
        <v>-1</v>
      </c>
      <c r="B9" s="150">
        <v>-2</v>
      </c>
      <c r="C9" s="151" t="s">
        <v>8</v>
      </c>
      <c r="D9" s="150">
        <v>-4</v>
      </c>
      <c r="E9" s="150">
        <v>-5</v>
      </c>
      <c r="F9" s="150">
        <v>-6</v>
      </c>
      <c r="G9" s="150">
        <v>-7</v>
      </c>
      <c r="H9" s="150">
        <v>-8</v>
      </c>
      <c r="I9" s="150">
        <v>-9</v>
      </c>
    </row>
    <row r="10" spans="1:9" ht="15.75" customHeight="1">
      <c r="A10" s="624" t="s">
        <v>1063</v>
      </c>
      <c r="B10" s="625"/>
      <c r="C10" s="625"/>
      <c r="D10" s="625"/>
      <c r="E10" s="625"/>
      <c r="F10" s="625"/>
      <c r="G10" s="625"/>
      <c r="H10" s="625"/>
      <c r="I10" s="625"/>
    </row>
    <row r="11" spans="1:9" ht="15">
      <c r="A11" s="396" t="s">
        <v>46</v>
      </c>
      <c r="B11" s="152" t="s">
        <v>448</v>
      </c>
      <c r="C11" s="153">
        <f>D11+E11+F11</f>
        <v>3</v>
      </c>
      <c r="D11" s="153">
        <f>SUM(D12:D13)</f>
        <v>3</v>
      </c>
      <c r="E11" s="153">
        <f>SUM(E12:E13)</f>
        <v>0</v>
      </c>
      <c r="F11" s="153">
        <f>SUM(F12:F13)</f>
        <v>0</v>
      </c>
      <c r="G11" s="154"/>
      <c r="H11" s="152"/>
      <c r="I11" s="154"/>
    </row>
    <row r="12" spans="1:9" ht="39">
      <c r="A12" s="155">
        <v>1</v>
      </c>
      <c r="B12" s="156" t="s">
        <v>449</v>
      </c>
      <c r="C12" s="157">
        <f aca="true" t="shared" si="0" ref="C12:C23">D12+E12+F12</f>
        <v>2.5</v>
      </c>
      <c r="D12" s="157">
        <v>2.5</v>
      </c>
      <c r="E12" s="158"/>
      <c r="F12" s="158"/>
      <c r="G12" s="158" t="s">
        <v>450</v>
      </c>
      <c r="H12" s="159" t="s">
        <v>451</v>
      </c>
      <c r="I12" s="158"/>
    </row>
    <row r="13" spans="1:9" ht="26.25">
      <c r="A13" s="155">
        <v>2</v>
      </c>
      <c r="B13" s="156" t="s">
        <v>452</v>
      </c>
      <c r="C13" s="157">
        <f t="shared" si="0"/>
        <v>0.5</v>
      </c>
      <c r="D13" s="157">
        <v>0.5</v>
      </c>
      <c r="E13" s="158"/>
      <c r="F13" s="158"/>
      <c r="G13" s="158" t="s">
        <v>446</v>
      </c>
      <c r="H13" s="159" t="s">
        <v>453</v>
      </c>
      <c r="I13" s="158"/>
    </row>
    <row r="14" spans="1:9" ht="15">
      <c r="A14" s="396" t="s">
        <v>49</v>
      </c>
      <c r="B14" s="160" t="s">
        <v>64</v>
      </c>
      <c r="C14" s="153">
        <f t="shared" si="0"/>
        <v>4.7</v>
      </c>
      <c r="D14" s="153">
        <f>SUM(D15:D19)</f>
        <v>4.7</v>
      </c>
      <c r="E14" s="153">
        <f>SUM(E15:E19)</f>
        <v>0</v>
      </c>
      <c r="F14" s="153">
        <f>SUM(F15:F19)</f>
        <v>0</v>
      </c>
      <c r="G14" s="154"/>
      <c r="H14" s="152"/>
      <c r="I14" s="154"/>
    </row>
    <row r="15" spans="1:9" ht="26.25">
      <c r="A15" s="155">
        <v>3</v>
      </c>
      <c r="B15" s="156" t="s">
        <v>454</v>
      </c>
      <c r="C15" s="157">
        <f t="shared" si="0"/>
        <v>0.2</v>
      </c>
      <c r="D15" s="157">
        <v>0.2</v>
      </c>
      <c r="E15" s="158"/>
      <c r="F15" s="158"/>
      <c r="G15" s="158" t="s">
        <v>455</v>
      </c>
      <c r="H15" s="159" t="s">
        <v>456</v>
      </c>
      <c r="I15" s="158"/>
    </row>
    <row r="16" spans="1:9" ht="39">
      <c r="A16" s="155">
        <v>4</v>
      </c>
      <c r="B16" s="156" t="s">
        <v>457</v>
      </c>
      <c r="C16" s="157">
        <f t="shared" si="0"/>
        <v>0.5</v>
      </c>
      <c r="D16" s="157">
        <v>0.5</v>
      </c>
      <c r="E16" s="158"/>
      <c r="F16" s="158"/>
      <c r="G16" s="158" t="s">
        <v>458</v>
      </c>
      <c r="H16" s="159" t="s">
        <v>459</v>
      </c>
      <c r="I16" s="158"/>
    </row>
    <row r="17" spans="1:9" ht="26.25">
      <c r="A17" s="155">
        <v>5</v>
      </c>
      <c r="B17" s="156" t="s">
        <v>460</v>
      </c>
      <c r="C17" s="157">
        <f t="shared" si="0"/>
        <v>0.9</v>
      </c>
      <c r="D17" s="157">
        <v>0.9</v>
      </c>
      <c r="E17" s="158"/>
      <c r="F17" s="158"/>
      <c r="G17" s="158" t="s">
        <v>455</v>
      </c>
      <c r="H17" s="159" t="s">
        <v>461</v>
      </c>
      <c r="I17" s="158"/>
    </row>
    <row r="18" spans="1:9" ht="26.25">
      <c r="A18" s="155">
        <v>6</v>
      </c>
      <c r="B18" s="156" t="s">
        <v>462</v>
      </c>
      <c r="C18" s="157">
        <f t="shared" si="0"/>
        <v>1</v>
      </c>
      <c r="D18" s="157">
        <v>1</v>
      </c>
      <c r="E18" s="158"/>
      <c r="F18" s="158"/>
      <c r="G18" s="158" t="s">
        <v>463</v>
      </c>
      <c r="H18" s="159" t="s">
        <v>464</v>
      </c>
      <c r="I18" s="158"/>
    </row>
    <row r="19" spans="1:9" ht="39">
      <c r="A19" s="155">
        <v>7</v>
      </c>
      <c r="B19" s="159" t="s">
        <v>465</v>
      </c>
      <c r="C19" s="157">
        <f t="shared" si="0"/>
        <v>2.1</v>
      </c>
      <c r="D19" s="157">
        <v>2.1</v>
      </c>
      <c r="E19" s="158"/>
      <c r="F19" s="158"/>
      <c r="G19" s="158" t="s">
        <v>455</v>
      </c>
      <c r="H19" s="159" t="s">
        <v>466</v>
      </c>
      <c r="I19" s="158"/>
    </row>
    <row r="20" spans="1:9" ht="15">
      <c r="A20" s="396" t="s">
        <v>51</v>
      </c>
      <c r="B20" s="160" t="s">
        <v>467</v>
      </c>
      <c r="C20" s="153">
        <f>C21</f>
        <v>2</v>
      </c>
      <c r="D20" s="153">
        <f>D21</f>
        <v>2</v>
      </c>
      <c r="E20" s="153">
        <f>E21</f>
        <v>0</v>
      </c>
      <c r="F20" s="153">
        <f>F21</f>
        <v>0</v>
      </c>
      <c r="G20" s="154"/>
      <c r="H20" s="152"/>
      <c r="I20" s="154"/>
    </row>
    <row r="21" spans="1:9" ht="39">
      <c r="A21" s="155">
        <v>8</v>
      </c>
      <c r="B21" s="159" t="s">
        <v>468</v>
      </c>
      <c r="C21" s="157">
        <f t="shared" si="0"/>
        <v>2</v>
      </c>
      <c r="D21" s="157">
        <v>2</v>
      </c>
      <c r="E21" s="158"/>
      <c r="F21" s="158"/>
      <c r="G21" s="158" t="s">
        <v>469</v>
      </c>
      <c r="H21" s="159" t="s">
        <v>470</v>
      </c>
      <c r="I21" s="158"/>
    </row>
    <row r="22" spans="1:9" ht="15">
      <c r="A22" s="154" t="s">
        <v>53</v>
      </c>
      <c r="B22" s="160" t="s">
        <v>429</v>
      </c>
      <c r="C22" s="153">
        <f t="shared" si="0"/>
        <v>1</v>
      </c>
      <c r="D22" s="153">
        <f>D23</f>
        <v>0</v>
      </c>
      <c r="E22" s="153">
        <f>E23</f>
        <v>1</v>
      </c>
      <c r="F22" s="153">
        <f>F23</f>
        <v>0</v>
      </c>
      <c r="G22" s="154"/>
      <c r="H22" s="152"/>
      <c r="I22" s="154"/>
    </row>
    <row r="23" spans="1:9" ht="26.25">
      <c r="A23" s="158">
        <v>9</v>
      </c>
      <c r="B23" s="159" t="s">
        <v>445</v>
      </c>
      <c r="C23" s="157">
        <f t="shared" si="0"/>
        <v>1</v>
      </c>
      <c r="D23" s="157"/>
      <c r="E23" s="157">
        <v>1</v>
      </c>
      <c r="F23" s="158"/>
      <c r="G23" s="158" t="s">
        <v>446</v>
      </c>
      <c r="H23" s="159" t="s">
        <v>447</v>
      </c>
      <c r="I23" s="158"/>
    </row>
    <row r="24" spans="1:9" ht="15">
      <c r="A24" s="154"/>
      <c r="B24" s="152" t="s">
        <v>1175</v>
      </c>
      <c r="C24" s="153">
        <f>C22+C20+C14+C11</f>
        <v>10.7</v>
      </c>
      <c r="D24" s="153">
        <f>D22+D20+D14+D11</f>
        <v>9.7</v>
      </c>
      <c r="E24" s="153">
        <f>E22+E20+E14+E11</f>
        <v>1</v>
      </c>
      <c r="F24" s="153">
        <f>F22+F20+F14+F11</f>
        <v>0</v>
      </c>
      <c r="G24" s="154"/>
      <c r="H24" s="152"/>
      <c r="I24" s="154"/>
    </row>
    <row r="25" spans="1:9" ht="31.5" customHeight="1">
      <c r="A25" s="622" t="s">
        <v>1493</v>
      </c>
      <c r="B25" s="623"/>
      <c r="C25" s="623"/>
      <c r="D25" s="623"/>
      <c r="E25" s="623"/>
      <c r="F25" s="623"/>
      <c r="G25" s="623"/>
      <c r="H25" s="623"/>
      <c r="I25" s="623"/>
    </row>
    <row r="26" spans="1:9" ht="15">
      <c r="A26" s="160"/>
      <c r="B26" s="156" t="s">
        <v>1176</v>
      </c>
      <c r="C26" s="160"/>
      <c r="D26" s="160"/>
      <c r="E26" s="160"/>
      <c r="F26" s="160"/>
      <c r="G26" s="160"/>
      <c r="H26" s="160"/>
      <c r="I26" s="160"/>
    </row>
    <row r="27" spans="1:9" ht="15.75" customHeight="1">
      <c r="A27" s="622" t="s">
        <v>1173</v>
      </c>
      <c r="B27" s="622"/>
      <c r="C27" s="622"/>
      <c r="D27" s="622"/>
      <c r="E27" s="622"/>
      <c r="F27" s="622"/>
      <c r="G27" s="622"/>
      <c r="H27" s="622"/>
      <c r="I27" s="622"/>
    </row>
    <row r="28" spans="1:9" ht="15">
      <c r="A28" s="396" t="s">
        <v>46</v>
      </c>
      <c r="B28" s="160" t="s">
        <v>429</v>
      </c>
      <c r="C28" s="153">
        <f aca="true" t="shared" si="1" ref="C28:C33">D28+E28+F28</f>
        <v>1.9500000000000002</v>
      </c>
      <c r="D28" s="153">
        <f>SUM(D29:D33)</f>
        <v>1.9500000000000002</v>
      </c>
      <c r="E28" s="153">
        <f>SUM(E29:E33)</f>
        <v>0</v>
      </c>
      <c r="F28" s="153">
        <f>SUM(F29:F33)</f>
        <v>0</v>
      </c>
      <c r="G28" s="396"/>
      <c r="H28" s="160"/>
      <c r="I28" s="396"/>
    </row>
    <row r="29" spans="1:9" ht="52.5">
      <c r="A29" s="155">
        <v>1</v>
      </c>
      <c r="B29" s="159" t="s">
        <v>430</v>
      </c>
      <c r="C29" s="157">
        <f t="shared" si="1"/>
        <v>0.8</v>
      </c>
      <c r="D29" s="157">
        <v>0.8</v>
      </c>
      <c r="E29" s="161"/>
      <c r="F29" s="155"/>
      <c r="G29" s="158" t="s">
        <v>431</v>
      </c>
      <c r="H29" s="159" t="s">
        <v>432</v>
      </c>
      <c r="I29" s="157" t="s">
        <v>678</v>
      </c>
    </row>
    <row r="30" spans="1:9" ht="52.5">
      <c r="A30" s="155">
        <v>2</v>
      </c>
      <c r="B30" s="159" t="s">
        <v>433</v>
      </c>
      <c r="C30" s="157">
        <f t="shared" si="1"/>
        <v>0.3</v>
      </c>
      <c r="D30" s="157">
        <v>0.3</v>
      </c>
      <c r="E30" s="158"/>
      <c r="F30" s="158"/>
      <c r="G30" s="158" t="s">
        <v>434</v>
      </c>
      <c r="H30" s="159" t="s">
        <v>435</v>
      </c>
      <c r="I30" s="158" t="s">
        <v>678</v>
      </c>
    </row>
    <row r="31" spans="1:9" ht="52.5">
      <c r="A31" s="155">
        <v>3</v>
      </c>
      <c r="B31" s="159" t="s">
        <v>436</v>
      </c>
      <c r="C31" s="157">
        <f t="shared" si="1"/>
        <v>0.3</v>
      </c>
      <c r="D31" s="157">
        <v>0.3</v>
      </c>
      <c r="E31" s="158"/>
      <c r="F31" s="158"/>
      <c r="G31" s="158" t="s">
        <v>437</v>
      </c>
      <c r="H31" s="159" t="s">
        <v>438</v>
      </c>
      <c r="I31" s="158" t="s">
        <v>678</v>
      </c>
    </row>
    <row r="32" spans="1:9" ht="39">
      <c r="A32" s="155">
        <v>4</v>
      </c>
      <c r="B32" s="159" t="s">
        <v>439</v>
      </c>
      <c r="C32" s="157">
        <f t="shared" si="1"/>
        <v>0.5</v>
      </c>
      <c r="D32" s="157">
        <v>0.5</v>
      </c>
      <c r="E32" s="158"/>
      <c r="F32" s="158"/>
      <c r="G32" s="158" t="s">
        <v>440</v>
      </c>
      <c r="H32" s="159" t="s">
        <v>441</v>
      </c>
      <c r="I32" s="157" t="s">
        <v>678</v>
      </c>
    </row>
    <row r="33" spans="1:9" ht="39">
      <c r="A33" s="155">
        <v>5</v>
      </c>
      <c r="B33" s="159" t="s">
        <v>442</v>
      </c>
      <c r="C33" s="157">
        <f t="shared" si="1"/>
        <v>0.05</v>
      </c>
      <c r="D33" s="157">
        <v>0.05</v>
      </c>
      <c r="E33" s="158"/>
      <c r="F33" s="158"/>
      <c r="G33" s="158" t="s">
        <v>443</v>
      </c>
      <c r="H33" s="159" t="s">
        <v>444</v>
      </c>
      <c r="I33" s="158" t="s">
        <v>678</v>
      </c>
    </row>
    <row r="34" spans="1:9" ht="15">
      <c r="A34" s="628" t="s">
        <v>1177</v>
      </c>
      <c r="B34" s="628"/>
      <c r="C34" s="153">
        <f>C28</f>
        <v>1.9500000000000002</v>
      </c>
      <c r="D34" s="153">
        <f>D28</f>
        <v>1.9500000000000002</v>
      </c>
      <c r="E34" s="153">
        <f>E28</f>
        <v>0</v>
      </c>
      <c r="F34" s="153">
        <f>F28</f>
        <v>0</v>
      </c>
      <c r="G34" s="153"/>
      <c r="H34" s="152"/>
      <c r="I34" s="396"/>
    </row>
    <row r="35" spans="1:9" ht="15">
      <c r="A35" s="629" t="s">
        <v>1379</v>
      </c>
      <c r="B35" s="629"/>
      <c r="C35" s="153">
        <f>C34+C24</f>
        <v>12.649999999999999</v>
      </c>
      <c r="D35" s="153">
        <f>D34+D24</f>
        <v>11.649999999999999</v>
      </c>
      <c r="E35" s="153">
        <f>E34+E24</f>
        <v>1</v>
      </c>
      <c r="F35" s="153">
        <f>F34+F24</f>
        <v>0</v>
      </c>
      <c r="G35" s="153"/>
      <c r="H35" s="152"/>
      <c r="I35" s="396"/>
    </row>
    <row r="37" spans="7:9" ht="15">
      <c r="G37" s="627"/>
      <c r="H37" s="627"/>
      <c r="I37" s="627"/>
    </row>
  </sheetData>
  <sheetProtection/>
  <mergeCells count="19">
    <mergeCell ref="D7:F7"/>
    <mergeCell ref="G7:G8"/>
    <mergeCell ref="A1:B1"/>
    <mergeCell ref="G1:I1"/>
    <mergeCell ref="A2:B2"/>
    <mergeCell ref="G2:I2"/>
    <mergeCell ref="A4:I4"/>
    <mergeCell ref="A5:I5"/>
    <mergeCell ref="H7:H8"/>
    <mergeCell ref="I7:I8"/>
    <mergeCell ref="A7:A8"/>
    <mergeCell ref="G37:I37"/>
    <mergeCell ref="A10:I10"/>
    <mergeCell ref="A25:I25"/>
    <mergeCell ref="A27:I27"/>
    <mergeCell ref="A34:B34"/>
    <mergeCell ref="A35:B35"/>
    <mergeCell ref="B7:B8"/>
    <mergeCell ref="C7:C8"/>
  </mergeCells>
  <printOptions/>
  <pageMargins left="0.62" right="0.44" top="0.48" bottom="0.52" header="0.3" footer="0.3"/>
  <pageSetup horizontalDpi="600" verticalDpi="600" orientation="landscape" paperSize="9" r:id="rId2"/>
  <headerFooter>
    <oddFooter>&amp;R&amp;P</oddFooter>
  </headerFooter>
  <drawing r:id="rId1"/>
</worksheet>
</file>

<file path=xl/worksheets/sheet9.xml><?xml version="1.0" encoding="utf-8"?>
<worksheet xmlns="http://schemas.openxmlformats.org/spreadsheetml/2006/main" xmlns:r="http://schemas.openxmlformats.org/officeDocument/2006/relationships">
  <dimension ref="A1:J171"/>
  <sheetViews>
    <sheetView zoomScalePageLayoutView="0" workbookViewId="0" topLeftCell="A133">
      <selection activeCell="H136" sqref="H136"/>
    </sheetView>
  </sheetViews>
  <sheetFormatPr defaultColWidth="9.140625" defaultRowHeight="12.75"/>
  <cols>
    <col min="1" max="1" width="6.140625" style="43" customWidth="1"/>
    <col min="2" max="2" width="35.140625" style="43" customWidth="1"/>
    <col min="3" max="3" width="11.00390625" style="56" customWidth="1"/>
    <col min="4" max="4" width="8.28125" style="56" customWidth="1"/>
    <col min="5" max="5" width="7.57421875" style="56" customWidth="1"/>
    <col min="6" max="6" width="7.421875" style="43" customWidth="1"/>
    <col min="7" max="7" width="16.421875" style="43" customWidth="1"/>
    <col min="8" max="8" width="34.8515625" style="43" customWidth="1"/>
    <col min="9" max="9" width="9.421875" style="43" customWidth="1"/>
    <col min="10" max="16384" width="9.140625" style="43" customWidth="1"/>
  </cols>
  <sheetData>
    <row r="1" spans="1:9" ht="16.5">
      <c r="A1" s="589" t="s">
        <v>236</v>
      </c>
      <c r="B1" s="589"/>
      <c r="C1" s="3"/>
      <c r="D1" s="71"/>
      <c r="E1" s="71"/>
      <c r="F1" s="71"/>
      <c r="G1" s="590" t="s">
        <v>237</v>
      </c>
      <c r="H1" s="590"/>
      <c r="I1" s="590"/>
    </row>
    <row r="2" spans="1:9" ht="16.5">
      <c r="A2" s="590" t="s">
        <v>1145</v>
      </c>
      <c r="B2" s="590"/>
      <c r="C2" s="3"/>
      <c r="D2" s="33"/>
      <c r="E2" s="71"/>
      <c r="F2" s="71"/>
      <c r="G2" s="590" t="s">
        <v>238</v>
      </c>
      <c r="H2" s="590"/>
      <c r="I2" s="590"/>
    </row>
    <row r="3" spans="1:9" ht="15.75">
      <c r="A3" s="7"/>
      <c r="B3" s="3"/>
      <c r="C3" s="3"/>
      <c r="D3" s="8"/>
      <c r="E3" s="3"/>
      <c r="F3" s="3"/>
      <c r="G3" s="3"/>
      <c r="H3" s="7"/>
      <c r="I3" s="3"/>
    </row>
    <row r="4" spans="1:9" ht="31.5" customHeight="1">
      <c r="A4" s="594" t="s">
        <v>1495</v>
      </c>
      <c r="B4" s="594"/>
      <c r="C4" s="594"/>
      <c r="D4" s="594"/>
      <c r="E4" s="594"/>
      <c r="F4" s="594"/>
      <c r="G4" s="594"/>
      <c r="H4" s="594"/>
      <c r="I4" s="594"/>
    </row>
    <row r="5" spans="1:9" ht="16.5">
      <c r="A5" s="610" t="str">
        <f>'Tong '!A5:H5</f>
        <v>( Kèm theo Nghị quyết số 30/NQ-HĐND ngày 15 tháng 12 năm 2016 của Hội đồng nhân dân tỉnh)</v>
      </c>
      <c r="B5" s="610"/>
      <c r="C5" s="610"/>
      <c r="D5" s="610"/>
      <c r="E5" s="610"/>
      <c r="F5" s="610"/>
      <c r="G5" s="610"/>
      <c r="H5" s="610"/>
      <c r="I5" s="610"/>
    </row>
    <row r="6" spans="1:9" ht="20.25" customHeight="1">
      <c r="A6" s="256"/>
      <c r="B6" s="256"/>
      <c r="C6" s="256"/>
      <c r="D6" s="256"/>
      <c r="E6" s="256"/>
      <c r="F6" s="256"/>
      <c r="G6" s="256"/>
      <c r="H6" s="256"/>
      <c r="I6" s="256"/>
    </row>
    <row r="7" spans="1:9" ht="33.75" customHeight="1">
      <c r="A7" s="630" t="s">
        <v>0</v>
      </c>
      <c r="B7" s="631" t="s">
        <v>7</v>
      </c>
      <c r="C7" s="631" t="s">
        <v>6</v>
      </c>
      <c r="D7" s="631" t="s">
        <v>239</v>
      </c>
      <c r="E7" s="631"/>
      <c r="F7" s="631"/>
      <c r="G7" s="631" t="s">
        <v>148</v>
      </c>
      <c r="H7" s="631" t="s">
        <v>1017</v>
      </c>
      <c r="I7" s="632" t="s">
        <v>4</v>
      </c>
    </row>
    <row r="8" spans="1:9" ht="15.75">
      <c r="A8" s="630"/>
      <c r="B8" s="631"/>
      <c r="C8" s="631"/>
      <c r="D8" s="631" t="s">
        <v>3</v>
      </c>
      <c r="E8" s="631" t="s">
        <v>1</v>
      </c>
      <c r="F8" s="631" t="s">
        <v>2</v>
      </c>
      <c r="G8" s="631"/>
      <c r="H8" s="631"/>
      <c r="I8" s="632"/>
    </row>
    <row r="9" spans="1:9" ht="66" customHeight="1">
      <c r="A9" s="630"/>
      <c r="B9" s="631"/>
      <c r="C9" s="631"/>
      <c r="D9" s="631"/>
      <c r="E9" s="631"/>
      <c r="F9" s="631"/>
      <c r="G9" s="631"/>
      <c r="H9" s="631"/>
      <c r="I9" s="632"/>
    </row>
    <row r="10" spans="1:9" s="426" customFormat="1" ht="11.25">
      <c r="A10" s="429">
        <v>-1</v>
      </c>
      <c r="B10" s="429">
        <v>-2</v>
      </c>
      <c r="C10" s="429">
        <v>-3</v>
      </c>
      <c r="D10" s="429">
        <v>-4</v>
      </c>
      <c r="E10" s="429">
        <v>-5</v>
      </c>
      <c r="F10" s="429">
        <v>-6</v>
      </c>
      <c r="G10" s="429">
        <v>-7</v>
      </c>
      <c r="H10" s="429">
        <v>-8</v>
      </c>
      <c r="I10" s="429">
        <v>-9</v>
      </c>
    </row>
    <row r="11" spans="1:9" ht="18.75" customHeight="1">
      <c r="A11" s="617" t="s">
        <v>1063</v>
      </c>
      <c r="B11" s="618"/>
      <c r="C11" s="618"/>
      <c r="D11" s="618"/>
      <c r="E11" s="618"/>
      <c r="F11" s="618"/>
      <c r="G11" s="618"/>
      <c r="H11" s="618"/>
      <c r="I11" s="618"/>
    </row>
    <row r="12" spans="1:9" ht="15.75">
      <c r="A12" s="305" t="s">
        <v>46</v>
      </c>
      <c r="B12" s="93" t="s">
        <v>997</v>
      </c>
      <c r="C12" s="165">
        <f>D12+E12+F12</f>
        <v>20.599999999999998</v>
      </c>
      <c r="D12" s="165">
        <v>20.599999999999998</v>
      </c>
      <c r="E12" s="165">
        <v>0</v>
      </c>
      <c r="F12" s="165">
        <v>0</v>
      </c>
      <c r="G12" s="165">
        <v>0</v>
      </c>
      <c r="H12" s="165">
        <v>0</v>
      </c>
      <c r="I12" s="165">
        <v>0</v>
      </c>
    </row>
    <row r="13" spans="1:9" ht="94.5">
      <c r="A13" s="166">
        <v>1</v>
      </c>
      <c r="B13" s="87" t="s">
        <v>998</v>
      </c>
      <c r="C13" s="167">
        <f aca="true" t="shared" si="0" ref="C13:C76">D13+E13+F13</f>
        <v>4.9</v>
      </c>
      <c r="D13" s="167">
        <v>4.9</v>
      </c>
      <c r="E13" s="167"/>
      <c r="F13" s="167"/>
      <c r="G13" s="82" t="s">
        <v>1188</v>
      </c>
      <c r="H13" s="92" t="s">
        <v>1380</v>
      </c>
      <c r="I13" s="91"/>
    </row>
    <row r="14" spans="1:9" ht="94.5">
      <c r="A14" s="166">
        <v>2</v>
      </c>
      <c r="B14" s="87" t="s">
        <v>475</v>
      </c>
      <c r="C14" s="167">
        <f t="shared" si="0"/>
        <v>0.7</v>
      </c>
      <c r="D14" s="167">
        <v>0.7</v>
      </c>
      <c r="E14" s="166"/>
      <c r="F14" s="166"/>
      <c r="G14" s="82" t="s">
        <v>1189</v>
      </c>
      <c r="H14" s="92" t="s">
        <v>1381</v>
      </c>
      <c r="I14" s="91"/>
    </row>
    <row r="15" spans="1:9" ht="15.75">
      <c r="A15" s="305" t="s">
        <v>49</v>
      </c>
      <c r="B15" s="95" t="s">
        <v>82</v>
      </c>
      <c r="C15" s="165">
        <f t="shared" si="0"/>
        <v>17.8</v>
      </c>
      <c r="D15" s="165">
        <v>17.8</v>
      </c>
      <c r="E15" s="165">
        <v>0</v>
      </c>
      <c r="F15" s="165">
        <v>0</v>
      </c>
      <c r="G15" s="76"/>
      <c r="H15" s="94"/>
      <c r="I15" s="168"/>
    </row>
    <row r="16" spans="1:9" ht="47.25">
      <c r="A16" s="166">
        <v>3</v>
      </c>
      <c r="B16" s="88" t="s">
        <v>82</v>
      </c>
      <c r="C16" s="167">
        <f t="shared" si="0"/>
        <v>0.16</v>
      </c>
      <c r="D16" s="167">
        <v>0.16</v>
      </c>
      <c r="E16" s="167"/>
      <c r="F16" s="167"/>
      <c r="G16" s="82" t="s">
        <v>1190</v>
      </c>
      <c r="H16" s="92" t="s">
        <v>1382</v>
      </c>
      <c r="I16" s="91"/>
    </row>
    <row r="17" spans="1:9" ht="47.25">
      <c r="A17" s="166">
        <v>4</v>
      </c>
      <c r="B17" s="88" t="s">
        <v>82</v>
      </c>
      <c r="C17" s="167">
        <f t="shared" si="0"/>
        <v>0.42</v>
      </c>
      <c r="D17" s="167">
        <v>0.42</v>
      </c>
      <c r="E17" s="167"/>
      <c r="F17" s="167"/>
      <c r="G17" s="82" t="s">
        <v>1191</v>
      </c>
      <c r="H17" s="92" t="s">
        <v>1382</v>
      </c>
      <c r="I17" s="91"/>
    </row>
    <row r="18" spans="1:9" ht="47.25">
      <c r="A18" s="166">
        <v>5</v>
      </c>
      <c r="B18" s="88" t="s">
        <v>82</v>
      </c>
      <c r="C18" s="167">
        <f t="shared" si="0"/>
        <v>0.07</v>
      </c>
      <c r="D18" s="167">
        <v>0.07</v>
      </c>
      <c r="E18" s="166"/>
      <c r="F18" s="166"/>
      <c r="G18" s="82" t="s">
        <v>1192</v>
      </c>
      <c r="H18" s="92" t="s">
        <v>1382</v>
      </c>
      <c r="I18" s="91"/>
    </row>
    <row r="19" spans="1:9" ht="47.25">
      <c r="A19" s="166">
        <v>6</v>
      </c>
      <c r="B19" s="88" t="s">
        <v>82</v>
      </c>
      <c r="C19" s="167">
        <f t="shared" si="0"/>
        <v>0.07</v>
      </c>
      <c r="D19" s="167">
        <v>0.07</v>
      </c>
      <c r="E19" s="167"/>
      <c r="F19" s="167"/>
      <c r="G19" s="82" t="s">
        <v>1193</v>
      </c>
      <c r="H19" s="92" t="s">
        <v>1383</v>
      </c>
      <c r="I19" s="91"/>
    </row>
    <row r="20" spans="1:9" ht="47.25">
      <c r="A20" s="166">
        <v>7</v>
      </c>
      <c r="B20" s="88" t="s">
        <v>82</v>
      </c>
      <c r="C20" s="167">
        <f t="shared" si="0"/>
        <v>0.06</v>
      </c>
      <c r="D20" s="167">
        <v>0.06</v>
      </c>
      <c r="E20" s="167"/>
      <c r="F20" s="167"/>
      <c r="G20" s="82" t="s">
        <v>1195</v>
      </c>
      <c r="H20" s="92" t="s">
        <v>1383</v>
      </c>
      <c r="I20" s="91"/>
    </row>
    <row r="21" spans="1:9" ht="47.25">
      <c r="A21" s="166">
        <v>8</v>
      </c>
      <c r="B21" s="88" t="s">
        <v>82</v>
      </c>
      <c r="C21" s="167">
        <f t="shared" si="0"/>
        <v>0.04</v>
      </c>
      <c r="D21" s="167">
        <v>0.04</v>
      </c>
      <c r="E21" s="167"/>
      <c r="F21" s="167"/>
      <c r="G21" s="82" t="s">
        <v>1196</v>
      </c>
      <c r="H21" s="92" t="s">
        <v>1383</v>
      </c>
      <c r="I21" s="168"/>
    </row>
    <row r="22" spans="1:9" ht="47.25">
      <c r="A22" s="166">
        <v>9</v>
      </c>
      <c r="B22" s="88" t="s">
        <v>82</v>
      </c>
      <c r="C22" s="167">
        <f t="shared" si="0"/>
        <v>0.11</v>
      </c>
      <c r="D22" s="167">
        <v>0.11</v>
      </c>
      <c r="E22" s="167"/>
      <c r="F22" s="167"/>
      <c r="G22" s="82" t="s">
        <v>1197</v>
      </c>
      <c r="H22" s="92" t="s">
        <v>1383</v>
      </c>
      <c r="I22" s="91"/>
    </row>
    <row r="23" spans="1:9" ht="47.25">
      <c r="A23" s="166">
        <v>10</v>
      </c>
      <c r="B23" s="88" t="s">
        <v>82</v>
      </c>
      <c r="C23" s="167">
        <f t="shared" si="0"/>
        <v>0.09</v>
      </c>
      <c r="D23" s="167">
        <v>0.09</v>
      </c>
      <c r="E23" s="167"/>
      <c r="F23" s="167"/>
      <c r="G23" s="82" t="s">
        <v>1198</v>
      </c>
      <c r="H23" s="92" t="s">
        <v>1194</v>
      </c>
      <c r="I23" s="91"/>
    </row>
    <row r="24" spans="1:9" ht="110.25">
      <c r="A24" s="166">
        <v>11</v>
      </c>
      <c r="B24" s="88" t="s">
        <v>82</v>
      </c>
      <c r="C24" s="167">
        <f t="shared" si="0"/>
        <v>0.06</v>
      </c>
      <c r="D24" s="167">
        <v>0.06</v>
      </c>
      <c r="E24" s="166"/>
      <c r="F24" s="166"/>
      <c r="G24" s="82" t="s">
        <v>1199</v>
      </c>
      <c r="H24" s="92" t="s">
        <v>1384</v>
      </c>
      <c r="I24" s="91"/>
    </row>
    <row r="25" spans="1:9" ht="63">
      <c r="A25" s="166">
        <v>12</v>
      </c>
      <c r="B25" s="88" t="s">
        <v>82</v>
      </c>
      <c r="C25" s="167">
        <f t="shared" si="0"/>
        <v>0.12</v>
      </c>
      <c r="D25" s="167">
        <v>0.12</v>
      </c>
      <c r="E25" s="167"/>
      <c r="F25" s="167"/>
      <c r="G25" s="82" t="s">
        <v>1200</v>
      </c>
      <c r="H25" s="92" t="s">
        <v>1385</v>
      </c>
      <c r="I25" s="91"/>
    </row>
    <row r="26" spans="1:9" ht="47.25">
      <c r="A26" s="166">
        <v>13</v>
      </c>
      <c r="B26" s="88" t="s">
        <v>82</v>
      </c>
      <c r="C26" s="167">
        <f t="shared" si="0"/>
        <v>0.13</v>
      </c>
      <c r="D26" s="167">
        <v>0.13</v>
      </c>
      <c r="E26" s="167"/>
      <c r="F26" s="167"/>
      <c r="G26" s="82" t="s">
        <v>1201</v>
      </c>
      <c r="H26" s="92" t="s">
        <v>1385</v>
      </c>
      <c r="I26" s="91"/>
    </row>
    <row r="27" spans="1:9" ht="47.25">
      <c r="A27" s="166">
        <v>14</v>
      </c>
      <c r="B27" s="88" t="s">
        <v>82</v>
      </c>
      <c r="C27" s="167">
        <f t="shared" si="0"/>
        <v>0.08</v>
      </c>
      <c r="D27" s="167">
        <v>0.08</v>
      </c>
      <c r="E27" s="167"/>
      <c r="F27" s="167"/>
      <c r="G27" s="82" t="s">
        <v>1202</v>
      </c>
      <c r="H27" s="92" t="s">
        <v>1385</v>
      </c>
      <c r="I27" s="91"/>
    </row>
    <row r="28" spans="1:9" ht="63">
      <c r="A28" s="166">
        <v>15</v>
      </c>
      <c r="B28" s="88" t="s">
        <v>82</v>
      </c>
      <c r="C28" s="167">
        <f t="shared" si="0"/>
        <v>0.08</v>
      </c>
      <c r="D28" s="167">
        <v>0.08</v>
      </c>
      <c r="E28" s="167"/>
      <c r="F28" s="167"/>
      <c r="G28" s="82" t="s">
        <v>1203</v>
      </c>
      <c r="H28" s="92" t="s">
        <v>1385</v>
      </c>
      <c r="I28" s="91"/>
    </row>
    <row r="29" spans="1:9" ht="47.25">
      <c r="A29" s="166">
        <v>16</v>
      </c>
      <c r="B29" s="88" t="s">
        <v>82</v>
      </c>
      <c r="C29" s="167">
        <f t="shared" si="0"/>
        <v>0.06</v>
      </c>
      <c r="D29" s="167">
        <v>0.06</v>
      </c>
      <c r="E29" s="167"/>
      <c r="F29" s="167"/>
      <c r="G29" s="82" t="s">
        <v>1204</v>
      </c>
      <c r="H29" s="92" t="s">
        <v>1385</v>
      </c>
      <c r="I29" s="91"/>
    </row>
    <row r="30" spans="1:9" ht="63">
      <c r="A30" s="166">
        <v>17</v>
      </c>
      <c r="B30" s="88" t="s">
        <v>82</v>
      </c>
      <c r="C30" s="167">
        <f t="shared" si="0"/>
        <v>0.05</v>
      </c>
      <c r="D30" s="167">
        <v>0.05</v>
      </c>
      <c r="E30" s="167"/>
      <c r="F30" s="167"/>
      <c r="G30" s="82" t="s">
        <v>1205</v>
      </c>
      <c r="H30" s="92" t="s">
        <v>1385</v>
      </c>
      <c r="I30" s="91"/>
    </row>
    <row r="31" spans="1:9" ht="47.25">
      <c r="A31" s="166">
        <v>18</v>
      </c>
      <c r="B31" s="88" t="s">
        <v>82</v>
      </c>
      <c r="C31" s="167">
        <f t="shared" si="0"/>
        <v>0.2</v>
      </c>
      <c r="D31" s="167">
        <v>0.2</v>
      </c>
      <c r="E31" s="167"/>
      <c r="F31" s="167"/>
      <c r="G31" s="82" t="s">
        <v>1206</v>
      </c>
      <c r="H31" s="92" t="s">
        <v>1385</v>
      </c>
      <c r="I31" s="91"/>
    </row>
    <row r="32" spans="1:9" ht="47.25">
      <c r="A32" s="166">
        <v>19</v>
      </c>
      <c r="B32" s="88" t="s">
        <v>82</v>
      </c>
      <c r="C32" s="167">
        <f t="shared" si="0"/>
        <v>0.08</v>
      </c>
      <c r="D32" s="167">
        <v>0.08</v>
      </c>
      <c r="E32" s="166"/>
      <c r="F32" s="166"/>
      <c r="G32" s="82" t="s">
        <v>1207</v>
      </c>
      <c r="H32" s="92" t="s">
        <v>1385</v>
      </c>
      <c r="I32" s="91"/>
    </row>
    <row r="33" spans="1:9" ht="47.25">
      <c r="A33" s="166">
        <v>20</v>
      </c>
      <c r="B33" s="88" t="s">
        <v>82</v>
      </c>
      <c r="C33" s="167">
        <f t="shared" si="0"/>
        <v>0.1</v>
      </c>
      <c r="D33" s="167">
        <v>0.1</v>
      </c>
      <c r="E33" s="166"/>
      <c r="F33" s="166"/>
      <c r="G33" s="82" t="s">
        <v>1208</v>
      </c>
      <c r="H33" s="92" t="s">
        <v>1385</v>
      </c>
      <c r="I33" s="91"/>
    </row>
    <row r="34" spans="1:9" ht="47.25">
      <c r="A34" s="166">
        <v>21</v>
      </c>
      <c r="B34" s="88" t="s">
        <v>82</v>
      </c>
      <c r="C34" s="167">
        <f t="shared" si="0"/>
        <v>0.1</v>
      </c>
      <c r="D34" s="167">
        <v>0.1</v>
      </c>
      <c r="E34" s="167"/>
      <c r="F34" s="167"/>
      <c r="G34" s="82" t="s">
        <v>1209</v>
      </c>
      <c r="H34" s="92" t="s">
        <v>1386</v>
      </c>
      <c r="I34" s="91"/>
    </row>
    <row r="35" spans="1:9" ht="47.25">
      <c r="A35" s="166">
        <v>22</v>
      </c>
      <c r="B35" s="88" t="s">
        <v>82</v>
      </c>
      <c r="C35" s="167">
        <f t="shared" si="0"/>
        <v>0.1</v>
      </c>
      <c r="D35" s="167">
        <v>0.1</v>
      </c>
      <c r="E35" s="167"/>
      <c r="F35" s="167"/>
      <c r="G35" s="82" t="s">
        <v>1210</v>
      </c>
      <c r="H35" s="92" t="s">
        <v>1387</v>
      </c>
      <c r="I35" s="91"/>
    </row>
    <row r="36" spans="1:9" ht="47.25">
      <c r="A36" s="166">
        <v>23</v>
      </c>
      <c r="B36" s="88" t="s">
        <v>82</v>
      </c>
      <c r="C36" s="167">
        <f t="shared" si="0"/>
        <v>3.7</v>
      </c>
      <c r="D36" s="167">
        <v>3.7</v>
      </c>
      <c r="E36" s="167"/>
      <c r="F36" s="167"/>
      <c r="G36" s="82" t="s">
        <v>1211</v>
      </c>
      <c r="H36" s="92" t="s">
        <v>1387</v>
      </c>
      <c r="I36" s="168"/>
    </row>
    <row r="37" spans="1:9" ht="47.25">
      <c r="A37" s="166">
        <v>24</v>
      </c>
      <c r="B37" s="88" t="s">
        <v>82</v>
      </c>
      <c r="C37" s="167">
        <f t="shared" si="0"/>
        <v>0.05</v>
      </c>
      <c r="D37" s="167">
        <v>0.05</v>
      </c>
      <c r="E37" s="167"/>
      <c r="F37" s="167"/>
      <c r="G37" s="82" t="s">
        <v>1212</v>
      </c>
      <c r="H37" s="92" t="s">
        <v>1387</v>
      </c>
      <c r="I37" s="91"/>
    </row>
    <row r="38" spans="1:9" ht="47.25">
      <c r="A38" s="166">
        <v>25</v>
      </c>
      <c r="B38" s="88" t="s">
        <v>82</v>
      </c>
      <c r="C38" s="167">
        <f t="shared" si="0"/>
        <v>0.1</v>
      </c>
      <c r="D38" s="167">
        <v>0.1</v>
      </c>
      <c r="E38" s="167"/>
      <c r="F38" s="167"/>
      <c r="G38" s="82" t="s">
        <v>1213</v>
      </c>
      <c r="H38" s="92" t="s">
        <v>1387</v>
      </c>
      <c r="I38" s="168"/>
    </row>
    <row r="39" spans="1:9" ht="47.25">
      <c r="A39" s="166">
        <v>26</v>
      </c>
      <c r="B39" s="88" t="s">
        <v>82</v>
      </c>
      <c r="C39" s="167">
        <f t="shared" si="0"/>
        <v>0.1</v>
      </c>
      <c r="D39" s="167">
        <v>0.1</v>
      </c>
      <c r="E39" s="167"/>
      <c r="F39" s="167"/>
      <c r="G39" s="82" t="s">
        <v>1214</v>
      </c>
      <c r="H39" s="92" t="s">
        <v>1387</v>
      </c>
      <c r="I39" s="91"/>
    </row>
    <row r="40" spans="1:9" ht="47.25">
      <c r="A40" s="166">
        <v>27</v>
      </c>
      <c r="B40" s="88" t="s">
        <v>82</v>
      </c>
      <c r="C40" s="167">
        <f t="shared" si="0"/>
        <v>1.7</v>
      </c>
      <c r="D40" s="167">
        <v>1.7</v>
      </c>
      <c r="E40" s="167"/>
      <c r="F40" s="167"/>
      <c r="G40" s="82" t="s">
        <v>1215</v>
      </c>
      <c r="H40" s="92" t="s">
        <v>1387</v>
      </c>
      <c r="I40" s="91"/>
    </row>
    <row r="41" spans="1:9" ht="63">
      <c r="A41" s="166">
        <v>28</v>
      </c>
      <c r="B41" s="88" t="s">
        <v>82</v>
      </c>
      <c r="C41" s="167">
        <f t="shared" si="0"/>
        <v>0.1</v>
      </c>
      <c r="D41" s="167">
        <v>0.1</v>
      </c>
      <c r="E41" s="167"/>
      <c r="F41" s="167"/>
      <c r="G41" s="82" t="s">
        <v>1216</v>
      </c>
      <c r="H41" s="92" t="s">
        <v>1387</v>
      </c>
      <c r="I41" s="91"/>
    </row>
    <row r="42" spans="1:9" ht="47.25">
      <c r="A42" s="166">
        <v>29</v>
      </c>
      <c r="B42" s="88" t="s">
        <v>82</v>
      </c>
      <c r="C42" s="167">
        <f t="shared" si="0"/>
        <v>0.1</v>
      </c>
      <c r="D42" s="167">
        <v>0.1</v>
      </c>
      <c r="E42" s="167"/>
      <c r="F42" s="167"/>
      <c r="G42" s="82" t="s">
        <v>1217</v>
      </c>
      <c r="H42" s="92" t="s">
        <v>1387</v>
      </c>
      <c r="I42" s="168"/>
    </row>
    <row r="43" spans="1:9" ht="47.25">
      <c r="A43" s="166">
        <v>30</v>
      </c>
      <c r="B43" s="88" t="s">
        <v>82</v>
      </c>
      <c r="C43" s="167">
        <f t="shared" si="0"/>
        <v>0.13</v>
      </c>
      <c r="D43" s="167">
        <v>0.13</v>
      </c>
      <c r="E43" s="167"/>
      <c r="F43" s="167"/>
      <c r="G43" s="82" t="s">
        <v>1218</v>
      </c>
      <c r="H43" s="92" t="s">
        <v>1387</v>
      </c>
      <c r="I43" s="91"/>
    </row>
    <row r="44" spans="1:9" ht="47.25">
      <c r="A44" s="166">
        <v>31</v>
      </c>
      <c r="B44" s="88" t="s">
        <v>82</v>
      </c>
      <c r="C44" s="167">
        <f t="shared" si="0"/>
        <v>0.13</v>
      </c>
      <c r="D44" s="167">
        <v>0.13</v>
      </c>
      <c r="E44" s="167"/>
      <c r="F44" s="167"/>
      <c r="G44" s="82" t="s">
        <v>1219</v>
      </c>
      <c r="H44" s="92" t="s">
        <v>1387</v>
      </c>
      <c r="I44" s="91"/>
    </row>
    <row r="45" spans="1:9" ht="47.25">
      <c r="A45" s="166">
        <v>32</v>
      </c>
      <c r="B45" s="88" t="s">
        <v>82</v>
      </c>
      <c r="C45" s="167">
        <f t="shared" si="0"/>
        <v>0.05</v>
      </c>
      <c r="D45" s="167">
        <v>0.05</v>
      </c>
      <c r="E45" s="167"/>
      <c r="F45" s="167"/>
      <c r="G45" s="82" t="s">
        <v>1220</v>
      </c>
      <c r="H45" s="92" t="s">
        <v>1387</v>
      </c>
      <c r="I45" s="91"/>
    </row>
    <row r="46" spans="1:9" ht="47.25">
      <c r="A46" s="166">
        <v>33</v>
      </c>
      <c r="B46" s="88" t="s">
        <v>82</v>
      </c>
      <c r="C46" s="167">
        <f t="shared" si="0"/>
        <v>0.03</v>
      </c>
      <c r="D46" s="167">
        <v>0.03</v>
      </c>
      <c r="E46" s="167"/>
      <c r="F46" s="167"/>
      <c r="G46" s="82" t="s">
        <v>1221</v>
      </c>
      <c r="H46" s="92" t="s">
        <v>1388</v>
      </c>
      <c r="I46" s="91"/>
    </row>
    <row r="47" spans="1:9" ht="47.25">
      <c r="A47" s="166">
        <v>34</v>
      </c>
      <c r="B47" s="88" t="s">
        <v>82</v>
      </c>
      <c r="C47" s="167">
        <f t="shared" si="0"/>
        <v>0.01</v>
      </c>
      <c r="D47" s="167">
        <v>0.01</v>
      </c>
      <c r="E47" s="167"/>
      <c r="F47" s="167"/>
      <c r="G47" s="82" t="s">
        <v>1222</v>
      </c>
      <c r="H47" s="92" t="s">
        <v>1388</v>
      </c>
      <c r="I47" s="91"/>
    </row>
    <row r="48" spans="1:9" ht="63">
      <c r="A48" s="166">
        <v>35</v>
      </c>
      <c r="B48" s="88" t="s">
        <v>82</v>
      </c>
      <c r="C48" s="167">
        <f t="shared" si="0"/>
        <v>0.1</v>
      </c>
      <c r="D48" s="167">
        <v>0.1</v>
      </c>
      <c r="E48" s="167"/>
      <c r="F48" s="167"/>
      <c r="G48" s="82" t="s">
        <v>1223</v>
      </c>
      <c r="H48" s="92" t="s">
        <v>1388</v>
      </c>
      <c r="I48" s="91"/>
    </row>
    <row r="49" spans="1:9" ht="47.25">
      <c r="A49" s="166">
        <v>36</v>
      </c>
      <c r="B49" s="88" t="s">
        <v>82</v>
      </c>
      <c r="C49" s="167">
        <f t="shared" si="0"/>
        <v>0.1</v>
      </c>
      <c r="D49" s="167">
        <v>0.1</v>
      </c>
      <c r="E49" s="167"/>
      <c r="F49" s="167"/>
      <c r="G49" s="82" t="s">
        <v>1224</v>
      </c>
      <c r="H49" s="92" t="s">
        <v>1388</v>
      </c>
      <c r="I49" s="91"/>
    </row>
    <row r="50" spans="1:9" ht="47.25">
      <c r="A50" s="166">
        <v>37</v>
      </c>
      <c r="B50" s="88" t="s">
        <v>82</v>
      </c>
      <c r="C50" s="167">
        <f t="shared" si="0"/>
        <v>0.03</v>
      </c>
      <c r="D50" s="167">
        <v>0.03</v>
      </c>
      <c r="E50" s="167"/>
      <c r="F50" s="167"/>
      <c r="G50" s="82" t="s">
        <v>1225</v>
      </c>
      <c r="H50" s="92" t="s">
        <v>1388</v>
      </c>
      <c r="I50" s="91"/>
    </row>
    <row r="51" spans="1:9" ht="47.25">
      <c r="A51" s="166">
        <v>38</v>
      </c>
      <c r="B51" s="88" t="s">
        <v>82</v>
      </c>
      <c r="C51" s="167">
        <f t="shared" si="0"/>
        <v>0.06</v>
      </c>
      <c r="D51" s="167">
        <v>0.06</v>
      </c>
      <c r="E51" s="167"/>
      <c r="F51" s="167"/>
      <c r="G51" s="82" t="s">
        <v>1226</v>
      </c>
      <c r="H51" s="92" t="s">
        <v>1389</v>
      </c>
      <c r="I51" s="168"/>
    </row>
    <row r="52" spans="1:9" ht="47.25">
      <c r="A52" s="166">
        <v>39</v>
      </c>
      <c r="B52" s="88" t="s">
        <v>82</v>
      </c>
      <c r="C52" s="167">
        <f t="shared" si="0"/>
        <v>0.09</v>
      </c>
      <c r="D52" s="167">
        <v>0.09</v>
      </c>
      <c r="E52" s="166"/>
      <c r="F52" s="166"/>
      <c r="G52" s="82" t="s">
        <v>1227</v>
      </c>
      <c r="H52" s="92" t="s">
        <v>1389</v>
      </c>
      <c r="I52" s="91"/>
    </row>
    <row r="53" spans="1:9" ht="47.25">
      <c r="A53" s="166">
        <v>40</v>
      </c>
      <c r="B53" s="88" t="s">
        <v>82</v>
      </c>
      <c r="C53" s="167">
        <f t="shared" si="0"/>
        <v>0.3</v>
      </c>
      <c r="D53" s="167">
        <v>0.3</v>
      </c>
      <c r="E53" s="166"/>
      <c r="F53" s="166"/>
      <c r="G53" s="82" t="s">
        <v>1228</v>
      </c>
      <c r="H53" s="92" t="s">
        <v>1390</v>
      </c>
      <c r="I53" s="91"/>
    </row>
    <row r="54" spans="1:9" ht="47.25">
      <c r="A54" s="166">
        <v>41</v>
      </c>
      <c r="B54" s="88" t="s">
        <v>82</v>
      </c>
      <c r="C54" s="167">
        <f t="shared" si="0"/>
        <v>0.2</v>
      </c>
      <c r="D54" s="167">
        <v>0.2</v>
      </c>
      <c r="E54" s="167"/>
      <c r="F54" s="167"/>
      <c r="G54" s="82" t="s">
        <v>1229</v>
      </c>
      <c r="H54" s="92" t="s">
        <v>1391</v>
      </c>
      <c r="I54" s="91"/>
    </row>
    <row r="55" spans="1:9" ht="63">
      <c r="A55" s="166">
        <v>42</v>
      </c>
      <c r="B55" s="88" t="s">
        <v>82</v>
      </c>
      <c r="C55" s="167">
        <f t="shared" si="0"/>
        <v>0.17</v>
      </c>
      <c r="D55" s="167">
        <v>0.17</v>
      </c>
      <c r="E55" s="166"/>
      <c r="F55" s="166"/>
      <c r="G55" s="82" t="s">
        <v>1231</v>
      </c>
      <c r="H55" s="92" t="s">
        <v>1391</v>
      </c>
      <c r="I55" s="91"/>
    </row>
    <row r="56" spans="1:9" ht="63">
      <c r="A56" s="166">
        <v>43</v>
      </c>
      <c r="B56" s="88" t="s">
        <v>82</v>
      </c>
      <c r="C56" s="167">
        <f t="shared" si="0"/>
        <v>0.12</v>
      </c>
      <c r="D56" s="167">
        <v>0.12</v>
      </c>
      <c r="E56" s="166"/>
      <c r="F56" s="166"/>
      <c r="G56" s="82" t="s">
        <v>1232</v>
      </c>
      <c r="H56" s="92" t="s">
        <v>1391</v>
      </c>
      <c r="I56" s="91"/>
    </row>
    <row r="57" spans="1:9" ht="46.5">
      <c r="A57" s="166">
        <v>44</v>
      </c>
      <c r="B57" s="88" t="s">
        <v>82</v>
      </c>
      <c r="C57" s="167">
        <f t="shared" si="0"/>
        <v>0.14</v>
      </c>
      <c r="D57" s="167">
        <v>0.14</v>
      </c>
      <c r="E57" s="166"/>
      <c r="F57" s="166"/>
      <c r="G57" s="82" t="s">
        <v>1233</v>
      </c>
      <c r="H57" s="92" t="s">
        <v>1391</v>
      </c>
      <c r="I57" s="91"/>
    </row>
    <row r="58" spans="1:9" ht="46.5">
      <c r="A58" s="166">
        <v>45</v>
      </c>
      <c r="B58" s="88" t="s">
        <v>82</v>
      </c>
      <c r="C58" s="167">
        <f t="shared" si="0"/>
        <v>0.02</v>
      </c>
      <c r="D58" s="167">
        <v>0.02</v>
      </c>
      <c r="E58" s="166"/>
      <c r="F58" s="166"/>
      <c r="G58" s="82" t="s">
        <v>1234</v>
      </c>
      <c r="H58" s="92" t="s">
        <v>1230</v>
      </c>
      <c r="I58" s="91"/>
    </row>
    <row r="59" spans="1:9" ht="46.5">
      <c r="A59" s="166">
        <v>46</v>
      </c>
      <c r="B59" s="88" t="s">
        <v>82</v>
      </c>
      <c r="C59" s="167">
        <f t="shared" si="0"/>
        <v>0.1</v>
      </c>
      <c r="D59" s="167">
        <v>0.1</v>
      </c>
      <c r="E59" s="166"/>
      <c r="F59" s="166"/>
      <c r="G59" s="82" t="s">
        <v>1235</v>
      </c>
      <c r="H59" s="92" t="s">
        <v>1391</v>
      </c>
      <c r="I59" s="91"/>
    </row>
    <row r="60" spans="1:9" ht="46.5">
      <c r="A60" s="166">
        <v>47</v>
      </c>
      <c r="B60" s="88" t="s">
        <v>82</v>
      </c>
      <c r="C60" s="167">
        <f t="shared" si="0"/>
        <v>0.3</v>
      </c>
      <c r="D60" s="167">
        <v>0.3</v>
      </c>
      <c r="E60" s="167"/>
      <c r="F60" s="167"/>
      <c r="G60" s="82" t="s">
        <v>1236</v>
      </c>
      <c r="H60" s="92" t="s">
        <v>1392</v>
      </c>
      <c r="I60" s="91"/>
    </row>
    <row r="61" spans="1:9" ht="46.5">
      <c r="A61" s="166">
        <v>48</v>
      </c>
      <c r="B61" s="88" t="s">
        <v>82</v>
      </c>
      <c r="C61" s="167">
        <f t="shared" si="0"/>
        <v>0.13</v>
      </c>
      <c r="D61" s="167">
        <v>0.13</v>
      </c>
      <c r="E61" s="167"/>
      <c r="F61" s="167"/>
      <c r="G61" s="82" t="s">
        <v>1237</v>
      </c>
      <c r="H61" s="92" t="s">
        <v>1393</v>
      </c>
      <c r="I61" s="91"/>
    </row>
    <row r="62" spans="1:9" ht="46.5">
      <c r="A62" s="166">
        <v>49</v>
      </c>
      <c r="B62" s="88" t="s">
        <v>82</v>
      </c>
      <c r="C62" s="167">
        <f t="shared" si="0"/>
        <v>0.1</v>
      </c>
      <c r="D62" s="167">
        <v>0.1</v>
      </c>
      <c r="E62" s="167"/>
      <c r="F62" s="167"/>
      <c r="G62" s="82" t="s">
        <v>1238</v>
      </c>
      <c r="H62" s="92" t="s">
        <v>1394</v>
      </c>
      <c r="I62" s="91"/>
    </row>
    <row r="63" spans="1:9" ht="62.25">
      <c r="A63" s="166">
        <v>50</v>
      </c>
      <c r="B63" s="88" t="s">
        <v>82</v>
      </c>
      <c r="C63" s="167">
        <f t="shared" si="0"/>
        <v>0.2</v>
      </c>
      <c r="D63" s="167">
        <v>0.2</v>
      </c>
      <c r="E63" s="167"/>
      <c r="F63" s="167"/>
      <c r="G63" s="82" t="s">
        <v>1239</v>
      </c>
      <c r="H63" s="92" t="s">
        <v>1394</v>
      </c>
      <c r="I63" s="91"/>
    </row>
    <row r="64" spans="1:9" ht="46.5">
      <c r="A64" s="166">
        <v>51</v>
      </c>
      <c r="B64" s="88" t="s">
        <v>82</v>
      </c>
      <c r="C64" s="167">
        <f t="shared" si="0"/>
        <v>0.11</v>
      </c>
      <c r="D64" s="167">
        <v>0.11</v>
      </c>
      <c r="E64" s="167"/>
      <c r="F64" s="167"/>
      <c r="G64" s="82" t="s">
        <v>1240</v>
      </c>
      <c r="H64" s="92" t="s">
        <v>1394</v>
      </c>
      <c r="I64" s="91"/>
    </row>
    <row r="65" spans="1:9" ht="46.5">
      <c r="A65" s="166">
        <v>52</v>
      </c>
      <c r="B65" s="88" t="s">
        <v>82</v>
      </c>
      <c r="C65" s="167">
        <f t="shared" si="0"/>
        <v>0.08</v>
      </c>
      <c r="D65" s="167">
        <v>0.08</v>
      </c>
      <c r="E65" s="167"/>
      <c r="F65" s="167"/>
      <c r="G65" s="82" t="s">
        <v>1241</v>
      </c>
      <c r="H65" s="92" t="s">
        <v>1394</v>
      </c>
      <c r="I65" s="91"/>
    </row>
    <row r="66" spans="1:9" ht="46.5">
      <c r="A66" s="166">
        <v>53</v>
      </c>
      <c r="B66" s="88" t="s">
        <v>82</v>
      </c>
      <c r="C66" s="167">
        <f t="shared" si="0"/>
        <v>0.11</v>
      </c>
      <c r="D66" s="167">
        <v>0.11</v>
      </c>
      <c r="E66" s="167"/>
      <c r="F66" s="167"/>
      <c r="G66" s="82" t="s">
        <v>1242</v>
      </c>
      <c r="H66" s="92" t="s">
        <v>1394</v>
      </c>
      <c r="I66" s="91"/>
    </row>
    <row r="67" spans="1:9" ht="46.5">
      <c r="A67" s="166">
        <v>54</v>
      </c>
      <c r="B67" s="88" t="s">
        <v>82</v>
      </c>
      <c r="C67" s="167">
        <f t="shared" si="0"/>
        <v>0.25</v>
      </c>
      <c r="D67" s="167">
        <v>0.25</v>
      </c>
      <c r="E67" s="166"/>
      <c r="F67" s="166"/>
      <c r="G67" s="82" t="s">
        <v>1243</v>
      </c>
      <c r="H67" s="92" t="s">
        <v>1395</v>
      </c>
      <c r="I67" s="91"/>
    </row>
    <row r="68" spans="1:9" ht="46.5">
      <c r="A68" s="166">
        <v>55</v>
      </c>
      <c r="B68" s="88" t="s">
        <v>82</v>
      </c>
      <c r="C68" s="167">
        <f t="shared" si="0"/>
        <v>0.1</v>
      </c>
      <c r="D68" s="167">
        <v>0.1</v>
      </c>
      <c r="E68" s="166"/>
      <c r="F68" s="166"/>
      <c r="G68" s="82" t="s">
        <v>1244</v>
      </c>
      <c r="H68" s="92" t="s">
        <v>1395</v>
      </c>
      <c r="I68" s="91"/>
    </row>
    <row r="69" spans="1:9" ht="46.5">
      <c r="A69" s="166">
        <v>56</v>
      </c>
      <c r="B69" s="88" t="s">
        <v>82</v>
      </c>
      <c r="C69" s="167">
        <f t="shared" si="0"/>
        <v>0.1</v>
      </c>
      <c r="D69" s="167">
        <v>0.1</v>
      </c>
      <c r="E69" s="166"/>
      <c r="F69" s="166"/>
      <c r="G69" s="82" t="s">
        <v>1245</v>
      </c>
      <c r="H69" s="92" t="s">
        <v>1395</v>
      </c>
      <c r="I69" s="91"/>
    </row>
    <row r="70" spans="1:9" ht="46.5">
      <c r="A70" s="166">
        <v>57</v>
      </c>
      <c r="B70" s="88" t="s">
        <v>82</v>
      </c>
      <c r="C70" s="167">
        <f t="shared" si="0"/>
        <v>0.06</v>
      </c>
      <c r="D70" s="167">
        <v>0.06</v>
      </c>
      <c r="E70" s="166"/>
      <c r="F70" s="166"/>
      <c r="G70" s="82" t="s">
        <v>1246</v>
      </c>
      <c r="H70" s="92" t="s">
        <v>1395</v>
      </c>
      <c r="I70" s="91"/>
    </row>
    <row r="71" spans="1:9" ht="46.5">
      <c r="A71" s="166">
        <v>58</v>
      </c>
      <c r="B71" s="88" t="s">
        <v>82</v>
      </c>
      <c r="C71" s="167">
        <f t="shared" si="0"/>
        <v>0.06</v>
      </c>
      <c r="D71" s="167">
        <v>0.06</v>
      </c>
      <c r="E71" s="167"/>
      <c r="F71" s="167"/>
      <c r="G71" s="82" t="s">
        <v>1247</v>
      </c>
      <c r="H71" s="92" t="s">
        <v>1396</v>
      </c>
      <c r="I71" s="91"/>
    </row>
    <row r="72" spans="1:9" ht="46.5">
      <c r="A72" s="166">
        <v>59</v>
      </c>
      <c r="B72" s="88" t="s">
        <v>82</v>
      </c>
      <c r="C72" s="167">
        <f t="shared" si="0"/>
        <v>0.15</v>
      </c>
      <c r="D72" s="167">
        <v>0.15</v>
      </c>
      <c r="E72" s="167"/>
      <c r="F72" s="167"/>
      <c r="G72" s="82" t="s">
        <v>1248</v>
      </c>
      <c r="H72" s="92" t="s">
        <v>1396</v>
      </c>
      <c r="I72" s="91"/>
    </row>
    <row r="73" spans="1:9" ht="46.5">
      <c r="A73" s="166">
        <v>60</v>
      </c>
      <c r="B73" s="88" t="s">
        <v>82</v>
      </c>
      <c r="C73" s="167">
        <f t="shared" si="0"/>
        <v>0.2</v>
      </c>
      <c r="D73" s="167">
        <v>0.2</v>
      </c>
      <c r="E73" s="167"/>
      <c r="F73" s="167"/>
      <c r="G73" s="82" t="s">
        <v>1249</v>
      </c>
      <c r="H73" s="92" t="s">
        <v>1396</v>
      </c>
      <c r="I73" s="91"/>
    </row>
    <row r="74" spans="1:9" ht="46.5">
      <c r="A74" s="166">
        <v>61</v>
      </c>
      <c r="B74" s="88" t="s">
        <v>82</v>
      </c>
      <c r="C74" s="167">
        <f t="shared" si="0"/>
        <v>0.16</v>
      </c>
      <c r="D74" s="167">
        <v>0.16</v>
      </c>
      <c r="E74" s="167"/>
      <c r="F74" s="167"/>
      <c r="G74" s="82" t="s">
        <v>1250</v>
      </c>
      <c r="H74" s="92" t="s">
        <v>1396</v>
      </c>
      <c r="I74" s="91"/>
    </row>
    <row r="75" spans="1:9" ht="46.5">
      <c r="A75" s="166">
        <v>62</v>
      </c>
      <c r="B75" s="88" t="s">
        <v>82</v>
      </c>
      <c r="C75" s="167">
        <f t="shared" si="0"/>
        <v>0.05</v>
      </c>
      <c r="D75" s="167">
        <v>0.05</v>
      </c>
      <c r="E75" s="166"/>
      <c r="F75" s="166"/>
      <c r="G75" s="82" t="s">
        <v>1251</v>
      </c>
      <c r="H75" s="92" t="s">
        <v>1396</v>
      </c>
      <c r="I75" s="91"/>
    </row>
    <row r="76" spans="1:9" ht="46.5">
      <c r="A76" s="166">
        <v>63</v>
      </c>
      <c r="B76" s="88" t="s">
        <v>82</v>
      </c>
      <c r="C76" s="167">
        <f t="shared" si="0"/>
        <v>0.1</v>
      </c>
      <c r="D76" s="167">
        <v>0.1</v>
      </c>
      <c r="E76" s="166"/>
      <c r="F76" s="166"/>
      <c r="G76" s="82" t="s">
        <v>1252</v>
      </c>
      <c r="H76" s="92" t="s">
        <v>1396</v>
      </c>
      <c r="I76" s="91"/>
    </row>
    <row r="77" spans="1:9" ht="46.5">
      <c r="A77" s="166">
        <v>64</v>
      </c>
      <c r="B77" s="88" t="s">
        <v>82</v>
      </c>
      <c r="C77" s="167">
        <f aca="true" t="shared" si="1" ref="C77:C140">D77+E77+F77</f>
        <v>0.28</v>
      </c>
      <c r="D77" s="167">
        <v>0.28</v>
      </c>
      <c r="E77" s="166"/>
      <c r="F77" s="166"/>
      <c r="G77" s="82" t="s">
        <v>1253</v>
      </c>
      <c r="H77" s="92" t="s">
        <v>1396</v>
      </c>
      <c r="I77" s="91"/>
    </row>
    <row r="78" spans="1:9" ht="46.5">
      <c r="A78" s="166">
        <v>65</v>
      </c>
      <c r="B78" s="88" t="s">
        <v>82</v>
      </c>
      <c r="C78" s="167">
        <f t="shared" si="1"/>
        <v>0.1</v>
      </c>
      <c r="D78" s="167">
        <v>0.1</v>
      </c>
      <c r="E78" s="167"/>
      <c r="F78" s="167"/>
      <c r="G78" s="82" t="s">
        <v>1254</v>
      </c>
      <c r="H78" s="92" t="s">
        <v>1397</v>
      </c>
      <c r="I78" s="91"/>
    </row>
    <row r="79" spans="1:9" ht="46.5">
      <c r="A79" s="166">
        <v>66</v>
      </c>
      <c r="B79" s="88" t="s">
        <v>82</v>
      </c>
      <c r="C79" s="167">
        <f t="shared" si="1"/>
        <v>0.3</v>
      </c>
      <c r="D79" s="167">
        <v>0.3</v>
      </c>
      <c r="E79" s="167"/>
      <c r="F79" s="167"/>
      <c r="G79" s="82" t="s">
        <v>1255</v>
      </c>
      <c r="H79" s="92" t="s">
        <v>1397</v>
      </c>
      <c r="I79" s="91"/>
    </row>
    <row r="80" spans="1:9" ht="46.5">
      <c r="A80" s="166">
        <v>67</v>
      </c>
      <c r="B80" s="88" t="s">
        <v>82</v>
      </c>
      <c r="C80" s="167">
        <f t="shared" si="1"/>
        <v>0.1</v>
      </c>
      <c r="D80" s="167">
        <v>0.1</v>
      </c>
      <c r="E80" s="167"/>
      <c r="F80" s="167"/>
      <c r="G80" s="82" t="s">
        <v>1256</v>
      </c>
      <c r="H80" s="92" t="s">
        <v>1398</v>
      </c>
      <c r="I80" s="91"/>
    </row>
    <row r="81" spans="1:9" ht="46.5">
      <c r="A81" s="166">
        <v>68</v>
      </c>
      <c r="B81" s="88" t="s">
        <v>82</v>
      </c>
      <c r="C81" s="167">
        <f t="shared" si="1"/>
        <v>0.05</v>
      </c>
      <c r="D81" s="167">
        <v>0.05</v>
      </c>
      <c r="E81" s="166"/>
      <c r="F81" s="166"/>
      <c r="G81" s="82" t="s">
        <v>1257</v>
      </c>
      <c r="H81" s="92" t="s">
        <v>1398</v>
      </c>
      <c r="I81" s="91"/>
    </row>
    <row r="82" spans="1:9" ht="46.5">
      <c r="A82" s="166">
        <v>69</v>
      </c>
      <c r="B82" s="88" t="s">
        <v>82</v>
      </c>
      <c r="C82" s="167">
        <f t="shared" si="1"/>
        <v>0.18</v>
      </c>
      <c r="D82" s="167">
        <v>0.18</v>
      </c>
      <c r="E82" s="166"/>
      <c r="F82" s="166"/>
      <c r="G82" s="82" t="s">
        <v>1258</v>
      </c>
      <c r="H82" s="92" t="s">
        <v>1398</v>
      </c>
      <c r="I82" s="91"/>
    </row>
    <row r="83" spans="1:9" ht="46.5">
      <c r="A83" s="166">
        <v>70</v>
      </c>
      <c r="B83" s="88" t="s">
        <v>82</v>
      </c>
      <c r="C83" s="167">
        <f t="shared" si="1"/>
        <v>0.05</v>
      </c>
      <c r="D83" s="167">
        <v>0.05</v>
      </c>
      <c r="E83" s="166"/>
      <c r="F83" s="166"/>
      <c r="G83" s="82" t="s">
        <v>1259</v>
      </c>
      <c r="H83" s="92" t="s">
        <v>1399</v>
      </c>
      <c r="I83" s="91"/>
    </row>
    <row r="84" spans="1:9" ht="46.5">
      <c r="A84" s="166">
        <v>71</v>
      </c>
      <c r="B84" s="88" t="s">
        <v>82</v>
      </c>
      <c r="C84" s="167">
        <f t="shared" si="1"/>
        <v>0.05</v>
      </c>
      <c r="D84" s="167">
        <v>0.05</v>
      </c>
      <c r="E84" s="166"/>
      <c r="F84" s="166"/>
      <c r="G84" s="82" t="s">
        <v>1260</v>
      </c>
      <c r="H84" s="92" t="s">
        <v>1399</v>
      </c>
      <c r="I84" s="91"/>
    </row>
    <row r="85" spans="1:9" ht="46.5">
      <c r="A85" s="166">
        <v>72</v>
      </c>
      <c r="B85" s="88" t="s">
        <v>82</v>
      </c>
      <c r="C85" s="167">
        <f t="shared" si="1"/>
        <v>0.1</v>
      </c>
      <c r="D85" s="167">
        <v>0.1</v>
      </c>
      <c r="E85" s="166"/>
      <c r="F85" s="166"/>
      <c r="G85" s="82" t="s">
        <v>1261</v>
      </c>
      <c r="H85" s="92" t="s">
        <v>1399</v>
      </c>
      <c r="I85" s="91"/>
    </row>
    <row r="86" spans="1:9" ht="46.5">
      <c r="A86" s="166">
        <v>73</v>
      </c>
      <c r="B86" s="88" t="s">
        <v>82</v>
      </c>
      <c r="C86" s="167">
        <f t="shared" si="1"/>
        <v>0.13</v>
      </c>
      <c r="D86" s="167">
        <v>0.13</v>
      </c>
      <c r="E86" s="166"/>
      <c r="F86" s="166"/>
      <c r="G86" s="82" t="s">
        <v>1262</v>
      </c>
      <c r="H86" s="92" t="s">
        <v>1399</v>
      </c>
      <c r="I86" s="91"/>
    </row>
    <row r="87" spans="1:9" ht="46.5">
      <c r="A87" s="166">
        <v>74</v>
      </c>
      <c r="B87" s="88" t="s">
        <v>82</v>
      </c>
      <c r="C87" s="167">
        <f t="shared" si="1"/>
        <v>0.1</v>
      </c>
      <c r="D87" s="167">
        <v>0.1</v>
      </c>
      <c r="E87" s="167"/>
      <c r="F87" s="167"/>
      <c r="G87" s="82" t="s">
        <v>1263</v>
      </c>
      <c r="H87" s="92" t="s">
        <v>1399</v>
      </c>
      <c r="I87" s="91"/>
    </row>
    <row r="88" spans="1:9" ht="46.5">
      <c r="A88" s="166">
        <v>75</v>
      </c>
      <c r="B88" s="88" t="s">
        <v>82</v>
      </c>
      <c r="C88" s="167">
        <f t="shared" si="1"/>
        <v>0.1</v>
      </c>
      <c r="D88" s="167">
        <v>0.1</v>
      </c>
      <c r="E88" s="167"/>
      <c r="F88" s="167"/>
      <c r="G88" s="82" t="s">
        <v>1264</v>
      </c>
      <c r="H88" s="92" t="s">
        <v>1399</v>
      </c>
      <c r="I88" s="91"/>
    </row>
    <row r="89" spans="1:9" ht="46.5">
      <c r="A89" s="166">
        <v>76</v>
      </c>
      <c r="B89" s="88" t="s">
        <v>82</v>
      </c>
      <c r="C89" s="167">
        <f t="shared" si="1"/>
        <v>0.15</v>
      </c>
      <c r="D89" s="167">
        <v>0.15</v>
      </c>
      <c r="E89" s="167"/>
      <c r="F89" s="167"/>
      <c r="G89" s="82" t="s">
        <v>1265</v>
      </c>
      <c r="H89" s="92" t="s">
        <v>1399</v>
      </c>
      <c r="I89" s="168"/>
    </row>
    <row r="90" spans="1:9" ht="46.5">
      <c r="A90" s="166">
        <v>77</v>
      </c>
      <c r="B90" s="88" t="s">
        <v>82</v>
      </c>
      <c r="C90" s="167">
        <f t="shared" si="1"/>
        <v>0.4</v>
      </c>
      <c r="D90" s="167">
        <v>0.4</v>
      </c>
      <c r="E90" s="166"/>
      <c r="F90" s="166"/>
      <c r="G90" s="82" t="s">
        <v>1266</v>
      </c>
      <c r="H90" s="92" t="s">
        <v>1400</v>
      </c>
      <c r="I90" s="91"/>
    </row>
    <row r="91" spans="1:9" ht="46.5">
      <c r="A91" s="166">
        <v>78</v>
      </c>
      <c r="B91" s="88" t="s">
        <v>82</v>
      </c>
      <c r="C91" s="167">
        <f t="shared" si="1"/>
        <v>0.1</v>
      </c>
      <c r="D91" s="167">
        <v>0.1</v>
      </c>
      <c r="E91" s="167"/>
      <c r="F91" s="167"/>
      <c r="G91" s="82" t="s">
        <v>1267</v>
      </c>
      <c r="H91" s="92" t="s">
        <v>1401</v>
      </c>
      <c r="I91" s="91"/>
    </row>
    <row r="92" spans="1:9" ht="46.5">
      <c r="A92" s="166">
        <v>79</v>
      </c>
      <c r="B92" s="88" t="s">
        <v>82</v>
      </c>
      <c r="C92" s="167">
        <f t="shared" si="1"/>
        <v>0.14</v>
      </c>
      <c r="D92" s="167">
        <v>0.14</v>
      </c>
      <c r="E92" s="167"/>
      <c r="F92" s="167"/>
      <c r="G92" s="82" t="s">
        <v>1268</v>
      </c>
      <c r="H92" s="92" t="s">
        <v>1401</v>
      </c>
      <c r="I92" s="91"/>
    </row>
    <row r="93" spans="1:9" ht="46.5">
      <c r="A93" s="166">
        <v>80</v>
      </c>
      <c r="B93" s="88" t="s">
        <v>82</v>
      </c>
      <c r="C93" s="167">
        <f t="shared" si="1"/>
        <v>0.24</v>
      </c>
      <c r="D93" s="167">
        <v>0.24</v>
      </c>
      <c r="E93" s="167"/>
      <c r="F93" s="167"/>
      <c r="G93" s="82" t="s">
        <v>1269</v>
      </c>
      <c r="H93" s="92" t="s">
        <v>1401</v>
      </c>
      <c r="I93" s="91"/>
    </row>
    <row r="94" spans="1:9" ht="46.5">
      <c r="A94" s="166">
        <v>81</v>
      </c>
      <c r="B94" s="88" t="s">
        <v>82</v>
      </c>
      <c r="C94" s="167">
        <f t="shared" si="1"/>
        <v>0.2</v>
      </c>
      <c r="D94" s="167">
        <v>0.2</v>
      </c>
      <c r="E94" s="166"/>
      <c r="F94" s="166"/>
      <c r="G94" s="82" t="s">
        <v>1270</v>
      </c>
      <c r="H94" s="92" t="s">
        <v>1402</v>
      </c>
      <c r="I94" s="91"/>
    </row>
    <row r="95" spans="1:9" ht="46.5">
      <c r="A95" s="166">
        <v>82</v>
      </c>
      <c r="B95" s="88" t="s">
        <v>82</v>
      </c>
      <c r="C95" s="167">
        <f t="shared" si="1"/>
        <v>0.07</v>
      </c>
      <c r="D95" s="167">
        <v>0.07</v>
      </c>
      <c r="E95" s="166"/>
      <c r="F95" s="166"/>
      <c r="G95" s="82" t="s">
        <v>1271</v>
      </c>
      <c r="H95" s="92" t="s">
        <v>1402</v>
      </c>
      <c r="I95" s="91"/>
    </row>
    <row r="96" spans="1:9" ht="46.5">
      <c r="A96" s="166">
        <v>83</v>
      </c>
      <c r="B96" s="88" t="s">
        <v>82</v>
      </c>
      <c r="C96" s="167">
        <f t="shared" si="1"/>
        <v>0.1</v>
      </c>
      <c r="D96" s="167">
        <v>0.1</v>
      </c>
      <c r="E96" s="166"/>
      <c r="F96" s="166"/>
      <c r="G96" s="82" t="s">
        <v>1272</v>
      </c>
      <c r="H96" s="92" t="s">
        <v>1402</v>
      </c>
      <c r="I96" s="91"/>
    </row>
    <row r="97" spans="1:9" ht="46.5">
      <c r="A97" s="166">
        <v>84</v>
      </c>
      <c r="B97" s="88" t="s">
        <v>82</v>
      </c>
      <c r="C97" s="167">
        <f t="shared" si="1"/>
        <v>0.05</v>
      </c>
      <c r="D97" s="167">
        <v>0.05</v>
      </c>
      <c r="E97" s="166"/>
      <c r="F97" s="166"/>
      <c r="G97" s="82" t="s">
        <v>1273</v>
      </c>
      <c r="H97" s="92" t="s">
        <v>1402</v>
      </c>
      <c r="I97" s="168"/>
    </row>
    <row r="98" spans="1:9" ht="46.5">
      <c r="A98" s="166">
        <v>85</v>
      </c>
      <c r="B98" s="88" t="s">
        <v>82</v>
      </c>
      <c r="C98" s="167">
        <f t="shared" si="1"/>
        <v>0.1</v>
      </c>
      <c r="D98" s="167">
        <v>0.1</v>
      </c>
      <c r="E98" s="166"/>
      <c r="F98" s="166"/>
      <c r="G98" s="82" t="s">
        <v>1274</v>
      </c>
      <c r="H98" s="92" t="s">
        <v>1402</v>
      </c>
      <c r="I98" s="91"/>
    </row>
    <row r="99" spans="1:9" ht="46.5">
      <c r="A99" s="166">
        <v>86</v>
      </c>
      <c r="B99" s="88" t="s">
        <v>82</v>
      </c>
      <c r="C99" s="167">
        <f t="shared" si="1"/>
        <v>0.11</v>
      </c>
      <c r="D99" s="167">
        <v>0.11</v>
      </c>
      <c r="E99" s="167"/>
      <c r="F99" s="167"/>
      <c r="G99" s="82" t="s">
        <v>1275</v>
      </c>
      <c r="H99" s="92" t="s">
        <v>1403</v>
      </c>
      <c r="I99" s="91"/>
    </row>
    <row r="100" spans="1:9" ht="46.5">
      <c r="A100" s="166">
        <v>87</v>
      </c>
      <c r="B100" s="88" t="s">
        <v>82</v>
      </c>
      <c r="C100" s="167">
        <f t="shared" si="1"/>
        <v>0.12</v>
      </c>
      <c r="D100" s="167">
        <v>0.12</v>
      </c>
      <c r="E100" s="167"/>
      <c r="F100" s="167"/>
      <c r="G100" s="82" t="s">
        <v>1276</v>
      </c>
      <c r="H100" s="92" t="s">
        <v>1403</v>
      </c>
      <c r="I100" s="91"/>
    </row>
    <row r="101" spans="1:9" ht="46.5">
      <c r="A101" s="166">
        <v>88</v>
      </c>
      <c r="B101" s="88" t="s">
        <v>82</v>
      </c>
      <c r="C101" s="167">
        <f t="shared" si="1"/>
        <v>0.3</v>
      </c>
      <c r="D101" s="167">
        <v>0.3</v>
      </c>
      <c r="E101" s="166"/>
      <c r="F101" s="166"/>
      <c r="G101" s="82" t="s">
        <v>1277</v>
      </c>
      <c r="H101" s="92" t="s">
        <v>1403</v>
      </c>
      <c r="I101" s="91"/>
    </row>
    <row r="102" spans="1:9" ht="46.5">
      <c r="A102" s="166">
        <v>89</v>
      </c>
      <c r="B102" s="88" t="s">
        <v>82</v>
      </c>
      <c r="C102" s="167">
        <f t="shared" si="1"/>
        <v>0.03</v>
      </c>
      <c r="D102" s="167">
        <v>0.03</v>
      </c>
      <c r="E102" s="166"/>
      <c r="F102" s="166"/>
      <c r="G102" s="82" t="s">
        <v>1278</v>
      </c>
      <c r="H102" s="92" t="s">
        <v>1403</v>
      </c>
      <c r="I102" s="91"/>
    </row>
    <row r="103" spans="1:9" ht="46.5">
      <c r="A103" s="166">
        <v>90</v>
      </c>
      <c r="B103" s="88" t="s">
        <v>82</v>
      </c>
      <c r="C103" s="167">
        <f t="shared" si="1"/>
        <v>0.03</v>
      </c>
      <c r="D103" s="167">
        <v>0.03</v>
      </c>
      <c r="E103" s="167"/>
      <c r="F103" s="167"/>
      <c r="G103" s="82" t="s">
        <v>1279</v>
      </c>
      <c r="H103" s="92" t="s">
        <v>1404</v>
      </c>
      <c r="I103" s="168"/>
    </row>
    <row r="104" spans="1:9" ht="46.5">
      <c r="A104" s="166">
        <v>91</v>
      </c>
      <c r="B104" s="88" t="s">
        <v>82</v>
      </c>
      <c r="C104" s="167">
        <f t="shared" si="1"/>
        <v>0.64</v>
      </c>
      <c r="D104" s="167">
        <v>0.64</v>
      </c>
      <c r="E104" s="166"/>
      <c r="F104" s="166"/>
      <c r="G104" s="82" t="s">
        <v>1280</v>
      </c>
      <c r="H104" s="92" t="s">
        <v>1405</v>
      </c>
      <c r="I104" s="91"/>
    </row>
    <row r="105" spans="1:9" ht="46.5">
      <c r="A105" s="166">
        <v>92</v>
      </c>
      <c r="B105" s="88" t="s">
        <v>82</v>
      </c>
      <c r="C105" s="167">
        <f t="shared" si="1"/>
        <v>0.1</v>
      </c>
      <c r="D105" s="167">
        <v>0.1</v>
      </c>
      <c r="E105" s="167"/>
      <c r="F105" s="167"/>
      <c r="G105" s="82" t="s">
        <v>1281</v>
      </c>
      <c r="H105" s="92" t="s">
        <v>1406</v>
      </c>
      <c r="I105" s="91"/>
    </row>
    <row r="106" spans="1:9" ht="46.5">
      <c r="A106" s="166">
        <v>93</v>
      </c>
      <c r="B106" s="88" t="s">
        <v>82</v>
      </c>
      <c r="C106" s="167">
        <f t="shared" si="1"/>
        <v>0.1</v>
      </c>
      <c r="D106" s="167">
        <v>0.1</v>
      </c>
      <c r="E106" s="167"/>
      <c r="F106" s="167"/>
      <c r="G106" s="82" t="s">
        <v>1282</v>
      </c>
      <c r="H106" s="92" t="s">
        <v>1406</v>
      </c>
      <c r="I106" s="91"/>
    </row>
    <row r="107" spans="1:9" ht="46.5">
      <c r="A107" s="166">
        <v>94</v>
      </c>
      <c r="B107" s="88" t="s">
        <v>82</v>
      </c>
      <c r="C107" s="167">
        <f t="shared" si="1"/>
        <v>0.15</v>
      </c>
      <c r="D107" s="167">
        <v>0.15</v>
      </c>
      <c r="E107" s="167"/>
      <c r="F107" s="167"/>
      <c r="G107" s="82" t="s">
        <v>1283</v>
      </c>
      <c r="H107" s="92" t="s">
        <v>1406</v>
      </c>
      <c r="I107" s="91"/>
    </row>
    <row r="108" spans="1:9" ht="46.5">
      <c r="A108" s="166">
        <v>95</v>
      </c>
      <c r="B108" s="88" t="s">
        <v>82</v>
      </c>
      <c r="C108" s="167">
        <f t="shared" si="1"/>
        <v>0.15</v>
      </c>
      <c r="D108" s="167">
        <v>0.15</v>
      </c>
      <c r="E108" s="167"/>
      <c r="F108" s="167"/>
      <c r="G108" s="82" t="s">
        <v>1284</v>
      </c>
      <c r="H108" s="92" t="s">
        <v>1406</v>
      </c>
      <c r="I108" s="91"/>
    </row>
    <row r="109" spans="1:9" ht="46.5">
      <c r="A109" s="166">
        <v>96</v>
      </c>
      <c r="B109" s="88" t="s">
        <v>82</v>
      </c>
      <c r="C109" s="167">
        <f t="shared" si="1"/>
        <v>0.1</v>
      </c>
      <c r="D109" s="167">
        <v>0.1</v>
      </c>
      <c r="E109" s="167"/>
      <c r="F109" s="167"/>
      <c r="G109" s="82" t="s">
        <v>1189</v>
      </c>
      <c r="H109" s="92" t="s">
        <v>1407</v>
      </c>
      <c r="I109" s="91"/>
    </row>
    <row r="110" spans="1:9" ht="46.5">
      <c r="A110" s="166">
        <v>97</v>
      </c>
      <c r="B110" s="88" t="s">
        <v>82</v>
      </c>
      <c r="C110" s="167">
        <f t="shared" si="1"/>
        <v>0.1</v>
      </c>
      <c r="D110" s="167">
        <v>0.1</v>
      </c>
      <c r="E110" s="167"/>
      <c r="F110" s="167"/>
      <c r="G110" s="82" t="s">
        <v>1285</v>
      </c>
      <c r="H110" s="92" t="s">
        <v>1407</v>
      </c>
      <c r="I110" s="91"/>
    </row>
    <row r="111" spans="1:9" ht="46.5">
      <c r="A111" s="166">
        <v>98</v>
      </c>
      <c r="B111" s="88" t="s">
        <v>82</v>
      </c>
      <c r="C111" s="167">
        <f t="shared" si="1"/>
        <v>0.1</v>
      </c>
      <c r="D111" s="167">
        <v>0.1</v>
      </c>
      <c r="E111" s="166"/>
      <c r="F111" s="166"/>
      <c r="G111" s="82" t="s">
        <v>1286</v>
      </c>
      <c r="H111" s="92" t="s">
        <v>1408</v>
      </c>
      <c r="I111" s="91"/>
    </row>
    <row r="112" spans="1:9" ht="46.5">
      <c r="A112" s="166">
        <v>99</v>
      </c>
      <c r="B112" s="88" t="s">
        <v>82</v>
      </c>
      <c r="C112" s="167">
        <f t="shared" si="1"/>
        <v>0.15</v>
      </c>
      <c r="D112" s="167">
        <v>0.15</v>
      </c>
      <c r="E112" s="166"/>
      <c r="F112" s="166"/>
      <c r="G112" s="82" t="s">
        <v>1287</v>
      </c>
      <c r="H112" s="92" t="s">
        <v>1409</v>
      </c>
      <c r="I112" s="91"/>
    </row>
    <row r="113" spans="1:9" ht="46.5">
      <c r="A113" s="166">
        <v>100</v>
      </c>
      <c r="B113" s="88" t="s">
        <v>82</v>
      </c>
      <c r="C113" s="167">
        <f t="shared" si="1"/>
        <v>0.2</v>
      </c>
      <c r="D113" s="167">
        <v>0.2</v>
      </c>
      <c r="E113" s="166"/>
      <c r="F113" s="166"/>
      <c r="G113" s="82" t="s">
        <v>1286</v>
      </c>
      <c r="H113" s="92" t="s">
        <v>1409</v>
      </c>
      <c r="I113" s="91"/>
    </row>
    <row r="114" spans="1:9" ht="46.5">
      <c r="A114" s="166">
        <v>101</v>
      </c>
      <c r="B114" s="88" t="s">
        <v>82</v>
      </c>
      <c r="C114" s="167">
        <f t="shared" si="1"/>
        <v>0.06</v>
      </c>
      <c r="D114" s="167">
        <v>0.06</v>
      </c>
      <c r="E114" s="166"/>
      <c r="F114" s="166"/>
      <c r="G114" s="82" t="s">
        <v>1286</v>
      </c>
      <c r="H114" s="92" t="s">
        <v>1409</v>
      </c>
      <c r="I114" s="91"/>
    </row>
    <row r="115" spans="1:9" ht="46.5">
      <c r="A115" s="166">
        <v>102</v>
      </c>
      <c r="B115" s="88" t="s">
        <v>82</v>
      </c>
      <c r="C115" s="167">
        <f t="shared" si="1"/>
        <v>0.1</v>
      </c>
      <c r="D115" s="167">
        <v>0.1</v>
      </c>
      <c r="E115" s="166"/>
      <c r="F115" s="166"/>
      <c r="G115" s="82" t="s">
        <v>1288</v>
      </c>
      <c r="H115" s="92" t="s">
        <v>1409</v>
      </c>
      <c r="I115" s="91"/>
    </row>
    <row r="116" spans="1:9" ht="46.5">
      <c r="A116" s="166">
        <v>103</v>
      </c>
      <c r="B116" s="88" t="s">
        <v>82</v>
      </c>
      <c r="C116" s="167">
        <f t="shared" si="1"/>
        <v>0.1</v>
      </c>
      <c r="D116" s="167">
        <v>0.1</v>
      </c>
      <c r="E116" s="166"/>
      <c r="F116" s="166"/>
      <c r="G116" s="82" t="s">
        <v>1289</v>
      </c>
      <c r="H116" s="92" t="s">
        <v>1410</v>
      </c>
      <c r="I116" s="91"/>
    </row>
    <row r="117" spans="1:9" ht="15">
      <c r="A117" s="305" t="s">
        <v>50</v>
      </c>
      <c r="B117" s="95" t="s">
        <v>999</v>
      </c>
      <c r="C117" s="165">
        <f t="shared" si="1"/>
        <v>4</v>
      </c>
      <c r="D117" s="165">
        <v>4</v>
      </c>
      <c r="E117" s="165">
        <v>0</v>
      </c>
      <c r="F117" s="165">
        <v>0</v>
      </c>
      <c r="G117" s="76"/>
      <c r="H117" s="94"/>
      <c r="I117" s="168"/>
    </row>
    <row r="118" spans="1:9" ht="46.5">
      <c r="A118" s="166">
        <v>104</v>
      </c>
      <c r="B118" s="88" t="s">
        <v>999</v>
      </c>
      <c r="C118" s="167">
        <f t="shared" si="1"/>
        <v>1.7</v>
      </c>
      <c r="D118" s="167">
        <v>1.7</v>
      </c>
      <c r="E118" s="167"/>
      <c r="F118" s="167"/>
      <c r="G118" s="82" t="s">
        <v>1290</v>
      </c>
      <c r="H118" s="92"/>
      <c r="I118" s="91"/>
    </row>
    <row r="119" spans="1:9" ht="30.75">
      <c r="A119" s="166">
        <v>105</v>
      </c>
      <c r="B119" s="88" t="s">
        <v>999</v>
      </c>
      <c r="C119" s="167">
        <f t="shared" si="1"/>
        <v>0.1</v>
      </c>
      <c r="D119" s="167">
        <v>0.1</v>
      </c>
      <c r="E119" s="167"/>
      <c r="F119" s="167"/>
      <c r="G119" s="82" t="s">
        <v>1291</v>
      </c>
      <c r="H119" s="92"/>
      <c r="I119" s="91"/>
    </row>
    <row r="120" spans="1:9" ht="30.75">
      <c r="A120" s="166">
        <v>106</v>
      </c>
      <c r="B120" s="88" t="s">
        <v>999</v>
      </c>
      <c r="C120" s="167">
        <f t="shared" si="1"/>
        <v>0.2</v>
      </c>
      <c r="D120" s="167">
        <v>0.2</v>
      </c>
      <c r="E120" s="167"/>
      <c r="F120" s="167"/>
      <c r="G120" s="82" t="s">
        <v>1292</v>
      </c>
      <c r="H120" s="92"/>
      <c r="I120" s="91"/>
    </row>
    <row r="121" spans="1:9" ht="30.75">
      <c r="A121" s="166">
        <v>107</v>
      </c>
      <c r="B121" s="88" t="s">
        <v>999</v>
      </c>
      <c r="C121" s="167">
        <f t="shared" si="1"/>
        <v>1.5</v>
      </c>
      <c r="D121" s="167">
        <v>1.5</v>
      </c>
      <c r="E121" s="167"/>
      <c r="F121" s="167"/>
      <c r="G121" s="82" t="s">
        <v>1293</v>
      </c>
      <c r="H121" s="92"/>
      <c r="I121" s="91"/>
    </row>
    <row r="122" spans="1:9" ht="78">
      <c r="A122" s="166">
        <v>108</v>
      </c>
      <c r="B122" s="81" t="s">
        <v>999</v>
      </c>
      <c r="C122" s="167">
        <f t="shared" si="1"/>
        <v>0.5</v>
      </c>
      <c r="D122" s="167">
        <v>0.5</v>
      </c>
      <c r="E122" s="166"/>
      <c r="F122" s="166"/>
      <c r="G122" s="82" t="s">
        <v>1294</v>
      </c>
      <c r="H122" s="92"/>
      <c r="I122" s="91"/>
    </row>
    <row r="123" spans="1:9" ht="15">
      <c r="A123" s="305" t="s">
        <v>51</v>
      </c>
      <c r="B123" s="83" t="s">
        <v>213</v>
      </c>
      <c r="C123" s="165">
        <f t="shared" si="1"/>
        <v>1.2</v>
      </c>
      <c r="D123" s="165">
        <v>1.2</v>
      </c>
      <c r="E123" s="165">
        <v>0</v>
      </c>
      <c r="F123" s="165">
        <v>0</v>
      </c>
      <c r="G123" s="76"/>
      <c r="H123" s="94"/>
      <c r="I123" s="168"/>
    </row>
    <row r="124" spans="1:9" ht="46.5">
      <c r="A124" s="166">
        <v>109</v>
      </c>
      <c r="B124" s="169" t="s">
        <v>1000</v>
      </c>
      <c r="C124" s="167">
        <f t="shared" si="1"/>
        <v>1.2</v>
      </c>
      <c r="D124" s="167">
        <v>1.2</v>
      </c>
      <c r="E124" s="167"/>
      <c r="F124" s="167"/>
      <c r="G124" s="82" t="s">
        <v>1295</v>
      </c>
      <c r="H124" s="90" t="s">
        <v>1411</v>
      </c>
      <c r="I124" s="91"/>
    </row>
    <row r="125" spans="1:9" ht="15">
      <c r="A125" s="305" t="s">
        <v>53</v>
      </c>
      <c r="B125" s="96" t="s">
        <v>64</v>
      </c>
      <c r="C125" s="165">
        <f t="shared" si="1"/>
        <v>9.63</v>
      </c>
      <c r="D125" s="165">
        <v>9.63</v>
      </c>
      <c r="E125" s="165">
        <v>0</v>
      </c>
      <c r="F125" s="165">
        <v>0</v>
      </c>
      <c r="G125" s="76"/>
      <c r="H125" s="94"/>
      <c r="I125" s="168"/>
    </row>
    <row r="126" spans="1:9" ht="46.5">
      <c r="A126" s="166">
        <v>110</v>
      </c>
      <c r="B126" s="81" t="s">
        <v>1001</v>
      </c>
      <c r="C126" s="167">
        <f t="shared" si="1"/>
        <v>0.19</v>
      </c>
      <c r="D126" s="167">
        <v>0.19</v>
      </c>
      <c r="E126" s="166"/>
      <c r="F126" s="166"/>
      <c r="G126" s="82" t="s">
        <v>1296</v>
      </c>
      <c r="H126" s="92" t="s">
        <v>1412</v>
      </c>
      <c r="I126" s="91"/>
    </row>
    <row r="127" spans="1:9" ht="108.75">
      <c r="A127" s="166">
        <v>111</v>
      </c>
      <c r="B127" s="87" t="s">
        <v>1002</v>
      </c>
      <c r="C127" s="167">
        <f t="shared" si="1"/>
        <v>0.6</v>
      </c>
      <c r="D127" s="167">
        <v>0.6</v>
      </c>
      <c r="E127" s="166"/>
      <c r="F127" s="166"/>
      <c r="G127" s="82" t="s">
        <v>1297</v>
      </c>
      <c r="H127" s="92" t="s">
        <v>1413</v>
      </c>
      <c r="I127" s="91"/>
    </row>
    <row r="128" spans="1:9" ht="46.5">
      <c r="A128" s="166">
        <v>112</v>
      </c>
      <c r="B128" s="88" t="s">
        <v>1003</v>
      </c>
      <c r="C128" s="167">
        <f t="shared" si="1"/>
        <v>0.7</v>
      </c>
      <c r="D128" s="167">
        <v>0.7</v>
      </c>
      <c r="E128" s="167"/>
      <c r="F128" s="167"/>
      <c r="G128" s="82" t="s">
        <v>1298</v>
      </c>
      <c r="H128" s="92" t="s">
        <v>1018</v>
      </c>
      <c r="I128" s="91"/>
    </row>
    <row r="129" spans="1:9" ht="78">
      <c r="A129" s="166">
        <v>113</v>
      </c>
      <c r="B129" s="88" t="s">
        <v>1004</v>
      </c>
      <c r="C129" s="167">
        <f t="shared" si="1"/>
        <v>0.21</v>
      </c>
      <c r="D129" s="167">
        <v>0.21</v>
      </c>
      <c r="E129" s="166"/>
      <c r="F129" s="166"/>
      <c r="G129" s="82" t="s">
        <v>1299</v>
      </c>
      <c r="H129" s="92" t="s">
        <v>1414</v>
      </c>
      <c r="I129" s="91"/>
    </row>
    <row r="130" spans="1:9" ht="62.25">
      <c r="A130" s="166">
        <v>114</v>
      </c>
      <c r="B130" s="88" t="s">
        <v>1005</v>
      </c>
      <c r="C130" s="167">
        <f t="shared" si="1"/>
        <v>0.12</v>
      </c>
      <c r="D130" s="167">
        <v>0.12</v>
      </c>
      <c r="E130" s="166"/>
      <c r="F130" s="166"/>
      <c r="G130" s="82" t="s">
        <v>1300</v>
      </c>
      <c r="H130" s="92" t="s">
        <v>1415</v>
      </c>
      <c r="I130" s="91"/>
    </row>
    <row r="131" spans="1:9" ht="78">
      <c r="A131" s="166">
        <v>115</v>
      </c>
      <c r="B131" s="88" t="s">
        <v>1006</v>
      </c>
      <c r="C131" s="167">
        <f t="shared" si="1"/>
        <v>4.63</v>
      </c>
      <c r="D131" s="167">
        <v>4.63</v>
      </c>
      <c r="E131" s="166"/>
      <c r="F131" s="166"/>
      <c r="G131" s="82" t="s">
        <v>1301</v>
      </c>
      <c r="H131" s="92" t="s">
        <v>1019</v>
      </c>
      <c r="I131" s="91"/>
    </row>
    <row r="132" spans="1:9" ht="78">
      <c r="A132" s="166">
        <v>116</v>
      </c>
      <c r="B132" s="88" t="s">
        <v>1007</v>
      </c>
      <c r="C132" s="167">
        <f t="shared" si="1"/>
        <v>0.33</v>
      </c>
      <c r="D132" s="167">
        <v>0.33</v>
      </c>
      <c r="E132" s="166"/>
      <c r="F132" s="166"/>
      <c r="G132" s="82" t="s">
        <v>1247</v>
      </c>
      <c r="H132" s="92" t="s">
        <v>1020</v>
      </c>
      <c r="I132" s="91"/>
    </row>
    <row r="133" spans="1:9" ht="78">
      <c r="A133" s="166">
        <v>117</v>
      </c>
      <c r="B133" s="81" t="s">
        <v>1008</v>
      </c>
      <c r="C133" s="167">
        <f t="shared" si="1"/>
        <v>2.49</v>
      </c>
      <c r="D133" s="167">
        <v>2.49</v>
      </c>
      <c r="E133" s="166"/>
      <c r="F133" s="166"/>
      <c r="G133" s="82" t="s">
        <v>1302</v>
      </c>
      <c r="H133" s="92" t="s">
        <v>1021</v>
      </c>
      <c r="I133" s="91"/>
    </row>
    <row r="134" spans="1:9" ht="93">
      <c r="A134" s="166">
        <v>118</v>
      </c>
      <c r="B134" s="89" t="s">
        <v>1009</v>
      </c>
      <c r="C134" s="167">
        <f t="shared" si="1"/>
        <v>0.1</v>
      </c>
      <c r="D134" s="167">
        <v>0.1</v>
      </c>
      <c r="E134" s="166"/>
      <c r="F134" s="166"/>
      <c r="G134" s="82" t="s">
        <v>1303</v>
      </c>
      <c r="H134" s="92" t="s">
        <v>1416</v>
      </c>
      <c r="I134" s="91"/>
    </row>
    <row r="135" spans="1:9" ht="78">
      <c r="A135" s="166">
        <v>119</v>
      </c>
      <c r="B135" s="88" t="s">
        <v>1011</v>
      </c>
      <c r="C135" s="167">
        <f t="shared" si="1"/>
        <v>0.13</v>
      </c>
      <c r="D135" s="167">
        <v>0.13</v>
      </c>
      <c r="E135" s="166"/>
      <c r="F135" s="166"/>
      <c r="G135" s="82" t="s">
        <v>1304</v>
      </c>
      <c r="H135" s="92" t="s">
        <v>1417</v>
      </c>
      <c r="I135" s="91"/>
    </row>
    <row r="136" spans="1:9" ht="93">
      <c r="A136" s="166">
        <v>120</v>
      </c>
      <c r="B136" s="87" t="s">
        <v>1012</v>
      </c>
      <c r="C136" s="167">
        <f t="shared" si="1"/>
        <v>0.13</v>
      </c>
      <c r="D136" s="167">
        <v>0.13</v>
      </c>
      <c r="E136" s="166"/>
      <c r="F136" s="166"/>
      <c r="G136" s="82" t="s">
        <v>1277</v>
      </c>
      <c r="H136" s="92" t="s">
        <v>1416</v>
      </c>
      <c r="I136" s="91"/>
    </row>
    <row r="137" spans="1:9" ht="15">
      <c r="A137" s="305" t="s">
        <v>54</v>
      </c>
      <c r="B137" s="95" t="s">
        <v>59</v>
      </c>
      <c r="C137" s="165">
        <f t="shared" si="1"/>
        <v>1.05</v>
      </c>
      <c r="D137" s="165">
        <v>1.05</v>
      </c>
      <c r="E137" s="165">
        <v>0</v>
      </c>
      <c r="F137" s="165">
        <v>0</v>
      </c>
      <c r="G137" s="76"/>
      <c r="H137" s="94"/>
      <c r="I137" s="168"/>
    </row>
    <row r="138" spans="1:9" ht="124.5">
      <c r="A138" s="166">
        <v>121</v>
      </c>
      <c r="B138" s="89" t="s">
        <v>1014</v>
      </c>
      <c r="C138" s="167">
        <f t="shared" si="1"/>
        <v>1.05</v>
      </c>
      <c r="D138" s="167">
        <v>1.05</v>
      </c>
      <c r="E138" s="166"/>
      <c r="F138" s="166"/>
      <c r="G138" s="82" t="s">
        <v>1305</v>
      </c>
      <c r="H138" s="90" t="s">
        <v>1022</v>
      </c>
      <c r="I138" s="91"/>
    </row>
    <row r="139" spans="1:9" ht="15">
      <c r="A139" s="305" t="s">
        <v>55</v>
      </c>
      <c r="B139" s="97" t="s">
        <v>1306</v>
      </c>
      <c r="C139" s="167">
        <f t="shared" si="1"/>
        <v>0.44</v>
      </c>
      <c r="D139" s="165">
        <v>0.44</v>
      </c>
      <c r="E139" s="165">
        <v>0</v>
      </c>
      <c r="F139" s="165">
        <v>0</v>
      </c>
      <c r="G139" s="76"/>
      <c r="H139" s="94"/>
      <c r="I139" s="168"/>
    </row>
    <row r="140" spans="1:9" ht="93">
      <c r="A140" s="166">
        <v>122</v>
      </c>
      <c r="B140" s="89" t="s">
        <v>1015</v>
      </c>
      <c r="C140" s="167">
        <f t="shared" si="1"/>
        <v>0.44</v>
      </c>
      <c r="D140" s="167">
        <v>0.44</v>
      </c>
      <c r="E140" s="166"/>
      <c r="F140" s="166"/>
      <c r="G140" s="82" t="s">
        <v>1249</v>
      </c>
      <c r="H140" s="92" t="s">
        <v>1419</v>
      </c>
      <c r="I140" s="91"/>
    </row>
    <row r="141" spans="1:9" ht="15">
      <c r="A141" s="305" t="s">
        <v>57</v>
      </c>
      <c r="B141" s="93" t="s">
        <v>52</v>
      </c>
      <c r="C141" s="165">
        <f>D141+E141+F141</f>
        <v>1.21</v>
      </c>
      <c r="D141" s="165">
        <v>1.21</v>
      </c>
      <c r="E141" s="165">
        <v>0</v>
      </c>
      <c r="F141" s="165">
        <v>0</v>
      </c>
      <c r="G141" s="76"/>
      <c r="H141" s="94"/>
      <c r="I141" s="168"/>
    </row>
    <row r="142" spans="1:9" ht="78">
      <c r="A142" s="166">
        <v>123</v>
      </c>
      <c r="B142" s="87" t="s">
        <v>1016</v>
      </c>
      <c r="C142" s="167">
        <f>D142+E142+F142</f>
        <v>1.21</v>
      </c>
      <c r="D142" s="167">
        <v>1.21</v>
      </c>
      <c r="E142" s="167"/>
      <c r="F142" s="167"/>
      <c r="G142" s="82" t="s">
        <v>1307</v>
      </c>
      <c r="H142" s="92" t="s">
        <v>1418</v>
      </c>
      <c r="I142" s="91"/>
    </row>
    <row r="143" spans="1:9" ht="15">
      <c r="A143" s="305">
        <v>123</v>
      </c>
      <c r="B143" s="93" t="s">
        <v>1180</v>
      </c>
      <c r="C143" s="165">
        <f>C141+C139+C137+C125+C123+C117+C15+C12</f>
        <v>55.92999999999999</v>
      </c>
      <c r="D143" s="165">
        <f>D141+D139+D137+D125+D123+D117+D15+D12</f>
        <v>55.92999999999999</v>
      </c>
      <c r="E143" s="165">
        <f>E141+E139+E137+E125+E123+E117+E15+E12</f>
        <v>0</v>
      </c>
      <c r="F143" s="165">
        <f>F141+F139+F137+F125+F123+F117+F15+F12</f>
        <v>0</v>
      </c>
      <c r="G143" s="76"/>
      <c r="H143" s="94"/>
      <c r="I143" s="168"/>
    </row>
    <row r="144" spans="1:9" ht="33.75" customHeight="1">
      <c r="A144" s="616" t="s">
        <v>1494</v>
      </c>
      <c r="B144" s="619"/>
      <c r="C144" s="619"/>
      <c r="D144" s="619"/>
      <c r="E144" s="619"/>
      <c r="F144" s="619"/>
      <c r="G144" s="619"/>
      <c r="H144" s="619"/>
      <c r="I144" s="619"/>
    </row>
    <row r="145" spans="1:9" ht="18.75" customHeight="1">
      <c r="A145" s="404" t="s">
        <v>46</v>
      </c>
      <c r="B145" s="404" t="s">
        <v>64</v>
      </c>
      <c r="C145" s="435">
        <f aca="true" t="shared" si="2" ref="C145:C150">D145+E145+F145</f>
        <v>3.21</v>
      </c>
      <c r="D145" s="436">
        <f>SUM(D146:D150)</f>
        <v>3.21</v>
      </c>
      <c r="E145" s="436">
        <f>SUM(E146:E150)</f>
        <v>0</v>
      </c>
      <c r="F145" s="436">
        <f>SUM(F146:F150)</f>
        <v>0</v>
      </c>
      <c r="G145" s="405"/>
      <c r="H145" s="405"/>
      <c r="I145" s="405"/>
    </row>
    <row r="146" spans="1:9" ht="62.25">
      <c r="A146" s="406">
        <v>1</v>
      </c>
      <c r="B146" s="380" t="s">
        <v>1308</v>
      </c>
      <c r="C146" s="437">
        <f t="shared" si="2"/>
        <v>0.38</v>
      </c>
      <c r="D146" s="381">
        <v>0.38</v>
      </c>
      <c r="E146" s="379"/>
      <c r="F146" s="379"/>
      <c r="G146" s="384" t="s">
        <v>1309</v>
      </c>
      <c r="H146" s="406"/>
      <c r="I146" s="407"/>
    </row>
    <row r="147" spans="1:9" ht="46.5">
      <c r="A147" s="406">
        <v>2</v>
      </c>
      <c r="B147" s="380" t="s">
        <v>1310</v>
      </c>
      <c r="C147" s="437">
        <f t="shared" si="2"/>
        <v>0.28</v>
      </c>
      <c r="D147" s="381">
        <v>0.28</v>
      </c>
      <c r="E147" s="379"/>
      <c r="F147" s="379"/>
      <c r="G147" s="384" t="s">
        <v>1311</v>
      </c>
      <c r="H147" s="406"/>
      <c r="I147" s="407"/>
    </row>
    <row r="148" spans="1:9" ht="62.25">
      <c r="A148" s="406">
        <v>3</v>
      </c>
      <c r="B148" s="380" t="s">
        <v>1312</v>
      </c>
      <c r="C148" s="437">
        <f t="shared" si="2"/>
        <v>0.35</v>
      </c>
      <c r="D148" s="381">
        <v>0.35</v>
      </c>
      <c r="E148" s="379"/>
      <c r="F148" s="379"/>
      <c r="G148" s="384" t="s">
        <v>1311</v>
      </c>
      <c r="H148" s="406"/>
      <c r="I148" s="407"/>
    </row>
    <row r="149" spans="1:9" ht="78">
      <c r="A149" s="406">
        <v>4</v>
      </c>
      <c r="B149" s="380" t="s">
        <v>1313</v>
      </c>
      <c r="C149" s="437">
        <f t="shared" si="2"/>
        <v>0.93</v>
      </c>
      <c r="D149" s="381">
        <v>0.93</v>
      </c>
      <c r="E149" s="379"/>
      <c r="F149" s="379"/>
      <c r="G149" s="384" t="s">
        <v>1314</v>
      </c>
      <c r="H149" s="382" t="s">
        <v>1420</v>
      </c>
      <c r="I149" s="407"/>
    </row>
    <row r="150" spans="1:9" ht="30.75">
      <c r="A150" s="406">
        <v>5</v>
      </c>
      <c r="B150" s="380" t="s">
        <v>1315</v>
      </c>
      <c r="C150" s="437">
        <f t="shared" si="2"/>
        <v>1.27</v>
      </c>
      <c r="D150" s="381">
        <v>1.27</v>
      </c>
      <c r="E150" s="379"/>
      <c r="F150" s="379"/>
      <c r="G150" s="408" t="s">
        <v>1316</v>
      </c>
      <c r="H150" s="331" t="s">
        <v>1317</v>
      </c>
      <c r="I150" s="407"/>
    </row>
    <row r="151" spans="1:9" ht="15">
      <c r="A151" s="387">
        <v>5</v>
      </c>
      <c r="B151" s="409" t="s">
        <v>1146</v>
      </c>
      <c r="C151" s="435">
        <f>C145</f>
        <v>3.21</v>
      </c>
      <c r="D151" s="435">
        <f>D145</f>
        <v>3.21</v>
      </c>
      <c r="E151" s="435">
        <f>E145</f>
        <v>0</v>
      </c>
      <c r="F151" s="435">
        <f>F145</f>
        <v>0</v>
      </c>
      <c r="G151" s="410"/>
      <c r="H151" s="332"/>
      <c r="I151" s="411"/>
    </row>
    <row r="152" spans="1:9" ht="18.75" customHeight="1">
      <c r="A152" s="633" t="s">
        <v>1173</v>
      </c>
      <c r="B152" s="633"/>
      <c r="C152" s="633"/>
      <c r="D152" s="633"/>
      <c r="E152" s="633"/>
      <c r="F152" s="633"/>
      <c r="G152" s="633"/>
      <c r="H152" s="633"/>
      <c r="I152" s="633"/>
    </row>
    <row r="153" spans="1:9" ht="15">
      <c r="A153" s="387" t="s">
        <v>46</v>
      </c>
      <c r="B153" s="330" t="s">
        <v>33</v>
      </c>
      <c r="C153" s="438">
        <f>D153+E153+F153</f>
        <v>3.5</v>
      </c>
      <c r="D153" s="438">
        <v>3.5</v>
      </c>
      <c r="E153" s="438">
        <v>0</v>
      </c>
      <c r="F153" s="438">
        <v>0</v>
      </c>
      <c r="G153" s="375"/>
      <c r="H153" s="375"/>
      <c r="I153" s="375"/>
    </row>
    <row r="154" spans="1:9" ht="30.75">
      <c r="A154" s="379">
        <v>1</v>
      </c>
      <c r="B154" s="380" t="s">
        <v>998</v>
      </c>
      <c r="C154" s="225">
        <f aca="true" t="shared" si="3" ref="C154:C167">D154+E154+F154</f>
        <v>3.5</v>
      </c>
      <c r="D154" s="381">
        <v>3.5</v>
      </c>
      <c r="E154" s="381"/>
      <c r="F154" s="381"/>
      <c r="G154" s="320" t="s">
        <v>1295</v>
      </c>
      <c r="H154" s="383" t="s">
        <v>1421</v>
      </c>
      <c r="I154" s="383" t="s">
        <v>678</v>
      </c>
    </row>
    <row r="155" spans="1:9" ht="15">
      <c r="A155" s="305" t="s">
        <v>49</v>
      </c>
      <c r="B155" s="93" t="s">
        <v>82</v>
      </c>
      <c r="C155" s="439">
        <f t="shared" si="3"/>
        <v>1.5</v>
      </c>
      <c r="D155" s="165">
        <v>1.5</v>
      </c>
      <c r="E155" s="165">
        <v>0</v>
      </c>
      <c r="F155" s="165">
        <v>0</v>
      </c>
      <c r="G155" s="76"/>
      <c r="H155" s="168"/>
      <c r="I155" s="168"/>
    </row>
    <row r="156" spans="1:9" ht="46.5">
      <c r="A156" s="166">
        <v>2</v>
      </c>
      <c r="B156" s="87" t="s">
        <v>1318</v>
      </c>
      <c r="C156" s="440">
        <f t="shared" si="3"/>
        <v>1.5</v>
      </c>
      <c r="D156" s="167">
        <v>1.5</v>
      </c>
      <c r="E156" s="166"/>
      <c r="F156" s="166"/>
      <c r="G156" s="82" t="s">
        <v>1319</v>
      </c>
      <c r="H156" s="91" t="s">
        <v>147</v>
      </c>
      <c r="I156" s="91" t="s">
        <v>678</v>
      </c>
    </row>
    <row r="157" spans="1:9" ht="15">
      <c r="A157" s="305" t="s">
        <v>50</v>
      </c>
      <c r="B157" s="96" t="s">
        <v>64</v>
      </c>
      <c r="C157" s="439">
        <f t="shared" si="3"/>
        <v>5.15</v>
      </c>
      <c r="D157" s="165">
        <v>5.15</v>
      </c>
      <c r="E157" s="165">
        <v>0</v>
      </c>
      <c r="F157" s="165">
        <v>0</v>
      </c>
      <c r="G157" s="76"/>
      <c r="H157" s="94"/>
      <c r="I157" s="168"/>
    </row>
    <row r="158" spans="1:9" ht="108.75">
      <c r="A158" s="166">
        <v>3</v>
      </c>
      <c r="B158" s="89" t="s">
        <v>1010</v>
      </c>
      <c r="C158" s="440">
        <f>D158+E158+F158</f>
        <v>4.76</v>
      </c>
      <c r="D158" s="167">
        <v>4.76</v>
      </c>
      <c r="E158" s="166"/>
      <c r="F158" s="166"/>
      <c r="G158" s="82" t="s">
        <v>1320</v>
      </c>
      <c r="H158" s="92" t="s">
        <v>1422</v>
      </c>
      <c r="I158" s="91" t="s">
        <v>1186</v>
      </c>
    </row>
    <row r="159" spans="1:9" ht="46.5">
      <c r="A159" s="166">
        <v>4</v>
      </c>
      <c r="B159" s="89" t="s">
        <v>1013</v>
      </c>
      <c r="C159" s="440">
        <f t="shared" si="3"/>
        <v>0.11</v>
      </c>
      <c r="D159" s="167">
        <v>0.11</v>
      </c>
      <c r="E159" s="166"/>
      <c r="F159" s="166"/>
      <c r="G159" s="82" t="s">
        <v>1211</v>
      </c>
      <c r="H159" s="91" t="s">
        <v>1423</v>
      </c>
      <c r="I159" s="91" t="s">
        <v>1186</v>
      </c>
    </row>
    <row r="160" spans="1:9" ht="30.75">
      <c r="A160" s="166">
        <v>5</v>
      </c>
      <c r="B160" s="87" t="s">
        <v>1321</v>
      </c>
      <c r="C160" s="440">
        <f t="shared" si="3"/>
        <v>0.28</v>
      </c>
      <c r="D160" s="167">
        <v>0.28</v>
      </c>
      <c r="E160" s="167"/>
      <c r="F160" s="167"/>
      <c r="G160" s="82" t="s">
        <v>1322</v>
      </c>
      <c r="H160" s="92" t="s">
        <v>1323</v>
      </c>
      <c r="I160" s="91" t="s">
        <v>678</v>
      </c>
    </row>
    <row r="161" spans="1:9" ht="15">
      <c r="A161" s="305" t="s">
        <v>51</v>
      </c>
      <c r="B161" s="93" t="s">
        <v>52</v>
      </c>
      <c r="C161" s="439">
        <f t="shared" si="3"/>
        <v>1.2000000000000002</v>
      </c>
      <c r="D161" s="165">
        <v>1.2000000000000002</v>
      </c>
      <c r="E161" s="165">
        <v>0</v>
      </c>
      <c r="F161" s="165">
        <v>0</v>
      </c>
      <c r="G161" s="76"/>
      <c r="H161" s="94"/>
      <c r="I161" s="168"/>
    </row>
    <row r="162" spans="1:9" ht="30.75">
      <c r="A162" s="166">
        <v>6</v>
      </c>
      <c r="B162" s="87" t="s">
        <v>1324</v>
      </c>
      <c r="C162" s="440">
        <f t="shared" si="3"/>
        <v>0</v>
      </c>
      <c r="D162" s="167">
        <v>0</v>
      </c>
      <c r="E162" s="166"/>
      <c r="F162" s="166"/>
      <c r="G162" s="82" t="s">
        <v>1322</v>
      </c>
      <c r="H162" s="91" t="s">
        <v>1424</v>
      </c>
      <c r="I162" s="91" t="s">
        <v>678</v>
      </c>
    </row>
    <row r="163" spans="1:9" ht="30.75">
      <c r="A163" s="166">
        <v>7</v>
      </c>
      <c r="B163" s="88" t="s">
        <v>1325</v>
      </c>
      <c r="C163" s="440">
        <f t="shared" si="3"/>
        <v>0.55</v>
      </c>
      <c r="D163" s="167">
        <v>0.55</v>
      </c>
      <c r="E163" s="167"/>
      <c r="F163" s="167"/>
      <c r="G163" s="82" t="s">
        <v>1326</v>
      </c>
      <c r="H163" s="91" t="s">
        <v>1327</v>
      </c>
      <c r="I163" s="91" t="s">
        <v>678</v>
      </c>
    </row>
    <row r="164" spans="1:9" ht="30.75">
      <c r="A164" s="166">
        <v>8</v>
      </c>
      <c r="B164" s="87" t="s">
        <v>1328</v>
      </c>
      <c r="C164" s="440">
        <f t="shared" si="3"/>
        <v>0.65</v>
      </c>
      <c r="D164" s="167">
        <v>0.65</v>
      </c>
      <c r="E164" s="167"/>
      <c r="F164" s="167"/>
      <c r="G164" s="82" t="s">
        <v>1329</v>
      </c>
      <c r="H164" s="91" t="s">
        <v>1330</v>
      </c>
      <c r="I164" s="91" t="s">
        <v>678</v>
      </c>
    </row>
    <row r="165" spans="1:10" ht="15">
      <c r="A165" s="373" t="s">
        <v>53</v>
      </c>
      <c r="B165" s="374" t="s">
        <v>39</v>
      </c>
      <c r="C165" s="438">
        <f>D165+E165+F165</f>
        <v>12.02</v>
      </c>
      <c r="D165" s="375">
        <f>D166+D167</f>
        <v>12.02</v>
      </c>
      <c r="E165" s="375">
        <f>E166+E167</f>
        <v>0</v>
      </c>
      <c r="F165" s="375">
        <f>F166+F167</f>
        <v>0</v>
      </c>
      <c r="G165" s="315"/>
      <c r="H165" s="376"/>
      <c r="I165" s="377"/>
      <c r="J165" s="378"/>
    </row>
    <row r="166" spans="1:10" ht="30.75">
      <c r="A166" s="379">
        <v>9</v>
      </c>
      <c r="B166" s="380" t="s">
        <v>146</v>
      </c>
      <c r="C166" s="225">
        <f t="shared" si="3"/>
        <v>8.42</v>
      </c>
      <c r="D166" s="381">
        <v>8.42</v>
      </c>
      <c r="E166" s="379"/>
      <c r="F166" s="379"/>
      <c r="G166" s="320" t="s">
        <v>1331</v>
      </c>
      <c r="H166" s="382" t="s">
        <v>147</v>
      </c>
      <c r="I166" s="383" t="s">
        <v>678</v>
      </c>
      <c r="J166" s="378"/>
    </row>
    <row r="167" spans="1:10" ht="46.5">
      <c r="A167" s="379">
        <v>10</v>
      </c>
      <c r="B167" s="384" t="s">
        <v>1332</v>
      </c>
      <c r="C167" s="225">
        <f t="shared" si="3"/>
        <v>3.6</v>
      </c>
      <c r="D167" s="381">
        <v>3.6</v>
      </c>
      <c r="E167" s="381"/>
      <c r="F167" s="381"/>
      <c r="G167" s="320" t="s">
        <v>1333</v>
      </c>
      <c r="H167" s="385" t="s">
        <v>1425</v>
      </c>
      <c r="I167" s="383" t="s">
        <v>678</v>
      </c>
      <c r="J167" s="378"/>
    </row>
    <row r="168" spans="1:10" ht="15">
      <c r="A168" s="387">
        <v>10</v>
      </c>
      <c r="B168" s="374" t="s">
        <v>5</v>
      </c>
      <c r="C168" s="438">
        <f>C165+C161+C157+C155+C153</f>
        <v>23.369999999999997</v>
      </c>
      <c r="D168" s="438">
        <f>D165+D161+D157+D155+D153</f>
        <v>23.369999999999997</v>
      </c>
      <c r="E168" s="438">
        <f>E165+E161+E157+E155+E153</f>
        <v>0</v>
      </c>
      <c r="F168" s="438">
        <f>F165+F161+F157+F155+F153</f>
        <v>0</v>
      </c>
      <c r="G168" s="315"/>
      <c r="H168" s="386"/>
      <c r="I168" s="377"/>
      <c r="J168" s="378"/>
    </row>
    <row r="169" spans="1:10" ht="15">
      <c r="A169" s="387">
        <v>138</v>
      </c>
      <c r="B169" s="374" t="s">
        <v>1334</v>
      </c>
      <c r="C169" s="438">
        <f>C168+C151+C143</f>
        <v>82.50999999999999</v>
      </c>
      <c r="D169" s="438">
        <f>D168+D151+D143</f>
        <v>82.50999999999999</v>
      </c>
      <c r="E169" s="438">
        <f>E168+E151+E143</f>
        <v>0</v>
      </c>
      <c r="F169" s="438">
        <f>F168+F151+F143</f>
        <v>0</v>
      </c>
      <c r="G169" s="387"/>
      <c r="H169" s="377"/>
      <c r="I169" s="377"/>
      <c r="J169" s="378"/>
    </row>
    <row r="171" spans="7:9" ht="15">
      <c r="G171" s="627"/>
      <c r="H171" s="627"/>
      <c r="I171" s="627"/>
    </row>
  </sheetData>
  <sheetProtection/>
  <mergeCells count="20">
    <mergeCell ref="I7:I9"/>
    <mergeCell ref="A11:I11"/>
    <mergeCell ref="A144:I144"/>
    <mergeCell ref="A152:I152"/>
    <mergeCell ref="A1:B1"/>
    <mergeCell ref="G1:I1"/>
    <mergeCell ref="A2:B2"/>
    <mergeCell ref="G2:I2"/>
    <mergeCell ref="A4:I4"/>
    <mergeCell ref="A5:I5"/>
    <mergeCell ref="G171:I171"/>
    <mergeCell ref="A7:A9"/>
    <mergeCell ref="B7:B9"/>
    <mergeCell ref="C7:C9"/>
    <mergeCell ref="G7:G9"/>
    <mergeCell ref="D7:F7"/>
    <mergeCell ref="H7:H9"/>
    <mergeCell ref="D8:D9"/>
    <mergeCell ref="E8:E9"/>
    <mergeCell ref="F8:F9"/>
  </mergeCells>
  <printOptions/>
  <pageMargins left="0.62" right="0.44" top="0.48" bottom="0.52" header="0.3" footer="0.3"/>
  <pageSetup horizontalDpi="600" verticalDpi="600" orientation="landscape" paperSize="9" r:id="rId4"/>
  <headerFooter>
    <oddFooter>&amp;R&amp;P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LÊ VIỆT ANH</dc:creator>
  <cp:keywords/>
  <dc:description/>
  <cp:lastModifiedBy>Admin</cp:lastModifiedBy>
  <cp:lastPrinted>2016-12-27T09:19:12Z</cp:lastPrinted>
  <dcterms:created xsi:type="dcterms:W3CDTF">2009-02-20T23:33:57Z</dcterms:created>
  <dcterms:modified xsi:type="dcterms:W3CDTF">2016-12-27T09:21:55Z</dcterms:modified>
  <cp:category/>
  <cp:version/>
  <cp:contentType/>
  <cp:contentStatus/>
</cp:coreProperties>
</file>