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0515" windowHeight="5715" activeTab="6"/>
  </bookViews>
  <sheets>
    <sheet name="PL01" sheetId="1" r:id="rId1"/>
    <sheet name="PL02" sheetId="4" r:id="rId2"/>
    <sheet name="PL02a" sheetId="5" r:id="rId3"/>
    <sheet name="PL02b" sheetId="6" r:id="rId4"/>
    <sheet name="PL03" sheetId="18" r:id="rId5"/>
    <sheet name="PL04" sheetId="8" r:id="rId6"/>
    <sheet name="PL05" sheetId="16" r:id="rId7"/>
  </sheets>
  <definedNames>
    <definedName name="_xlnm._FilterDatabase" localSheetId="4" hidden="1">'PL03'!$A$7:$Q$196</definedName>
    <definedName name="chuong_phuluc_1" localSheetId="1">'PL02'!$A$1</definedName>
    <definedName name="chuong_phuluc_1_name" localSheetId="1">'PL02'!#REF!</definedName>
    <definedName name="chuong_phuluc_2_name" localSheetId="2">PL02a!$A$1</definedName>
    <definedName name="_xlnm.Print_Area" localSheetId="1">'PL02'!$A$1:$F$56</definedName>
    <definedName name="_xlnm.Print_Area" localSheetId="2">PL02a!$A$1:$F$55</definedName>
    <definedName name="_xlnm.Print_Area" localSheetId="3">PL02b!$A$1:$G$27</definedName>
    <definedName name="_xlnm.Print_Area" localSheetId="5">'PL04'!$A$1:$E$147</definedName>
    <definedName name="_xlnm.Print_Area" localSheetId="6">'PL05'!$A$1:$F$46</definedName>
    <definedName name="_xlnm.Print_Titles" localSheetId="0">'PL01'!$4:$4</definedName>
    <definedName name="_xlnm.Print_Titles" localSheetId="1">'PL02'!$1:$4</definedName>
    <definedName name="_xlnm.Print_Titles" localSheetId="2">PL02a!$4:$4</definedName>
    <definedName name="_xlnm.Print_Titles" localSheetId="4">'PL03'!$7:$7</definedName>
    <definedName name="_xlnm.Print_Titles" localSheetId="5">'PL04'!$4:$4</definedName>
    <definedName name="_xlnm.Print_Titles" localSheetId="6">'PL05'!$6:$6</definedName>
  </definedNames>
  <calcPr calcId="144525"/>
</workbook>
</file>

<file path=xl/calcChain.xml><?xml version="1.0" encoding="utf-8"?>
<calcChain xmlns="http://schemas.openxmlformats.org/spreadsheetml/2006/main">
  <c r="N196" i="18" l="1"/>
  <c r="N193" i="18"/>
  <c r="N192" i="18"/>
  <c r="N191" i="18"/>
  <c r="N190" i="18"/>
  <c r="N189" i="18"/>
  <c r="N188" i="18"/>
  <c r="N187" i="18"/>
  <c r="N186" i="18"/>
  <c r="N185" i="18"/>
  <c r="N184" i="18"/>
  <c r="N183" i="18"/>
  <c r="N182" i="18"/>
  <c r="N181" i="18"/>
  <c r="N180" i="18"/>
  <c r="N151" i="18"/>
  <c r="N149" i="18"/>
  <c r="N148" i="18"/>
  <c r="N145" i="18"/>
  <c r="N143" i="18"/>
  <c r="N137" i="18"/>
  <c r="N131" i="18"/>
  <c r="N126" i="18"/>
  <c r="N125" i="18"/>
  <c r="N123" i="18"/>
  <c r="N121" i="18"/>
  <c r="N116" i="18"/>
  <c r="N111" i="18"/>
  <c r="N107" i="18"/>
  <c r="N104" i="18"/>
  <c r="N99" i="18"/>
  <c r="N97" i="18"/>
  <c r="N96" i="18"/>
  <c r="N90" i="18"/>
  <c r="N87" i="18"/>
  <c r="N86" i="18"/>
  <c r="N85" i="18"/>
  <c r="N82" i="18"/>
  <c r="N81" i="18"/>
  <c r="N75" i="18"/>
  <c r="N70" i="18"/>
  <c r="N69" i="18"/>
  <c r="N68" i="18"/>
  <c r="N64" i="18"/>
  <c r="N61" i="18"/>
  <c r="N19" i="18"/>
  <c r="N18" i="18"/>
  <c r="N17" i="18"/>
  <c r="K179" i="18"/>
  <c r="K169" i="18"/>
  <c r="K167" i="18"/>
  <c r="K165" i="18"/>
  <c r="K164" i="18"/>
  <c r="K160" i="18"/>
  <c r="K157" i="18"/>
  <c r="K156" i="18"/>
  <c r="K155" i="18"/>
  <c r="K154" i="18"/>
  <c r="K151" i="18"/>
  <c r="K150" i="18"/>
  <c r="K149" i="18"/>
  <c r="K148" i="18"/>
  <c r="K145" i="18"/>
  <c r="K144" i="18"/>
  <c r="K143" i="18"/>
  <c r="K142" i="18"/>
  <c r="K141" i="18"/>
  <c r="K137" i="18"/>
  <c r="K135" i="18"/>
  <c r="K134" i="18"/>
  <c r="K131" i="18"/>
  <c r="K130" i="18"/>
  <c r="K126" i="18"/>
  <c r="K124" i="18"/>
  <c r="K123" i="18"/>
  <c r="K112" i="18"/>
  <c r="K98" i="18"/>
  <c r="K96" i="18"/>
  <c r="K92" i="18"/>
  <c r="K89" i="18"/>
  <c r="K88" i="18"/>
  <c r="K87" i="18"/>
  <c r="K86" i="18"/>
  <c r="K85" i="18"/>
  <c r="K83" i="18"/>
  <c r="K82" i="18"/>
  <c r="K81" i="18"/>
  <c r="K78" i="18"/>
  <c r="K77" i="18"/>
  <c r="K75" i="18"/>
  <c r="K74" i="18"/>
  <c r="K73" i="18"/>
  <c r="K72" i="18"/>
  <c r="K69" i="18"/>
  <c r="K68" i="18"/>
  <c r="K66" i="18"/>
  <c r="K63" i="18"/>
  <c r="K62" i="18"/>
  <c r="K61" i="18"/>
  <c r="K60" i="18"/>
  <c r="K19" i="18"/>
  <c r="K18" i="18"/>
  <c r="K17" i="18"/>
  <c r="H15" i="18"/>
  <c r="H16" i="18"/>
  <c r="H23" i="18"/>
  <c r="H24" i="18"/>
  <c r="H25" i="18"/>
  <c r="H28" i="18"/>
  <c r="H29" i="18"/>
  <c r="H58" i="18"/>
  <c r="H59" i="18"/>
  <c r="H60" i="18"/>
  <c r="H61" i="18"/>
  <c r="H62" i="18"/>
  <c r="H64" i="18"/>
  <c r="H65" i="18"/>
  <c r="H67" i="18"/>
  <c r="H68" i="18"/>
  <c r="H69" i="18"/>
  <c r="H71" i="18"/>
  <c r="H75" i="18"/>
  <c r="H76" i="18"/>
  <c r="H77" i="18"/>
  <c r="H78" i="18"/>
  <c r="H79" i="18"/>
  <c r="H80" i="18"/>
  <c r="H82" i="18"/>
  <c r="H89" i="18"/>
  <c r="H94" i="18"/>
  <c r="H101" i="18"/>
  <c r="H102" i="18"/>
  <c r="H103" i="18"/>
  <c r="H105" i="18"/>
  <c r="H106" i="18"/>
  <c r="H107" i="18"/>
  <c r="H109" i="18"/>
  <c r="H112" i="18"/>
  <c r="H113" i="18"/>
  <c r="H114" i="18"/>
  <c r="H115" i="18"/>
  <c r="H119" i="18"/>
  <c r="H123" i="18"/>
  <c r="H127" i="18"/>
  <c r="H128" i="18"/>
  <c r="H130" i="18"/>
  <c r="H131" i="18"/>
  <c r="H136" i="18"/>
  <c r="H137" i="18"/>
  <c r="H138" i="18"/>
  <c r="H139" i="18"/>
  <c r="H140" i="18"/>
  <c r="H143" i="18"/>
  <c r="H148" i="18"/>
  <c r="H152" i="18"/>
  <c r="H154" i="18"/>
  <c r="H155" i="18"/>
  <c r="H158" i="18"/>
  <c r="H159" i="18"/>
  <c r="H169" i="18"/>
  <c r="H172" i="18"/>
  <c r="H174" i="18"/>
  <c r="H179" i="18"/>
  <c r="H12" i="18"/>
  <c r="E12" i="18"/>
  <c r="E13" i="18"/>
  <c r="E14" i="18"/>
  <c r="E22" i="18"/>
  <c r="E23" i="18"/>
  <c r="E27" i="18"/>
  <c r="E28" i="18"/>
  <c r="E29" i="18"/>
  <c r="E30" i="18"/>
  <c r="E31" i="18"/>
  <c r="E32" i="18"/>
  <c r="E33" i="18"/>
  <c r="E34" i="18"/>
  <c r="E42" i="18"/>
  <c r="E43" i="18"/>
  <c r="E45" i="18"/>
  <c r="E47" i="18"/>
  <c r="E48" i="18"/>
  <c r="E50" i="18"/>
  <c r="E53" i="18"/>
  <c r="E54" i="18"/>
  <c r="E55" i="18"/>
  <c r="E56" i="18"/>
  <c r="E58" i="18"/>
  <c r="E60" i="18"/>
  <c r="E61" i="18"/>
  <c r="E64" i="18"/>
  <c r="E75" i="18"/>
  <c r="E84" i="18"/>
  <c r="E85" i="18"/>
  <c r="E89" i="18"/>
  <c r="E91" i="18"/>
  <c r="E93" i="18"/>
  <c r="E95" i="18"/>
  <c r="E96" i="18"/>
  <c r="E98" i="18"/>
  <c r="E99" i="18"/>
  <c r="E100" i="18"/>
  <c r="E101" i="18"/>
  <c r="E102" i="18"/>
  <c r="E105" i="18"/>
  <c r="E106" i="18"/>
  <c r="E108" i="18"/>
  <c r="E110" i="18"/>
  <c r="E111" i="18"/>
  <c r="E113" i="18"/>
  <c r="E114" i="18"/>
  <c r="E117" i="18"/>
  <c r="E118" i="18"/>
  <c r="E120" i="18"/>
  <c r="E121" i="18"/>
  <c r="E122" i="18"/>
  <c r="E126" i="18"/>
  <c r="E129" i="18"/>
  <c r="E130" i="18"/>
  <c r="E132" i="18"/>
  <c r="E133" i="18"/>
  <c r="E148" i="18"/>
  <c r="E149" i="18"/>
  <c r="E151" i="18"/>
  <c r="E152" i="18"/>
  <c r="E153" i="18"/>
  <c r="E161" i="18"/>
  <c r="E168" i="18"/>
  <c r="E169" i="18"/>
  <c r="E170" i="18"/>
  <c r="E171" i="18"/>
  <c r="E172" i="18"/>
  <c r="E173" i="18"/>
  <c r="E175" i="18"/>
  <c r="E176" i="18"/>
  <c r="E177" i="18"/>
  <c r="E178" i="18"/>
  <c r="E179" i="18"/>
  <c r="E195" i="18"/>
  <c r="L147" i="18"/>
  <c r="P87" i="18"/>
  <c r="O87" i="18"/>
  <c r="Q87" i="18" l="1"/>
  <c r="I57" i="18"/>
  <c r="I147" i="18"/>
  <c r="I146" i="18" s="1"/>
  <c r="J147" i="18"/>
  <c r="F147" i="18"/>
  <c r="F146" i="18" s="1"/>
  <c r="G57" i="18"/>
  <c r="F57" i="18"/>
  <c r="F20" i="18"/>
  <c r="O120" i="18"/>
  <c r="Q120" i="18" s="1"/>
  <c r="G20" i="18"/>
  <c r="I20" i="18"/>
  <c r="J20" i="18"/>
  <c r="L20" i="18"/>
  <c r="M20" i="18"/>
  <c r="L10" i="18"/>
  <c r="M10" i="18"/>
  <c r="N10" i="18" s="1"/>
  <c r="I10" i="18"/>
  <c r="J10" i="18"/>
  <c r="G10" i="18"/>
  <c r="F10" i="18"/>
  <c r="F52" i="18"/>
  <c r="G52" i="18"/>
  <c r="G147" i="18"/>
  <c r="D40" i="18"/>
  <c r="D52" i="18"/>
  <c r="C20" i="18"/>
  <c r="P196" i="18"/>
  <c r="O196" i="18"/>
  <c r="P195" i="18"/>
  <c r="O195" i="18"/>
  <c r="D194" i="18"/>
  <c r="C194" i="18"/>
  <c r="C147" i="18" s="1"/>
  <c r="C146" i="18" s="1"/>
  <c r="P193" i="18"/>
  <c r="O193" i="18"/>
  <c r="P192" i="18"/>
  <c r="O192" i="18"/>
  <c r="P191" i="18"/>
  <c r="O191" i="18"/>
  <c r="P190" i="18"/>
  <c r="O190" i="18"/>
  <c r="P189" i="18"/>
  <c r="O189" i="18"/>
  <c r="P188" i="18"/>
  <c r="O188" i="18"/>
  <c r="P187" i="18"/>
  <c r="O187" i="18"/>
  <c r="P186" i="18"/>
  <c r="O186" i="18"/>
  <c r="P185" i="18"/>
  <c r="O185" i="18"/>
  <c r="P184" i="18"/>
  <c r="O184" i="18"/>
  <c r="P183" i="18"/>
  <c r="O183" i="18"/>
  <c r="P182" i="18"/>
  <c r="O182" i="18"/>
  <c r="P181" i="18"/>
  <c r="O181" i="18"/>
  <c r="P180" i="18"/>
  <c r="O180" i="18"/>
  <c r="P179" i="18"/>
  <c r="O179" i="18"/>
  <c r="P178" i="18"/>
  <c r="O178" i="18"/>
  <c r="P177" i="18"/>
  <c r="O177" i="18"/>
  <c r="P176" i="18"/>
  <c r="O176" i="18"/>
  <c r="P175" i="18"/>
  <c r="O175" i="18"/>
  <c r="P174" i="18"/>
  <c r="O174" i="18"/>
  <c r="P173" i="18"/>
  <c r="O173" i="18"/>
  <c r="P172" i="18"/>
  <c r="O172" i="18"/>
  <c r="P171" i="18"/>
  <c r="O171" i="18"/>
  <c r="P170" i="18"/>
  <c r="O170" i="18"/>
  <c r="P169" i="18"/>
  <c r="O169" i="18"/>
  <c r="P168" i="18"/>
  <c r="O168" i="18"/>
  <c r="P167" i="18"/>
  <c r="O167" i="18"/>
  <c r="P165" i="18"/>
  <c r="O165" i="18"/>
  <c r="P164" i="18"/>
  <c r="O164" i="18"/>
  <c r="P161" i="18"/>
  <c r="O161" i="18"/>
  <c r="P160" i="18"/>
  <c r="O160" i="18"/>
  <c r="P159" i="18"/>
  <c r="O159" i="18"/>
  <c r="P157" i="18"/>
  <c r="O157" i="18"/>
  <c r="P156" i="18"/>
  <c r="O156" i="18"/>
  <c r="P155" i="18"/>
  <c r="O155" i="18"/>
  <c r="P154" i="18"/>
  <c r="O154" i="18"/>
  <c r="P153" i="18"/>
  <c r="O153" i="18"/>
  <c r="P152" i="18"/>
  <c r="O152" i="18"/>
  <c r="P151" i="18"/>
  <c r="O151" i="18"/>
  <c r="P150" i="18"/>
  <c r="O150" i="18"/>
  <c r="P149" i="18"/>
  <c r="O149" i="18"/>
  <c r="P148" i="18"/>
  <c r="O148" i="18"/>
  <c r="M147" i="18"/>
  <c r="L146" i="18"/>
  <c r="P145" i="18"/>
  <c r="O145" i="18"/>
  <c r="P144" i="18"/>
  <c r="O144" i="18"/>
  <c r="P143" i="18"/>
  <c r="O143" i="18"/>
  <c r="P142" i="18"/>
  <c r="O142" i="18"/>
  <c r="P141" i="18"/>
  <c r="O141" i="18"/>
  <c r="P140" i="18"/>
  <c r="O140" i="18"/>
  <c r="P139" i="18"/>
  <c r="O139" i="18"/>
  <c r="P138" i="18"/>
  <c r="O138" i="18"/>
  <c r="P137" i="18"/>
  <c r="O137" i="18"/>
  <c r="P136" i="18"/>
  <c r="O136" i="18"/>
  <c r="P134" i="18"/>
  <c r="O134" i="18"/>
  <c r="P133" i="18"/>
  <c r="O133" i="18"/>
  <c r="P132" i="18"/>
  <c r="O132" i="18"/>
  <c r="P130" i="18"/>
  <c r="O130" i="18"/>
  <c r="P129" i="18"/>
  <c r="O129" i="18"/>
  <c r="P128" i="18"/>
  <c r="O128" i="18"/>
  <c r="P127" i="18"/>
  <c r="O127" i="18"/>
  <c r="P126" i="18"/>
  <c r="O126" i="18"/>
  <c r="P125" i="18"/>
  <c r="O125" i="18"/>
  <c r="P123" i="18"/>
  <c r="O123" i="18"/>
  <c r="P122" i="18"/>
  <c r="O122" i="18"/>
  <c r="P121" i="18"/>
  <c r="O121" i="18"/>
  <c r="P118" i="18"/>
  <c r="O118" i="18"/>
  <c r="P117" i="18"/>
  <c r="O117" i="18"/>
  <c r="P114" i="18"/>
  <c r="O114" i="18"/>
  <c r="P113" i="18"/>
  <c r="O113" i="18"/>
  <c r="P111" i="18"/>
  <c r="O111" i="18"/>
  <c r="P110" i="18"/>
  <c r="O110" i="18"/>
  <c r="P108" i="18"/>
  <c r="O108" i="18"/>
  <c r="P106" i="18"/>
  <c r="O106" i="18"/>
  <c r="P105" i="18"/>
  <c r="O105" i="18"/>
  <c r="P103" i="18"/>
  <c r="O103" i="18"/>
  <c r="P102" i="18"/>
  <c r="O102" i="18"/>
  <c r="P101" i="18"/>
  <c r="O101" i="18"/>
  <c r="P100" i="18"/>
  <c r="O100" i="18"/>
  <c r="P99" i="18"/>
  <c r="O99" i="18"/>
  <c r="P98" i="18"/>
  <c r="O98" i="18"/>
  <c r="P96" i="18"/>
  <c r="O96" i="18"/>
  <c r="P95" i="18"/>
  <c r="O95" i="18"/>
  <c r="P93" i="18"/>
  <c r="O93" i="18"/>
  <c r="P91" i="18"/>
  <c r="O91" i="18"/>
  <c r="D89" i="18"/>
  <c r="P89" i="18" s="1"/>
  <c r="C89" i="18"/>
  <c r="O89" i="18" s="1"/>
  <c r="P86" i="18"/>
  <c r="O86" i="18"/>
  <c r="P85" i="18"/>
  <c r="O85" i="18"/>
  <c r="P84" i="18"/>
  <c r="O84" i="18"/>
  <c r="P83" i="18"/>
  <c r="O83" i="18"/>
  <c r="P82" i="18"/>
  <c r="O82" i="18"/>
  <c r="P79" i="18"/>
  <c r="O79" i="18"/>
  <c r="P78" i="18"/>
  <c r="O78" i="18"/>
  <c r="P77" i="18"/>
  <c r="O77" i="18"/>
  <c r="P76" i="18"/>
  <c r="O76" i="18"/>
  <c r="P75" i="18"/>
  <c r="O75" i="18"/>
  <c r="P74" i="18"/>
  <c r="O74" i="18"/>
  <c r="P71" i="18"/>
  <c r="O71" i="18"/>
  <c r="P69" i="18"/>
  <c r="O69" i="18"/>
  <c r="P68" i="18"/>
  <c r="O68" i="18"/>
  <c r="P67" i="18"/>
  <c r="O67" i="18"/>
  <c r="P65" i="18"/>
  <c r="O65" i="18"/>
  <c r="P64" i="18"/>
  <c r="O64" i="18"/>
  <c r="P62" i="18"/>
  <c r="O62" i="18"/>
  <c r="P61" i="18"/>
  <c r="O61" i="18"/>
  <c r="P60" i="18"/>
  <c r="O60" i="18"/>
  <c r="P58" i="18"/>
  <c r="O58" i="18"/>
  <c r="M57" i="18"/>
  <c r="L57" i="18"/>
  <c r="J57" i="18"/>
  <c r="P56" i="18"/>
  <c r="O56" i="18"/>
  <c r="P55" i="18"/>
  <c r="O55" i="18"/>
  <c r="P54" i="18"/>
  <c r="O54" i="18"/>
  <c r="P53" i="18"/>
  <c r="O53" i="18"/>
  <c r="M52" i="18"/>
  <c r="L52" i="18"/>
  <c r="J52" i="18"/>
  <c r="I52" i="18"/>
  <c r="C52" i="18"/>
  <c r="P50" i="18"/>
  <c r="O50" i="18"/>
  <c r="P49" i="18"/>
  <c r="O49" i="18"/>
  <c r="P48" i="18"/>
  <c r="O48" i="18"/>
  <c r="P47" i="18"/>
  <c r="O47" i="18"/>
  <c r="P46" i="18"/>
  <c r="O46" i="18"/>
  <c r="P45" i="18"/>
  <c r="O45" i="18"/>
  <c r="P44" i="18"/>
  <c r="O44" i="18"/>
  <c r="P43" i="18"/>
  <c r="O43" i="18"/>
  <c r="P42" i="18"/>
  <c r="O42" i="18"/>
  <c r="P41" i="18"/>
  <c r="O41" i="18"/>
  <c r="O40" i="18"/>
  <c r="P39" i="18"/>
  <c r="C39" i="18"/>
  <c r="D38" i="18"/>
  <c r="C38" i="18"/>
  <c r="O38" i="18" s="1"/>
  <c r="C37" i="18"/>
  <c r="P34" i="18"/>
  <c r="O34" i="18"/>
  <c r="P33" i="18"/>
  <c r="O33" i="18"/>
  <c r="P32" i="18"/>
  <c r="O32" i="18"/>
  <c r="P31" i="18"/>
  <c r="O31" i="18"/>
  <c r="P30" i="18"/>
  <c r="O30" i="18"/>
  <c r="P29" i="18"/>
  <c r="O29" i="18"/>
  <c r="P28" i="18"/>
  <c r="O28" i="18"/>
  <c r="P27" i="18"/>
  <c r="O27" i="18"/>
  <c r="P26" i="18"/>
  <c r="O26" i="18"/>
  <c r="P25" i="18"/>
  <c r="O25" i="18"/>
  <c r="P23" i="18"/>
  <c r="O23" i="18"/>
  <c r="P22" i="18"/>
  <c r="O22" i="18"/>
  <c r="D20" i="18"/>
  <c r="P19" i="18"/>
  <c r="O19" i="18"/>
  <c r="P18" i="18"/>
  <c r="O18" i="18"/>
  <c r="P17" i="18"/>
  <c r="O17" i="18"/>
  <c r="P16" i="18"/>
  <c r="O16" i="18"/>
  <c r="P15" i="18"/>
  <c r="O15" i="18"/>
  <c r="P14" i="18"/>
  <c r="O14" i="18"/>
  <c r="P13" i="18"/>
  <c r="O13" i="18"/>
  <c r="P12" i="18"/>
  <c r="O12" i="18"/>
  <c r="D10" i="18"/>
  <c r="C10" i="18"/>
  <c r="E20" i="18" l="1"/>
  <c r="K57" i="18"/>
  <c r="Q22" i="18"/>
  <c r="Q25" i="18"/>
  <c r="Q27" i="18"/>
  <c r="Q29" i="18"/>
  <c r="Q31" i="18"/>
  <c r="Q33" i="18"/>
  <c r="Q42" i="18"/>
  <c r="Q48" i="18"/>
  <c r="Q50" i="18"/>
  <c r="N57" i="18"/>
  <c r="Q60" i="18"/>
  <c r="Q62" i="18"/>
  <c r="Q65" i="18"/>
  <c r="Q68" i="18"/>
  <c r="Q71" i="18"/>
  <c r="Q75" i="18"/>
  <c r="Q77" i="18"/>
  <c r="Q79" i="18"/>
  <c r="Q83" i="18"/>
  <c r="Q85" i="18"/>
  <c r="Q89" i="18"/>
  <c r="Q93" i="18"/>
  <c r="Q96" i="18"/>
  <c r="Q99" i="18"/>
  <c r="Q101" i="18"/>
  <c r="Q103" i="18"/>
  <c r="Q106" i="18"/>
  <c r="Q110" i="18"/>
  <c r="Q113" i="18"/>
  <c r="Q117" i="18"/>
  <c r="Q121" i="18"/>
  <c r="Q123" i="18"/>
  <c r="Q126" i="18"/>
  <c r="Q128" i="18"/>
  <c r="Q130" i="18"/>
  <c r="Q133" i="18"/>
  <c r="Q136" i="18"/>
  <c r="Q138" i="18"/>
  <c r="Q140" i="18"/>
  <c r="Q142" i="18"/>
  <c r="Q144" i="18"/>
  <c r="Q149" i="18"/>
  <c r="Q151" i="18"/>
  <c r="Q153" i="18"/>
  <c r="Q155" i="18"/>
  <c r="Q157" i="18"/>
  <c r="Q160" i="18"/>
  <c r="Q164" i="18"/>
  <c r="Q167" i="18"/>
  <c r="Q169" i="18"/>
  <c r="Q171" i="18"/>
  <c r="Q173" i="18"/>
  <c r="Q175" i="18"/>
  <c r="Q177" i="18"/>
  <c r="Q179" i="18"/>
  <c r="Q181" i="18"/>
  <c r="Q183" i="18"/>
  <c r="Q185" i="18"/>
  <c r="Q187" i="18"/>
  <c r="Q189" i="18"/>
  <c r="Q191" i="18"/>
  <c r="Q193" i="18"/>
  <c r="Q195" i="18"/>
  <c r="E52" i="18"/>
  <c r="M146" i="18"/>
  <c r="N146" i="18" s="1"/>
  <c r="N147" i="18"/>
  <c r="Q15" i="18"/>
  <c r="Q19" i="18"/>
  <c r="Q56" i="18"/>
  <c r="D37" i="18"/>
  <c r="E37" i="18" s="1"/>
  <c r="E40" i="18"/>
  <c r="J146" i="18"/>
  <c r="K146" i="18" s="1"/>
  <c r="K147" i="18"/>
  <c r="Q23" i="18"/>
  <c r="Q28" i="18"/>
  <c r="Q32" i="18"/>
  <c r="O39" i="18"/>
  <c r="E39" i="18"/>
  <c r="Q43" i="18"/>
  <c r="Q45" i="18"/>
  <c r="Q47" i="18"/>
  <c r="Q58" i="18"/>
  <c r="Q61" i="18"/>
  <c r="Q64" i="18"/>
  <c r="Q67" i="18"/>
  <c r="Q69" i="18"/>
  <c r="Q74" i="18"/>
  <c r="Q76" i="18"/>
  <c r="Q78" i="18"/>
  <c r="Q82" i="18"/>
  <c r="Q84" i="18"/>
  <c r="Q86" i="18"/>
  <c r="Q91" i="18"/>
  <c r="Q95" i="18"/>
  <c r="Q98" i="18"/>
  <c r="Q100" i="18"/>
  <c r="Q102" i="18"/>
  <c r="Q105" i="18"/>
  <c r="Q108" i="18"/>
  <c r="Q111" i="18"/>
  <c r="Q114" i="18"/>
  <c r="Q118" i="18"/>
  <c r="Q122" i="18"/>
  <c r="Q125" i="18"/>
  <c r="Q127" i="18"/>
  <c r="Q129" i="18"/>
  <c r="Q132" i="18"/>
  <c r="Q134" i="18"/>
  <c r="Q137" i="18"/>
  <c r="Q139" i="18"/>
  <c r="Q141" i="18"/>
  <c r="Q143" i="18"/>
  <c r="Q145" i="18"/>
  <c r="Q148" i="18"/>
  <c r="Q150" i="18"/>
  <c r="Q152" i="18"/>
  <c r="Q154" i="18"/>
  <c r="Q156" i="18"/>
  <c r="Q159" i="18"/>
  <c r="Q161" i="18"/>
  <c r="Q165" i="18"/>
  <c r="Q168" i="18"/>
  <c r="Q170" i="18"/>
  <c r="Q172" i="18"/>
  <c r="Q174" i="18"/>
  <c r="Q176" i="18"/>
  <c r="Q178" i="18"/>
  <c r="Q180" i="18"/>
  <c r="Q182" i="18"/>
  <c r="Q184" i="18"/>
  <c r="Q186" i="18"/>
  <c r="Q188" i="18"/>
  <c r="Q190" i="18"/>
  <c r="Q192" i="18"/>
  <c r="P194" i="18"/>
  <c r="E194" i="18"/>
  <c r="Q196" i="18"/>
  <c r="G146" i="18"/>
  <c r="H146" i="18" s="1"/>
  <c r="H147" i="18"/>
  <c r="Q13" i="18"/>
  <c r="Q17" i="18"/>
  <c r="E38" i="18"/>
  <c r="Q54" i="18"/>
  <c r="Q30" i="18"/>
  <c r="Q34" i="18"/>
  <c r="Q12" i="18"/>
  <c r="Q14" i="18"/>
  <c r="Q16" i="18"/>
  <c r="Q18" i="18"/>
  <c r="Q39" i="18"/>
  <c r="Q53" i="18"/>
  <c r="Q55" i="18"/>
  <c r="K10" i="18"/>
  <c r="H20" i="18"/>
  <c r="H57" i="18"/>
  <c r="L9" i="18"/>
  <c r="M9" i="18"/>
  <c r="C36" i="18"/>
  <c r="C35" i="18" s="1"/>
  <c r="F51" i="18"/>
  <c r="C9" i="18"/>
  <c r="D9" i="18"/>
  <c r="F9" i="18"/>
  <c r="O10" i="18"/>
  <c r="D57" i="18"/>
  <c r="P10" i="18"/>
  <c r="C57" i="18"/>
  <c r="O57" i="18" s="1"/>
  <c r="D147" i="18"/>
  <c r="I9" i="18"/>
  <c r="H10" i="18"/>
  <c r="O20" i="18"/>
  <c r="P20" i="18"/>
  <c r="J9" i="18"/>
  <c r="K9" i="18" s="1"/>
  <c r="G9" i="18"/>
  <c r="O37" i="18"/>
  <c r="O36" i="18" s="1"/>
  <c r="O35" i="18" s="1"/>
  <c r="O194" i="18"/>
  <c r="L51" i="18"/>
  <c r="I51" i="18"/>
  <c r="O52" i="18"/>
  <c r="E10" i="18"/>
  <c r="P38" i="18"/>
  <c r="Q38" i="18" s="1"/>
  <c r="P40" i="18"/>
  <c r="Q40" i="18" s="1"/>
  <c r="P52" i="18"/>
  <c r="Q52" i="18" s="1"/>
  <c r="Q20" i="18" l="1"/>
  <c r="D36" i="18"/>
  <c r="E36" i="18" s="1"/>
  <c r="G51" i="18"/>
  <c r="H51" i="18" s="1"/>
  <c r="Q10" i="18"/>
  <c r="D146" i="18"/>
  <c r="E146" i="18" s="1"/>
  <c r="E147" i="18"/>
  <c r="Q194" i="18"/>
  <c r="P57" i="18"/>
  <c r="Q57" i="18" s="1"/>
  <c r="E57" i="18"/>
  <c r="P37" i="18"/>
  <c r="Q37" i="18" s="1"/>
  <c r="L8" i="18"/>
  <c r="N9" i="18"/>
  <c r="F8" i="18"/>
  <c r="P147" i="18"/>
  <c r="E9" i="18"/>
  <c r="O9" i="18"/>
  <c r="P9" i="18"/>
  <c r="J51" i="18"/>
  <c r="K51" i="18" s="1"/>
  <c r="I8" i="18"/>
  <c r="H9" i="18"/>
  <c r="G8" i="18"/>
  <c r="M51" i="18"/>
  <c r="N51" i="18" s="1"/>
  <c r="O147" i="18"/>
  <c r="O146" i="18" s="1"/>
  <c r="D35" i="18" l="1"/>
  <c r="E35" i="18" s="1"/>
  <c r="D51" i="18"/>
  <c r="H8" i="18"/>
  <c r="P146" i="18"/>
  <c r="Q146" i="18" s="1"/>
  <c r="Q147" i="18"/>
  <c r="P36" i="18"/>
  <c r="Q36" i="18" s="1"/>
  <c r="J8" i="18"/>
  <c r="K8" i="18" s="1"/>
  <c r="Q9" i="18"/>
  <c r="M8" i="18"/>
  <c r="N8" i="18" s="1"/>
  <c r="P35" i="18"/>
  <c r="Q35" i="18" s="1"/>
  <c r="C51" i="18"/>
  <c r="D8" i="18" l="1"/>
  <c r="P51" i="18"/>
  <c r="P8" i="18" s="1"/>
  <c r="E51" i="18"/>
  <c r="O51" i="18"/>
  <c r="C8" i="18"/>
  <c r="Q51" i="18" l="1"/>
  <c r="O8" i="18"/>
  <c r="Q8" i="18" s="1"/>
  <c r="E8" i="18"/>
</calcChain>
</file>

<file path=xl/sharedStrings.xml><?xml version="1.0" encoding="utf-8"?>
<sst xmlns="http://schemas.openxmlformats.org/spreadsheetml/2006/main" count="1439" uniqueCount="932">
  <si>
    <t>STT</t>
  </si>
  <si>
    <t>Tên loại văn bản</t>
  </si>
  <si>
    <t>Số, ký hiệu; ngày, tháng, năm ban hành</t>
  </si>
  <si>
    <t>Trích yếu nội dung</t>
  </si>
  <si>
    <t>Quyết định</t>
  </si>
  <si>
    <t>Số 18/2010/QĐ-UBND ngày 28/9/2010</t>
  </si>
  <si>
    <t>Về việc quy định phân loại đê và hành lang bảo vệ đê đối với các tuyến đê cấp IV, cấp V của tỉnh Hà Tĩnh</t>
  </si>
  <si>
    <t>Số 52/2015/QĐ-UBND ngày 14/10/2015</t>
  </si>
  <si>
    <t>Về việc ban hành Quy chế phối hợp trong công tác phòng ngừa, xử lý vi phạm pháp luật vềđêđiều trên địa bàn tỉnh Hà Tĩnh</t>
  </si>
  <si>
    <t>Số 08/2016/QĐ-UBND ngày 18/02/2016</t>
  </si>
  <si>
    <t>Về việc ban hành Quy chế tổ chức và hoạt động của Quỹ Phòng, chống thiên tai tỉnh Hà Tĩnh</t>
  </si>
  <si>
    <t>Hiệu lực</t>
  </si>
  <si>
    <t>Hết hiệu lực</t>
  </si>
  <si>
    <t xml:space="preserve">Số 03/2018/QĐ-UBND ngày 26/01/2018 </t>
  </si>
  <si>
    <t>Về việc quy định hành lang bảo vệ đối với các tuyến đê cấp IV, cấp V và kè bảo vệ bờ sông, bờ biển trên địa bàn tỉnh Hà Tĩnh</t>
  </si>
  <si>
    <t>về việc ban hành Quy chế phối hợp giữa các ngành, các cấp trong công tác phòng ngừa, xử lý vi phạm pháp luật về thủy lợi; đêđiều; phòng, chống thiên tai trên địa bàn tỉnh Hà Tĩnh</t>
  </si>
  <si>
    <t>Số 49/2018/QĐ-UBND ngày 06/12/2018</t>
  </si>
  <si>
    <t>Còn hiệu lực</t>
  </si>
  <si>
    <t xml:space="preserve">số 19/2018/QĐ-UBND ngày 25/5/2018 </t>
  </si>
  <si>
    <t>phân cấp công tác quản lý đê điều cho các cấp và tổ chức lực lượng quản lý đê nhân dân</t>
  </si>
  <si>
    <t>về việc ban hành Quy chế tổ chức, họat động, quản lý, sử dụng và quyết toán nguồn vốn Quỹ Phòng, chống thiên tai tỉnh Hà Tĩnh</t>
  </si>
  <si>
    <t>Cơ quan ban hành</t>
  </si>
  <si>
    <t>UBND tỉnh Hà Tĩnh</t>
  </si>
  <si>
    <t>Nghị quyết</t>
  </si>
  <si>
    <t>HĐND tỉnh Hà Tĩnh</t>
  </si>
  <si>
    <t>Phê duyệt quy hoạch phòng chống lũ chi tiết các tuyến sông có đê tỉnh Hà Tĩnh giai đoạn 2015 - 2020 và định hướng đến năm 2030</t>
  </si>
  <si>
    <t>Ban hành quy định chế độ trách nhiệm người đứng đầu các cơ quan, đơn vị trong công tác quản lý, bảo vệ đê điều trên địa bàn tỉnh</t>
  </si>
  <si>
    <t>Số 1009/QĐ-BNN-TCTL ngày 07/5/2013</t>
  </si>
  <si>
    <t>Về việc phân loại, phân cấp đê trên địa bàn tỉnh Hà Tĩnh</t>
  </si>
  <si>
    <t>Bộ Nông nghiệp và PTNT</t>
  </si>
  <si>
    <t>Về việc sửa đổi, bổ sung Quyết định số 41/2009/QĐ-UBND ngày 11/12/2009 của UBND tỉnh về quy định phân cấp công tác quản lý đê điều cho các cấp và tổ chức lực lượng quản lý đê nhân dân</t>
  </si>
  <si>
    <t>Số 159/2015/NQ/HĐND ngày 12/12/2015</t>
  </si>
  <si>
    <t xml:space="preserve">Số 39/2016/QĐ-UBND ngày 30/8/2016 </t>
  </si>
  <si>
    <t>Số  41/2009/QĐ-UBND  ngày 11/12/2009</t>
  </si>
  <si>
    <t>Số 11/2012/QĐ-UBND ngày 30/3/2012</t>
  </si>
  <si>
    <t>I</t>
  </si>
  <si>
    <t>VĂN BẢN DO TRUNG ƯƠNG BAN HÀNH</t>
  </si>
  <si>
    <t>II</t>
  </si>
  <si>
    <t>VĂN BẢN DO ĐỊA PHƯƠNG BAN HÀNH</t>
  </si>
  <si>
    <t>Nghị định</t>
  </si>
  <si>
    <t>Thông tư</t>
  </si>
  <si>
    <t>Luật Đê điều</t>
  </si>
  <si>
    <t>Quốc hội</t>
  </si>
  <si>
    <t xml:space="preserve">Nghị định </t>
  </si>
  <si>
    <t>Số 113/NĐ-CP ngày 28/6/2007</t>
  </si>
  <si>
    <t>Chính phủ</t>
  </si>
  <si>
    <t>Quy định chi tiết và hướng dẫn thi hành một số điều của Luật Đê điều</t>
  </si>
  <si>
    <t>Hướng dẫn phân cấp đê và quy định tải trọng cho phép đối với xe cơ giới đi trên đê</t>
  </si>
  <si>
    <t>Hướng dẫn tuần tra, canh gác bảo vệ đê điều trong mùa lũ</t>
  </si>
  <si>
    <t>46  /2011/TT-BNNPTNT ngày 27/6/2011</t>
  </si>
  <si>
    <t>Hướng dẫn chế độ quản lý, sử dụng và thanh quyết toán kinh phí sự nghiệp kinh tế duy tu, bảo dưỡng đê điều</t>
  </si>
  <si>
    <t>48/2009/TTLT-BTC-BNN ngày 12/3/2009</t>
  </si>
  <si>
    <t>Thông tư liên tịch</t>
  </si>
  <si>
    <t>Bộ Tài chính, Bộ Nông nghiệp và PTNT</t>
  </si>
  <si>
    <t xml:space="preserve">Hướng dẫn về cơ cấu tổ chức, nguồn kinh phí và chế độ thù lao
 đối với lực lượng quản lý đê nhân dân 
</t>
  </si>
  <si>
    <t>26/2009/TT-BNN ngày 11/5/2009</t>
  </si>
  <si>
    <t>Số 79/2006/QH11 ngày 29/11/2006</t>
  </si>
  <si>
    <t>Số 54/2013/TT-BNNPTNT ngày 17/12/2013</t>
  </si>
  <si>
    <t>Số 104/2017/NĐ-CP ngày 14/9/2007</t>
  </si>
  <si>
    <t xml:space="preserve">Số 139/2013/NĐ-CP ngày 22/10/2013 </t>
  </si>
  <si>
    <t>Quy định xử phạt vi phạm hành chính về khai thác và bảo vệ công trình thủy lợi; đê điều; phòng, chống lụt, bão</t>
  </si>
  <si>
    <t>Quy định xử phạt vi phạm hành chính trong lĩnh vực phòng, chống thiên tai; khai thác và bảo vệ công trình thủy lợi; đê điều</t>
  </si>
  <si>
    <t>Số 01/2009/TT-BNN ngày 06/01/2009</t>
  </si>
  <si>
    <t>A</t>
  </si>
  <si>
    <t>LĨNH VỰC ĐÊ ĐIỀU</t>
  </si>
  <si>
    <t>LĨNH VỰC THỦY LỢI</t>
  </si>
  <si>
    <t>Luật</t>
  </si>
  <si>
    <t>số 08/2017/QH14 ngày 19/6/2018</t>
  </si>
  <si>
    <t>Luật Thủy lợi</t>
  </si>
  <si>
    <t xml:space="preserve">số 67/2018/NĐ-CP  ngày 14/5/2018 </t>
  </si>
  <si>
    <t xml:space="preserve">Chính phủ </t>
  </si>
  <si>
    <t>Quy định chi tiết một số Điều của Luật Thủy lợi</t>
  </si>
  <si>
    <t xml:space="preserve">77/2018/NĐ-CP  ngày 16/5/2018 </t>
  </si>
  <si>
    <t>quy định hỗ trợ phát triển thủy lợi nhỏ, thủy lợi nội đồng và tưới tiên tiến, tiết kiệm nước</t>
  </si>
  <si>
    <t xml:space="preserve">Số 96/2018/NĐ-CP ngày 30/6/2018 </t>
  </si>
  <si>
    <t>quy định chi tiết về giá sản phẩm, dịch vụ thủy lợi và hỗ trợ tiền sử dụng sản phẩm, dịch vụ công ích thủy lợi.</t>
  </si>
  <si>
    <t>Số 114/2018/NĐ-CP ngày 04/9/2018</t>
  </si>
  <si>
    <t>Nghị định về quản lý an toàn đập, hồ chứa nước</t>
  </si>
  <si>
    <t>Số 129/2017/NĐ-CP ngày 16/11/2017</t>
  </si>
  <si>
    <t>quy định việc quản lý, sử dụng và khai thác tài sản kết cấu hạ tầng thủy lợi.</t>
  </si>
  <si>
    <t>Số: 62/2018/NĐ-CP ngày 02/5/2018</t>
  </si>
  <si>
    <t>quy định về hỗ trợ kinh phí sử dụng sản phẩm, dịch vụ công ích thủy lợi</t>
  </si>
  <si>
    <t>Số 104/2017/NĐ-CP ngày 14/9/2017</t>
  </si>
  <si>
    <t>quy định xử phạt vi phạm hành chính trong lĩnh vực phòng, chống thiên tai; khai thác và bảo vệ công trình thủy lợi; đê điều</t>
  </si>
  <si>
    <t>số 05/2018/TT ngày 15/5/2018</t>
  </si>
  <si>
    <t>Bộ Nông ngiệp và PTNT</t>
  </si>
  <si>
    <t>quy định chi tiết một số điều về luật thủy lợi</t>
  </si>
  <si>
    <t>Số: 47/2018/TT-BTC ngày 15/5/2018</t>
  </si>
  <si>
    <t>Bộ Tài chính</t>
  </si>
  <si>
    <t>Thông tư hướng dẫn xác định giá cho thuê, giá khởi điểm để đấu giá cho thuê, chuyển nhượng có thời hạn quyền khai thác tài sản kết cấu hạ tầng giao thông và thủy lợi</t>
  </si>
  <si>
    <t>Số: 73/2018/TT-BTC ngày 15/3/2018</t>
  </si>
  <si>
    <t>hướng dẫn sử dụng nguồn tài chính trong quản lý khai thác công trình thủy lợi sử dụng vốn nhà nước</t>
  </si>
  <si>
    <t>643/QĐ-BNN -TCTL ngày 26/2/2019</t>
  </si>
  <si>
    <t>V/v ban hành Quy trình vận hành điều tiết hồ chứa nước Ngàn Trươi, tỉnh Hà tĩnh</t>
  </si>
  <si>
    <t>1183/QĐ-BNN-TCTL</t>
  </si>
  <si>
    <t>Banh hành Quy trình vận hành điều tiết hồ chứa nước Kim sơn, huyện Kỳ Anh, tỉnh Hà Tĩnh</t>
  </si>
  <si>
    <t>số 33/2008/TT -BNN</t>
  </si>
  <si>
    <t>hướng dẫn thực hiện một số điều thuộc nghị định số 72/2007/NĐ-CP ngày 7/5/2007 của chính phủ về quản lý an toàn đập</t>
  </si>
  <si>
    <t>số 72/2007/NĐ-CP ngày 07/5/2007</t>
  </si>
  <si>
    <t>Về quản lý an toàn đập</t>
  </si>
  <si>
    <t>số 143/2003/NĐ-CP ngày 28/11/năm 2003</t>
  </si>
  <si>
    <t>Quy định chi tiết thi hành một số điều của pháp lệnh khai thác và bảo vệ công trình thủy lợi</t>
  </si>
  <si>
    <t xml:space="preserve">số 344/QĐ-TTg ngày 26/3/2018                         </t>
  </si>
  <si>
    <t>ban hành  Kế hoạch triển khai thi hành Luật Thủy lợi</t>
  </si>
  <si>
    <t>B</t>
  </si>
  <si>
    <t xml:space="preserve">số 45/2018/QĐ-UBND ngày 27/11/2018 </t>
  </si>
  <si>
    <t>về việc quy định giá sản phẩm, dịch vụ công ích thủy lợi giai đoạn 2018-2020 trên địa bàn tỉnh</t>
  </si>
  <si>
    <t>số 15/2011/QĐ-UBND 28/6/2011</t>
  </si>
  <si>
    <t>Về việc quy đinh phân cấp quản lý, khai thác và bảo vệ công trình thủy lợi trên địa bàn tỉnh Hà Tĩnh</t>
  </si>
  <si>
    <t>Hiệu lực một phần</t>
  </si>
  <si>
    <t xml:space="preserve">19/2016/QĐ-UBND
ngày 24/5/2016
</t>
  </si>
  <si>
    <t>Sửa đổi, bổ sung một số điều của Quyết định số 15/2011/QĐ-UBND 28/6/2011 của UBND tỉnh về quy đinh phân cấp quản lý, khai thác và bảo vệ công trình thủy lợi trên địa bàn tỉnh Hà Tĩnh</t>
  </si>
  <si>
    <t xml:space="preserve">49/2009/QĐ-UBND
ngày 29/12/2009
</t>
  </si>
  <si>
    <t>Quy định về bảo vệ công trình thủy lợi</t>
  </si>
  <si>
    <t xml:space="preserve">Số 20/2017/QĐ-UBND ngày 15/5/2017 </t>
  </si>
  <si>
    <t>về việc quy định giá sản phẩm, dịch vụ công ích thủy lợi trên địa bàn tỉnh Hà Tĩnh</t>
  </si>
  <si>
    <t>về việc quy định giá sản phẩm, dịch vụ công ích thủy lợi giai đoạn 2018 - 2020 trên địa bàn tỉnh Hà Tĩnh</t>
  </si>
  <si>
    <t>Quy định về trình tự thực hiện việc chấp thuận, thẩm định các hoạt động liên quan đến đê điều</t>
  </si>
  <si>
    <t>số 49/2018/QĐ-UBND ngày 06/12/2018</t>
  </si>
  <si>
    <t>PHỤ LỤC 01. DANH MỤC VĂN BẢN QUY PHẠM PHÁP LUẬT VỀ CÔNG TRÌNH ĐÊ ĐIỀU, HỒ ĐẬP</t>
  </si>
  <si>
    <t>ĐOÀN GIÁM SÁT HĐND</t>
  </si>
  <si>
    <t>TT</t>
  </si>
  <si>
    <t>TUYẾN ĐÊ</t>
  </si>
  <si>
    <t>TUYẾN SÔNG</t>
  </si>
  <si>
    <t>LÝ TRÌNH</t>
  </si>
  <si>
    <t>CẤP ĐÊ</t>
  </si>
  <si>
    <t>CHIỀU DÀI (km)</t>
  </si>
  <si>
    <t>Huyện Đức Thọ</t>
  </si>
  <si>
    <t>La Giang</t>
  </si>
  <si>
    <t>Hữu sông La</t>
  </si>
  <si>
    <t>K0+00 - K15+600 (Xã Tùng Ảnh, TT. Đức Thọ, Đức Yên, Đức Nhân, Bùi Xá, Yên Hồ)</t>
  </si>
  <si>
    <t>Trường Sơn</t>
  </si>
  <si>
    <t>Tả sông La</t>
  </si>
  <si>
    <t>K0+00 - K3+800 (xã Trường Sơn, Liên Minh)</t>
  </si>
  <si>
    <t>V</t>
  </si>
  <si>
    <t>Rú Tý</t>
  </si>
  <si>
    <t>Hữu sông Ngàn Sâu</t>
  </si>
  <si>
    <t>K0+00 - K0+500 (xã Đức Lạng)</t>
  </si>
  <si>
    <t>IV</t>
  </si>
  <si>
    <t>Thị xã Hồng Lĩnh</t>
  </si>
  <si>
    <t>K15+600- K19+200 (Phường Trung Lương)</t>
  </si>
  <si>
    <t>III</t>
  </si>
  <si>
    <t>Huyện Hương Sơn</t>
  </si>
  <si>
    <t>Tân Long 1</t>
  </si>
  <si>
    <t>Hữu sông Ngàn Phố, Tả sông Ngàn Sâu</t>
  </si>
  <si>
    <t>K0+00 - K12+00 (các xã: Sơn Châu, Sơn Hà, Sơn Mỹ, Sơn Tân, Sơn Long)</t>
  </si>
  <si>
    <t>Tân Long 2</t>
  </si>
  <si>
    <t>Tả sông Ngàn Sâu</t>
  </si>
  <si>
    <t>K0+00 - K0+200 (xã Sơn Long)</t>
  </si>
  <si>
    <t>Huyện Vũ Quang</t>
  </si>
  <si>
    <t>Lỗ Lò</t>
  </si>
  <si>
    <t>K0+00 - K0+300 (xã Đức Lĩnh)</t>
  </si>
  <si>
    <t>Huyện Nghi Xuân</t>
  </si>
  <si>
    <t>Hữu Lam</t>
  </si>
  <si>
    <t>Hữu sông Lam</t>
  </si>
  <si>
    <t>K0+00 - K7+800 (TT.Xuân An, Xuân Giang, TT Nghi Xuân, Tiên Điền, Xuân Hải)</t>
  </si>
  <si>
    <t>Hội Thống</t>
  </si>
  <si>
    <t>Hữu sông Lam và đê biển</t>
  </si>
  <si>
    <t>K0+00 - K17+800 (xã Xuân Hải, Xuân Phổ, Xuân Đan, Xuân Trường, Xuân Hội)</t>
  </si>
  <si>
    <t>Thường Kiệt</t>
  </si>
  <si>
    <t>Đê nội đồng</t>
  </si>
  <si>
    <t>K0+00 - K1+750 (xã Xuân Trường)</t>
  </si>
  <si>
    <t>Đá Bạc - Đại Đồng</t>
  </si>
  <si>
    <t>Rào Mỹ Dương</t>
  </si>
  <si>
    <t>K0+00 - K2+230 (xã Cương Gián)</t>
  </si>
  <si>
    <t>Song Nam</t>
  </si>
  <si>
    <t>Đê biển</t>
  </si>
  <si>
    <t>K0+00 - K2+150 (xã Cương Gián)</t>
  </si>
  <si>
    <t>Bàu Dài</t>
  </si>
  <si>
    <t>Lạch Bàu dài</t>
  </si>
  <si>
    <t>K0+00 - K2+200 (xã Xuân Yên)</t>
  </si>
  <si>
    <t>Đồng Cói</t>
  </si>
  <si>
    <t>Đê bối sông Lam</t>
  </si>
  <si>
    <t>K0+00 - K3+400 (xã Xuân Giang)</t>
  </si>
  <si>
    <t>VI</t>
  </si>
  <si>
    <t>Huyện Can Lộc</t>
  </si>
  <si>
    <t>Tả Nghèn</t>
  </si>
  <si>
    <t>Tả sông Nghèn</t>
  </si>
  <si>
    <t>K0+00 - K15+00 (Vượng Lộc, TT.Can Lộc, Thiên Lộc, Thuần Thiện và xã Tùng Lộc)</t>
  </si>
  <si>
    <t>Hữu Nghèn</t>
  </si>
  <si>
    <t>Hữu sông Nghèn</t>
  </si>
  <si>
    <t>K0+00- K13+00 (TT.Can Lộc, xã Tiến Lộc)</t>
  </si>
  <si>
    <t>VII</t>
  </si>
  <si>
    <t>Huyện Thạch Hà</t>
  </si>
  <si>
    <t>K13 - K32 (Thạch Kênh, Thạch Sơn, Thạch Long, TT.Thạch Hà)</t>
  </si>
  <si>
    <t>Hữu Phủ</t>
  </si>
  <si>
    <t>Hữu sông Phủ</t>
  </si>
  <si>
    <t>K3+500 - K22+800 (xã Tượng Sơn, T.Lạc, T.Khê, T.Đỉnh, Thạch Bàn)</t>
  </si>
  <si>
    <t>VIII</t>
  </si>
  <si>
    <t>Huyện Lộc Hà</t>
  </si>
  <si>
    <t>Tả sông Nghèn và đê biển tả Cửa sót</t>
  </si>
  <si>
    <t>K15+00 - K59+900 (xã Ích Hậu, Phù Lưu, T.Mỹ, Hộ Độ, Mai Phụ, Thạch Châu, Thạch Bằng, Thạch Kim, Thịnh Lộc)</t>
  </si>
  <si>
    <t>IX</t>
  </si>
  <si>
    <t>Thành phố Hà Tĩnh</t>
  </si>
  <si>
    <t>Trung Linh</t>
  </si>
  <si>
    <t>Hữu sông Cày</t>
  </si>
  <si>
    <t>K0+00 - K4+00 (phường Thạch Linh, xã Thạch Trung)</t>
  </si>
  <si>
    <t>Đồng Môn</t>
  </si>
  <si>
    <t>Hữu sông Cày - Tả sông Phủ</t>
  </si>
  <si>
    <t>K0+00 - K23+400 (xã T.Trung, Thạch Hạ, Thạch Môn, Thạch Đồng, Thạch Hưng, Thạch Quý, P. Văn Yên và Đại Nài)</t>
  </si>
  <si>
    <t>K0+00 - K3+500 (xã Thạch Bình)</t>
  </si>
  <si>
    <t>Cầu Phủ - cầu Nủi</t>
  </si>
  <si>
    <t>Tả sông Phủ</t>
  </si>
  <si>
    <t>K0+00 - K2+900 (phường Đại Nài)</t>
  </si>
  <si>
    <t>X</t>
  </si>
  <si>
    <t>Huyện Cẩm Xuyên</t>
  </si>
  <si>
    <t>Cẩm Trung</t>
  </si>
  <si>
    <t>Tả sông Rác - Hữu sông Quèn</t>
  </si>
  <si>
    <t>K0+00 - K11+00 (Cẩm Trung, Cẩm Lĩnh, Cẩm Lộc)</t>
  </si>
  <si>
    <t>Phúc-Long-Nhượng</t>
  </si>
  <si>
    <t>Tả sông Gia Hội</t>
  </si>
  <si>
    <t>K0+00 - K12+840 (xã Cẩm Phúc và TT Thiên Cầm, Cẩm Nhượng)</t>
  </si>
  <si>
    <t>Lộc Hà Thịnh</t>
  </si>
  <si>
    <t>Tà sông Quèn - Hữu sông Gia Hội</t>
  </si>
  <si>
    <t>K0+00 - K8+500 (xã Cẩm Lộc, Cẩm Hà, Cẩm Thịnh)</t>
  </si>
  <si>
    <t>Cẩm Lĩnh</t>
  </si>
  <si>
    <t>Hữu sông Rác</t>
  </si>
  <si>
    <t>K0+00 - K3+00 (Xã Cẩm Lĩnh)</t>
  </si>
  <si>
    <t>Đê Cẩm Nhượng</t>
  </si>
  <si>
    <t>Đê biển tả Cửa Nhượng</t>
  </si>
  <si>
    <t>K0+00 - K2+200 (Xã Cẩm Nhượng)</t>
  </si>
  <si>
    <t>Đê 19/5</t>
  </si>
  <si>
    <t>K0+00 - K3+00 (Xã Cẩm Phúc, TT Thiên Cầm)</t>
  </si>
  <si>
    <t>XI</t>
  </si>
  <si>
    <t>Huyện Kỳ Anh</t>
  </si>
  <si>
    <t>Đê Khang Ninh</t>
  </si>
  <si>
    <t>Tả sông Kênh</t>
  </si>
  <si>
    <t>K0+00 - K6+500 (xã Kỳ Khang)</t>
  </si>
  <si>
    <t>Kỳ Thọ</t>
  </si>
  <si>
    <t>Hữu sông Kênh - Tả sông Cừa</t>
  </si>
  <si>
    <t>K0+00 - K10+800 (xã Kỳ Thọ)</t>
  </si>
  <si>
    <t>Hải-Hà-Thư</t>
  </si>
  <si>
    <t>Tả sông Trí -Hữu sông Cừa</t>
  </si>
  <si>
    <t>Tờ K0+00 - K3+00 và K9+00 - K12+700 (xã Kỳ Hải) và từ K12+700 - K17+400 (xã Kỳ Thư)</t>
  </si>
  <si>
    <t>XII</t>
  </si>
  <si>
    <t>Thị xã Kỳ Anh</t>
  </si>
  <si>
    <t>Tả sông Vịnh</t>
  </si>
  <si>
    <t>K6+500 - K15+00 (xã Kỳ Ninh)</t>
  </si>
  <si>
    <t>Tả sông Trí - Hữu sông Vịnh</t>
  </si>
  <si>
    <t>K3+00 - K9+00 (xã Kỳ Hà)</t>
  </si>
  <si>
    <t>Hoàng Đình</t>
  </si>
  <si>
    <t>Tả sông Quyền - Hữu sông Trí</t>
  </si>
  <si>
    <t>K0+00 - K6+500 (xã Kỳ Hưng, Kỳ Trinh)</t>
  </si>
  <si>
    <t>Hòa Lộc</t>
  </si>
  <si>
    <t>Hữu sông Quyền</t>
  </si>
  <si>
    <t>K0+00 - K5+800 (xã Kỳ Trinh)</t>
  </si>
  <si>
    <t>Minh Đức</t>
  </si>
  <si>
    <t>Tả sông Khe Bò</t>
  </si>
  <si>
    <t>K0+00 - K3+200 (xã Kỳ Nam)</t>
  </si>
  <si>
    <t>TỔNG CỘNG</t>
  </si>
  <si>
    <t>PHỤ LỤC 02. THỰC TRẠNG ĐÊ TRÊN ĐỊA BÀN TỈNH</t>
  </si>
  <si>
    <t>TUYẾN CÔNG TRÌNH</t>
  </si>
  <si>
    <t>ĐỊA ĐIỂM</t>
  </si>
  <si>
    <t>CHIỀU DÀI (m)</t>
  </si>
  <si>
    <t>Kè Trường Sơn - Liên Minh</t>
  </si>
  <si>
    <t>Tả Sông La</t>
  </si>
  <si>
    <t>Xã Trường Sơn, Liên Minh</t>
  </si>
  <si>
    <t>K0+650 - K3+376</t>
  </si>
  <si>
    <t>Kè Đức Lạc - Đức Hòa</t>
  </si>
  <si>
    <t>Hữu Ngàn Sâu</t>
  </si>
  <si>
    <t>Xã Đức Lạc, Đức Hòa</t>
  </si>
  <si>
    <t>K0+00 - K1+909</t>
  </si>
  <si>
    <t>Kè Đức Lạc</t>
  </si>
  <si>
    <t>Xã Đức Lạc</t>
  </si>
  <si>
    <t>K0+00 - K1+206</t>
  </si>
  <si>
    <t>Kè Kênh Tàng - Linh Cảm</t>
  </si>
  <si>
    <t>Xã Tùng Ảnh</t>
  </si>
  <si>
    <t>K0+00 - K1+500</t>
  </si>
  <si>
    <t>Kè Tùng Châu</t>
  </si>
  <si>
    <t>Hữu Sông Lam</t>
  </si>
  <si>
    <t>Xã Đức Châu, Đức Tùng</t>
  </si>
  <si>
    <t>K0+00 - K1+218</t>
  </si>
  <si>
    <t>Kè Đức Châu</t>
  </si>
  <si>
    <t>Hữu sông Đào</t>
  </si>
  <si>
    <t>Xã Đức Châu</t>
  </si>
  <si>
    <t>K0+00 - K1+00</t>
  </si>
  <si>
    <t>Kè Đức Quang</t>
  </si>
  <si>
    <t>Xã Đức Quang</t>
  </si>
  <si>
    <t>K0+00 - K4+036</t>
  </si>
  <si>
    <t>Kè Sơn Long (2 đoạn)</t>
  </si>
  <si>
    <t>Tả Ngàn Sâu</t>
  </si>
  <si>
    <t>Xã Sơn Long</t>
  </si>
  <si>
    <t>K0+00 - K0+168 và K0+00 - K0+760</t>
  </si>
  <si>
    <t>Kè Sơn Tân</t>
  </si>
  <si>
    <t>Hữu Ngàn Phố</t>
  </si>
  <si>
    <t>Xã Sơn Tân</t>
  </si>
  <si>
    <t>K0+00 - K2+111</t>
  </si>
  <si>
    <t>Kè Sơn Mỹ</t>
  </si>
  <si>
    <t>Xã Sơn Mỹ</t>
  </si>
  <si>
    <t>K0+00 - K0+410</t>
  </si>
  <si>
    <t>Kè Sơn Thịnh (2 đoạn)</t>
  </si>
  <si>
    <t>Tả Ngàn Phố</t>
  </si>
  <si>
    <t>Xã Sơn Thịnh</t>
  </si>
  <si>
    <t>K0+00 - K0+509 và K0+00 - K1+712</t>
  </si>
  <si>
    <t>Kè Sơn Ninh (2 đoạn)</t>
  </si>
  <si>
    <t>Xã Sơn Ninh</t>
  </si>
  <si>
    <t>K0+00 - K0+934 và K0+00 - K1+494</t>
  </si>
  <si>
    <t>Kè Sơn Bằng (2 đoạn)</t>
  </si>
  <si>
    <t>Xã Sơn Bằng</t>
  </si>
  <si>
    <t>K0+00 - K0+698 và K0+00 - K0+515</t>
  </si>
  <si>
    <t>Kè Sơn Trung (2 đoạn)</t>
  </si>
  <si>
    <t>Tả, Hữu Ngàn Phố</t>
  </si>
  <si>
    <t>Xã Sơn Trung</t>
  </si>
  <si>
    <t>K0+00 - K1+453 và K0+00 - K0+987</t>
  </si>
  <si>
    <t>Kè Phố Châu</t>
  </si>
  <si>
    <t>TT Phố Châu</t>
  </si>
  <si>
    <t>K0+00 - K1+036</t>
  </si>
  <si>
    <t>Kè Sơn Giang (2 đoạn)</t>
  </si>
  <si>
    <t>Xã Sơn Giang</t>
  </si>
  <si>
    <t>K0+00 - K1+297 và K0+00 - K1+017</t>
  </si>
  <si>
    <t>Kè Sơn Tây</t>
  </si>
  <si>
    <t>Xã Sơn Tây</t>
  </si>
  <si>
    <t>K0+00 - K0+922</t>
  </si>
  <si>
    <t>Kè Tây Sơn</t>
  </si>
  <si>
    <t>TT Tây Sơn</t>
  </si>
  <si>
    <t>K0+00 - K0+709 và K0+00 - K0+740</t>
  </si>
  <si>
    <t>Kè Kim An</t>
  </si>
  <si>
    <t>Xã Sơn Kim 1</t>
  </si>
  <si>
    <t>K0+00 - K0+500</t>
  </si>
  <si>
    <t>Kè Ân Phú (3 đoạn)</t>
  </si>
  <si>
    <t>Xã Ân Phú</t>
  </si>
  <si>
    <t>K0+00 - K0+256; K0+00 - K0+883; K0+00 - K0+503</t>
  </si>
  <si>
    <t>Kè Đức Lĩnh</t>
  </si>
  <si>
    <t>Xã Đức Lĩnh</t>
  </si>
  <si>
    <t>K0+00 - K1+719</t>
  </si>
  <si>
    <t>Kè Đức Hương</t>
  </si>
  <si>
    <t>Xã Đức Hương</t>
  </si>
  <si>
    <t>K0+00 - K0+442</t>
  </si>
  <si>
    <t>Kè Đức Liên</t>
  </si>
  <si>
    <t>Xã Đức Liên</t>
  </si>
  <si>
    <t>K0+00 - K0+906</t>
  </si>
  <si>
    <t>Kè Thị trấn Vũ Quang (2 đoạn)</t>
  </si>
  <si>
    <t>Tả, Hữu Ngàn Trươi</t>
  </si>
  <si>
    <t>Thị trấn Vũ Quang</t>
  </si>
  <si>
    <t>K0+00 - K0+516 và K0+00 - K1+293</t>
  </si>
  <si>
    <t>Kè Xuân Giang</t>
  </si>
  <si>
    <t>Xã Xuân Giang</t>
  </si>
  <si>
    <t>K0+00 - K0+860</t>
  </si>
  <si>
    <t>Kè Xuân Hải</t>
  </si>
  <si>
    <t>Xã Xuân Hải</t>
  </si>
  <si>
    <t>K0+00 - K0+325</t>
  </si>
  <si>
    <t>Kè sông Cày</t>
  </si>
  <si>
    <t>Tả sông Cày</t>
  </si>
  <si>
    <t>Thị trấn Thạch Hà</t>
  </si>
  <si>
    <t>K0+00 - K2+041</t>
  </si>
  <si>
    <t>Kè Sông Hội (2 đoạn)</t>
  </si>
  <si>
    <t>Tả, Hữu Sông Hội</t>
  </si>
  <si>
    <t>Thị trấn Cẩm Xuyên</t>
  </si>
  <si>
    <t>K0+00 - K1+686 và K0+00 - K1+378</t>
  </si>
  <si>
    <t>Kè Sông Rác (2 đoạn)</t>
  </si>
  <si>
    <t>Tả, Hữu Sông Rác</t>
  </si>
  <si>
    <t>Xã Cẩm Lạc, Cẩm Trung</t>
  </si>
  <si>
    <t>K0+00 - K4+489 và K0+00 - K3+556</t>
  </si>
  <si>
    <t>Kè Thiên Cầm</t>
  </si>
  <si>
    <t>Kè biển</t>
  </si>
  <si>
    <t>Thị trấn Thiên Cầm</t>
  </si>
  <si>
    <t>K0+00 - K0+934</t>
  </si>
  <si>
    <t>Kè Sông Trí</t>
  </si>
  <si>
    <t>Tả sông Trí</t>
  </si>
  <si>
    <t>Xã Kỳ Châu</t>
  </si>
  <si>
    <t>K0+00 - K1+249</t>
  </si>
  <si>
    <t>Kè Sông Trí (2 đoạn)</t>
  </si>
  <si>
    <t>Tả, Hữu Sông Trí</t>
  </si>
  <si>
    <t>Phường Sông Trí, Kỳ Hưng</t>
  </si>
  <si>
    <t>K0+00 - K2+00 và K0+00 - K3+00</t>
  </si>
  <si>
    <t>Huyện Hương Khê</t>
  </si>
  <si>
    <t>Kè Hương Trạch (2 đoạn)</t>
  </si>
  <si>
    <t>Tả, Hữu sông Ngàn Sâu</t>
  </si>
  <si>
    <t>Xã Hương Trạch</t>
  </si>
  <si>
    <t>K0+00 - K2+100 và K0 đến K1+830</t>
  </si>
  <si>
    <t>Kè Phúc Trạch</t>
  </si>
  <si>
    <t>Xã Phúc Trạch</t>
  </si>
  <si>
    <t>K0+00 - K1+100</t>
  </si>
  <si>
    <t>Kè Phương Mỹ</t>
  </si>
  <si>
    <t>Xã Phương Mỹ</t>
  </si>
  <si>
    <t>K0+00 - K0+645</t>
  </si>
  <si>
    <t>Kè Hòa Hải</t>
  </si>
  <si>
    <t>Xã Hòa Hải</t>
  </si>
  <si>
    <t>K0+00 - K0+289</t>
  </si>
  <si>
    <t>Kè Hương Vĩnh</t>
  </si>
  <si>
    <t>Hữu Sông Tiêm</t>
  </si>
  <si>
    <t>Xã Hương Vĩnh</t>
  </si>
  <si>
    <t>K0+00 - K1+156</t>
  </si>
  <si>
    <t>Kè Gia Phố</t>
  </si>
  <si>
    <t>Xã Gia Phố</t>
  </si>
  <si>
    <t>K0+00 - K0+440</t>
  </si>
  <si>
    <t>Kè Lộc Yên</t>
  </si>
  <si>
    <t>Xã Lộc Yên</t>
  </si>
  <si>
    <t>K0+00 - K1+032</t>
  </si>
  <si>
    <t>Đơn vị quản lý</t>
  </si>
  <si>
    <t>Cộng</t>
  </si>
  <si>
    <t>Trong đó</t>
  </si>
  <si>
    <t>Số đập dâng</t>
  </si>
  <si>
    <t>Số trạm bơm</t>
  </si>
  <si>
    <t>Số cống ngăn mặn, giữ ngọt</t>
  </si>
  <si>
    <t>Doanh nghiệp quản lý</t>
  </si>
  <si>
    <t>Công ty TNHH MTV Thủy lợi Bắc Hà Tĩnh</t>
  </si>
  <si>
    <t>Công ty TNHH MTV Thủy lợi Nam Hà Tĩnh</t>
  </si>
  <si>
    <t>Công ty CP Cấp nước Hà Tĩnh</t>
  </si>
  <si>
    <t>Công ty CP Đầu tư và Phát triển Vũng Áng</t>
  </si>
  <si>
    <t>Tổ chức Hợp tác dùng nước quản lý</t>
  </si>
  <si>
    <t>Thành phố Hà Tĩnh</t>
  </si>
  <si>
    <t>Tổng cộng</t>
  </si>
  <si>
    <t>Số hồ chứa</t>
  </si>
  <si>
    <t xml:space="preserve">PHỤ LỤC 02b. THỰC TRẠNG CÁC CÔNG TRÌNH THỦY LỢI </t>
  </si>
  <si>
    <t>PHU LỤC 02a. THỰC TRẠNG KÈ BỜ SÔNG, BỜ BIỂN TRÊN ĐỊA BÀN TỈNH</t>
  </si>
  <si>
    <t>Đơn vị: Triệu đồng</t>
  </si>
  <si>
    <t>Số 
TT</t>
  </si>
  <si>
    <t>Tổng kế hoạch vốn đầu tư năm 2016</t>
  </si>
  <si>
    <t>Tỷ lệ giải ngân (%)</t>
  </si>
  <si>
    <t>Năm 2016</t>
  </si>
  <si>
    <t xml:space="preserve"> TỔNG CỘNG:  (I+II+III)</t>
  </si>
  <si>
    <t>Vốn Trái phiếu chính phủ</t>
  </si>
  <si>
    <t>*</t>
  </si>
  <si>
    <t>Dự án do TW quản lý</t>
  </si>
  <si>
    <t xml:space="preserve">Cống đò điệm và hệ thống kênh trục sông nghèn      </t>
  </si>
  <si>
    <t xml:space="preserve">  -  Sở NN$PTNT Hà Tĩnh( Phần kênh trục sông nghèn)              </t>
  </si>
  <si>
    <t xml:space="preserve">  - BQLĐT$XD TL4 (Đầu mối)</t>
  </si>
  <si>
    <t xml:space="preserve">  - Ban QLDA  BT, ho tro TDC va XD HT kenh muong              </t>
  </si>
  <si>
    <t>Dự án địa phương quản lý</t>
  </si>
  <si>
    <t>Di dân tái định cư thuỷ lợi ngàn trươi</t>
  </si>
  <si>
    <t xml:space="preserve">   -  Các hạng mục do UBND huyện Vũ quang quản lý             </t>
  </si>
  <si>
    <t xml:space="preserve">   -  Các hạng mục do UBND huyện Đức Thọ quản lý             </t>
  </si>
  <si>
    <t>Tuyến đê hữu sông Lam nghi xuân</t>
  </si>
  <si>
    <t>Hệ thống công trình hạ tầng sống chung với lũ</t>
  </si>
  <si>
    <t xml:space="preserve"> Dự án đầu tư Đê la giang</t>
  </si>
  <si>
    <t>Hệ thống thuỷ lợi Khe Táy</t>
  </si>
  <si>
    <t>Dự án đầu tư sửa chữa, nâng cấp công trình hồ chứa nước Cửa Thờ- Trại Tiểu, Huyện Can Lộc, tỉnh Hà Tĩnh</t>
  </si>
  <si>
    <t>Dự án đầu tư sửa chữa, nâng cấp công trình hồ chứa nước Nhà Đường, huyện Can Lộc, tỉnh Hà Tĩnh</t>
  </si>
  <si>
    <t>Dự án sửa chữa, nâng cấp công trình hồ chứa nước Cù Lây - Trường Lão, huyện Can Lộc, tỉnh Hà Tĩnh</t>
  </si>
  <si>
    <t>Xây dựng Hồ chứa nước Khe Sung, xã Kỳ Lâm, huyện Kỳ Anh, tỉnh Hà Tĩnh</t>
  </si>
  <si>
    <t>Hồ chứa nước Cơn Trường Sơn Diệm</t>
  </si>
  <si>
    <t>Ngân sách TW XDCB do Bộ ngành quản lý</t>
  </si>
  <si>
    <t>Vốn thực hiện dự án</t>
  </si>
  <si>
    <t>Vốn trong nước</t>
  </si>
  <si>
    <t>Vốn ngoài nước</t>
  </si>
  <si>
    <t>Khu neo đậu tránh trú bảo cửa hội Xuân Phổ</t>
  </si>
  <si>
    <t>Sử chửa nâng cấp hồ chưa nước Mộc Hương</t>
  </si>
  <si>
    <t>Nang cấp tuyến đê Phúc Long Nhương WB5</t>
  </si>
  <si>
    <t>Nâng cấp tuyến đê Phúc Long Nhượng</t>
  </si>
  <si>
    <t>DỰ ÁN DO ĐỊA PHƯƠNG QUẢN LÝ:</t>
  </si>
  <si>
    <t>Vốn ứng trước KH</t>
  </si>
  <si>
    <t>Dự án thành phần Cải thiện nông nghiệp có tưới tỉnh Hà Tĩnh - Dự án cải thiện nông nghiệp có tưới do WB tài trợ (WB7)</t>
  </si>
  <si>
    <t>Dự án nạo vét và chỉnh trị luồng vào cảng neo đậu, tránh trú bão Cửa Sót, Lộc Hà</t>
  </si>
  <si>
    <t>Tiểu dự án Hợp phần 3 "Quản lý rủi ro thiên tai dựa vào cộng đồng tỉnh Hà Tĩnh" giai đoạn 1 thuộc dự án Quản lý rủi ro thiên tai (VN-Haz/WB5)</t>
  </si>
  <si>
    <t>Dự án Nguồn lợi ven biển vì sự phát triển bền vững tỉnh Hà Tĩnh (WB)</t>
  </si>
  <si>
    <t>Vốn XDCB TT NS tỉnh quản lý:</t>
  </si>
  <si>
    <t>Đê Trung Linh đoạn từ Cầu Đông đến cầu Cày, thành phố Hà Tĩnh</t>
  </si>
  <si>
    <t>Dự án củng cố, nâng cấp tuyến đê biển, đê cửa sông kết hợp giao thông dọc bờ biển huyện Lộc Hà (Giai đoạn 1: Đoạn từ K1+750,5 đến K3+010,5)</t>
  </si>
  <si>
    <t>Sữa chữa, nâng cấp Hệ thống thủy lợi Khe Con - Họ Võ, xã Hương Giang</t>
  </si>
  <si>
    <t>Đê Đồng Môn đoạn từ cầu Cày đến cầu Phủ (đoạn từ K11+263 đến K15+585)</t>
  </si>
  <si>
    <t>Sửa chữa, nâng cấp Hồ Bộc Nguyên</t>
  </si>
  <si>
    <t>Kè chống sạt lở bờ sông Rác đoạn qua xã Cẩm Lạc, Cẩm Trung huyện Cẩm Xuyên</t>
  </si>
  <si>
    <t>Khu neo đậu tránh trú bão cho tàu cá Cửa Khẩu, huyện Kỳ Anh (nay là thị xã Kỳ Anh) - Giai đoạn 1</t>
  </si>
  <si>
    <t>Tiểu dự án hồ chứa nước Khe Xai thuộc Hệ thống TLợi Khe Giao, huyện Thạch Hà</t>
  </si>
  <si>
    <t>Củng cố, nâng cấp tuyến đê sông Nghèn đoạn qua thị trấn Nghèn và các xã Thiên Lộc, Vượng Lộc, Khánh Lộc huyện Can Lộc (Gói thầu số 02.XL)</t>
  </si>
  <si>
    <t>Nâng cấp đê Đồng Môn từ cầu Thạch Đồng đến cầu Đò Hà thành phố Hà Tĩnh ( đoạn từ K11+263 đến K15+585), gói XL 06</t>
  </si>
  <si>
    <t>Đê Trung Linh</t>
  </si>
  <si>
    <t>Kè chống sạt lở bờ sông Ngàn Sâu đoạn qua xã Hương Trạch, huyện Hương Khê</t>
  </si>
  <si>
    <t>Sửa chữa, nâng cấp hệ thống thủy lợi Khe Con - Họ Võ xã Hương Giang, huyện Hương Khê (GĐ 1)</t>
  </si>
  <si>
    <t>Củng cố, nâng cấp tuyến đê Hữu Phủ đoạn từ K0+00 đến K10+00</t>
  </si>
  <si>
    <t>Kè chống sạt lở sông Ngàn Mọ đoạn sau hạ lưu đập tràn hồ Kẻ Gỗ</t>
  </si>
  <si>
    <t>Kè bờ sông Ngàn Sâu đoạn qua xã Ân Phú, huyện Vũ Quang</t>
  </si>
  <si>
    <t>Kè chống sạt lở bờ sông Ngàn Phố đoạn qua xã Sơn Thịnh, huyện Hương Sơn</t>
  </si>
  <si>
    <t xml:space="preserve">Kè chống sạt lở bờ sông Ngàn Phố, đoạn qua xã Sơn Trung, huyện Hương Sơn (bờ hữu) </t>
  </si>
  <si>
    <t>Sửa chữa, nâng cấp Đập Miếu lớn xã Thiên Lộc, huyện Can Lộc</t>
  </si>
  <si>
    <t>Tiểu dự án Khe Xai thuộc Hệ thống thủy lợi Khe Giao, huyện Thạch Hà</t>
  </si>
  <si>
    <t>Gói thầu 02-XL Xây dựng tràn dâng hạ lưu, hệ thống kênh và các công trình trên kênh, nhà quản lý - Tiểu Dự án Hồ chứa nước Khe Giao thuộc Hệ thống thủy lợi Khe Giao huyện Thạch Hà</t>
  </si>
  <si>
    <t>Kè chống sạt lở bờ sông Rác tại xã Cẩm Lạc và Cẩm Trung, huyện Cẩm Xuyên</t>
  </si>
  <si>
    <t>Củng cố, nâng cấp tuyến đê Tả Nghèn đoạn từ K16+300 đến K26+00 huyện Lộc Hà (Gói thầu tư vấn thiết kế)</t>
  </si>
  <si>
    <t>Dự án đê cửa sông kết hợp giao thông bờ biển Lộc Hà (Gói thầu tư vấn thiết kế)</t>
  </si>
  <si>
    <t>Dự án kè chống xâm thực biển Lộc Hà (Gói thầu tư vấn thiết kế)</t>
  </si>
  <si>
    <t>Kè chống sạt lở bờ Tả sông Ngàn Sâu đoạn qua xã Lộc Yên, huyện Hương Khê (Gói thầu tư vấn thiết kế)</t>
  </si>
  <si>
    <t>Kè chống sạt lở bờ Tả sông Ngàn Sâu đoạn qua xã Gia Phố, huyện Hương Khê (Gói thầu tư vấn thiết kế)</t>
  </si>
  <si>
    <t>Dự án sửa chữa, nâng cấp hệ thống thủy lợi Khe Con- Họ Võ, huyện Hương Khê (Gói thầu tư vấn thiết kế)</t>
  </si>
  <si>
    <t>Tu bổ nâng cấp đê cửa sông Lộc- Hà đoạn từ K0+00 đến K1+200, huyện Cẩm Xuyên (Gói thầu 01XL)</t>
  </si>
  <si>
    <t xml:space="preserve">Củng cố, n/cấp đê Hữu Phủ huyện Thạch Hà </t>
  </si>
  <si>
    <t>Củng cố, nâng cấp đê Hải - Thư, huyện Kỳ Anh</t>
  </si>
  <si>
    <t>Kè chống sạt lở bờ sông Ngàn Sâu đoạn qua xã Đức Lĩnh, huyện Vũ Quang</t>
  </si>
  <si>
    <t>NSTW hỗ trợ có mục tiêu</t>
  </si>
  <si>
    <t>Chương trình mục tiêu Tái cơ cấu kinh tế nông nghiệp và phòng chống giảm nhẹ thiên tai, ổn định đời sống dân cư</t>
  </si>
  <si>
    <t>Củng cố, nâng cấp tuyến đê Đồng Môn, thành phố Hà Tĩnh (giai đoạn 2), đoạn từ cầu Cày (K0) đến cầu Hộ Độ (K5+340)</t>
  </si>
  <si>
    <t>Củng cố, nâng cấp tuyến đê biển, đê cửa sông kết hợp giao thông dọc bờ biển (giai đoạn 2), đoạn qua xã Thạch Kim,huyện Lộc Hà</t>
  </si>
  <si>
    <t>Tuyến đê biển huyện Nghi Xuân (đoạn K27+00 - K37+411,66), từ xã Cổ Đạm đến đê Đại Đồng xã Cương Gián, huyện Nghi Xuân</t>
  </si>
  <si>
    <t>Củng cố nâng cấp đê Hữu Phủ đoạn từ cầu Cửa Sót đến núi Nam Giới, huyện Thạch Hà, tỉnh Hà Tĩnh</t>
  </si>
  <si>
    <t xml:space="preserve"> Sửa chữa, nâng cấp hệ thống thủy lợi Bà Nái, huyện Can Lộc</t>
  </si>
  <si>
    <t>Cải tạo, nâng cấp hệ thống thủy lợi Hói Sóc - Cầu Nậy, huyện Cẩm Xuyên</t>
  </si>
  <si>
    <t>Củng cố nâng cấp đê tả nghèn đoạn từ K16+300 đến K26+00</t>
  </si>
  <si>
    <t>Nâng cấp đê Hữu Phủ huyện Thạch Hà đoạn từ K0+00 đến K10+00</t>
  </si>
  <si>
    <t>Nâng cấp đê Tả Nghèn  từ K0+00 đến K4+064,17</t>
  </si>
  <si>
    <t>Đê sông Nghèn đoạn qua thị trấn Nghèn và các xã Thiên Lộc, Vượng Lộc, Khánh Lộc</t>
  </si>
  <si>
    <t>Dự án Củng cố, nâng cấp tuyến đê Tả Nghèn huyện Lộc Hà đoạn Từ K26+00 đến K35+700</t>
  </si>
  <si>
    <t>Đê Đồng Môn đoạn từ K10+00 đến K11+263</t>
  </si>
  <si>
    <t xml:space="preserve">Củng cố, nâng cấp đê Kỳ Thọ, huyện Kỳ Anh </t>
  </si>
  <si>
    <t>Đê phía Tây bờ tả sông Phủ, đoạn từ cầu Nủi đến cầu Phủ, thành phố Hà Tĩnh (toàn bộ dự án)</t>
  </si>
  <si>
    <t>Dự án củng cố, nâng cấp tuyến đê biển Kỳ Ninh đoạn từ K3+400 đến K8+00</t>
  </si>
  <si>
    <t>Kè biển chống xâm thực huyện Lộc Hà đoạn từ K3+00 đến K11+105 thuộc địa bàn xã Thạch Bằng và Thịnh Lộc</t>
  </si>
  <si>
    <t>- Vốn ngoài nước</t>
  </si>
  <si>
    <t xml:space="preserve"> </t>
  </si>
  <si>
    <t>Địa điểm</t>
  </si>
  <si>
    <t>Tuyến đê</t>
  </si>
  <si>
    <t>Vị trí, hình thức vi phạm</t>
  </si>
  <si>
    <t>Kiến nghị địa phương</t>
  </si>
  <si>
    <t>HUYỆN CAN LỘC</t>
  </si>
  <si>
    <t>Xã Tiến Lộc</t>
  </si>
  <si>
    <t>Đê Hữu Nghèn</t>
  </si>
  <si>
    <t xml:space="preserve">- Tại Tại K11+ 800 (phía đồng) đào ao, đắp bờ bao NTTS trong hành lang bảo vệ đê, xây chuồng nuôi lợn bằng ghạch táp lô lợp ngói prô xi măng, trồng cây lâu năm trên mái đê.                                  </t>
  </si>
  <si>
    <t>Xử lý dứt điểm</t>
  </si>
  <si>
    <t xml:space="preserve"> - Tại Tại K12+ 100 (phía sông) đào ao, đắp bờ bao NTTS trong hành lang bảo vệ đê, ngoài bãi sông, dựng hàng rào bằng cột bêtông lưới thép gai B40 chiều dài 200m trên mái đê                   </t>
  </si>
  <si>
    <t>Xã Tùng Lộc</t>
  </si>
  <si>
    <t>Đê Tả Nghèn</t>
  </si>
  <si>
    <t>- Tại K12+800 đến K17+00 (phía sông và phía đồng) xây dựng hàng rào trên đỉnh đê, tường chắn sóng và trong hành lang bảo vệ đê.</t>
  </si>
  <si>
    <t xml:space="preserve">Xử lý dứt điểm </t>
  </si>
  <si>
    <t>- Tại K17+200 (phía sông) có 01 Bãi tập kết cát không nằm trong quy hoạch được UBND tỉnh phê duyệt tại Quyết định số 5797/QĐ-UBND, không có giấy phép hoạt động theo quy định.</t>
  </si>
  <si>
    <t>Đề nghị cho đưa vào quy hoạch của tỉnh</t>
  </si>
  <si>
    <t>Xã Thuần Thiện</t>
  </si>
  <si>
    <t>- Tại K11+00 đến K12+00 (phía sông và phía đồng) xây dựng hàng rào trên mái đê và trong hành lang bảo vệ đê.</t>
  </si>
  <si>
    <t>HUYỆN LỘC HÀ</t>
  </si>
  <si>
    <t>Xã Ích Hậu</t>
  </si>
  <si>
    <t xml:space="preserve">- Tại K20+00 (phía sông) có 01 Bãi tập kết cát không nằm trong quy hoạch được UBND tỉnh phê duyệt tại Quyết định số 5797/QĐ-UBND, không có giấy phép hoạt động theo quy định.  </t>
  </si>
  <si>
    <t xml:space="preserve">- Tại K20+100 đến K27+00 (phía sông và phái đồng) đào ao, đắp bờ bao NTTS trong hành lang bảo vệ đê; dựng lều tạm, xây chuồng trại chăn nuôi, dựng hàng rào bằng cột bêtông, tre, gỗ giăng lưới thép gai B40 trên mái đê và trong hành lang bảo vệ đê. </t>
  </si>
  <si>
    <t>Xã Phù Lưu</t>
  </si>
  <si>
    <t>- Tại K31+00 (phía sông) dựng hàng rào và trồng cây lâu năm trên mái đê và trong hành lang bảo vệ đê.</t>
  </si>
  <si>
    <t>Xã Thạch Châu</t>
  </si>
  <si>
    <t>- Tại K45+00 đến K47+00 (phía sông và phía đồng) xây dựng hàng rào trên mái đê và trong hành lang bảo vệ đê.</t>
  </si>
  <si>
    <t>Xã Thịnh Lộc</t>
  </si>
  <si>
    <r>
      <t xml:space="preserve">- Tại K54+600 (phía đồng) dựng hàng rào bằng cột bêtông lưới thép gai B40 chiều dài 200m trên mái đê, cắt xẻ đê xây dựng công trình đường ống cấp nước cho khu NTTS bằng 02 đường ống nhựa </t>
    </r>
    <r>
      <rPr>
        <sz val="12"/>
        <rFont val="Romantic"/>
        <charset val="2"/>
      </rPr>
      <t>Ø</t>
    </r>
    <r>
      <rPr>
        <sz val="12"/>
        <rFont val="Times New Roman"/>
        <family val="1"/>
      </rPr>
      <t>20 cm (đã thi công hoàn thiện) trong khi chưa được cấp có thẩm quyền cho phép theo quy định của Luật Đê điều</t>
    </r>
  </si>
  <si>
    <t>HUYỆN NGHI XUÂN</t>
  </si>
  <si>
    <t>Thị Trấn Xuân An</t>
  </si>
  <si>
    <t>Đê Hữu Lam</t>
  </si>
  <si>
    <t>- Tại K0+500 (phía sông) có 01 Bãi tập kết cát không phép, không nằm trong quy hoạchcác vị trí tập kết, kinh doanh cát trên địa bàn tỉnh được UBND tỉnh phê duyệt tại Quyết định số 5797/QĐ-UBND ngày 13/11/2015, không có giấy phép hoạt động theo quy định.</t>
  </si>
  <si>
    <t>- Tại K1+00 đến K3+500 (phía sông) Tập kết rác trên mặt đê và đổ chất thải (phế thải vật liệu xây dựng, đất thải) trên mái đê và trong hành lang bảo vệ đê</t>
  </si>
  <si>
    <t>- Tại K3+200 đến K5+00 (phía sông) Tập kết rác trên mặt đê và đổ chất thải (phế thải vật liệu xây dựng, đất thải) trên mái đê và trong hành lang bảo vệ đê</t>
  </si>
  <si>
    <t>- Tại K4+200  (phía sông) Công ty TNHH Khang Bảo Long đã hút cát, đổ vật liệu lên phần bãi sông và phạm vi hành lang bảo vệ đê, san lấp mặt bằng để làm bãi đậu xe và bãi tập kết vật liệu cát.</t>
  </si>
  <si>
    <t>THỊ XÃ HỒNG LĨNH</t>
  </si>
  <si>
    <t>Phường Trung Lương</t>
  </si>
  <si>
    <t>Đê La Giang</t>
  </si>
  <si>
    <t>K15+600 (phía đồng), để vật liệu xây dựng trên cơ phản áp phía đồng</t>
  </si>
  <si>
    <t>K19+200, Dựng lều tạm trên mặt đê để chăn nuôi gia súc, gia cầm</t>
  </si>
  <si>
    <t>HUYỆN ĐỨC THỌ</t>
  </si>
  <si>
    <t xml:space="preserve"> Xã Đức Yên</t>
  </si>
  <si>
    <t>-K4+810 (phía đồng) Xây tường bằng gạch táp lô trong hành lang bảo vệ đê, Làm mái che bằng tôn, khung sắt lưới B40 trên mái cơ đê</t>
  </si>
  <si>
    <t xml:space="preserve">-K4+900 (phía đồng) Xây hàng rào bằng gạch trên mái đê, Làm hàng rào lưới B40 trên mái đê bảo vệ đê </t>
  </si>
  <si>
    <t>HUYỆN HƯƠNG SƠN</t>
  </si>
  <si>
    <t>Đê Tân Long</t>
  </si>
  <si>
    <t xml:space="preserve">- Tại K3+100 đến K5+500 (phía đồng) Xây hàng rào, ki ốt, mái che, dựng hàng rào bằng cột bêtông, tre, gỗ, giăng lưới thép gai B40 trên mái đê và trong hành lang bảo vệ đê. Đặc biệt tại K4+500 Thôn Hồng Mỹ, xã Sơn Mỹ hộ ông Trần Bình làm móng nhà, đổ cọc, dầm, sàn bằng bê tông cốt thép kiên cố, kè bằng đá hộc trên mái đê và trong phạm vi hành lang bảo vệ tuyến đê Tân Long. </t>
  </si>
  <si>
    <t>Xã Sơn Châu</t>
  </si>
  <si>
    <t>-K4+900 (phía đồng) Trồng cây lâu năm, xây hàng rào bằng gạch, dựng hàng rào bằng cột bêtông, tre, gỗ, giăng lưới thép gai B40 trên mái đê và trong hành lang bảo vệ đê</t>
  </si>
  <si>
    <t>HUYỆN CẨM XUYÊN</t>
  </si>
  <si>
    <t>Xã Cẩm Lộc</t>
  </si>
  <si>
    <t>Đê Lộc Hà Thịnh</t>
  </si>
  <si>
    <t>- Tại K4+300, hộ Nguyễn Quang Vinh xây nhà chòi, trồng hàng rào thép gai, đào kênh dài 20m dưới chân đê</t>
  </si>
  <si>
    <t>- Tại K3+800, hộ Trần Lai xây cột bê tông, hàng rào thép gai trên mái đê</t>
  </si>
  <si>
    <t>- Tại K3+800, hộ Nguyễn Hồng Mỹ xây cột bê tông, hàng rào thép gai trên mái đê</t>
  </si>
  <si>
    <t>Xã Cẩm Trung</t>
  </si>
  <si>
    <t>Đê Cẩm Trung</t>
  </si>
  <si>
    <t>- Tại K3+800, hộ Hiến Hồng xây cột bê tông, hàng rào thép gai trên mái đê</t>
  </si>
  <si>
    <t>- Tại K3+800, hộ Nguyễn Trường Đạt xây cột bê tông, hàng rào thép gai trên mái đê</t>
  </si>
  <si>
    <t xml:space="preserve">- Tại K1+800, bãi tập kết rác của xã nằm ngay trên mái đê, rác thải tập kết và đốt dở khối lượng lớn nằm 2 bên mái đê phía sông và phía đồng </t>
  </si>
  <si>
    <t>- Tại K3+500, hộ Cao Văn Thắng xây bãi cát, kinh doanh cát sát mái phí sông đê và trong hành lang thoát lũ; không có giấy phép kinh doanh</t>
  </si>
  <si>
    <t>Xã Cẩm Phúc</t>
  </si>
  <si>
    <t>Đê Phúc - Long - Nhượng</t>
  </si>
  <si>
    <t xml:space="preserve">- Tại K4-K5, nhiều hộ xây chòi canh thủy sản </t>
  </si>
  <si>
    <t xml:space="preserve">- Tại K5+400, hộ Trương Quang Tiệp xây nhà tạm, đắp bờ bao nuôi trồng thủy sản, gây cản trở dòng chảy </t>
  </si>
  <si>
    <t>HUYỆN KỲ ANH</t>
  </si>
  <si>
    <t>Xã Kỳ Thọ</t>
  </si>
  <si>
    <t>Đê Kỳ Thọ</t>
  </si>
  <si>
    <t xml:space="preserve">- Tại K0+300, xây hàng rào cột bê tông, thép gai dài 100m 2 bên mái đê, xây chòi canh NTTS </t>
  </si>
  <si>
    <t>- Tại K6+800, hộ Nguyễn Văn Trường xây hàng rào cột bê tông, thép gai</t>
  </si>
  <si>
    <t>- Tại K8 - K9, hộ Trần Xuân Thanh xây hàng rào cột bê tông, thép gai</t>
  </si>
  <si>
    <t>- Tại K10+50, hộ Trần Xuân Tính xây hàng rào cột bê tông, thép gai, cột điện trên mái đê</t>
  </si>
  <si>
    <t>Xã Kỳ Hải, Kỳ Thư</t>
  </si>
  <si>
    <t>Đê Hải - Thư</t>
  </si>
  <si>
    <t>- Tại K16+50, hộ Lê Phúc Dũng xây chòi canh nuôi trồng thủy sản</t>
  </si>
  <si>
    <t>- Tại K16+00, hộ Lê Văn Hiệu, Võ Xuân Yến xây chòi canh nuôi trồng thủy sản</t>
  </si>
  <si>
    <t>- Tại K2+300, rác trên mái đê phía biển</t>
  </si>
  <si>
    <t>TX KỲ ANH</t>
  </si>
  <si>
    <t>Xã Kỳ Trinh</t>
  </si>
  <si>
    <t xml:space="preserve">Đê Hòa Lộc </t>
  </si>
  <si>
    <t>- Tại K6+00 rác tập kết nhiều trên mặt và mái đê;
- Tại K5+00, có 02 nhà hàng hải sản xây dựng trong phạm vi hành lang thoát lũ đê
- Từ K1-K2 có 05 ao nuôi trồng thủy sản, nhiều nhà tạm xây bê tông dùng trữ thức ăn nuôi trồng thủy sản</t>
  </si>
  <si>
    <t>Xã Kỳ Hà</t>
  </si>
  <si>
    <t>Đê Kỳ - Hà - Thư</t>
  </si>
  <si>
    <t>- Tại K5+450, tập kết rác trên mái đê</t>
  </si>
  <si>
    <t>HUYỆN THẠCH HÀ</t>
  </si>
  <si>
    <t>Xã Tượng Sơn</t>
  </si>
  <si>
    <t>Đê Hữu Phủ</t>
  </si>
  <si>
    <t>- Tại K3+00, hộ Nguyễn Văn Luyện xây gạch táp lô làm nhà để thức ăn nuôi trồng thủy sản trên mái đê (Hiện đang xây dở).</t>
  </si>
  <si>
    <t>- Tại K4+00, hộ Nguyễn Văn Tuấn xây 2 nhà kiên cố để quản lý và trữ thức ăn NTTS trên mái đê. Xã đã lập BB yêu cầu tháo dỡ tuy nhiên hộ vi phạm vẫn chưa thực hiện</t>
  </si>
  <si>
    <t>Hộ làm bãi hút cát sát mái đê phía đồng, cát làm chắn dòng chảy thoát vào cống tiêu lũ của đê</t>
  </si>
  <si>
    <t>TP HÀ TĨNH</t>
  </si>
  <si>
    <t>Xã Thạch Bình</t>
  </si>
  <si>
    <t>- Tại K30+600, lán trại tạm xây dựng trên mái đê phía sông</t>
  </si>
  <si>
    <t>- Tại K30+00, kết cấu khung thép làm bãi nhà quán ăn của nhà hàng ăn uống</t>
  </si>
  <si>
    <t>- Tại K12+00, xây 2 nhà chòi trên mái đê</t>
  </si>
  <si>
    <t>Số liệu điều tra thực tế giữa Chi cục Thủy lợi với các địa phương (huyện, xã) năm 2018</t>
  </si>
  <si>
    <t>ĐOÀN GIÁM SÁT HĐND TỈNH</t>
  </si>
  <si>
    <t>Các xã Gia Hanh, Yên Lộc, Vượng Lộc</t>
  </si>
  <si>
    <t xml:space="preserve">Tuyến kênh giữa Trạm bơm Linh Cảm </t>
  </si>
  <si>
    <t xml:space="preserve">Đào ao, đắp bờ bao nuôi cá, trồng cây lâu năm, dựng lều tạm, xây chuồng trại chăn nuôi, dựng hàng rào bằng cột bêtông, tre, gỗ giăng lưới thép gai B40 trên mái kênh trong hành lang bảo vệ kênh. </t>
  </si>
  <si>
    <t>Xã Đức An</t>
  </si>
  <si>
    <t xml:space="preserve">Tuyến kênh C4 Trạm bơm Linh Cảm </t>
  </si>
  <si>
    <t>Xây bờ rào trên mái kênh và trong hành lang bảo vệ kênh</t>
  </si>
  <si>
    <t>Phường Trung lương</t>
  </si>
  <si>
    <t>Kênh chính Bắc Trạm bơm Lam Hồng</t>
  </si>
  <si>
    <t>Xây bờ rào, chuồng trại chăn nuôi trên kênh, thành kênh, trong hành lang bảo vệ kênh, xã nước thải chăn nuôi vào kênh</t>
  </si>
  <si>
    <t>Xã Thiên Lộc</t>
  </si>
  <si>
    <t>Hồ Nhà Đường</t>
  </si>
  <si>
    <t>Dựng lều tạm trên đỉnh đập phía vai trái đập</t>
  </si>
  <si>
    <t>Xã Phúc Lộc</t>
  </si>
  <si>
    <t>Hồ Cù Lây-Trường Lão</t>
  </si>
  <si>
    <t>Xây chuồng chăn nuôi trong phạm vi hành lang bảo vệ đập</t>
  </si>
  <si>
    <t>Xã Đức Đồng</t>
  </si>
  <si>
    <t>Hồ Đập Am</t>
  </si>
  <si>
    <t>Đề nghị cấp phép theo quy định</t>
  </si>
  <si>
    <t>Hồ Phương Thành</t>
  </si>
  <si>
    <t>Hồ Vậy</t>
  </si>
  <si>
    <t>Đập Cây Chanh</t>
  </si>
  <si>
    <t>Xã Sơn Lễ</t>
  </si>
  <si>
    <t>Đập Nồi Nậy</t>
  </si>
  <si>
    <t>Thực hiện cấp phép theo quy định  Luật Thủy lợi (có hiệu lực từ ngày 01/7/2018)</t>
  </si>
  <si>
    <t>Xã Cẩm Lạc</t>
  </si>
  <si>
    <t>Hồ Bàu Bà</t>
  </si>
  <si>
    <t>Xây nhà sát mái đập; Trồng tràm sát chân mái hạ lưu đập, trồng cột bê tông trên mặt đập</t>
  </si>
  <si>
    <t>Xã Kỳ Bắc</t>
  </si>
  <si>
    <t>Hồ Hòa Dục</t>
  </si>
  <si>
    <t>HTX Bình An và HTX Hoàng Châu sản xuất chăn nuôi quy mô 300 con lợn có hoạt động xả nước thải vào hồ Hòa Dục</t>
  </si>
  <si>
    <t>Xã Kỳ Phong</t>
  </si>
  <si>
    <t>Kênh N1 Sông Rác</t>
  </si>
  <si>
    <t xml:space="preserve">Rác thải </t>
  </si>
  <si>
    <t>Phường Kỳ Trinh</t>
  </si>
  <si>
    <t>Hồ Lối Đồng</t>
  </si>
  <si>
    <t>Xây nhà sát mái đập, trồng cây trên mái đập</t>
  </si>
  <si>
    <t>Phường Kỳ Nam</t>
  </si>
  <si>
    <t>Hồ Khe Bò</t>
  </si>
  <si>
    <t>Xây nhà trong phạm vị hành lang ảo vệ đập</t>
  </si>
  <si>
    <t>HUYỆN HƯƠNG KHÊ</t>
  </si>
  <si>
    <t>Xã Hương Xuân</t>
  </si>
  <si>
    <t>Hồ đập Phụ</t>
  </si>
  <si>
    <t xml:space="preserve"> - Trang trại hộ Trần Văn Hiển quy mô 20 con lợn nằm trong lòng hồ, xả nước thải trực tiếp vào lòng hồ. Hộ hợp đồng với xã nuôi tuy nhiên hết thời hạn hợp đồng vẫn hoạt động.
- Trang trại hộ Lê Thị Phương trại nuôi lợn quy mô 600 con xả nước thải vào khe nước thượng nguồn hồ đập Phụ, tại thời điểm kiểm tra, hệ thống chưa xả nước ra ngoài.</t>
  </si>
  <si>
    <t>Xã Hương Trà</t>
  </si>
  <si>
    <t>Hồ đập Bắc</t>
  </si>
  <si>
    <t>Trước đây có trang trại nuôi lợn của xí nghiệp chè, hiện nay không nuôi nữa</t>
  </si>
  <si>
    <t>Xã Hương Thủy</t>
  </si>
  <si>
    <t>Kênh chính đập Làng</t>
  </si>
  <si>
    <t>Kênh giữa sông Tiêm, kênh hồ Đá Hàn</t>
  </si>
  <si>
    <t>Xã Bắc Sơn</t>
  </si>
  <si>
    <t>Hồ đập Bún</t>
  </si>
  <si>
    <t>Cơ sở sản xuất chăn nuôi lợn siêu nạc quy mô 300 con hiện đang hoạt động trong lưu vực hồ</t>
  </si>
  <si>
    <t>Kênh N3 Kẻ Gỗ</t>
  </si>
  <si>
    <t>Tuyến kênh xả nước thải của nhà máy bao bì xả nước vào kênh tưới. Hiện nay nhà máy chưa xả nước thải</t>
  </si>
  <si>
    <t>Phối hợp xử lý dứt điểm</t>
  </si>
  <si>
    <t>Kênh chính Kẻ Gỗ</t>
  </si>
  <si>
    <t xml:space="preserve">Rác thải tập kết nhiều, </t>
  </si>
  <si>
    <t>Phường Trần Phú</t>
  </si>
  <si>
    <t>Kênh N1-9 Kẻ Gỗ</t>
  </si>
  <si>
    <t>Hồ Phượng Thành</t>
  </si>
  <si>
    <t>xã Sơn Tây, huyện Hương Sơn</t>
  </si>
  <si>
    <t>xã Sơn Lễ, huyện Hương Sơn</t>
  </si>
  <si>
    <t>Hồ Hóa Dục</t>
  </si>
  <si>
    <t>xã Bắc Sơn, huyện Thạch Hà</t>
  </si>
  <si>
    <t>Đào ao, đắp bờ bao nuôi trồng thủy sản ngoài bãi sông</t>
  </si>
  <si>
    <t>Xây nhà trong hành lang đê, đắp bờ bao nuôi cá, thủy sản ngoài bãi sông, xây hàng rào trên đỉnh đê.</t>
  </si>
  <si>
    <t>Xã Thạch Lạc</t>
  </si>
  <si>
    <t>Xã Thạch Long</t>
  </si>
  <si>
    <t>Xã Thạch Sơn</t>
  </si>
  <si>
    <t>Xã Thạch Kênh</t>
  </si>
  <si>
    <t>Xã Thạch Mỹ</t>
  </si>
  <si>
    <t>Xã Thạch Bằng</t>
  </si>
  <si>
    <t>Làm nhà chòi, đổ trụ bê tông; đào ao, đắp bờ bao nuôi trồng thủy sản ngoài bãi sông; tập kết vật liệu trong hành lang cống qua đê</t>
  </si>
  <si>
    <t>Xã Cẩm Lĩnh</t>
  </si>
  <si>
    <t>Xã Kỳ Thư</t>
  </si>
  <si>
    <t>Đê Hải - Hà - Thư</t>
  </si>
  <si>
    <t>Xã Kỳ Hải</t>
  </si>
  <si>
    <t>Xây dựng nhà hàng; đắp bờ bao nuôi trồng thủy sản ngoài bãi sông</t>
  </si>
  <si>
    <t>Xã Thạch Linh</t>
  </si>
  <si>
    <t>Xã Thạch Đồng</t>
  </si>
  <si>
    <t>Đê Đồng Môn</t>
  </si>
  <si>
    <t>Xã Thạch Hưng</t>
  </si>
  <si>
    <t>Xã Thạch Trung</t>
  </si>
  <si>
    <t xml:space="preserve">PHỤ LỤC 03. BÁO CÁO TÌNH HÌNH THỰC HIỆN KẾ HOẠCH, KẾT QUẢ GIẢI NGÂN NGUỒN </t>
  </si>
  <si>
    <t>VỐN ĐẦU TƯ XÂY DỰNG CÁC CÔNG TRÌNH ĐÊ ĐIỀU, HỒ ĐẬP, NĂM 2016</t>
  </si>
  <si>
    <t>Nội dung</t>
  </si>
  <si>
    <t>Tổng kế hoạch vốn đầu tư năm 2017</t>
  </si>
  <si>
    <t>Tổng thanh toán vốn đầu tư năm 2017</t>
  </si>
  <si>
    <t xml:space="preserve">Kè chống sạt lở bờ sông Ngàn Sâu đoạn qua xã Hương Trạch, HK </t>
  </si>
  <si>
    <t>Nâng cấp đê Tả Nghèn từ K0+00 đến K4+064,17, huyện Can Lộc (Đoạn từ K1+165 đến K2+640)</t>
  </si>
  <si>
    <t>Kè chống sạt lở xã lộc yên-Hương Khê</t>
  </si>
  <si>
    <t>C</t>
  </si>
  <si>
    <t>Củng cố, nâng cấp đê Đồng Môn - thành phố Hà Tĩnh đoạn từ K10+00 đến K11+263 thuộc dự án Củng cố, nâng cấp đê Đồng Môn - thành phố Hà Tĩnh đoạn từ K5+340 đến K11+263</t>
  </si>
  <si>
    <t>Tiểu Dự án Hồ chứa nước Khe Giao thuộc Hệ thống thủy lợi Khe Giao huyện Thạch Hà</t>
  </si>
  <si>
    <t>Sửa chữa, nâng cấp hệ thống thủy lợi Bà Nái, huyện Can Lộc (Gói thầu khảo sát, thiết kế)</t>
  </si>
  <si>
    <t>Kè chống sạt lở bờ sông Ngàn Sâu đoạn qua xã Lộc Yên, huyện Hương Khê</t>
  </si>
  <si>
    <t>Tổng kế hoạch vốn đầu tư năm 2018</t>
  </si>
  <si>
    <t>Tổng thanh toán vốn đầu tư năm 2018</t>
  </si>
  <si>
    <t xml:space="preserve">Củng cố, nâng cấp đê biển Kỳ Ninh đoạn từ K3+400 đến K8+00 </t>
  </si>
  <si>
    <t>Đê và cống kho muối xã Thạch Châu</t>
  </si>
  <si>
    <t>Tu bổ nâng cấp đê biển cửa sông Lộc- Hà, huyện Cẩm Xuyên (trả nợ gói thầu 01.XL từ đoạn K0+00 đến K1+200)</t>
  </si>
  <si>
    <t xml:space="preserve">Kè chống sạt lở Kênh T9 thuộc xã Phúc Lộc và xã Tùng Lộc, huyện Can Lộc </t>
  </si>
  <si>
    <t>Kè chống sạt lở bờ sông Ngàn Phố đoạn qua xã Sơn Bằng, huyện Hương Sơn</t>
  </si>
  <si>
    <t>Nâng cấp tuyến đê Hội Thống, đoạn từ K0+00 đến K5+00, huyện Nghi Xuân</t>
  </si>
  <si>
    <t>Dự án Củng cố, bảo vệ nâng cấp đê Hội Thống, đoạn từ Km5+00-Km12+250, huyện Nghi Xuân</t>
  </si>
  <si>
    <t>Kè, nạo vét lạch xã Xuân Thành, huyện Nghi Xuân</t>
  </si>
  <si>
    <t>Củng cố, nâng cấp tuyến đê Đồng Môn đoạn từ cầu Cày đến cầu Phủ, thành phố Hà Tĩnh (đoạn từ K11+263 đến K15+585)</t>
  </si>
  <si>
    <t>Sữa chữa, nâng cấp hồ chứa nước, Khe Bò, xã Kỳ Nam, thị xã Kỳ Anh</t>
  </si>
  <si>
    <t>Đường và kè bờ sông Ngàn Phố đoạn từ cầu Tây Sơn đến xã Sơn Tây, huyện Hương Sơn Giai đoạn 2 (Gối 01 XL)</t>
  </si>
  <si>
    <t>Tổng kế hoạch vốn đầu tư năm 2019</t>
  </si>
  <si>
    <t>Sửa chữa, nâng cấp hồ chứa nước Nhà Đường, huyện Can Lộc</t>
  </si>
  <si>
    <t>Kè chống sạt lở bờ sông Ngàn Phố đoạn qua xã Sơn Ninh, huyện Hương Sơn</t>
  </si>
  <si>
    <t>Củng cố, nâng cấp tuyến đê Hữu Phủ đoạn từ cầu Cửa Sót đến núi Nam Giới, huyện Thạch Hà</t>
  </si>
  <si>
    <t>Kè chống sạt lở bờ hữu sông Ngàn Sâu đoạn qua xã Hương Trạch, huyện Hương Khê</t>
  </si>
  <si>
    <t>Đập Cây Gạo xã Sơn Quang</t>
  </si>
  <si>
    <t>Hồ chứa nước Đá Bàn, xã Hương Đô</t>
  </si>
  <si>
    <t>(Kèm theo Văn bản 4554/BNN-PCTT ngày 14/6/2018)</t>
  </si>
  <si>
    <t>Danh mục/vị trí trọng điểm đê điều xung yếu</t>
  </si>
  <si>
    <t>Tính xung yếu của trọng điểm</t>
  </si>
  <si>
    <t>Danh mục đề xuất cần xử lý cấp bách</t>
  </si>
  <si>
    <t>Đây là đoạn đê từ K4+00 đến K6+400 chưa được đầu tư nâng cấp, mặt cắt đê nhỏ, cao trình đỉnh thấp; khi triều dâng gây ngập lụt tại các xã Cẩm  Lộc, Cẩm Hà, Cẩm Thịnh</t>
  </si>
  <si>
    <t>Đê có cao trình thấp không đủ cao trình chống lũ, mặt cắt đê nhỏ, mái đê phía sông chưa được gia cố</t>
  </si>
  <si>
    <t>Đoạn đê này chưa được đầu tư nâng cấp, mặt cắt đê nhỏ, cao trình đỉnh thấp, không đảm bảo chống lũ, triểu cường</t>
  </si>
  <si>
    <t>Đoạn đê này chưa được đầu tư nâng cấp, mặt cắt đê nhỏ chưa được cứng hóa</t>
  </si>
  <si>
    <t>Hiện trạng tuyến đê đang là đê đất,mặt cắt đê nhỏ, cao trình đỉnh thấp, không đảm bảo chống lũ, triểu cường, nhiều vị trí bị sạt lỡ do ảnh hưởng của cơn bão số 10 năm 2018</t>
  </si>
  <si>
    <t>Nâng cấp tuyến đê Hữu Nghèn từ K5 - K7, đoạn qua Thị trấn Nghèn</t>
  </si>
  <si>
    <t>Đoạn đê này mặt cắt đê nhỏ chưa được cứng hóa</t>
  </si>
  <si>
    <t>Nâng cấp đê Hữu Nghèn từ K5 - K7, đoạn qua Thị trấn Nghèn, huyện Can Lộc</t>
  </si>
  <si>
    <t>Ghi chú</t>
  </si>
  <si>
    <t>Hồ Khe Sung</t>
  </si>
  <si>
    <t>Hồ Chà Rường</t>
  </si>
  <si>
    <t>Nhà Tàu</t>
  </si>
  <si>
    <t xml:space="preserve">- Đập thấp, yếu, tràn đất hỏng hoàn toàn, cống hỏng </t>
  </si>
  <si>
    <t>Hồ Đập Hội</t>
  </si>
  <si>
    <t xml:space="preserve">- Cống yếu, tràn hẹp </t>
  </si>
  <si>
    <t>Hồ Nhà Vân</t>
  </si>
  <si>
    <t xml:space="preserve">Đập đất thấp nhỏ, mái thượng lưu bị sạt lở </t>
  </si>
  <si>
    <t>Hồ Khe Mui</t>
  </si>
  <si>
    <t>- Thân đập yếu, có hiện tượng thấm qua thân đập</t>
  </si>
  <si>
    <t>Ông Vờm</t>
  </si>
  <si>
    <t>Hồ Đập Trạng</t>
  </si>
  <si>
    <t>Hồ Khe Vạng</t>
  </si>
  <si>
    <t>- Đập yếu, mang tràn bị xói lở nước chảy thành dòng, cống bị hỏng</t>
  </si>
  <si>
    <t>Hồ Ma leng</t>
  </si>
  <si>
    <t>- Thấm qua tràn, gây xói lở</t>
  </si>
  <si>
    <t>Hồ Nhà Lào</t>
  </si>
  <si>
    <t>- Đập yếu, rò rỉ tràn</t>
  </si>
  <si>
    <t>Hồ Cha Chạm</t>
  </si>
  <si>
    <t>-Mặt cắt đập nhỏ, hạ lưu đập thấm mạnh; mái thượng lưu bị xói lở nghiêm trọng; Tràn bằng đất, không đủ năng lực thoát lũ, cống lấy nước hư hỏng nặng và chưa có cầu công tác</t>
  </si>
  <si>
    <t>Đập Rú Nón</t>
  </si>
  <si>
    <t>- Thấm ở vai trái đập
- Thực vật mọc ở mái hạ lưu đập</t>
  </si>
  <si>
    <t>Đập Nãy Ô</t>
  </si>
  <si>
    <t>Đập Nãy Cầu</t>
  </si>
  <si>
    <t>Đập Khe Trảy</t>
  </si>
  <si>
    <t>- Phía núi bên vai tràn bị sạt trượt, nguy cơ bồi lấp tràn rất lớn</t>
  </si>
  <si>
    <t>Khe Xai</t>
  </si>
  <si>
    <t xml:space="preserve">-Mặt đập B=1,0m, thấm ở nền đập, thượng và hạ lưu sạt trượt, tràn đất, cống hư hỏng </t>
  </si>
  <si>
    <t>Hồ Kim Thành</t>
  </si>
  <si>
    <t>-Mặt đập nhỏ, thân và nền thấm mạnh, cống hư hỏng, chưa có cầu công tác, tràn đất không đảm bảo thoát lũ</t>
  </si>
  <si>
    <t xml:space="preserve"> - Thân đập thấm, rò rỉ nước; Cánh cống đóng mở khó, rò rỉ.</t>
  </si>
  <si>
    <t>Hồ Khe Làng</t>
  </si>
  <si>
    <t>- Thân đập bị thấm, chân đập
 xuất hiện dòng chảy với lưu lượng lớn</t>
  </si>
  <si>
    <t xml:space="preserve">Hồ Đồng Trày </t>
  </si>
  <si>
    <t xml:space="preserve">- Thân tràn, ngưỡng tràn bị sập gãy, hệ thống tiêu năng bị hư hỏng hoàn toàn </t>
  </si>
  <si>
    <t>Đập Mũi Thiềng</t>
  </si>
  <si>
    <t>- Mang tràn tiếp giáp với đập
hiện đang rò rĩ, thân tràn bị thấm</t>
  </si>
  <si>
    <t>Tổng thanh toán vốn đầu tư năm 2016</t>
  </si>
  <si>
    <t>Tổng thanh toán vốn đầu tư 3 tháng đầu năm 2019</t>
  </si>
  <si>
    <t>Tổng kế hoạch vốn đầu tư giai đoạn 2016-2019</t>
  </si>
  <si>
    <t>Tổng thanh toán vốn đầu tư giai đoạn 2016-2019</t>
  </si>
  <si>
    <t>Hệ thống kênh mương thủy lợi Ngàn Trươi - Cẩm Trang GĐ I</t>
  </si>
  <si>
    <t>Công trình Hồ chứa nước Ngàn Trươi</t>
  </si>
  <si>
    <t>TDA CT đầu mối Hồ chứa nước Ngàn Trươi</t>
  </si>
  <si>
    <t>Tiểu dự án Ngàn trươi - Cẩm Trang Vũ Quang</t>
  </si>
  <si>
    <t>HT Thủy lợi Ngàn Trươi - Cẩm Trang (GDD2)</t>
  </si>
  <si>
    <t>Sống chung với lũ huyện Đức Thọ</t>
  </si>
  <si>
    <t>Sữa chữa, nâng cấp Hệ thống thủy lợi Khe Con - Họ Võ, xã Hương Giang (GD2)</t>
  </si>
  <si>
    <t>Đê Đồng Môn đoạn từ cầu Cày đến cầu Phủ (đoạn từ K11+263 đến K23+400) nguồn nộp trả tạm ứng DA tại công văn số 4080/UBT ngày 03/7/17</t>
  </si>
  <si>
    <t>Kè chống sạt lở bờ tả sông La đoạn qua các xã Trường Sơn, Liên Minh, huyện Đức Thọ (Đoạn K2+350 đến K3+200)</t>
  </si>
  <si>
    <t>Đập Khe Mơ, xã Sơn Hàm, huyện Hương Sơn (gói 01,02 XL)</t>
  </si>
  <si>
    <t>Sửa chữa, nâng cấp Đập Khe Lau, xã Cẩm Lĩnh, huyện Cẩm Xuyên</t>
  </si>
  <si>
    <t>Hạng mục đoạn đê từ K2+559 đến K5+159,48 thuộc dự án nâng cấp tuyến đê Hội Thống đoạn từ K0+00 đến K5+00 huyện Nghi Xuân</t>
  </si>
  <si>
    <t>Sửa chữa nâng cấp hồ chứa nước Bộc Nguyên đoạn K1+K129,1 đến Fin (gói XL-BN-8)</t>
  </si>
  <si>
    <t>Sửa chữa nâng cấp hồ chứa nước Bộc Nguyên đoạn K1+K129,1 đến Fin (gói XL-BN-10)</t>
  </si>
  <si>
    <t>Kè chống sạt lở sông Ngàn Phố đoạn qua xã Sơn Giang, huyện Hương Sơn</t>
  </si>
  <si>
    <t>Kè chống sạt lở sông Ngàn Phố đoạn qua xã Lộc Yên, huyện Hương Khê</t>
  </si>
  <si>
    <t>Kè chống sạt lở sông Ngàn Sâu đoạn qua xã Sơn Tân và Sơn Mỹ huyện Hương Sơn</t>
  </si>
  <si>
    <t>Khu neo đậu tránh trú bão cho tàu cá Cửa Khẩu, huyện Kỳ Anh (nay là thị xã Kỳ Anh) - Giai đoạn 2</t>
  </si>
  <si>
    <t>Kè sông Ngàn Sâu đoạn qua xã Sơn Ninh</t>
  </si>
  <si>
    <t>Tu bổ nâng cấp đê biển, đê cửa sông Lộc- Hà, huyện Cẩm Xuyên</t>
  </si>
  <si>
    <t>Tu bổ nâng cấp đê biển, đê cửa sông xã Cẩm Trung, huyện Cẩm Xuyên</t>
  </si>
  <si>
    <t>Sửa chữa, nâng cấp đường Con Họ, xã Xuân Đan, huyện Nghi Xuân</t>
  </si>
  <si>
    <t>Sửa chữa nâng cấp hồ Xanh Nước, xã Cương Gián, huyện Nghi Xuân</t>
  </si>
  <si>
    <t>Kè bờ sông Ngàn Phố đoạn qua xóm Bồng Phải, xã Sơn Tây và khối 11, thị trấn Tây Sơn, huyện Hương Sơn</t>
  </si>
  <si>
    <t>Sửa chữa, nâng cấp tràn xả lũ hồ chứa nước Cồn Tranh, huyện Nghi Xuân</t>
  </si>
  <si>
    <t>Hồ chứa nước Thượng nguồn Sông Trí, xã Kỳ Hoa</t>
  </si>
  <si>
    <t>Sửa chữa, nâng cấp Hồ chứa nước Khe Cà, xã Kỳ Khang, huyện Kỳ Anh</t>
  </si>
  <si>
    <t>Hồ chứa nước Khe Trúc</t>
  </si>
  <si>
    <t>Hồ chứa nước Đá Bạc, thị xã Hồng Lĩnh</t>
  </si>
  <si>
    <t>Kè chống sạt lở khe Bình Lạng, thị xã Hồng Lĩnh</t>
  </si>
  <si>
    <t>Đập khe Đá và kênh tưới phục vụ sản xuất xã Nam Hương, huyện Thạch Hà</t>
  </si>
  <si>
    <t>Sửa chữa, nâng cấp an toàn hồ đập tỉnh Hà tĩnh (WB8)</t>
  </si>
  <si>
    <t>Dự án sữa chữa và nâng cao an toàn hồ đập</t>
  </si>
  <si>
    <t>Củng cố, nâng cấp tuyến đê Đồng Môn, thành phố Hà Tĩnh (giai đoạn 2), đoạn từ cầu Cày (K0) đến cầu Hộ Độ (K5+340) (Trả nợ tư vấn)</t>
  </si>
  <si>
    <t>Sửa chữa, nâng cấp tuyến đê biển huyện Lộc Hà</t>
  </si>
  <si>
    <t>Sửa chữa nâng cấp đập dưới hồ Khe Trúc</t>
  </si>
  <si>
    <t>Xử lý sạt lở bờ sông Đê La Giang đoạn từ K8+00 đến K8+350</t>
  </si>
  <si>
    <t>Sửa chữa, khắc phục công trình Tràn Ngước, xã Sơn Tiến, huyện Hương Sơn</t>
  </si>
  <si>
    <t>Sửa chữa tràn xả lũ hồ chứa nước Đập Làng, xã Hương Thủy, huyện Hương Khê</t>
  </si>
  <si>
    <t>Sửa chữa một số điểm tuyến kênh chính Sông Rác</t>
  </si>
  <si>
    <t>Kè chống sạt lở bờ sông Ngàn Sâu đoạn qua xã Lộc Yên (Xử lý sạt lở cuối tuyến)</t>
  </si>
  <si>
    <t>kè Đập Dình, xã Trung Lộc, huyện Can Lộc</t>
  </si>
  <si>
    <t>Sửa chữa, nâng cấp kè hộ chân bảo vệ tuyến đê Hội Thống, huyện Nghi Xuân</t>
  </si>
  <si>
    <t>Củng cố nâng cấp đê Hữu Nghèn, Đoạn K1+960 đến K10+432 huyện Thạch Hà</t>
  </si>
  <si>
    <t>Nâng cấp, sửa chữa hồ Thùng Trứa</t>
  </si>
  <si>
    <t>Sửa chữa nâng cấp hồ Khe Trày</t>
  </si>
  <si>
    <t>Sửa chữa nâng cấp hồ Khe Su</t>
  </si>
  <si>
    <t>Kè Đức Nhân, Đê La Giang</t>
  </si>
  <si>
    <t>Đập Đình Đẹ, xã Sơn Lĩnh</t>
  </si>
  <si>
    <t>Đập Bắc, xã Phú Gia</t>
  </si>
  <si>
    <t>Xử lý thấm đê La Giang đoạn từ K1+200 đến K2+00</t>
  </si>
  <si>
    <t xml:space="preserve">Nâng cấp sửa chữa tuyến đê Hội Thống từ Xuân An đến Xuân Hội </t>
  </si>
  <si>
    <t>Nâng cấp, sửa chữa tuyến đê Hữu Phủ đoàn từ k2+350 ĐẾN k3+480</t>
  </si>
  <si>
    <t>Xử lý sạt lở bờ biển xã Kỳ Nam, thị xã Kỳ Anh</t>
  </si>
  <si>
    <t>Nạo vét cửa sót, sông Nghèn, xã Thạch Kim, huyện Lộc Hà</t>
  </si>
  <si>
    <t>Hồ Cơn Trường, xã Sơn Diệm</t>
  </si>
  <si>
    <t>Sửa chữa, nâng cao an toàn hồ đập (WB8)</t>
  </si>
  <si>
    <t>Năm 2017</t>
  </si>
  <si>
    <t>Năm 2018</t>
  </si>
  <si>
    <t>Tổng giai đoạn 2016-2019</t>
  </si>
  <si>
    <t>-Hợp phần 2  BT TĐC Ngàn Trươi- Cẩm Trang</t>
  </si>
  <si>
    <t>Kè chống sạt lở bờ sông Ngàn Trươi đoạn qua thị trấn Vũ Quang</t>
  </si>
  <si>
    <t>Kè chống sạt lở bờ sông Ngàn Trươi đoạn qua thị trấn Vũ Quang (GDD2)</t>
  </si>
  <si>
    <t>Kè chống xâm thực huyện Lộc Hà (Thạch Bằng - Thịnh Lộc)</t>
  </si>
  <si>
    <t>Đến ngày 31/3/2019</t>
  </si>
  <si>
    <t>XẢ NƯỚC THẢI VÀO HỒ ĐẬP</t>
  </si>
  <si>
    <t>Xả thải</t>
  </si>
  <si>
    <t>D</t>
  </si>
  <si>
    <t>Xã Đức Đồng, huyện Đức Thọ</t>
  </si>
  <si>
    <t>Xã Kỳ Bắc, huyện Kỳ Anh</t>
  </si>
  <si>
    <t>Rác thải tập kết nhiều, bốc mùi khó chịu</t>
  </si>
  <si>
    <t>- Tại K2+800 (phía đồng) Chùa Thanh Lương trồng cây cổ thụ ở chân đê và trong hành lang bảo vệ đê</t>
  </si>
  <si>
    <t>VI PHẠM HÀNH LANG ĐÊ ĐIỀU</t>
  </si>
  <si>
    <t>VI PHẠM HÀNH LANG VI PHẠM HÀNH LANG BÃI SÔNG NGOÀI ĐÊ</t>
  </si>
  <si>
    <t>PHỤ LỤC 04. TỔNG HỢP TÌNH HÌNH VI PHẠM PHÁP LUẬT VI PHẠM HÀNH LANG ĐÊ ĐIỀU, HỒ ĐẬP, VI PHẠM HÀNH LANG CÔNG TRÌNH THỦY LỢI TRÊN ĐỊA BÀN TỈNH</t>
  </si>
  <si>
    <t>VI PHẠM HÀNH LANG CÔNG TRÌNH THỦY LỢI</t>
  </si>
  <si>
    <t>Cơ sở sản xuất - chăn nuôi lợn thịt quy mô 500con/lứa có hoạt động xã thải vào VI PHẠM HÀNH LANG CÔNG TRÌNH THỦY LỢI hồ đập Am nhưng chưa thực hiện cấp phép theo quy định</t>
  </si>
  <si>
    <t>Cơ sở sản xuất - chăn nuôi lợn thịt quy mô 500con/lứa có hoạt động xã thải vào VI PHẠM HÀNH LANG CÔNG TRÌNH THỦY LỢI hồ Phương Thành nhưng chưa thực hiện cấp phép theo quy định</t>
  </si>
  <si>
    <t>Cơ sở sản xuất - chăn nuôi lợn thịt quy mô 500con/lứa có hoạt động xã thải vào VI PHẠM HÀNH LANG CÔNG TRÌNH THỦY LỢI hồ Vậy nhưng chưa thực hiện cấp phép theo quy định</t>
  </si>
  <si>
    <t>Cơ sở sản xuất - chăn nuôi lợn thịt quy mô 500con/lứa có hoạt động xã thải vào VI PHẠM HÀNH LANG CÔNG TRÌNH THỦY LỢI đập Cây Chanh nhưng chưa thực hiện cấp phép theo quy định</t>
  </si>
  <si>
    <t>Trang trại bò sữa Vinamilk có hoạt động xã thải vào VI PHẠM HÀNH LANG CÔNG TRÌNH THỦY LỢI đập Nồi Nậy nhưng chưa thực hiện cấp phép theo quy định</t>
  </si>
  <si>
    <t>Vị trí</t>
  </si>
  <si>
    <t>Công trình đê điều</t>
  </si>
  <si>
    <t>Đê Tân Long đoạn K0 đến K3+00</t>
  </si>
  <si>
    <t xml:space="preserve">Đoạn đê chưa được nâng cấp, mặt cắt nhỏ, kết cấu bằng đất đắp, chưa đủ cao trình chống lũ theo tần suất thiết kế. </t>
  </si>
  <si>
    <t>Nâng cấp đê Tân Long đoạn K0 đến K3+00 huyện Hương Sơn, tỉnh Hà Tĩnh (chiều dài 3,0km)</t>
  </si>
  <si>
    <t xml:space="preserve">Đê kè biển Cẩm Nhượng </t>
  </si>
  <si>
    <t xml:space="preserve">Bão số 10 năm 2017 gây sập phần đất thân kè và mái kè phía trong đất liền với chiều dài khoảng 300. Đặc biệt một phần mái phía biển đoạn bảo vệ gò cá Cẩm Nhượng. </t>
  </si>
  <si>
    <t>Xử lý cấp bách kè biển Cẩm Nhượng, huyện Cẩm Xuyên, tỉnh Hà Tĩnh (chiều dài 1,5km)</t>
  </si>
  <si>
    <t xml:space="preserve">Đê Tả Nghèn đoạn qua xã Thạch Bằng </t>
  </si>
  <si>
    <t xml:space="preserve">Đây là đoạn đê cửa sông, bảo vệ dân cư, khu nuôi trồng thủy sản, khu công nghiệp đã được thành lập, trận bão số 10 bị nước biển tràn qua gây xói lở </t>
  </si>
  <si>
    <t>Nâng cấp đê Tả Nghèn đoạn K46+700 đến K48+600 huyện Lộc Hà, tỉnh Hà Tĩnh (chiều dài 1,9km)</t>
  </si>
  <si>
    <t>Đê Hội Thống đoạn từ K0+860 đến K2+559</t>
  </si>
  <si>
    <t xml:space="preserve"> Huyện Nghi Xuân</t>
  </si>
  <si>
    <t>Đê Hội Thống đoạn từ K0+860 đến K2+559 chưa được khép kín, tuyến đê có mặt cắt đê nhỏ, bị xuống cấp .</t>
  </si>
  <si>
    <t>Nâng cấp đê Hội Thống đoạn từ K0+860 đến K2+559, huyện Nghi Xuân (chiều dài 1,7km)</t>
  </si>
  <si>
    <t xml:space="preserve">Tuyến đê Đồng Môn đoạn từ K19+450 đến K23+400, </t>
  </si>
  <si>
    <t>Mái đê phía sông bị sạt lở đoạn từ K19+450 đến K23+400, mặt đê chưa được gia cố</t>
  </si>
  <si>
    <t>Nâng cấp đê Đồng Môn đoạn từ K19+450 đến K23+400, thành phố Hà Tĩnh (chiều dài 3,95Km)</t>
  </si>
  <si>
    <t xml:space="preserve">Đê biển, đê cửa sông Lộc - Hà </t>
  </si>
  <si>
    <t>Nâng cấp đê Lộc Hà đoạn K4 đến K6+400 huyện Cẩm Xuyên, tỉnh Hà Tĩnh (chiều dài 2,4km)</t>
  </si>
  <si>
    <t>Tuyến đê Hữu Phủ đoạn từ K10+00 đến K15+315 (từ cầu Thạch Đồng đến cầu Cửa Sót)</t>
  </si>
  <si>
    <t>Nâng cấp đê Hữu Phủ đoạn từ K13+500 đến K18+815, huyện Thạch Hà, tỉnh Hà Tĩnh (chiều dài 5,14km)</t>
  </si>
  <si>
    <t xml:space="preserve">Đê Tả Nghèn đoạn từ K31+100 - K31+900 (từ chùa Phổ Độ đến đường Tỉnh lộ 9 xã Hộ Độ) </t>
  </si>
  <si>
    <t>Nâng cấp đê Tả Nghèn đoạn từ K31+100-:- K31+900(từ chừa Phổ Độ đến đường Tỉnh lộ 9 xã Hộ Độ) chiều dài 0,8km.</t>
  </si>
  <si>
    <t xml:space="preserve">Đê Tả Nghèn đoạn từ K15+00-K24+800, 
 </t>
  </si>
  <si>
    <t xml:space="preserve">Nâng cấp đê Tả Nghèn đoạn từ K15+00-K24+800, huyện Lộc Hà (chiều dài 9,8km)
</t>
  </si>
  <si>
    <t>Đê Hoàng Đình</t>
  </si>
  <si>
    <t>Cao trình đỉnh đê, mặt đê chưa đảm bảo chống bão cấp 10; các cống dưới đê đã hư hỏng; Trên tuyến có 01 tràn tự vận hành có 10 cánh trong đó có 06/10 cánh cửa đóng mở bị hỏng.</t>
  </si>
  <si>
    <t>Nâng cấp đê Hoàng Đình và các cống dưới đê đảm bảo chống bão, ngăn mặn thị xã Kỳ Anh (chiều dài 6,5km)</t>
  </si>
  <si>
    <t>Đê Minh Đức</t>
  </si>
  <si>
    <t>Củng cố, nâng cấp tuyến đê biển Minh Đức, thị xã Kỳ Anh (chiều dài 3,2km)</t>
  </si>
  <si>
    <t>Công trình hồ đập</t>
  </si>
  <si>
    <t>Xã Kỳ Lâm, 
huyện Kỳ Anh</t>
  </si>
  <si>
    <t xml:space="preserve"> Thấm lớn tại chân, thân  đập và mang cống; Vùng thấm cách chân đập khoảng 2m</t>
  </si>
  <si>
    <t>Xử lý thấm thân đập, mang cống</t>
  </si>
  <si>
    <t>Xã Kỳ Lạc 
huyện Kỳ Anh</t>
  </si>
  <si>
    <t>Tràn đất, bị hư hỏng. Hiện nay hồ không tích nước</t>
  </si>
  <si>
    <t xml:space="preserve">Nâng cấp đập, tràn xã lũ </t>
  </si>
  <si>
    <t>Hương Trạch, 
huyện Hương Khê</t>
  </si>
  <si>
    <t xml:space="preserve">Nâng cấp đập đất, tràn xã lũ và cống lấy nước dưới đập </t>
  </si>
  <si>
    <t xml:space="preserve">Sửa chữa Cống lấy nước dưới đập và mở rộng khẩu độ tràn xã lũ </t>
  </si>
  <si>
    <t>Hương Vĩnh, 
huyện Hương Khê</t>
  </si>
  <si>
    <t xml:space="preserve">Nâng cấp đập đất, gia cố mái thượng lưu bị sạt lở </t>
  </si>
  <si>
    <t>Xã Hương Lâm, 
huyện Hương Khê</t>
  </si>
  <si>
    <t>Sửa chữa nâng cấp đập, xử lý hiện tượng thấm qua thân đập</t>
  </si>
  <si>
    <t>Xã Lộc Yên, 
huyện Hương Khê</t>
  </si>
  <si>
    <t xml:space="preserve"> Thân đập yếu, bị thấm một số vị trí; tràn bị xói lở nặng, Cống rò rỉ không có cầu công tác</t>
  </si>
  <si>
    <t>Nâng cấp thân đập,  tràn bị xói lở nặng, Cống lấy nước và cxử lý thấm một số vị trí;</t>
  </si>
  <si>
    <t>Xã Hương Thủy, huyện Hương Khê</t>
  </si>
  <si>
    <t xml:space="preserve"> Đập yếu, thân đập cao, rò rỉ tràn; Mực nước &gt;+19,5 xuất hiện thấm</t>
  </si>
  <si>
    <t>Nâng cấp đập đất, tràn xã lũ và xử lý thấm</t>
  </si>
  <si>
    <t>Xã Hương Liên, 
huyện Hương Khê</t>
  </si>
  <si>
    <t>Nâng cấp đập đất, tràn xã lũ và cống lấy nước dưới đập</t>
  </si>
  <si>
    <t>Xã Phúc Trạch, 
huyện Hương Khê</t>
  </si>
  <si>
    <t>Xử lý thấm qua tràn và hiện tượng xói lở hạ lưu tràn xã lũ</t>
  </si>
  <si>
    <t>Xã Phú Phong, 
hyện Hương Khê</t>
  </si>
  <si>
    <t>Nâng cấp thân đập đất, tràn xã lũ</t>
  </si>
  <si>
    <t>Xã Gia Phố,
 huyện Hương Khê</t>
  </si>
  <si>
    <t>Nâng cấp đập đất, xử lý thấm qua thân đập; Tràn xã lũ và cống lấy nước</t>
  </si>
  <si>
    <t>Xã Đức Hương, 
huyện Vũ Quang</t>
  </si>
  <si>
    <t>Nâng cấp thân đập đất, tràn xã lũ; xử lý thấm vai trái đập</t>
  </si>
  <si>
    <t>- Đập thấp, thân Đập yếu, sạt trượt mái thượng, hạ lưu Đập
- Cống lấy nước bị hỏng
- tràn hẹp không đảm bảo khả năng tiêu thoát lũ</t>
  </si>
  <si>
    <t>Nâng cấp thân đập, cống lấy nước, tràn xã lũ và xử lý thấm mái thượng lưu đập</t>
  </si>
  <si>
    <t xml:space="preserve"> - Đập thấp, thân đập yếu, sạt trượt mái thượng, hạ lưu đập; Cống lấy nước bị hỏng
- Tràn hẹp không đảm bảo khả năng tiêu thoát lũ</t>
  </si>
  <si>
    <t>Xã Hương Thọ, 
huyện Vũ Quang</t>
  </si>
  <si>
    <t>Xử lý sạt trượt vai tràn xã lũ</t>
  </si>
  <si>
    <t>Xã Hương Minh, huyện Vũ Quang</t>
  </si>
  <si>
    <t>Xã Sơn Tây, 
huyện Hương Sơn</t>
  </si>
  <si>
    <t>Nâng cấp thân đập, cống lấy nước, tràn xã lũ và xử lý thấm nền đập</t>
  </si>
  <si>
    <t>Xã Đức Đồng,
 huyện Đức Thọ</t>
  </si>
  <si>
    <t xml:space="preserve"> Xử lý thấm thân đập; Cánh cống đóng mở.</t>
  </si>
  <si>
    <t>Xã Xuân Hồng. 
H Nghi Xuân</t>
  </si>
  <si>
    <t>Xử lý thấm thân đập</t>
  </si>
  <si>
    <t>Xã Xuân Viên,
 h. Nghi Xuân</t>
  </si>
  <si>
    <t xml:space="preserve">Tính toán nhu cầu dùng nước; điều chỉnh quy mô dự án để có cơ sở nâng cấp đập và tràn xã lũ </t>
  </si>
  <si>
    <t>Xã Xuân Lĩnh, 
H Nghi Xuân</t>
  </si>
  <si>
    <t>Nâng cấp tràn, xử lý thấm tiếp giáp thân đập và tràn xã lũ</t>
  </si>
  <si>
    <t xml:space="preserve"> - Đê điều: có 12 danh mục cần đầu tư củng cố nâng cấp đảm bảo an toàn chống bão cấp 10, triều trung bình 5% và ngăn mặn phục vụ sản xuất, dân sinh</t>
  </si>
  <si>
    <t xml:space="preserve"> - Hồ đập có 22 danh mục công trình cần nâng cấp đảm bảo an toàn cho công trình và vùng hạ du, tích nước phục vụ sản xuất và dân sinh.</t>
  </si>
  <si>
    <t>PHỤ LỤC 05. DANH MỤC VỊ TRÍ TRỌNG ĐIỂM ĐÊ ĐIỀU, HỒ ĐẬP XUNG YẾU CẦN XỬ LÝ</t>
  </si>
  <si>
    <t>Hồ Đập Họ và hệ thống kênh sông Tiêm</t>
  </si>
  <si>
    <t>Xã Hương Long</t>
  </si>
  <si>
    <t>Cơ sở sản xuất chăn nuôi lợn quy mô 70 con xả nước thải trực tiếp vào kênh (Hộ ông Phan Văn Toại)</t>
  </si>
  <si>
    <t>Cơ sở sản xuất chăn nuôi vịt quy mô 300 trên thân đập, lồng hồ và xả nước thải trực tiếp vào kênh gây ô nhiểm; Đơn vị thi công cầu đổ vật liệu trong hành lang an toàn hồ đập</t>
  </si>
  <si>
    <t>(Kèm theo Báo cáo số 424/BC-ĐGS ngày 12/7/2019 của Đoàn giám sát HĐND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</si>
</sst>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quot;$&quot;* #,##0_);_(&quot;$&quot;* \(#,##0\);_(&quot;$&quot;* &quot;-&quot;_);_(@_)"/>
    <numFmt numFmtId="43" formatCode="_(* #,##0.00_);_(* \(#,##0.00\);_(* &quot;-&quot;??_);_(@_)"/>
    <numFmt numFmtId="164" formatCode="0.0"/>
    <numFmt numFmtId="165" formatCode="_ * #,##0.00_ ;_ * \-#,##0.00_ ;_ * &quot;-&quot;??_ ;_ @_ "/>
    <numFmt numFmtId="166" formatCode="_-* #,##0.00\ _₫_-;\-* #,##0.00\ _₫_-;_-* &quot;-&quot;??\ _₫_-;_-@_-"/>
    <numFmt numFmtId="167" formatCode="#,##0.0"/>
    <numFmt numFmtId="168" formatCode="_-* #,##0.00_-;\-* #,##0.00_-;_-* &quot;-&quot;??_-;_-@_-"/>
    <numFmt numFmtId="169" formatCode="_(* #,##0_);_(* \(#,##0\);_(* &quot;-&quot;??_);_(@_)"/>
    <numFmt numFmtId="170" formatCode="_-* #,##0.00\ _V_N_D_-;\-* #,##0.00\ _V_N_D_-;_-* &quot;-&quot;??\ _V_N_D_-;_-@_-"/>
    <numFmt numFmtId="171" formatCode="#,##0_ ;\-#,##0\ "/>
    <numFmt numFmtId="172" formatCode="&quot;.&quot;###&quot;,&quot;0&quot;.&quot;00_);\(&quot;.&quot;###&quot;,&quot;0&quot;.&quot;00\)"/>
    <numFmt numFmtId="173" formatCode="_-* ###&quot;,&quot;0&quot;.&quot;00\ _$_-;\-* ###&quot;,&quot;0&quot;.&quot;00\ _$_-;_-* &quot;-&quot;??\ _$_-;_-@_-"/>
    <numFmt numFmtId="174" formatCode="_-* #,##0_-;\-* #,##0_-;_-* &quot;-&quot;_-;_-@_-"/>
    <numFmt numFmtId="175" formatCode="_ &quot;\&quot;* #,##0_ ;_ &quot;\&quot;* \-#,##0_ ;_ &quot;\&quot;* &quot;-&quot;_ ;_ @_ "/>
    <numFmt numFmtId="176" formatCode="_ &quot;\&quot;* #,##0.00_ ;_ &quot;\&quot;* \-#,##0.00_ ;_ &quot;\&quot;* &quot;-&quot;??_ ;_ @_ "/>
    <numFmt numFmtId="177" formatCode="_ * #,##0_ ;_ * \-#,##0_ ;_ * &quot;-&quot;_ ;_ @_ "/>
    <numFmt numFmtId="178" formatCode="\$#,##0\ ;\(\$#,##0\)"/>
    <numFmt numFmtId="179" formatCode="_-* #,##0\ _D_M_-;\-* #,##0\ _D_M_-;_-* &quot;-&quot;\ _D_M_-;_-@_-"/>
    <numFmt numFmtId="180" formatCode="_-* #,##0.00\ _D_M_-;\-* #,##0.00\ _D_M_-;_-* &quot;-&quot;??\ _D_M_-;_-@_-"/>
    <numFmt numFmtId="181" formatCode="_-[$€-2]* #,##0.00_-;\-[$€-2]* #,##0.00_-;_-[$€-2]* &quot;-&quot;??_-"/>
    <numFmt numFmtId="182" formatCode="#."/>
    <numFmt numFmtId="183" formatCode="0.0000"/>
    <numFmt numFmtId="184" formatCode="#,##0\ &quot;$&quot;_);[Red]\(#,##0\ &quot;$&quot;\)"/>
    <numFmt numFmtId="185" formatCode="_-* #,##0\ &quot;kr&quot;_-;\-* #,##0\ &quot;kr&quot;_-;_-* &quot;-&quot;\ &quot;kr&quot;_-;_-@_-"/>
    <numFmt numFmtId="186" formatCode="_-* #,##0.00\ _ã_ð_í_._-;\-* #,##0.00\ _ã_ð_í_._-;_-* &quot;-&quot;??\ _ã_ð_í_._-;_-@_-"/>
    <numFmt numFmtId="187" formatCode="#,##0.00\ &quot;F&quot;;[Red]\-#,##0.00\ &quot;F&quot;"/>
    <numFmt numFmtId="188" formatCode="_-* #,##0\ &quot;F&quot;_-;\-* #,##0\ &quot;F&quot;_-;_-* &quot;-&quot;\ &quot;F&quot;_-;_-@_-"/>
    <numFmt numFmtId="189" formatCode="0.000\ "/>
    <numFmt numFmtId="190" formatCode="#,##0\ &quot;Lt&quot;;[Red]\-#,##0\ &quot;Lt&quot;"/>
    <numFmt numFmtId="191" formatCode="#,##0\ &quot;F&quot;;[Red]\-#,##0\ &quot;F&quot;"/>
    <numFmt numFmtId="192" formatCode="#,##0.00\ &quot;F&quot;;\-#,##0.00\ &quot;F&quot;"/>
    <numFmt numFmtId="193" formatCode="_-* #,##0\ &quot;DM&quot;_-;\-* #,##0\ &quot;DM&quot;_-;_-* &quot;-&quot;\ &quot;DM&quot;_-;_-@_-"/>
    <numFmt numFmtId="194" formatCode="_-* #,##0.00\ &quot;DM&quot;_-;\-* #,##0.00\ &quot;DM&quot;_-;_-* &quot;-&quot;??\ &quot;DM&quot;_-;_-@_-"/>
    <numFmt numFmtId="195" formatCode="&quot;\&quot;#,##0.00;[Red]&quot;\&quot;\-#,##0.00"/>
    <numFmt numFmtId="196" formatCode="&quot;\&quot;#,##0;[Red]&quot;\&quot;\-#,##0"/>
    <numFmt numFmtId="197" formatCode="_-* #,##0\ _₫_-;\-* #,##0\ _₫_-;_-* &quot;-&quot;\ _₫_-;_-@_-"/>
    <numFmt numFmtId="198" formatCode="_-&quot;$&quot;* #,##0_-;\-&quot;$&quot;* #,##0_-;_-&quot;$&quot;* &quot;-&quot;_-;_-@_-"/>
    <numFmt numFmtId="199" formatCode="&quot;$&quot;#,##0;[Red]\-&quot;$&quot;#,##0"/>
    <numFmt numFmtId="200" formatCode="_-&quot;$&quot;* #,##0.00_-;\-&quot;$&quot;* #,##0.00_-;_-&quot;$&quot;* &quot;-&quot;??_-;_-@_-"/>
  </numFmts>
  <fonts count="92">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sz val="12"/>
      <name val="Times New Roman"/>
      <family val="1"/>
    </font>
    <font>
      <sz val="11"/>
      <color theme="1"/>
      <name val="Calibri"/>
      <family val="2"/>
      <charset val="163"/>
      <scheme val="minor"/>
    </font>
    <font>
      <sz val="12"/>
      <color rgb="FF000000"/>
      <name val="Times New Roman"/>
      <family val="1"/>
    </font>
    <font>
      <i/>
      <sz val="12"/>
      <color rgb="FF000000"/>
      <name val="Times New Roman"/>
      <family val="1"/>
    </font>
    <font>
      <b/>
      <sz val="12"/>
      <color rgb="FF000000"/>
      <name val="Times New Roman"/>
      <family val="1"/>
    </font>
    <font>
      <b/>
      <i/>
      <sz val="12"/>
      <color rgb="FF000000"/>
      <name val="Times New Roman"/>
      <family val="1"/>
    </font>
    <font>
      <sz val="12"/>
      <name val=".VnTime"/>
      <family val="2"/>
    </font>
    <font>
      <sz val="12"/>
      <name val="Arial"/>
      <family val="2"/>
    </font>
    <font>
      <sz val="10"/>
      <name val="Arial"/>
      <family val="2"/>
    </font>
    <font>
      <sz val="10"/>
      <name val="MS Sans Serif"/>
      <family val="2"/>
    </font>
    <font>
      <sz val="9"/>
      <name val="Arial"/>
      <family val="2"/>
    </font>
    <font>
      <sz val="11"/>
      <color indexed="8"/>
      <name val="Calibri"/>
      <family val="2"/>
    </font>
    <font>
      <sz val="11"/>
      <color theme="1"/>
      <name val="Calibri"/>
      <family val="2"/>
    </font>
    <font>
      <b/>
      <sz val="12"/>
      <name val="Arial"/>
      <family val="2"/>
    </font>
    <font>
      <sz val="11"/>
      <color indexed="8"/>
      <name val="Arial"/>
      <family val="2"/>
    </font>
    <font>
      <sz val="10"/>
      <name val=".VnArial Narrow"/>
      <family val="2"/>
    </font>
    <font>
      <sz val="9"/>
      <name val="Arial"/>
      <family val="2"/>
      <charset val="163"/>
    </font>
    <font>
      <b/>
      <sz val="14"/>
      <name val="Times New Roman"/>
      <family val="1"/>
    </font>
    <font>
      <sz val="13"/>
      <name val="Times New Roman"/>
      <family val="1"/>
    </font>
    <font>
      <i/>
      <sz val="13"/>
      <name val="Times New Roman"/>
      <family val="1"/>
    </font>
    <font>
      <b/>
      <sz val="13"/>
      <name val="Times New Roman"/>
      <family val="1"/>
    </font>
    <font>
      <b/>
      <sz val="12"/>
      <name val="Times New Roman"/>
      <family val="1"/>
    </font>
    <font>
      <sz val="12"/>
      <name val="Romantic"/>
      <charset val="2"/>
    </font>
    <font>
      <sz val="13"/>
      <color theme="1"/>
      <name val="Times New Roman"/>
      <family val="1"/>
    </font>
    <font>
      <b/>
      <sz val="13"/>
      <color theme="1"/>
      <name val="Times New Roman"/>
      <family val="1"/>
    </font>
    <font>
      <sz val="11"/>
      <color indexed="8"/>
      <name val="Arial"/>
      <family val="2"/>
      <charset val="163"/>
    </font>
    <font>
      <i/>
      <sz val="12"/>
      <name val="Times New Roman"/>
      <family val="1"/>
    </font>
    <font>
      <sz val="10"/>
      <name val="Times New Roman"/>
      <family val="1"/>
    </font>
    <font>
      <b/>
      <sz val="10"/>
      <name val="Times New Roman"/>
      <family val="1"/>
    </font>
    <font>
      <b/>
      <sz val="9"/>
      <name val="Times New Roman"/>
      <family val="1"/>
    </font>
    <font>
      <sz val="9"/>
      <name val="Times New Roman"/>
      <family val="1"/>
    </font>
    <font>
      <i/>
      <sz val="10"/>
      <name val="Times New Roman"/>
      <family val="1"/>
    </font>
    <font>
      <u/>
      <sz val="10"/>
      <name val="Times New Roman"/>
      <family val="1"/>
    </font>
    <font>
      <b/>
      <i/>
      <sz val="10"/>
      <name val="Times New Roman"/>
      <family val="1"/>
    </font>
    <font>
      <sz val="12"/>
      <name val=".VnTime"/>
    </font>
    <font>
      <sz val="10"/>
      <color theme="1"/>
      <name val="Arial"/>
      <family val="2"/>
    </font>
    <font>
      <sz val="12"/>
      <name val="timesnewroman"/>
    </font>
    <font>
      <sz val="14"/>
      <name val="Times New Roman"/>
      <family val="1"/>
    </font>
    <font>
      <sz val="14"/>
      <color theme="1"/>
      <name val="Times New Roman"/>
      <family val="2"/>
    </font>
    <font>
      <sz val="12"/>
      <name val="돋움체"/>
      <family val="3"/>
      <charset val="129"/>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Helv"/>
      <family val="2"/>
    </font>
    <font>
      <sz val="9"/>
      <name val="‚l‚r –¾’©"/>
      <family val="1"/>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2"/>
      <name val="µ¸¿òÃ¼"/>
      <family val="3"/>
      <charset val="129"/>
    </font>
    <font>
      <sz val="11"/>
      <name val="µ¸¿ò"/>
      <charset val="129"/>
    </font>
    <font>
      <sz val="11"/>
      <name val="돋움"/>
      <charset val="129"/>
    </font>
    <font>
      <b/>
      <sz val="10"/>
      <name val="Helv"/>
      <family val="2"/>
    </font>
    <font>
      <sz val="8"/>
      <name val="Arial"/>
      <family val="2"/>
    </font>
    <font>
      <b/>
      <sz val="12"/>
      <name val="Helv"/>
      <family val="2"/>
    </font>
    <font>
      <b/>
      <sz val="1"/>
      <color indexed="8"/>
      <name val="Courier"/>
      <family val="3"/>
    </font>
    <font>
      <sz val="10"/>
      <name val="Helv"/>
    </font>
    <font>
      <b/>
      <sz val="11"/>
      <name val="Helv"/>
      <family val="2"/>
    </font>
    <font>
      <sz val="10"/>
      <name val=".VnArial"/>
      <family val="2"/>
    </font>
    <font>
      <sz val="14"/>
      <name val=".VnTime"/>
      <family val="2"/>
    </font>
    <font>
      <sz val="11"/>
      <color theme="1"/>
      <name val="Arial"/>
      <family val="2"/>
    </font>
    <font>
      <sz val="12"/>
      <color theme="1"/>
      <name val="Times New Roman"/>
      <family val="2"/>
      <charset val="163"/>
    </font>
    <font>
      <sz val="12"/>
      <color theme="1"/>
      <name val="Calibri"/>
      <family val="2"/>
    </font>
    <font>
      <sz val="11"/>
      <color indexed="8"/>
      <name val="Helvetica Neue"/>
    </font>
    <font>
      <sz val="11"/>
      <name val="–¾’©"/>
      <family val="1"/>
      <charset val="128"/>
    </font>
    <font>
      <sz val="13"/>
      <name val=".VnTime"/>
      <family val="2"/>
    </font>
    <font>
      <sz val="10"/>
      <name val=".VnAvant"/>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sz val="10"/>
      <name val="ＭＳ Ｐ明朝"/>
      <family val="1"/>
      <charset val="128"/>
    </font>
    <font>
      <b/>
      <u/>
      <sz val="10"/>
      <name val="Times New Roman"/>
      <family val="1"/>
    </font>
    <font>
      <sz val="10"/>
      <color rgb="FFFF0000"/>
      <name val="Times New Roman"/>
      <family val="1"/>
    </font>
    <font>
      <b/>
      <sz val="11"/>
      <name val="Times New Roman"/>
      <family val="1"/>
    </font>
    <font>
      <i/>
      <sz val="11"/>
      <name val="Times New Roman"/>
      <family val="1"/>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22"/>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top/>
      <bottom style="medium">
        <color indexed="64"/>
      </bottom>
      <diagonal/>
    </border>
  </borders>
  <cellStyleXfs count="242">
    <xf numFmtId="0" fontId="0" fillId="0" borderId="0"/>
    <xf numFmtId="0" fontId="3" fillId="0" borderId="0"/>
    <xf numFmtId="0" fontId="8" fillId="0" borderId="0"/>
    <xf numFmtId="0" fontId="13" fillId="0" borderId="0"/>
    <xf numFmtId="0" fontId="16" fillId="0" borderId="0"/>
    <xf numFmtId="9" fontId="13" fillId="0" borderId="0" applyFont="0" applyFill="0" applyBorder="0" applyAlignment="0" applyProtection="0"/>
    <xf numFmtId="43" fontId="13" fillId="0" borderId="0" applyFont="0" applyFill="0" applyBorder="0" applyAlignment="0" applyProtection="0"/>
    <xf numFmtId="0" fontId="15" fillId="0" borderId="0"/>
    <xf numFmtId="43" fontId="7" fillId="0" borderId="0" applyFont="0" applyFill="0" applyBorder="0" applyAlignment="0" applyProtection="0"/>
    <xf numFmtId="165" fontId="13" fillId="0" borderId="0" applyFont="0" applyFill="0" applyBorder="0" applyAlignment="0" applyProtection="0"/>
    <xf numFmtId="0" fontId="18" fillId="0" borderId="0"/>
    <xf numFmtId="0" fontId="15" fillId="0" borderId="0"/>
    <xf numFmtId="0" fontId="18" fillId="0" borderId="0"/>
    <xf numFmtId="0" fontId="19"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168" fontId="22"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168" fontId="8" fillId="0" borderId="0" applyFont="0" applyFill="0" applyBorder="0" applyAlignment="0" applyProtection="0"/>
    <xf numFmtId="43" fontId="13" fillId="0" borderId="0" applyFont="0" applyFill="0" applyBorder="0" applyAlignment="0" applyProtection="0"/>
    <xf numFmtId="0" fontId="7" fillId="0" borderId="0"/>
    <xf numFmtId="0" fontId="16" fillId="0" borderId="0"/>
    <xf numFmtId="0" fontId="13" fillId="0" borderId="0"/>
    <xf numFmtId="0" fontId="18" fillId="0" borderId="0"/>
    <xf numFmtId="0" fontId="13" fillId="0" borderId="0"/>
    <xf numFmtId="0" fontId="8" fillId="0" borderId="0"/>
    <xf numFmtId="0" fontId="18" fillId="0" borderId="0"/>
    <xf numFmtId="0" fontId="23" fillId="0" borderId="0"/>
    <xf numFmtId="0" fontId="14" fillId="0" borderId="0"/>
    <xf numFmtId="0" fontId="3" fillId="0" borderId="0"/>
    <xf numFmtId="0" fontId="8" fillId="0" borderId="0"/>
    <xf numFmtId="0" fontId="18" fillId="0" borderId="0"/>
    <xf numFmtId="0" fontId="15" fillId="0" borderId="0"/>
    <xf numFmtId="0" fontId="22" fillId="0" borderId="0"/>
    <xf numFmtId="0" fontId="13" fillId="0" borderId="0"/>
    <xf numFmtId="0" fontId="3" fillId="0" borderId="0"/>
    <xf numFmtId="0" fontId="2" fillId="0" borderId="0"/>
    <xf numFmtId="0" fontId="3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41" fillId="0" borderId="0"/>
    <xf numFmtId="9" fontId="41" fillId="0" borderId="0" applyFont="0" applyFill="0" applyBorder="0" applyAlignment="0" applyProtection="0"/>
    <xf numFmtId="165" fontId="41" fillId="0" borderId="0" applyFont="0" applyFill="0" applyBorder="0" applyAlignment="0" applyProtection="0"/>
    <xf numFmtId="0" fontId="18" fillId="0" borderId="0"/>
    <xf numFmtId="166"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0" fontId="42" fillId="0" borderId="0"/>
    <xf numFmtId="0" fontId="43" fillId="0" borderId="0"/>
    <xf numFmtId="0" fontId="44" fillId="0" borderId="0"/>
    <xf numFmtId="0" fontId="14" fillId="0" borderId="0"/>
    <xf numFmtId="0" fontId="15" fillId="0" borderId="0"/>
    <xf numFmtId="0" fontId="15" fillId="0" borderId="0"/>
    <xf numFmtId="0" fontId="15" fillId="0" borderId="0"/>
    <xf numFmtId="170" fontId="15" fillId="0" borderId="0" applyFont="0" applyFill="0" applyBorder="0" applyAlignment="0" applyProtection="0"/>
    <xf numFmtId="0" fontId="8" fillId="0" borderId="0"/>
    <xf numFmtId="0" fontId="45" fillId="0" borderId="0"/>
    <xf numFmtId="43" fontId="45" fillId="0" borderId="0" applyFont="0" applyFill="0" applyBorder="0" applyAlignment="0" applyProtection="0"/>
    <xf numFmtId="0" fontId="2" fillId="0" borderId="0"/>
    <xf numFmtId="0" fontId="13" fillId="0" borderId="0" applyNumberFormat="0" applyFill="0" applyBorder="0" applyAlignment="0" applyProtection="0"/>
    <xf numFmtId="3" fontId="46" fillId="0" borderId="1"/>
    <xf numFmtId="172" fontId="13" fillId="0" borderId="0" applyFont="0" applyFill="0" applyBorder="0" applyAlignment="0" applyProtection="0"/>
    <xf numFmtId="0" fontId="47" fillId="0" borderId="0" applyFont="0" applyFill="0" applyBorder="0" applyAlignment="0" applyProtection="0"/>
    <xf numFmtId="173" fontId="13" fillId="0" borderId="0" applyFont="0" applyFill="0" applyBorder="0" applyAlignment="0" applyProtection="0"/>
    <xf numFmtId="0" fontId="15" fillId="0" borderId="0" applyNumberForma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174" fontId="48" fillId="0" borderId="0" applyFont="0" applyFill="0" applyBorder="0" applyAlignment="0" applyProtection="0"/>
    <xf numFmtId="168" fontId="48" fillId="0" borderId="0" applyFont="0" applyFill="0" applyBorder="0" applyAlignment="0" applyProtection="0"/>
    <xf numFmtId="42" fontId="49" fillId="0" borderId="0" applyFont="0" applyFill="0" applyBorder="0" applyAlignment="0" applyProtection="0"/>
    <xf numFmtId="0" fontId="50"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1" fillId="0" borderId="0"/>
    <xf numFmtId="0" fontId="15" fillId="0" borderId="0" applyNumberFormat="0" applyFill="0" applyBorder="0" applyAlignment="0" applyProtection="0"/>
    <xf numFmtId="0" fontId="52" fillId="0" borderId="0"/>
    <xf numFmtId="0" fontId="16" fillId="0" borderId="0"/>
    <xf numFmtId="0" fontId="15" fillId="0" borderId="0"/>
    <xf numFmtId="0" fontId="53" fillId="0" borderId="0"/>
    <xf numFmtId="0" fontId="15" fillId="0" borderId="0"/>
    <xf numFmtId="3" fontId="46" fillId="0" borderId="1"/>
    <xf numFmtId="3" fontId="46" fillId="0" borderId="1"/>
    <xf numFmtId="0" fontId="54" fillId="4" borderId="0"/>
    <xf numFmtId="0" fontId="55" fillId="4" borderId="0"/>
    <xf numFmtId="0" fontId="56" fillId="4" borderId="0"/>
    <xf numFmtId="0" fontId="57" fillId="0" borderId="0">
      <alignment wrapText="1"/>
    </xf>
    <xf numFmtId="0" fontId="58" fillId="0" borderId="0"/>
    <xf numFmtId="175" fontId="59" fillId="0" borderId="0" applyFont="0" applyFill="0" applyBorder="0" applyAlignment="0" applyProtection="0"/>
    <xf numFmtId="0" fontId="60" fillId="0" borderId="0" applyFont="0" applyFill="0" applyBorder="0" applyAlignment="0" applyProtection="0"/>
    <xf numFmtId="176" fontId="59" fillId="0" borderId="0" applyFont="0" applyFill="0" applyBorder="0" applyAlignment="0" applyProtection="0"/>
    <xf numFmtId="0" fontId="60" fillId="0" borderId="0" applyFont="0" applyFill="0" applyBorder="0" applyAlignment="0" applyProtection="0"/>
    <xf numFmtId="177" fontId="59" fillId="0" borderId="0" applyFont="0" applyFill="0" applyBorder="0" applyAlignment="0" applyProtection="0"/>
    <xf numFmtId="0" fontId="60" fillId="0" borderId="0" applyFont="0" applyFill="0" applyBorder="0" applyAlignment="0" applyProtection="0"/>
    <xf numFmtId="165" fontId="59" fillId="0" borderId="0" applyFont="0" applyFill="0" applyBorder="0" applyAlignment="0" applyProtection="0"/>
    <xf numFmtId="0" fontId="60" fillId="0" borderId="0" applyFont="0" applyFill="0" applyBorder="0" applyAlignment="0" applyProtection="0"/>
    <xf numFmtId="0" fontId="60" fillId="0" borderId="0"/>
    <xf numFmtId="0" fontId="61" fillId="0" borderId="0"/>
    <xf numFmtId="0" fontId="60" fillId="0" borderId="0"/>
    <xf numFmtId="0" fontId="62" fillId="0" borderId="0"/>
    <xf numFmtId="0" fontId="63" fillId="0" borderId="0" applyFill="0" applyBorder="0" applyAlignment="0"/>
    <xf numFmtId="0" fontId="64" fillId="0" borderId="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3" fontId="15" fillId="0" borderId="0" applyFont="0" applyFill="0" applyBorder="0" applyAlignment="0" applyProtection="0"/>
    <xf numFmtId="178" fontId="15" fillId="0" borderId="0" applyFont="0" applyFill="0" applyBorder="0" applyAlignment="0" applyProtection="0"/>
    <xf numFmtId="0" fontId="15" fillId="0" borderId="0" applyFont="0" applyFill="0" applyBorder="0" applyAlignment="0" applyProtection="0"/>
    <xf numFmtId="179" fontId="15" fillId="0" borderId="0" applyFont="0" applyFill="0" applyBorder="0" applyAlignment="0" applyProtection="0"/>
    <xf numFmtId="180" fontId="15" fillId="0" borderId="0" applyFont="0" applyFill="0" applyBorder="0" applyAlignment="0" applyProtection="0"/>
    <xf numFmtId="181" fontId="13" fillId="0" borderId="0" applyFont="0" applyFill="0" applyBorder="0" applyAlignment="0" applyProtection="0"/>
    <xf numFmtId="2" fontId="15" fillId="0" borderId="0" applyFont="0" applyFill="0" applyBorder="0" applyAlignment="0" applyProtection="0"/>
    <xf numFmtId="38" fontId="65" fillId="3" borderId="0" applyNumberFormat="0" applyBorder="0" applyAlignment="0" applyProtection="0"/>
    <xf numFmtId="0" fontId="66" fillId="0" borderId="0">
      <alignment horizontal="left"/>
    </xf>
    <xf numFmtId="0" fontId="20" fillId="0" borderId="15" applyNumberFormat="0" applyAlignment="0" applyProtection="0">
      <alignment horizontal="left" vertical="center"/>
    </xf>
    <xf numFmtId="0" fontId="20" fillId="0" borderId="8">
      <alignment horizontal="left" vertical="center"/>
    </xf>
    <xf numFmtId="182" fontId="67" fillId="0" borderId="0">
      <protection locked="0"/>
    </xf>
    <xf numFmtId="182" fontId="67" fillId="0" borderId="0">
      <protection locked="0"/>
    </xf>
    <xf numFmtId="10" fontId="65" fillId="3" borderId="1" applyNumberFormat="0" applyBorder="0" applyAlignment="0" applyProtection="0"/>
    <xf numFmtId="0" fontId="14" fillId="0" borderId="0"/>
    <xf numFmtId="38" fontId="16" fillId="0" borderId="0" applyFont="0" applyFill="0" applyBorder="0" applyAlignment="0" applyProtection="0"/>
    <xf numFmtId="4" fontId="68" fillId="0" borderId="0" applyFont="0" applyFill="0" applyBorder="0" applyAlignment="0" applyProtection="0"/>
    <xf numFmtId="38" fontId="16" fillId="0" borderId="0" applyFont="0" applyFill="0" applyBorder="0" applyAlignment="0" applyProtection="0"/>
    <xf numFmtId="40" fontId="16" fillId="0" borderId="0" applyFont="0" applyFill="0" applyBorder="0" applyAlignment="0" applyProtection="0"/>
    <xf numFmtId="0" fontId="69" fillId="0" borderId="16"/>
    <xf numFmtId="183" fontId="13" fillId="0" borderId="9"/>
    <xf numFmtId="184" fontId="16" fillId="0" borderId="0" applyFont="0" applyFill="0" applyBorder="0" applyAlignment="0" applyProtection="0"/>
    <xf numFmtId="185" fontId="70" fillId="0" borderId="0" applyFont="0" applyFill="0" applyBorder="0" applyAlignment="0" applyProtection="0"/>
    <xf numFmtId="0" fontId="14" fillId="0" borderId="0" applyNumberFormat="0" applyFont="0" applyFill="0" applyAlignment="0"/>
    <xf numFmtId="186" fontId="13" fillId="0" borderId="0"/>
    <xf numFmtId="0" fontId="71" fillId="0" borderId="0"/>
    <xf numFmtId="0" fontId="42" fillId="0" borderId="0"/>
    <xf numFmtId="0" fontId="72" fillId="0" borderId="0"/>
    <xf numFmtId="0" fontId="18" fillId="0" borderId="0"/>
    <xf numFmtId="0" fontId="18" fillId="0" borderId="0"/>
    <xf numFmtId="0" fontId="18" fillId="0" borderId="0"/>
    <xf numFmtId="0" fontId="42" fillId="0" borderId="0"/>
    <xf numFmtId="0" fontId="42" fillId="0" borderId="0"/>
    <xf numFmtId="0" fontId="42" fillId="0" borderId="0"/>
    <xf numFmtId="0" fontId="17" fillId="0" borderId="0"/>
    <xf numFmtId="0" fontId="17" fillId="0" borderId="0" applyProtection="0"/>
    <xf numFmtId="0" fontId="17" fillId="0" borderId="0" applyProtection="0"/>
    <xf numFmtId="0" fontId="17" fillId="0" borderId="0" applyProtection="0"/>
    <xf numFmtId="0" fontId="17" fillId="0" borderId="0" applyProtection="0"/>
    <xf numFmtId="0" fontId="17" fillId="0" borderId="0" applyProtection="0"/>
    <xf numFmtId="0" fontId="73" fillId="0" borderId="0"/>
    <xf numFmtId="0" fontId="15" fillId="0" borderId="0"/>
    <xf numFmtId="0" fontId="2" fillId="0" borderId="0"/>
    <xf numFmtId="0" fontId="2"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 fillId="0" borderId="0"/>
    <xf numFmtId="0" fontId="42" fillId="0" borderId="0"/>
    <xf numFmtId="0" fontId="15" fillId="0" borderId="0"/>
    <xf numFmtId="0" fontId="13" fillId="0" borderId="0"/>
    <xf numFmtId="0" fontId="74" fillId="0" borderId="0"/>
    <xf numFmtId="0" fontId="75" fillId="0" borderId="0" applyNumberFormat="0" applyFill="0" applyBorder="0" applyProtection="0">
      <alignment vertical="top"/>
    </xf>
    <xf numFmtId="0" fontId="18" fillId="0" borderId="0"/>
    <xf numFmtId="0" fontId="15" fillId="0" borderId="0"/>
    <xf numFmtId="0" fontId="15" fillId="0" borderId="0"/>
    <xf numFmtId="0" fontId="15" fillId="0" borderId="0"/>
    <xf numFmtId="0" fontId="13" fillId="0" borderId="0"/>
    <xf numFmtId="0" fontId="68" fillId="3" borderId="0"/>
    <xf numFmtId="168" fontId="76" fillId="0" borderId="0" applyFont="0" applyFill="0" applyBorder="0" applyAlignment="0" applyProtection="0"/>
    <xf numFmtId="174" fontId="76" fillId="0" borderId="0" applyFont="0" applyFill="0" applyBorder="0" applyAlignment="0" applyProtection="0"/>
    <xf numFmtId="0" fontId="77" fillId="0" borderId="0" applyNumberFormat="0" applyFill="0" applyBorder="0" applyAlignment="0" applyProtection="0"/>
    <xf numFmtId="0" fontId="13" fillId="0" borderId="0" applyNumberFormat="0" applyFill="0" applyBorder="0" applyAlignment="0" applyProtection="0"/>
    <xf numFmtId="0" fontId="15" fillId="0" borderId="0" applyFont="0" applyFill="0" applyBorder="0" applyAlignment="0" applyProtection="0"/>
    <xf numFmtId="0" fontId="34" fillId="0" borderId="0"/>
    <xf numFmtId="10" fontId="15" fillId="0" borderId="0" applyFont="0" applyFill="0" applyBorder="0" applyAlignment="0" applyProtection="0"/>
    <xf numFmtId="0" fontId="13" fillId="0" borderId="0" applyNumberFormat="0" applyFill="0" applyBorder="0" applyAlignment="0" applyProtection="0"/>
    <xf numFmtId="0" fontId="13" fillId="0" borderId="5">
      <alignment horizontal="center"/>
    </xf>
    <xf numFmtId="0" fontId="58" fillId="0" borderId="0" applyNumberFormat="0" applyFill="0" applyBorder="0" applyAlignment="0" applyProtection="0"/>
    <xf numFmtId="0" fontId="69" fillId="0" borderId="0"/>
    <xf numFmtId="187" fontId="77" fillId="0" borderId="7">
      <alignment horizontal="right" vertical="center"/>
    </xf>
    <xf numFmtId="188" fontId="77" fillId="0" borderId="7">
      <alignment horizontal="center"/>
    </xf>
    <xf numFmtId="0" fontId="77" fillId="0" borderId="0" applyNumberFormat="0" applyFill="0" applyBorder="0" applyAlignment="0" applyProtection="0"/>
    <xf numFmtId="0" fontId="15" fillId="0" borderId="0" applyNumberFormat="0" applyFill="0" applyBorder="0" applyAlignment="0" applyProtection="0"/>
    <xf numFmtId="189" fontId="78" fillId="0" borderId="0" applyFont="0" applyFill="0" applyBorder="0" applyAlignment="0" applyProtection="0"/>
    <xf numFmtId="190" fontId="70" fillId="0" borderId="0" applyFont="0" applyFill="0" applyBorder="0" applyAlignment="0" applyProtection="0"/>
    <xf numFmtId="191" fontId="77" fillId="0" borderId="0"/>
    <xf numFmtId="192" fontId="77" fillId="0" borderId="1"/>
    <xf numFmtId="193" fontId="15" fillId="0" borderId="0" applyFont="0" applyFill="0" applyBorder="0" applyAlignment="0" applyProtection="0"/>
    <xf numFmtId="194" fontId="15" fillId="0" borderId="0" applyFont="0" applyFill="0" applyBorder="0" applyAlignment="0" applyProtection="0"/>
    <xf numFmtId="0" fontId="79" fillId="0" borderId="0" applyNumberForma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7" fillId="0" borderId="0">
      <alignment vertical="center"/>
    </xf>
    <xf numFmtId="40" fontId="81" fillId="0" borderId="0" applyFont="0" applyFill="0" applyBorder="0" applyAlignment="0" applyProtection="0"/>
    <xf numFmtId="38"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9" fontId="82" fillId="0" borderId="0" applyFont="0" applyFill="0" applyBorder="0" applyAlignment="0" applyProtection="0"/>
    <xf numFmtId="0" fontId="83" fillId="0" borderId="0"/>
    <xf numFmtId="0" fontId="84" fillId="0" borderId="10"/>
    <xf numFmtId="0" fontId="85" fillId="0" borderId="0" applyFont="0" applyFill="0" applyBorder="0" applyAlignment="0" applyProtection="0"/>
    <xf numFmtId="0" fontId="85" fillId="0" borderId="0" applyFont="0" applyFill="0" applyBorder="0" applyAlignment="0" applyProtection="0"/>
    <xf numFmtId="195" fontId="85" fillId="0" borderId="0" applyFont="0" applyFill="0" applyBorder="0" applyAlignment="0" applyProtection="0"/>
    <xf numFmtId="196" fontId="85" fillId="0" borderId="0" applyFont="0" applyFill="0" applyBorder="0" applyAlignment="0" applyProtection="0"/>
    <xf numFmtId="0" fontId="86" fillId="0" borderId="0"/>
    <xf numFmtId="0" fontId="14" fillId="0" borderId="0"/>
    <xf numFmtId="174" fontId="17" fillId="0" borderId="0" applyFont="0" applyFill="0" applyBorder="0" applyAlignment="0" applyProtection="0"/>
    <xf numFmtId="168" fontId="17" fillId="0" borderId="0" applyFont="0" applyFill="0" applyBorder="0" applyAlignment="0" applyProtection="0"/>
    <xf numFmtId="197" fontId="15" fillId="0" borderId="0" applyFont="0" applyFill="0" applyBorder="0" applyAlignment="0" applyProtection="0"/>
    <xf numFmtId="0" fontId="87" fillId="0" borderId="0"/>
    <xf numFmtId="198" fontId="17" fillId="0" borderId="0" applyFont="0" applyFill="0" applyBorder="0" applyAlignment="0" applyProtection="0"/>
    <xf numFmtId="199" fontId="49" fillId="0" borderId="0" applyFont="0" applyFill="0" applyBorder="0" applyAlignment="0" applyProtection="0"/>
    <xf numFmtId="200" fontId="17" fillId="0" borderId="0" applyFont="0" applyFill="0" applyBorder="0" applyAlignment="0" applyProtection="0"/>
    <xf numFmtId="168" fontId="16" fillId="0" borderId="0" applyNumberFormat="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325">
    <xf numFmtId="0" fontId="0" fillId="0" borderId="0" xfId="0"/>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6" fillId="0" borderId="3" xfId="0" applyFont="1" applyBorder="1" applyAlignment="1">
      <alignment horizontal="center" vertical="top" wrapText="1"/>
    </xf>
    <xf numFmtId="0" fontId="4" fillId="0" borderId="3" xfId="0" applyFont="1" applyBorder="1" applyAlignment="1">
      <alignment horizontal="center" vertical="top" wrapText="1"/>
    </xf>
    <xf numFmtId="0" fontId="4" fillId="2" borderId="1" xfId="0" applyFont="1" applyFill="1" applyBorder="1" applyAlignment="1">
      <alignment horizontal="center" vertical="center" wrapText="1"/>
    </xf>
    <xf numFmtId="0" fontId="6" fillId="0" borderId="0" xfId="0" applyFont="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5" fillId="0" borderId="0"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3" fontId="4" fillId="0" borderId="1"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1" fontId="5" fillId="0" borderId="0"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3" fontId="4" fillId="0" borderId="1" xfId="0" applyNumberFormat="1" applyFont="1" applyBorder="1" applyAlignment="1">
      <alignment horizontal="left" vertical="center" wrapText="1"/>
    </xf>
    <xf numFmtId="0" fontId="3" fillId="0" borderId="0" xfId="1"/>
    <xf numFmtId="0" fontId="6" fillId="0" borderId="3" xfId="1" applyFont="1" applyBorder="1" applyAlignment="1">
      <alignment vertical="center"/>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5" fillId="0" borderId="1" xfId="1" applyFont="1" applyBorder="1" applyAlignment="1">
      <alignment horizontal="center" vertical="center" wrapText="1"/>
    </xf>
    <xf numFmtId="0" fontId="5" fillId="0" borderId="1" xfId="1" applyFont="1" applyBorder="1" applyAlignment="1">
      <alignment vertical="center" wrapText="1"/>
    </xf>
    <xf numFmtId="3" fontId="4" fillId="0" borderId="1" xfId="1" applyNumberFormat="1" applyFont="1" applyBorder="1" applyAlignment="1">
      <alignment horizontal="center" vertical="center" wrapText="1"/>
    </xf>
    <xf numFmtId="3" fontId="5" fillId="0" borderId="1" xfId="1" applyNumberFormat="1" applyFont="1" applyBorder="1" applyAlignment="1">
      <alignment horizontal="center" vertical="center" wrapText="1"/>
    </xf>
    <xf numFmtId="0" fontId="5" fillId="0" borderId="0" xfId="1" applyFont="1"/>
    <xf numFmtId="0" fontId="11" fillId="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1" xfId="1" applyFont="1" applyFill="1" applyBorder="1" applyAlignment="1">
      <alignment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27" fillId="0" borderId="0" xfId="47" applyFont="1" applyFill="1" applyAlignment="1">
      <alignment horizontal="center" vertical="center"/>
    </xf>
    <xf numFmtId="0" fontId="28" fillId="0" borderId="1" xfId="47" applyFont="1" applyFill="1" applyBorder="1" applyAlignment="1">
      <alignment horizontal="center" vertical="center" wrapText="1"/>
    </xf>
    <xf numFmtId="0" fontId="25" fillId="0" borderId="0" xfId="47" applyFont="1" applyFill="1" applyAlignment="1">
      <alignment vertical="center"/>
    </xf>
    <xf numFmtId="0" fontId="27" fillId="0" borderId="0" xfId="47" applyFont="1" applyFill="1" applyAlignment="1">
      <alignment vertical="center"/>
    </xf>
    <xf numFmtId="49" fontId="37" fillId="0" borderId="12" xfId="7" applyNumberFormat="1" applyFont="1" applyFill="1" applyBorder="1" applyAlignment="1">
      <alignment vertical="center" wrapText="1"/>
    </xf>
    <xf numFmtId="0" fontId="37" fillId="0" borderId="13" xfId="53" applyFont="1" applyFill="1" applyBorder="1" applyAlignment="1">
      <alignment horizontal="center" vertical="center" wrapText="1"/>
    </xf>
    <xf numFmtId="0" fontId="37" fillId="0" borderId="13" xfId="53" applyFont="1" applyFill="1" applyBorder="1" applyAlignment="1">
      <alignment vertical="center" wrapText="1"/>
    </xf>
    <xf numFmtId="0" fontId="35" fillId="0" borderId="9" xfId="53" applyFont="1" applyFill="1" applyBorder="1" applyAlignment="1">
      <alignment horizontal="center" vertical="center" wrapText="1"/>
    </xf>
    <xf numFmtId="9" fontId="35" fillId="0" borderId="12" xfId="54" applyFont="1" applyFill="1" applyBorder="1" applyAlignment="1">
      <alignment vertical="center" wrapText="1"/>
    </xf>
    <xf numFmtId="0" fontId="34" fillId="0" borderId="12" xfId="53" applyFont="1" applyFill="1" applyBorder="1" applyAlignment="1">
      <alignment horizontal="left" vertical="center" wrapText="1"/>
    </xf>
    <xf numFmtId="3" fontId="34" fillId="0" borderId="12" xfId="53" applyNumberFormat="1" applyFont="1" applyFill="1" applyBorder="1" applyAlignment="1">
      <alignment horizontal="right" vertical="center" wrapText="1"/>
    </xf>
    <xf numFmtId="0" fontId="35" fillId="0" borderId="12" xfId="53" applyFont="1" applyFill="1" applyBorder="1" applyAlignment="1">
      <alignment horizontal="center" vertical="center" wrapText="1"/>
    </xf>
    <xf numFmtId="3" fontId="35" fillId="0" borderId="12" xfId="53" applyNumberFormat="1" applyFont="1" applyFill="1" applyBorder="1" applyAlignment="1">
      <alignment horizontal="right" vertical="center" wrapText="1"/>
    </xf>
    <xf numFmtId="3" fontId="34" fillId="0" borderId="12" xfId="6" applyNumberFormat="1" applyFont="1" applyFill="1" applyBorder="1" applyAlignment="1">
      <alignment horizontal="right" vertical="center" wrapText="1"/>
    </xf>
    <xf numFmtId="3" fontId="34" fillId="0" borderId="12" xfId="50" applyNumberFormat="1" applyFont="1" applyFill="1" applyBorder="1" applyAlignment="1">
      <alignment horizontal="right" vertical="center" wrapText="1"/>
    </xf>
    <xf numFmtId="0" fontId="34" fillId="0" borderId="12" xfId="53" applyFont="1" applyFill="1" applyBorder="1" applyAlignment="1">
      <alignment horizontal="center" vertical="center" wrapText="1"/>
    </xf>
    <xf numFmtId="3" fontId="89" fillId="0" borderId="12" xfId="55" applyNumberFormat="1" applyFont="1" applyFill="1" applyBorder="1" applyAlignment="1">
      <alignment horizontal="right" vertical="center" wrapText="1"/>
    </xf>
    <xf numFmtId="1" fontId="34" fillId="0" borderId="12" xfId="11" applyNumberFormat="1" applyFont="1" applyFill="1" applyBorder="1" applyAlignment="1">
      <alignment horizontal="left" vertical="center" wrapText="1"/>
    </xf>
    <xf numFmtId="0" fontId="40" fillId="0" borderId="12" xfId="53" applyFont="1" applyFill="1" applyBorder="1" applyAlignment="1">
      <alignment horizontal="center" vertical="center" wrapText="1"/>
    </xf>
    <xf numFmtId="3" fontId="38" fillId="0" borderId="12" xfId="53" applyNumberFormat="1" applyFont="1" applyFill="1" applyBorder="1" applyAlignment="1">
      <alignment vertical="center" wrapText="1"/>
    </xf>
    <xf numFmtId="1" fontId="34" fillId="0" borderId="12" xfId="7" applyNumberFormat="1" applyFont="1" applyFill="1" applyBorder="1" applyAlignment="1">
      <alignment vertical="center" wrapText="1"/>
    </xf>
    <xf numFmtId="3" fontId="89" fillId="0" borderId="12" xfId="50" applyNumberFormat="1" applyFont="1" applyFill="1" applyBorder="1" applyAlignment="1">
      <alignment horizontal="right" vertical="center" wrapText="1"/>
    </xf>
    <xf numFmtId="3" fontId="34" fillId="0" borderId="12" xfId="53" applyNumberFormat="1" applyFont="1" applyFill="1" applyBorder="1" applyAlignment="1">
      <alignment vertical="center" wrapText="1"/>
    </xf>
    <xf numFmtId="49" fontId="34" fillId="0" borderId="12" xfId="7" applyNumberFormat="1" applyFont="1" applyFill="1" applyBorder="1" applyAlignment="1">
      <alignment vertical="center" wrapText="1"/>
    </xf>
    <xf numFmtId="0" fontId="34" fillId="0" borderId="12" xfId="53" applyFont="1" applyFill="1" applyBorder="1" applyAlignment="1">
      <alignment vertical="center" wrapText="1"/>
    </xf>
    <xf numFmtId="49" fontId="34" fillId="0" borderId="12" xfId="7" applyNumberFormat="1" applyFont="1" applyFill="1" applyBorder="1" applyAlignment="1">
      <alignment horizontal="left" vertical="center" wrapText="1"/>
    </xf>
    <xf numFmtId="0" fontId="40" fillId="0" borderId="0" xfId="53" applyFont="1" applyFill="1" applyBorder="1"/>
    <xf numFmtId="0" fontId="35" fillId="0" borderId="0" xfId="53" applyFont="1" applyFill="1" applyBorder="1"/>
    <xf numFmtId="171" fontId="37" fillId="0" borderId="12" xfId="53" applyNumberFormat="1" applyFont="1" applyFill="1" applyBorder="1" applyAlignment="1">
      <alignment horizontal="right" vertical="center" wrapText="1"/>
    </xf>
    <xf numFmtId="0" fontId="5" fillId="0" borderId="0" xfId="72" applyFont="1" applyFill="1"/>
    <xf numFmtId="0" fontId="4" fillId="0" borderId="1" xfId="72" applyFont="1" applyFill="1" applyBorder="1" applyAlignment="1">
      <alignment horizontal="center" vertical="center" wrapText="1"/>
    </xf>
    <xf numFmtId="0" fontId="5" fillId="0" borderId="0" xfId="72" applyFont="1" applyFill="1" applyAlignment="1">
      <alignment wrapText="1"/>
    </xf>
    <xf numFmtId="169" fontId="5" fillId="0" borderId="0" xfId="72" applyNumberFormat="1" applyFont="1" applyFill="1"/>
    <xf numFmtId="0" fontId="30" fillId="0" borderId="0" xfId="72" applyNumberFormat="1" applyFont="1" applyFill="1" applyAlignment="1">
      <alignment horizontal="center" vertical="center"/>
    </xf>
    <xf numFmtId="0" fontId="5" fillId="0" borderId="0" xfId="72" applyFont="1" applyFill="1" applyAlignment="1">
      <alignment horizontal="center"/>
    </xf>
    <xf numFmtId="169" fontId="5" fillId="0" borderId="0" xfId="235" applyNumberFormat="1" applyFont="1" applyFill="1" applyAlignment="1">
      <alignment horizontal="center"/>
    </xf>
    <xf numFmtId="0" fontId="90" fillId="0" borderId="1" xfId="53" applyFont="1" applyFill="1" applyBorder="1" applyAlignment="1">
      <alignment horizontal="center" vertical="center" wrapText="1"/>
    </xf>
    <xf numFmtId="1" fontId="90" fillId="0" borderId="1" xfId="53" applyNumberFormat="1" applyFont="1" applyFill="1" applyBorder="1" applyAlignment="1">
      <alignment horizontal="center" vertical="center" wrapText="1"/>
    </xf>
    <xf numFmtId="0" fontId="34" fillId="0" borderId="0" xfId="53" applyFont="1" applyFill="1" applyBorder="1"/>
    <xf numFmtId="0" fontId="38" fillId="0" borderId="0" xfId="53" applyFont="1" applyFill="1" applyBorder="1"/>
    <xf numFmtId="0" fontId="28" fillId="0" borderId="0" xfId="53" applyFont="1" applyFill="1" applyBorder="1" applyAlignment="1">
      <alignment horizontal="center" vertical="center" wrapText="1"/>
    </xf>
    <xf numFmtId="3" fontId="35" fillId="0" borderId="9" xfId="53" applyNumberFormat="1" applyFont="1" applyFill="1" applyBorder="1" applyAlignment="1">
      <alignment horizontal="right" vertical="center" wrapText="1"/>
    </xf>
    <xf numFmtId="9" fontId="35" fillId="0" borderId="9" xfId="54" applyFont="1" applyFill="1" applyBorder="1" applyAlignment="1">
      <alignment vertical="center" wrapText="1"/>
    </xf>
    <xf numFmtId="4" fontId="34" fillId="0" borderId="12" xfId="53" applyNumberFormat="1" applyFont="1" applyFill="1" applyBorder="1" applyAlignment="1">
      <alignment vertical="center" wrapText="1"/>
    </xf>
    <xf numFmtId="4" fontId="38" fillId="0" borderId="12" xfId="53" applyNumberFormat="1" applyFont="1" applyFill="1" applyBorder="1" applyAlignment="1">
      <alignment vertical="center" wrapText="1"/>
    </xf>
    <xf numFmtId="3" fontId="38" fillId="0" borderId="12" xfId="6" applyNumberFormat="1" applyFont="1" applyFill="1" applyBorder="1" applyAlignment="1">
      <alignment vertical="center" wrapText="1"/>
    </xf>
    <xf numFmtId="4" fontId="34" fillId="0" borderId="12" xfId="53" quotePrefix="1" applyNumberFormat="1" applyFont="1" applyFill="1" applyBorder="1" applyAlignment="1">
      <alignment vertical="center" wrapText="1"/>
    </xf>
    <xf numFmtId="0" fontId="34" fillId="0" borderId="12" xfId="53" applyFont="1" applyFill="1" applyBorder="1" applyAlignment="1">
      <alignment horizontal="right" vertical="center" wrapText="1"/>
    </xf>
    <xf numFmtId="1" fontId="34" fillId="0" borderId="12" xfId="7" applyNumberFormat="1" applyFont="1" applyFill="1" applyBorder="1" applyAlignment="1">
      <alignment horizontal="left" vertical="center" wrapText="1"/>
    </xf>
    <xf numFmtId="3" fontId="34" fillId="0" borderId="12" xfId="8" applyNumberFormat="1" applyFont="1" applyFill="1" applyBorder="1" applyAlignment="1">
      <alignment horizontal="right" vertical="center" wrapText="1"/>
    </xf>
    <xf numFmtId="3" fontId="34" fillId="0" borderId="12" xfId="55" applyNumberFormat="1" applyFont="1" applyFill="1" applyBorder="1" applyAlignment="1">
      <alignment vertical="center" wrapText="1"/>
    </xf>
    <xf numFmtId="0" fontId="34" fillId="0" borderId="12" xfId="10" applyFont="1" applyFill="1" applyBorder="1" applyAlignment="1">
      <alignment vertical="center" wrapText="1"/>
    </xf>
    <xf numFmtId="166" fontId="34" fillId="0" borderId="12" xfId="12" applyNumberFormat="1" applyFont="1" applyFill="1" applyBorder="1" applyAlignment="1">
      <alignment horizontal="left" vertical="center" wrapText="1"/>
    </xf>
    <xf numFmtId="2" fontId="34" fillId="0" borderId="12" xfId="13" applyNumberFormat="1" applyFont="1" applyFill="1" applyBorder="1" applyAlignment="1">
      <alignment vertical="center" wrapText="1"/>
    </xf>
    <xf numFmtId="3" fontId="34" fillId="0" borderId="12" xfId="240" applyNumberFormat="1" applyFont="1" applyFill="1" applyBorder="1" applyAlignment="1">
      <alignment horizontal="right" vertical="center" wrapText="1"/>
    </xf>
    <xf numFmtId="3" fontId="34" fillId="0" borderId="12" xfId="241" applyNumberFormat="1" applyFont="1" applyFill="1" applyBorder="1" applyAlignment="1">
      <alignment horizontal="left" vertical="center" wrapText="1"/>
    </xf>
    <xf numFmtId="3" fontId="34" fillId="0" borderId="12" xfId="7" applyNumberFormat="1" applyFont="1" applyFill="1" applyBorder="1" applyAlignment="1">
      <alignment vertical="center" wrapText="1"/>
    </xf>
    <xf numFmtId="3" fontId="38" fillId="0" borderId="12" xfId="7" quotePrefix="1" applyNumberFormat="1" applyFont="1" applyFill="1" applyBorder="1" applyAlignment="1">
      <alignment vertical="center" wrapText="1"/>
    </xf>
    <xf numFmtId="3" fontId="38" fillId="0" borderId="12" xfId="6" applyNumberFormat="1" applyFont="1" applyFill="1" applyBorder="1" applyAlignment="1">
      <alignment horizontal="right" vertical="center" wrapText="1"/>
    </xf>
    <xf numFmtId="9" fontId="35" fillId="0" borderId="13" xfId="54" applyFont="1" applyFill="1" applyBorder="1" applyAlignment="1">
      <alignment vertical="center" wrapText="1"/>
    </xf>
    <xf numFmtId="3" fontId="35" fillId="0" borderId="13" xfId="53" applyNumberFormat="1" applyFont="1" applyFill="1" applyBorder="1" applyAlignment="1">
      <alignment horizontal="right" vertical="center" wrapText="1"/>
    </xf>
    <xf numFmtId="3" fontId="34" fillId="0" borderId="12" xfId="6" applyNumberFormat="1" applyFont="1" applyFill="1" applyBorder="1" applyAlignment="1">
      <alignment vertical="center" wrapText="1"/>
    </xf>
    <xf numFmtId="4" fontId="38" fillId="0" borderId="12" xfId="53" quotePrefix="1" applyNumberFormat="1" applyFont="1" applyFill="1" applyBorder="1" applyAlignment="1">
      <alignment vertical="center" wrapText="1"/>
    </xf>
    <xf numFmtId="0" fontId="7" fillId="0" borderId="0" xfId="53" applyFont="1" applyFill="1" applyBorder="1"/>
    <xf numFmtId="0" fontId="27" fillId="0" borderId="0" xfId="33" applyFont="1" applyFill="1" applyBorder="1" applyAlignment="1"/>
    <xf numFmtId="0" fontId="33" fillId="0" borderId="0" xfId="33" applyFont="1" applyFill="1" applyBorder="1" applyAlignment="1">
      <alignment horizontal="center"/>
    </xf>
    <xf numFmtId="0" fontId="7" fillId="0" borderId="0" xfId="33" applyFont="1" applyFill="1" applyBorder="1"/>
    <xf numFmtId="0" fontId="39" fillId="0" borderId="0" xfId="53" applyFont="1" applyFill="1" applyBorder="1"/>
    <xf numFmtId="0" fontId="37" fillId="0" borderId="0" xfId="53" applyFont="1" applyFill="1" applyBorder="1" applyAlignment="1">
      <alignment horizontal="center" vertical="center" wrapText="1"/>
    </xf>
    <xf numFmtId="0" fontId="37" fillId="0" borderId="0" xfId="53" applyFont="1" applyFill="1" applyBorder="1" applyAlignment="1">
      <alignment vertical="center" wrapText="1"/>
    </xf>
    <xf numFmtId="0" fontId="36" fillId="0" borderId="0" xfId="53" applyFont="1" applyFill="1" applyBorder="1" applyAlignment="1">
      <alignment horizontal="center" vertical="center" wrapText="1"/>
    </xf>
    <xf numFmtId="0" fontId="90" fillId="0" borderId="0" xfId="53" applyFont="1" applyFill="1" applyBorder="1"/>
    <xf numFmtId="0" fontId="37" fillId="0" borderId="0" xfId="53" applyFont="1" applyFill="1" applyBorder="1" applyAlignment="1">
      <alignment horizontal="right" vertical="center" wrapText="1"/>
    </xf>
    <xf numFmtId="0" fontId="36" fillId="0" borderId="0" xfId="53" applyFont="1" applyFill="1" applyBorder="1" applyAlignment="1">
      <alignment horizontal="left" vertical="center" wrapText="1"/>
    </xf>
    <xf numFmtId="0" fontId="36" fillId="0" borderId="0" xfId="53" applyFont="1" applyFill="1" applyBorder="1" applyAlignment="1">
      <alignment horizontal="right" vertical="center" wrapText="1"/>
    </xf>
    <xf numFmtId="0" fontId="36" fillId="0" borderId="0" xfId="53" applyFont="1" applyFill="1" applyBorder="1" applyAlignment="1">
      <alignment vertical="center" wrapText="1"/>
    </xf>
    <xf numFmtId="0" fontId="28" fillId="0" borderId="0" xfId="53" applyFont="1" applyFill="1" applyBorder="1"/>
    <xf numFmtId="0" fontId="7" fillId="0" borderId="0" xfId="53" applyFont="1" applyFill="1" applyBorder="1" applyAlignment="1">
      <alignment horizontal="center"/>
    </xf>
    <xf numFmtId="0" fontId="7" fillId="0" borderId="0" xfId="53" applyFont="1" applyFill="1" applyBorder="1" applyAlignment="1">
      <alignment horizontal="right"/>
    </xf>
    <xf numFmtId="0" fontId="35" fillId="0" borderId="1" xfId="53" applyFont="1" applyFill="1" applyBorder="1" applyAlignment="1">
      <alignment horizontal="center" vertical="center" wrapText="1"/>
    </xf>
    <xf numFmtId="0" fontId="88" fillId="0" borderId="1" xfId="53" applyFont="1" applyFill="1" applyBorder="1" applyAlignment="1">
      <alignment horizontal="center" vertical="center" wrapText="1"/>
    </xf>
    <xf numFmtId="3" fontId="88" fillId="0" borderId="1" xfId="53" applyNumberFormat="1" applyFont="1" applyFill="1" applyBorder="1" applyAlignment="1">
      <alignment horizontal="right" vertical="center" wrapText="1"/>
    </xf>
    <xf numFmtId="9" fontId="35" fillId="0" borderId="1" xfId="54" applyFont="1" applyFill="1" applyBorder="1" applyAlignment="1">
      <alignment vertical="center" wrapText="1"/>
    </xf>
    <xf numFmtId="0" fontId="35" fillId="0" borderId="1" xfId="53" applyFont="1" applyFill="1" applyBorder="1" applyAlignment="1">
      <alignment horizontal="left" vertical="center" wrapText="1"/>
    </xf>
    <xf numFmtId="3" fontId="35" fillId="0" borderId="1" xfId="53" applyNumberFormat="1" applyFont="1" applyFill="1" applyBorder="1" applyAlignment="1">
      <alignment horizontal="right" vertical="center" wrapText="1"/>
    </xf>
    <xf numFmtId="4" fontId="35" fillId="0" borderId="1" xfId="53" applyNumberFormat="1" applyFont="1" applyFill="1" applyBorder="1" applyAlignment="1">
      <alignment vertical="center" wrapText="1"/>
    </xf>
    <xf numFmtId="3" fontId="35" fillId="0" borderId="1" xfId="53" applyNumberFormat="1" applyFont="1" applyFill="1" applyBorder="1" applyAlignment="1">
      <alignment vertical="center" wrapText="1"/>
    </xf>
    <xf numFmtId="4" fontId="34" fillId="0" borderId="9" xfId="53" applyNumberFormat="1" applyFont="1" applyFill="1" applyBorder="1" applyAlignment="1">
      <alignment vertical="center" wrapText="1"/>
    </xf>
    <xf numFmtId="3" fontId="34" fillId="0" borderId="9" xfId="53" applyNumberFormat="1" applyFont="1" applyFill="1" applyBorder="1" applyAlignment="1">
      <alignment vertical="center" wrapText="1"/>
    </xf>
    <xf numFmtId="3" fontId="88" fillId="0" borderId="9" xfId="53" applyNumberFormat="1" applyFont="1" applyFill="1" applyBorder="1" applyAlignment="1">
      <alignment horizontal="right" vertical="center" wrapText="1"/>
    </xf>
    <xf numFmtId="0" fontId="40" fillId="0" borderId="13" xfId="53" applyFont="1" applyFill="1" applyBorder="1" applyAlignment="1">
      <alignment horizontal="center" vertical="center" wrapText="1"/>
    </xf>
    <xf numFmtId="4" fontId="34" fillId="0" borderId="13" xfId="53" applyNumberFormat="1" applyFont="1" applyFill="1" applyBorder="1" applyAlignment="1">
      <alignment vertical="center" wrapText="1"/>
    </xf>
    <xf numFmtId="3" fontId="38" fillId="0" borderId="13" xfId="53" applyNumberFormat="1" applyFont="1" applyFill="1" applyBorder="1" applyAlignment="1">
      <alignment vertical="center" wrapText="1"/>
    </xf>
    <xf numFmtId="0" fontId="35" fillId="0" borderId="13" xfId="53" applyFont="1" applyFill="1" applyBorder="1" applyAlignment="1">
      <alignment horizontal="center" vertical="center" wrapText="1"/>
    </xf>
    <xf numFmtId="4" fontId="34" fillId="0" borderId="13" xfId="53" quotePrefix="1" applyNumberFormat="1" applyFont="1" applyFill="1" applyBorder="1" applyAlignment="1">
      <alignment vertical="center" wrapText="1"/>
    </xf>
    <xf numFmtId="3" fontId="34" fillId="0" borderId="13" xfId="53" applyNumberFormat="1" applyFont="1" applyFill="1" applyBorder="1" applyAlignment="1">
      <alignment vertical="center" wrapText="1"/>
    </xf>
    <xf numFmtId="0" fontId="34" fillId="0" borderId="9" xfId="53" applyFont="1" applyFill="1" applyBorder="1" applyAlignment="1">
      <alignment horizontal="right" vertical="center" wrapText="1"/>
    </xf>
    <xf numFmtId="3" fontId="34" fillId="0" borderId="9" xfId="53" applyNumberFormat="1" applyFont="1" applyFill="1" applyBorder="1" applyAlignment="1">
      <alignment horizontal="right" vertical="center" wrapText="1"/>
    </xf>
    <xf numFmtId="0" fontId="34" fillId="0" borderId="13" xfId="53" applyFont="1" applyFill="1" applyBorder="1" applyAlignment="1">
      <alignment horizontal="right" vertical="center" wrapText="1"/>
    </xf>
    <xf numFmtId="3" fontId="34" fillId="0" borderId="13" xfId="53" applyNumberFormat="1" applyFont="1" applyFill="1" applyBorder="1" applyAlignment="1">
      <alignment horizontal="right" vertical="center" wrapText="1"/>
    </xf>
    <xf numFmtId="0" fontId="35" fillId="0" borderId="1" xfId="53" applyFont="1" applyFill="1" applyBorder="1" applyAlignment="1">
      <alignment vertical="center" wrapText="1"/>
    </xf>
    <xf numFmtId="1" fontId="34" fillId="0" borderId="9" xfId="7" applyNumberFormat="1" applyFont="1" applyFill="1" applyBorder="1" applyAlignment="1">
      <alignment horizontal="left" vertical="center" wrapText="1"/>
    </xf>
    <xf numFmtId="3" fontId="34" fillId="0" borderId="9" xfId="8" applyNumberFormat="1" applyFont="1" applyFill="1" applyBorder="1" applyAlignment="1">
      <alignment horizontal="right" vertical="center" wrapText="1"/>
    </xf>
    <xf numFmtId="1" fontId="34" fillId="0" borderId="13" xfId="7" applyNumberFormat="1" applyFont="1" applyFill="1" applyBorder="1" applyAlignment="1">
      <alignment horizontal="left" vertical="center" wrapText="1"/>
    </xf>
    <xf numFmtId="3" fontId="34" fillId="0" borderId="13" xfId="8" applyNumberFormat="1" applyFont="1" applyFill="1" applyBorder="1" applyAlignment="1">
      <alignment horizontal="right" vertical="center" wrapText="1"/>
    </xf>
    <xf numFmtId="1" fontId="35" fillId="0" borderId="1" xfId="7" applyNumberFormat="1" applyFont="1" applyFill="1" applyBorder="1" applyAlignment="1">
      <alignment horizontal="left" vertical="center" wrapText="1"/>
    </xf>
    <xf numFmtId="3" fontId="35" fillId="0" borderId="1" xfId="8" applyNumberFormat="1" applyFont="1" applyFill="1" applyBorder="1" applyAlignment="1">
      <alignment horizontal="right" vertical="center" wrapText="1"/>
    </xf>
    <xf numFmtId="49" fontId="34" fillId="0" borderId="9" xfId="7" applyNumberFormat="1" applyFont="1" applyFill="1" applyBorder="1" applyAlignment="1">
      <alignment horizontal="left" vertical="center" wrapText="1"/>
    </xf>
    <xf numFmtId="2" fontId="34" fillId="0" borderId="13" xfId="13" applyNumberFormat="1" applyFont="1" applyFill="1" applyBorder="1" applyAlignment="1">
      <alignment vertical="center" wrapText="1"/>
    </xf>
    <xf numFmtId="3" fontId="34" fillId="0" borderId="13" xfId="6" applyNumberFormat="1" applyFont="1" applyFill="1" applyBorder="1" applyAlignment="1">
      <alignment horizontal="right" vertical="center" wrapText="1"/>
    </xf>
    <xf numFmtId="2" fontId="35" fillId="0" borderId="1" xfId="13" applyNumberFormat="1" applyFont="1" applyFill="1" applyBorder="1" applyAlignment="1">
      <alignment vertical="center" wrapText="1"/>
    </xf>
    <xf numFmtId="3" fontId="35" fillId="0" borderId="1" xfId="6" applyNumberFormat="1" applyFont="1" applyFill="1" applyBorder="1" applyAlignment="1">
      <alignment horizontal="right" vertical="center" wrapText="1"/>
    </xf>
    <xf numFmtId="3" fontId="35" fillId="0" borderId="1" xfId="7" applyNumberFormat="1" applyFont="1" applyFill="1" applyBorder="1" applyAlignment="1">
      <alignment vertical="center" wrapText="1"/>
    </xf>
    <xf numFmtId="3" fontId="35" fillId="0" borderId="1" xfId="239" applyNumberFormat="1" applyFont="1" applyFill="1" applyBorder="1" applyAlignment="1">
      <alignment horizontal="right" vertical="center" wrapText="1"/>
    </xf>
    <xf numFmtId="49" fontId="34" fillId="0" borderId="9" xfId="7" applyNumberFormat="1" applyFont="1" applyFill="1" applyBorder="1" applyAlignment="1">
      <alignment vertical="center" wrapText="1"/>
    </xf>
    <xf numFmtId="3" fontId="34" fillId="0" borderId="9" xfId="240" applyNumberFormat="1" applyFont="1" applyFill="1" applyBorder="1" applyAlignment="1">
      <alignment horizontal="right" vertical="center" wrapText="1"/>
    </xf>
    <xf numFmtId="3" fontId="34" fillId="0" borderId="9" xfId="6" applyNumberFormat="1" applyFont="1" applyFill="1" applyBorder="1" applyAlignment="1">
      <alignment horizontal="right" vertical="center" wrapText="1"/>
    </xf>
    <xf numFmtId="167" fontId="34" fillId="0" borderId="12" xfId="53" applyNumberFormat="1" applyFont="1" applyFill="1" applyBorder="1" applyAlignment="1">
      <alignment horizontal="right" vertical="center" wrapText="1"/>
    </xf>
    <xf numFmtId="0" fontId="34" fillId="0" borderId="12" xfId="53" applyFont="1" applyFill="1" applyBorder="1"/>
    <xf numFmtId="0" fontId="7" fillId="0" borderId="13" xfId="53" applyFont="1" applyFill="1" applyBorder="1"/>
    <xf numFmtId="0" fontId="34" fillId="0" borderId="0" xfId="53" applyFont="1" applyFill="1" applyBorder="1" applyAlignment="1">
      <alignment vertical="center"/>
    </xf>
    <xf numFmtId="0" fontId="38" fillId="0" borderId="1" xfId="53" applyFont="1" applyFill="1" applyBorder="1" applyAlignment="1">
      <alignment horizontal="center" vertical="center"/>
    </xf>
    <xf numFmtId="3" fontId="38" fillId="0" borderId="1" xfId="4" applyNumberFormat="1" applyFont="1" applyFill="1" applyBorder="1" applyAlignment="1">
      <alignment horizontal="center" vertical="center"/>
    </xf>
    <xf numFmtId="0" fontId="25" fillId="0" borderId="0" xfId="47" applyFont="1" applyFill="1" applyBorder="1" applyAlignment="1">
      <alignment horizontal="center" vertical="center"/>
    </xf>
    <xf numFmtId="0" fontId="25" fillId="0" borderId="0" xfId="47" applyFont="1" applyFill="1" applyBorder="1" applyAlignment="1">
      <alignment horizontal="left" vertical="center"/>
    </xf>
    <xf numFmtId="2" fontId="25" fillId="0" borderId="0" xfId="47" applyNumberFormat="1" applyFont="1" applyFill="1" applyBorder="1" applyAlignment="1">
      <alignment horizontal="center" vertical="center" wrapText="1"/>
    </xf>
    <xf numFmtId="0" fontId="28" fillId="0" borderId="1" xfId="47" applyFont="1" applyFill="1" applyBorder="1" applyAlignment="1">
      <alignment horizontal="left" vertical="center" wrapText="1"/>
    </xf>
    <xf numFmtId="0" fontId="7" fillId="0" borderId="1" xfId="47" quotePrefix="1" applyFont="1" applyFill="1" applyBorder="1" applyAlignment="1">
      <alignment horizontal="left" vertical="center" wrapText="1"/>
    </xf>
    <xf numFmtId="0" fontId="25" fillId="0" borderId="0" xfId="47" applyFont="1" applyFill="1" applyAlignment="1">
      <alignment horizontal="left" vertical="center"/>
    </xf>
    <xf numFmtId="0" fontId="7" fillId="0" borderId="1" xfId="47" applyFont="1" applyFill="1" applyBorder="1" applyAlignment="1">
      <alignment horizontal="left" vertical="center" wrapText="1"/>
    </xf>
    <xf numFmtId="0" fontId="7" fillId="0" borderId="0" xfId="47" quotePrefix="1" applyFont="1" applyFill="1" applyBorder="1" applyAlignment="1">
      <alignment horizontal="left" vertical="center" wrapText="1"/>
    </xf>
    <xf numFmtId="0" fontId="25" fillId="0" borderId="0" xfId="47" applyFont="1" applyFill="1" applyAlignment="1">
      <alignment horizontal="center" vertical="center"/>
    </xf>
    <xf numFmtId="0" fontId="7" fillId="0" borderId="9" xfId="47" quotePrefix="1" applyFont="1" applyFill="1" applyBorder="1" applyAlignment="1">
      <alignment horizontal="left" vertical="center" wrapText="1"/>
    </xf>
    <xf numFmtId="0" fontId="7" fillId="0" borderId="12" xfId="47" quotePrefix="1" applyFont="1" applyFill="1" applyBorder="1" applyAlignment="1">
      <alignment horizontal="left" vertical="center" wrapText="1"/>
    </xf>
    <xf numFmtId="0" fontId="7" fillId="0" borderId="0" xfId="47" applyFont="1" applyFill="1" applyAlignment="1">
      <alignment horizontal="left" vertical="center" wrapText="1"/>
    </xf>
    <xf numFmtId="0" fontId="7" fillId="0" borderId="13" xfId="47" quotePrefix="1" applyFont="1" applyFill="1" applyBorder="1" applyAlignment="1">
      <alignment horizontal="left" vertical="center" wrapText="1"/>
    </xf>
    <xf numFmtId="0" fontId="7" fillId="0" borderId="9" xfId="47" applyFont="1" applyFill="1" applyBorder="1" applyAlignment="1">
      <alignment horizontal="left" vertical="center" wrapText="1"/>
    </xf>
    <xf numFmtId="0" fontId="7" fillId="0" borderId="13" xfId="47" applyFont="1" applyFill="1" applyBorder="1" applyAlignment="1">
      <alignment horizontal="left" vertical="center" wrapText="1"/>
    </xf>
    <xf numFmtId="0" fontId="7" fillId="0" borderId="9" xfId="47" quotePrefix="1" applyFont="1" applyBorder="1" applyAlignment="1">
      <alignment horizontal="left" vertical="center" wrapText="1"/>
    </xf>
    <xf numFmtId="0" fontId="7" fillId="0" borderId="12" xfId="47" quotePrefix="1" applyFont="1" applyBorder="1" applyAlignment="1">
      <alignment horizontal="left" vertical="center" wrapText="1"/>
    </xf>
    <xf numFmtId="0" fontId="7" fillId="0" borderId="13" xfId="47" quotePrefix="1" applyFont="1" applyBorder="1" applyAlignment="1">
      <alignment horizontal="left" vertical="center" wrapText="1"/>
    </xf>
    <xf numFmtId="0" fontId="28" fillId="0" borderId="1" xfId="47" quotePrefix="1" applyFont="1" applyBorder="1" applyAlignment="1">
      <alignment horizontal="left" vertical="center" wrapText="1"/>
    </xf>
    <xf numFmtId="0" fontId="7" fillId="0" borderId="1" xfId="47" quotePrefix="1" applyFont="1" applyBorder="1" applyAlignment="1">
      <alignment horizontal="left" vertical="center" wrapText="1"/>
    </xf>
    <xf numFmtId="0" fontId="7" fillId="0" borderId="4" xfId="47" quotePrefix="1" applyFont="1" applyFill="1" applyBorder="1" applyAlignment="1">
      <alignment horizontal="left" vertical="center" wrapText="1"/>
    </xf>
    <xf numFmtId="2" fontId="25" fillId="0" borderId="0" xfId="47" applyNumberFormat="1" applyFont="1" applyFill="1" applyAlignment="1">
      <alignment horizontal="center" vertical="center" wrapText="1"/>
    </xf>
    <xf numFmtId="0" fontId="28" fillId="0" borderId="1" xfId="47" applyFont="1" applyFill="1" applyBorder="1" applyAlignment="1">
      <alignment horizontal="center" vertical="center"/>
    </xf>
    <xf numFmtId="2" fontId="28" fillId="0" borderId="1" xfId="47" applyNumberFormat="1" applyFont="1" applyFill="1" applyBorder="1" applyAlignment="1">
      <alignment horizontal="center" vertical="center" wrapText="1"/>
    </xf>
    <xf numFmtId="0" fontId="28" fillId="0" borderId="1" xfId="47" applyFont="1" applyFill="1" applyBorder="1" applyAlignment="1">
      <alignment horizontal="left" vertical="center"/>
    </xf>
    <xf numFmtId="0" fontId="7" fillId="0" borderId="13" xfId="47" applyFont="1" applyFill="1" applyBorder="1" applyAlignment="1">
      <alignment horizontal="center" vertical="center"/>
    </xf>
    <xf numFmtId="0" fontId="7" fillId="0" borderId="13" xfId="47" applyFont="1" applyFill="1" applyBorder="1" applyAlignment="1">
      <alignment horizontal="left" vertical="center"/>
    </xf>
    <xf numFmtId="2" fontId="7" fillId="0" borderId="13" xfId="47" applyNumberFormat="1" applyFont="1" applyFill="1" applyBorder="1" applyAlignment="1">
      <alignment horizontal="center" vertical="center" wrapText="1"/>
    </xf>
    <xf numFmtId="0" fontId="7" fillId="0" borderId="9" xfId="47" applyFont="1" applyFill="1" applyBorder="1" applyAlignment="1">
      <alignment horizontal="center" vertical="center"/>
    </xf>
    <xf numFmtId="0" fontId="7" fillId="0" borderId="12" xfId="47" applyFont="1" applyFill="1" applyBorder="1" applyAlignment="1">
      <alignment horizontal="center" vertical="center"/>
    </xf>
    <xf numFmtId="0" fontId="7" fillId="0" borderId="12" xfId="47" applyFont="1" applyFill="1" applyBorder="1" applyAlignment="1">
      <alignment horizontal="left" vertical="center"/>
    </xf>
    <xf numFmtId="2" fontId="7" fillId="0" borderId="12" xfId="47" applyNumberFormat="1" applyFont="1" applyFill="1" applyBorder="1" applyAlignment="1">
      <alignment horizontal="center" vertical="center" wrapText="1"/>
    </xf>
    <xf numFmtId="0" fontId="7" fillId="0" borderId="1" xfId="47" applyFont="1" applyFill="1" applyBorder="1" applyAlignment="1">
      <alignment horizontal="center" vertical="center"/>
    </xf>
    <xf numFmtId="0" fontId="7" fillId="0" borderId="9" xfId="47" applyFont="1" applyFill="1" applyBorder="1" applyAlignment="1">
      <alignment horizontal="left" vertical="center"/>
    </xf>
    <xf numFmtId="2" fontId="7" fillId="0" borderId="9" xfId="47" applyNumberFormat="1" applyFont="1" applyFill="1" applyBorder="1" applyAlignment="1">
      <alignment horizontal="center" vertical="center" wrapText="1"/>
    </xf>
    <xf numFmtId="2" fontId="7" fillId="0" borderId="1" xfId="47" applyNumberFormat="1" applyFont="1" applyFill="1" applyBorder="1" applyAlignment="1">
      <alignment horizontal="center" vertical="center" wrapText="1"/>
    </xf>
    <xf numFmtId="0" fontId="7" fillId="0" borderId="1" xfId="47" applyFont="1" applyFill="1" applyBorder="1" applyAlignment="1">
      <alignment horizontal="left" vertical="center"/>
    </xf>
    <xf numFmtId="0" fontId="7" fillId="0" borderId="1" xfId="47" applyFont="1" applyFill="1" applyBorder="1" applyAlignment="1">
      <alignment horizontal="center" vertical="center" wrapText="1"/>
    </xf>
    <xf numFmtId="0" fontId="7" fillId="0" borderId="9" xfId="47" applyFont="1" applyFill="1" applyBorder="1" applyAlignment="1">
      <alignment horizontal="center" vertical="center" wrapText="1"/>
    </xf>
    <xf numFmtId="0" fontId="7" fillId="0" borderId="12" xfId="47" applyFont="1" applyFill="1" applyBorder="1" applyAlignment="1">
      <alignment horizontal="center" vertical="center" wrapText="1"/>
    </xf>
    <xf numFmtId="0" fontId="7" fillId="0" borderId="13" xfId="47" applyFont="1" applyFill="1" applyBorder="1" applyAlignment="1">
      <alignment horizontal="center" vertical="center" wrapText="1"/>
    </xf>
    <xf numFmtId="0" fontId="7" fillId="0" borderId="12" xfId="47" applyFont="1" applyFill="1" applyBorder="1" applyAlignment="1">
      <alignment horizontal="left" vertical="center" wrapText="1"/>
    </xf>
    <xf numFmtId="0" fontId="7" fillId="0" borderId="9" xfId="47" quotePrefix="1" applyFont="1" applyFill="1" applyBorder="1" applyAlignment="1">
      <alignment horizontal="left" vertical="center"/>
    </xf>
    <xf numFmtId="0" fontId="7" fillId="0" borderId="12" xfId="47" quotePrefix="1" applyFont="1" applyFill="1" applyBorder="1" applyAlignment="1">
      <alignment horizontal="left" vertical="center"/>
    </xf>
    <xf numFmtId="0" fontId="7" fillId="0" borderId="13" xfId="47" quotePrefix="1" applyFont="1" applyFill="1" applyBorder="1" applyAlignment="1">
      <alignment horizontal="left" vertical="center"/>
    </xf>
    <xf numFmtId="0" fontId="7" fillId="0" borderId="4" xfId="47" applyFont="1" applyFill="1" applyBorder="1" applyAlignment="1">
      <alignment vertical="center"/>
    </xf>
    <xf numFmtId="0" fontId="7" fillId="0" borderId="4" xfId="47" applyFont="1" applyFill="1" applyBorder="1" applyAlignment="1">
      <alignment horizontal="center" vertical="center"/>
    </xf>
    <xf numFmtId="0" fontId="7" fillId="0" borderId="11" xfId="47" applyFont="1" applyFill="1" applyBorder="1" applyAlignment="1">
      <alignment horizontal="center" vertical="center"/>
    </xf>
    <xf numFmtId="2" fontId="7" fillId="0" borderId="4" xfId="47" applyNumberFormat="1" applyFont="1" applyFill="1" applyBorder="1" applyAlignment="1">
      <alignment horizontal="center" vertical="center" wrapText="1"/>
    </xf>
    <xf numFmtId="0" fontId="7" fillId="0" borderId="14" xfId="47" applyFont="1" applyFill="1" applyBorder="1" applyAlignment="1">
      <alignment vertical="center"/>
    </xf>
    <xf numFmtId="0" fontId="7" fillId="0" borderId="14" xfId="47" applyFont="1" applyFill="1" applyBorder="1" applyAlignment="1">
      <alignment horizontal="center" vertical="center"/>
    </xf>
    <xf numFmtId="2" fontId="7" fillId="0" borderId="14" xfId="47" applyNumberFormat="1" applyFont="1" applyFill="1" applyBorder="1" applyAlignment="1">
      <alignment horizontal="center" vertical="center" wrapText="1"/>
    </xf>
    <xf numFmtId="0" fontId="7" fillId="0" borderId="11" xfId="47" quotePrefix="1" applyFont="1" applyBorder="1" applyAlignment="1">
      <alignment horizontal="left" vertical="center" wrapText="1"/>
    </xf>
    <xf numFmtId="0" fontId="7" fillId="0" borderId="11" xfId="47" quotePrefix="1" applyFont="1" applyFill="1" applyBorder="1" applyAlignment="1">
      <alignment horizontal="left" vertical="center" wrapText="1"/>
    </xf>
    <xf numFmtId="0" fontId="28" fillId="0" borderId="1" xfId="47" applyFont="1" applyFill="1" applyBorder="1" applyAlignment="1">
      <alignment vertical="center"/>
    </xf>
    <xf numFmtId="0" fontId="28" fillId="0" borderId="5" xfId="47" applyFont="1" applyFill="1" applyBorder="1" applyAlignment="1">
      <alignment horizontal="center" vertical="center"/>
    </xf>
    <xf numFmtId="0" fontId="7" fillId="0" borderId="5" xfId="47" quotePrefix="1" applyFont="1" applyFill="1" applyBorder="1" applyAlignment="1">
      <alignment horizontal="left" vertical="center" wrapText="1"/>
    </xf>
    <xf numFmtId="0" fontId="4" fillId="0" borderId="0" xfId="72" applyFont="1" applyFill="1" applyBorder="1" applyAlignment="1">
      <alignment horizontal="center" vertical="center" wrapText="1"/>
    </xf>
    <xf numFmtId="169" fontId="4" fillId="0" borderId="0" xfId="235" applyNumberFormat="1" applyFont="1" applyFill="1" applyBorder="1" applyAlignment="1">
      <alignment horizontal="center" vertical="center" wrapText="1"/>
    </xf>
    <xf numFmtId="0" fontId="5" fillId="0" borderId="0" xfId="72" applyFont="1" applyFill="1" applyBorder="1" applyAlignment="1">
      <alignment horizontal="center" vertical="center" wrapText="1"/>
    </xf>
    <xf numFmtId="0" fontId="5" fillId="0" borderId="0" xfId="72" applyFont="1" applyFill="1" applyBorder="1" applyAlignment="1">
      <alignment horizontal="left" vertical="center" wrapText="1"/>
    </xf>
    <xf numFmtId="3" fontId="7" fillId="0" borderId="0" xfId="72" applyNumberFormat="1" applyFont="1" applyFill="1" applyBorder="1" applyAlignment="1">
      <alignment horizontal="left" vertical="center" wrapText="1"/>
    </xf>
    <xf numFmtId="169" fontId="7" fillId="0" borderId="0" xfId="235" applyNumberFormat="1" applyFont="1" applyFill="1" applyBorder="1" applyAlignment="1">
      <alignment horizontal="center" vertical="center" wrapText="1"/>
    </xf>
    <xf numFmtId="169" fontId="5" fillId="0" borderId="0" xfId="235" applyNumberFormat="1" applyFont="1" applyFill="1" applyBorder="1" applyAlignment="1">
      <alignment horizontal="center" vertical="center" wrapText="1"/>
    </xf>
    <xf numFmtId="0" fontId="5" fillId="0" borderId="0" xfId="72" quotePrefix="1" applyFont="1" applyFill="1" applyBorder="1" applyAlignment="1">
      <alignment horizontal="left" vertical="center" wrapText="1"/>
    </xf>
    <xf numFmtId="0" fontId="30" fillId="0" borderId="0" xfId="72" applyNumberFormat="1" applyFont="1" applyFill="1" applyBorder="1" applyAlignment="1">
      <alignment horizontal="center" vertical="center"/>
    </xf>
    <xf numFmtId="0" fontId="30" fillId="0" borderId="0" xfId="72" applyNumberFormat="1" applyFont="1" applyFill="1" applyBorder="1" applyAlignment="1">
      <alignment horizontal="center" vertical="center" wrapText="1"/>
    </xf>
    <xf numFmtId="169" fontId="31" fillId="0" borderId="0" xfId="235" applyNumberFormat="1" applyFont="1" applyFill="1" applyBorder="1" applyAlignment="1">
      <alignment horizontal="center" vertical="center"/>
    </xf>
    <xf numFmtId="0" fontId="5" fillId="0" borderId="0" xfId="235" applyNumberFormat="1" applyFont="1" applyFill="1" applyAlignment="1">
      <alignment horizontal="center"/>
    </xf>
    <xf numFmtId="0" fontId="4" fillId="0" borderId="0" xfId="72" applyFont="1" applyFill="1" applyAlignment="1"/>
    <xf numFmtId="0" fontId="6" fillId="0" borderId="0" xfId="72" applyFont="1" applyFill="1" applyAlignment="1"/>
    <xf numFmtId="0" fontId="5" fillId="0" borderId="12" xfId="72" applyFont="1" applyFill="1" applyBorder="1" applyAlignment="1">
      <alignment horizontal="center" vertical="center" wrapText="1"/>
    </xf>
    <xf numFmtId="0" fontId="5" fillId="0" borderId="0" xfId="72" applyFont="1" applyFill="1" applyAlignment="1">
      <alignment horizontal="left" wrapText="1"/>
    </xf>
    <xf numFmtId="0" fontId="5" fillId="0" borderId="0" xfId="235" applyNumberFormat="1" applyFont="1" applyFill="1" applyAlignment="1">
      <alignment horizontal="left" wrapText="1"/>
    </xf>
    <xf numFmtId="0" fontId="7" fillId="0" borderId="12" xfId="238" applyFont="1" applyFill="1" applyBorder="1" applyAlignment="1">
      <alignment horizontal="center" vertical="center" wrapText="1"/>
    </xf>
    <xf numFmtId="0" fontId="5" fillId="0" borderId="12" xfId="72" applyFont="1" applyFill="1" applyBorder="1" applyAlignment="1">
      <alignment horizontal="center" vertical="center" wrapText="1" shrinkToFit="1"/>
    </xf>
    <xf numFmtId="0" fontId="5" fillId="0" borderId="13" xfId="72" applyFont="1" applyFill="1" applyBorder="1" applyAlignment="1">
      <alignment horizontal="center" vertical="center" wrapText="1"/>
    </xf>
    <xf numFmtId="0" fontId="5" fillId="0" borderId="0" xfId="72" applyFont="1" applyFill="1" applyAlignment="1">
      <alignment horizontal="center" vertical="center" wrapText="1"/>
    </xf>
    <xf numFmtId="0" fontId="5" fillId="0" borderId="0" xfId="72" applyFont="1" applyFill="1" applyAlignment="1">
      <alignment horizontal="center" vertical="center"/>
    </xf>
    <xf numFmtId="0" fontId="5" fillId="0" borderId="12" xfId="235" applyNumberFormat="1" applyFont="1" applyFill="1" applyBorder="1" applyAlignment="1">
      <alignment vertical="center" wrapText="1"/>
    </xf>
    <xf numFmtId="0" fontId="5" fillId="0" borderId="12" xfId="72" applyFont="1" applyFill="1" applyBorder="1" applyAlignment="1">
      <alignment vertical="center" wrapText="1"/>
    </xf>
    <xf numFmtId="3" fontId="5" fillId="0" borderId="12" xfId="72" applyNumberFormat="1" applyFont="1" applyFill="1" applyBorder="1" applyAlignment="1">
      <alignment vertical="center" wrapText="1"/>
    </xf>
    <xf numFmtId="169" fontId="5" fillId="0" borderId="12" xfId="72" applyNumberFormat="1" applyFont="1" applyFill="1" applyBorder="1" applyAlignment="1">
      <alignment vertical="center" wrapText="1"/>
    </xf>
    <xf numFmtId="169" fontId="5" fillId="0" borderId="12" xfId="72" quotePrefix="1" applyNumberFormat="1" applyFont="1" applyFill="1" applyBorder="1" applyAlignment="1">
      <alignment vertical="center" wrapText="1"/>
    </xf>
    <xf numFmtId="3" fontId="5" fillId="0" borderId="12" xfId="72" applyNumberFormat="1" applyFont="1" applyFill="1" applyBorder="1" applyAlignment="1">
      <alignment vertical="center" wrapText="1" shrinkToFit="1"/>
    </xf>
    <xf numFmtId="0" fontId="5" fillId="0" borderId="12" xfId="235" applyNumberFormat="1" applyFont="1" applyFill="1" applyBorder="1" applyAlignment="1">
      <alignment vertical="center" wrapText="1" shrinkToFit="1"/>
    </xf>
    <xf numFmtId="0" fontId="5" fillId="0" borderId="13" xfId="72" applyFont="1" applyFill="1" applyBorder="1" applyAlignment="1">
      <alignment vertical="center" wrapText="1"/>
    </xf>
    <xf numFmtId="0" fontId="5" fillId="0" borderId="13" xfId="235" applyNumberFormat="1" applyFont="1" applyFill="1" applyBorder="1" applyAlignment="1">
      <alignment vertical="center" wrapText="1"/>
    </xf>
    <xf numFmtId="0" fontId="5" fillId="0" borderId="11" xfId="72" applyFont="1" applyFill="1" applyBorder="1" applyAlignment="1">
      <alignment horizontal="center" vertical="center" wrapText="1"/>
    </xf>
    <xf numFmtId="3" fontId="5" fillId="0" borderId="11" xfId="72" applyNumberFormat="1" applyFont="1" applyFill="1" applyBorder="1" applyAlignment="1">
      <alignment vertical="center" wrapText="1"/>
    </xf>
    <xf numFmtId="0" fontId="5" fillId="0" borderId="11" xfId="72" applyFont="1" applyFill="1" applyBorder="1" applyAlignment="1">
      <alignment vertical="center" wrapText="1"/>
    </xf>
    <xf numFmtId="0" fontId="5" fillId="0" borderId="11" xfId="235" applyNumberFormat="1" applyFont="1" applyFill="1" applyBorder="1" applyAlignment="1">
      <alignment vertical="center" wrapText="1"/>
    </xf>
    <xf numFmtId="169" fontId="5" fillId="0" borderId="11" xfId="72" applyNumberFormat="1" applyFont="1" applyFill="1" applyBorder="1" applyAlignment="1">
      <alignment vertical="center" wrapText="1"/>
    </xf>
    <xf numFmtId="0" fontId="28" fillId="0" borderId="1" xfId="72" applyFont="1" applyFill="1" applyBorder="1" applyAlignment="1">
      <alignment horizontal="center" vertical="center" wrapText="1"/>
    </xf>
    <xf numFmtId="0" fontId="28" fillId="0" borderId="1" xfId="235" applyNumberFormat="1" applyFont="1" applyFill="1" applyBorder="1" applyAlignment="1">
      <alignment horizontal="center" vertical="center" wrapText="1"/>
    </xf>
    <xf numFmtId="0" fontId="4" fillId="0" borderId="1" xfId="235" applyNumberFormat="1" applyFont="1" applyFill="1" applyBorder="1" applyAlignment="1">
      <alignment vertical="center" wrapText="1"/>
    </xf>
    <xf numFmtId="0" fontId="4" fillId="0" borderId="1" xfId="72" applyFont="1" applyFill="1" applyBorder="1" applyAlignment="1">
      <alignment vertical="center" wrapText="1"/>
    </xf>
    <xf numFmtId="0" fontId="5" fillId="0" borderId="14" xfId="72" applyFont="1" applyFill="1" applyBorder="1" applyAlignment="1">
      <alignment horizontal="center" vertical="center" wrapText="1"/>
    </xf>
    <xf numFmtId="0" fontId="5" fillId="0" borderId="14" xfId="72" applyFont="1" applyFill="1" applyBorder="1" applyAlignment="1">
      <alignment vertical="center" wrapText="1"/>
    </xf>
    <xf numFmtId="0" fontId="5" fillId="0" borderId="12" xfId="72" quotePrefix="1" applyFont="1" applyFill="1" applyBorder="1" applyAlignment="1">
      <alignment vertical="center" wrapText="1"/>
    </xf>
    <xf numFmtId="0" fontId="6" fillId="0" borderId="0" xfId="0" quotePrefix="1" applyFont="1" applyFill="1"/>
    <xf numFmtId="0" fontId="6" fillId="0" borderId="0" xfId="0" applyFont="1" applyFill="1" applyAlignment="1">
      <alignment horizontal="center"/>
    </xf>
    <xf numFmtId="0" fontId="6" fillId="0" borderId="0" xfId="0" applyFont="1" applyFill="1"/>
    <xf numFmtId="0" fontId="7" fillId="0" borderId="14" xfId="47" applyFont="1" applyFill="1" applyBorder="1" applyAlignment="1">
      <alignment horizontal="left" vertical="center"/>
    </xf>
    <xf numFmtId="0" fontId="7" fillId="0" borderId="14" xfId="47" applyFont="1" applyFill="1" applyBorder="1" applyAlignment="1">
      <alignment horizontal="center" vertical="center" wrapText="1"/>
    </xf>
    <xf numFmtId="0" fontId="7" fillId="0" borderId="14" xfId="47"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Border="1" applyAlignment="1">
      <alignment horizontal="right" vertical="center" wrapText="1"/>
    </xf>
    <xf numFmtId="0" fontId="6" fillId="0" borderId="0"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center" wrapText="1"/>
    </xf>
    <xf numFmtId="0" fontId="4" fillId="0" borderId="0" xfId="1" applyFont="1" applyAlignment="1">
      <alignment horizontal="center" vertical="center"/>
    </xf>
    <xf numFmtId="0" fontId="6" fillId="0" borderId="0" xfId="1" applyFont="1" applyAlignment="1">
      <alignment horizontal="center" vertical="center"/>
    </xf>
    <xf numFmtId="0" fontId="4" fillId="0" borderId="0" xfId="2" applyFont="1" applyBorder="1" applyAlignment="1">
      <alignment horizontal="right" vertical="center" wrapText="1"/>
    </xf>
    <xf numFmtId="0" fontId="6" fillId="0" borderId="0" xfId="1" applyFont="1" applyBorder="1" applyAlignment="1">
      <alignment horizontal="center" vertical="center"/>
    </xf>
    <xf numFmtId="0" fontId="11" fillId="0" borderId="0" xfId="1" applyFont="1" applyAlignment="1">
      <alignment horizontal="center" vertical="center" wrapText="1"/>
    </xf>
    <xf numFmtId="0" fontId="10" fillId="0" borderId="0" xfId="1" applyFont="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0" fillId="0" borderId="0" xfId="1" applyFont="1" applyBorder="1" applyAlignment="1">
      <alignment horizontal="center" vertical="center" wrapText="1"/>
    </xf>
    <xf numFmtId="0" fontId="11" fillId="2" borderId="1" xfId="1" applyFont="1" applyFill="1" applyBorder="1" applyAlignment="1">
      <alignment horizontal="center" vertical="center" wrapText="1"/>
    </xf>
    <xf numFmtId="0" fontId="28" fillId="0" borderId="0" xfId="33" applyFont="1" applyFill="1" applyBorder="1" applyAlignment="1">
      <alignment horizontal="center" vertical="center"/>
    </xf>
    <xf numFmtId="0" fontId="28" fillId="0" borderId="0" xfId="33" quotePrefix="1" applyFont="1" applyFill="1" applyBorder="1" applyAlignment="1">
      <alignment horizontal="center" vertical="center"/>
    </xf>
    <xf numFmtId="0" fontId="90" fillId="0" borderId="1" xfId="53" applyFont="1" applyFill="1" applyBorder="1" applyAlignment="1">
      <alignment horizontal="center" vertical="center" wrapText="1"/>
    </xf>
    <xf numFmtId="0" fontId="28" fillId="0" borderId="13" xfId="53" applyFont="1" applyFill="1" applyBorder="1" applyAlignment="1">
      <alignment horizontal="center" vertical="center" wrapText="1"/>
    </xf>
    <xf numFmtId="0" fontId="36" fillId="0" borderId="0" xfId="53" applyFont="1" applyFill="1" applyBorder="1" applyAlignment="1">
      <alignment horizontal="center" vertical="center" wrapText="1"/>
    </xf>
    <xf numFmtId="0" fontId="33" fillId="0" borderId="0" xfId="33" quotePrefix="1" applyFont="1" applyFill="1" applyBorder="1" applyAlignment="1">
      <alignment horizontal="center" vertical="center"/>
    </xf>
    <xf numFmtId="0" fontId="91" fillId="0" borderId="3" xfId="53" applyFont="1" applyFill="1" applyBorder="1" applyAlignment="1">
      <alignment horizontal="right"/>
    </xf>
    <xf numFmtId="0" fontId="4" fillId="0" borderId="0" xfId="2" applyFont="1" applyFill="1" applyBorder="1" applyAlignment="1">
      <alignment horizontal="right" vertical="center" wrapText="1"/>
    </xf>
    <xf numFmtId="1" fontId="90" fillId="0" borderId="1" xfId="53" applyNumberFormat="1" applyFont="1" applyFill="1" applyBorder="1" applyAlignment="1">
      <alignment horizontal="center" vertical="center" wrapText="1"/>
    </xf>
    <xf numFmtId="0" fontId="7" fillId="0" borderId="5" xfId="47" applyFont="1" applyFill="1" applyBorder="1" applyAlignment="1">
      <alignment horizontal="left" vertical="center"/>
    </xf>
    <xf numFmtId="0" fontId="7" fillId="0" borderId="11" xfId="47" applyFont="1" applyFill="1" applyBorder="1" applyAlignment="1">
      <alignment horizontal="left" vertical="center"/>
    </xf>
    <xf numFmtId="0" fontId="7" fillId="0" borderId="5" xfId="47" applyFont="1" applyFill="1" applyBorder="1" applyAlignment="1">
      <alignment horizontal="center" vertical="center"/>
    </xf>
    <xf numFmtId="0" fontId="7" fillId="0" borderId="11" xfId="47" applyFont="1" applyFill="1" applyBorder="1" applyAlignment="1">
      <alignment horizontal="center" vertical="center"/>
    </xf>
    <xf numFmtId="2" fontId="7" fillId="0" borderId="5" xfId="47" applyNumberFormat="1" applyFont="1" applyFill="1" applyBorder="1" applyAlignment="1">
      <alignment horizontal="center" vertical="center" wrapText="1"/>
    </xf>
    <xf numFmtId="2" fontId="7" fillId="0" borderId="11" xfId="47" applyNumberFormat="1" applyFont="1" applyFill="1" applyBorder="1" applyAlignment="1">
      <alignment horizontal="center" vertical="center" wrapText="1"/>
    </xf>
    <xf numFmtId="0" fontId="7" fillId="0" borderId="9" xfId="47" applyFont="1" applyFill="1" applyBorder="1" applyAlignment="1">
      <alignment horizontal="center" vertical="center"/>
    </xf>
    <xf numFmtId="0" fontId="7" fillId="0" borderId="13" xfId="47" applyFont="1" applyFill="1" applyBorder="1" applyAlignment="1">
      <alignment horizontal="center" vertical="center"/>
    </xf>
    <xf numFmtId="2" fontId="7" fillId="0" borderId="9" xfId="47" applyNumberFormat="1" applyFont="1" applyFill="1" applyBorder="1" applyAlignment="1">
      <alignment horizontal="center" vertical="center" wrapText="1"/>
    </xf>
    <xf numFmtId="2" fontId="7" fillId="0" borderId="13" xfId="47" applyNumberFormat="1" applyFont="1" applyFill="1" applyBorder="1" applyAlignment="1">
      <alignment horizontal="center" vertical="center" wrapText="1"/>
    </xf>
    <xf numFmtId="0" fontId="7" fillId="0" borderId="12" xfId="47" applyFont="1" applyFill="1" applyBorder="1" applyAlignment="1">
      <alignment horizontal="left" vertical="center"/>
    </xf>
    <xf numFmtId="0" fontId="7" fillId="0" borderId="13" xfId="47" applyFont="1" applyFill="1" applyBorder="1" applyAlignment="1">
      <alignment horizontal="left" vertical="center"/>
    </xf>
    <xf numFmtId="2" fontId="7" fillId="0" borderId="12" xfId="47" applyNumberFormat="1" applyFont="1" applyFill="1" applyBorder="1" applyAlignment="1">
      <alignment horizontal="center" vertical="center" wrapText="1"/>
    </xf>
    <xf numFmtId="0" fontId="28" fillId="0" borderId="1" xfId="47" applyFont="1" applyFill="1" applyBorder="1" applyAlignment="1">
      <alignment horizontal="left" vertical="center"/>
    </xf>
    <xf numFmtId="0" fontId="28" fillId="0" borderId="1" xfId="47" applyFont="1" applyFill="1" applyBorder="1" applyAlignment="1">
      <alignment horizontal="left" vertical="center" wrapText="1"/>
    </xf>
    <xf numFmtId="0" fontId="26" fillId="0" borderId="0" xfId="47" applyFont="1" applyFill="1" applyAlignment="1">
      <alignment horizontal="left" vertical="center"/>
    </xf>
    <xf numFmtId="0" fontId="24" fillId="0" borderId="0" xfId="47" applyFont="1" applyFill="1" applyAlignment="1">
      <alignment horizontal="right" vertical="center" wrapText="1"/>
    </xf>
    <xf numFmtId="0" fontId="7" fillId="0" borderId="12" xfId="47" applyFont="1" applyFill="1" applyBorder="1" applyAlignment="1">
      <alignment horizontal="center" vertical="center"/>
    </xf>
    <xf numFmtId="0" fontId="7" fillId="0" borderId="9" xfId="47" applyFont="1" applyFill="1" applyBorder="1" applyAlignment="1">
      <alignment horizontal="left" vertical="center"/>
    </xf>
    <xf numFmtId="2" fontId="7" fillId="0" borderId="9" xfId="47" applyNumberFormat="1" applyFont="1" applyBorder="1" applyAlignment="1">
      <alignment horizontal="center" vertical="center" wrapText="1"/>
    </xf>
    <xf numFmtId="2" fontId="7" fillId="0" borderId="12" xfId="47" applyNumberFormat="1" applyFont="1" applyBorder="1" applyAlignment="1">
      <alignment horizontal="center" vertical="center" wrapText="1"/>
    </xf>
    <xf numFmtId="0" fontId="24" fillId="0" borderId="0" xfId="47" applyFont="1" applyFill="1" applyAlignment="1">
      <alignment horizontal="center" vertical="center" wrapText="1"/>
    </xf>
    <xf numFmtId="0" fontId="26" fillId="0" borderId="0" xfId="47" applyFont="1" applyFill="1" applyAlignment="1">
      <alignment horizontal="center" vertical="center" wrapText="1"/>
    </xf>
    <xf numFmtId="0" fontId="5" fillId="0" borderId="0" xfId="72" applyFont="1" applyFill="1" applyAlignment="1">
      <alignment horizontal="center"/>
    </xf>
    <xf numFmtId="0" fontId="4" fillId="0" borderId="0" xfId="72" applyFont="1" applyFill="1" applyAlignment="1">
      <alignment horizontal="center" vertical="center"/>
    </xf>
    <xf numFmtId="0" fontId="6" fillId="0" borderId="0" xfId="72" applyFont="1" applyFill="1" applyAlignment="1">
      <alignment horizontal="center" vertical="center"/>
    </xf>
  </cellXfs>
  <cellStyles count="242">
    <cellStyle name="          _x000d__x000a_shell=progman.exe_x000d__x000a_m" xfId="73"/>
    <cellStyle name="#,##0" xfId="74"/>
    <cellStyle name="??" xfId="75"/>
    <cellStyle name="?? [0.00]_PRODUCT DETAIL Q1" xfId="76"/>
    <cellStyle name="?? [0]" xfId="77"/>
    <cellStyle name="?_x001d_??%U©÷u&amp;H©÷9_x0008_?_x0009_s_x000a__x0007__x0001__x0001_" xfId="78"/>
    <cellStyle name="???? [0.00]_PRODUCT DETAIL Q1" xfId="79"/>
    <cellStyle name="????_PRODUCT DETAIL Q1" xfId="80"/>
    <cellStyle name="???[0]_?? DI" xfId="81"/>
    <cellStyle name="???_?? DI" xfId="82"/>
    <cellStyle name="??[0]_MATL COST ANALYSIS" xfId="83"/>
    <cellStyle name="??_ ??? ???? " xfId="84"/>
    <cellStyle name="??A? [0]_ÿÿÿÿÿÿ_1_¢¬???¢â? " xfId="85"/>
    <cellStyle name="??A?_ÿÿÿÿÿÿ_1_¢¬???¢â? " xfId="86"/>
    <cellStyle name="?¡±¢¥?_?¨ù??¢´¢¥_¢¬???¢â? " xfId="87"/>
    <cellStyle name="?ðÇ%U?&amp;H?_x0008_?s_x000a__x0007__x0001__x0001_" xfId="88"/>
    <cellStyle name="_Huong CHI tieu Nhiem vu CTMTQG 2014(1)" xfId="89"/>
    <cellStyle name="_KH.DTC.gd2016-2020 tinh (T2-2015)" xfId="90"/>
    <cellStyle name="•W€_STDFOR" xfId="91"/>
    <cellStyle name="•W_MARINE" xfId="92"/>
    <cellStyle name="W_STDFOR" xfId="93"/>
    <cellStyle name="0.0" xfId="94"/>
    <cellStyle name="0.00" xfId="95"/>
    <cellStyle name="1" xfId="96"/>
    <cellStyle name="2" xfId="97"/>
    <cellStyle name="3" xfId="98"/>
    <cellStyle name="4" xfId="99"/>
    <cellStyle name="6" xfId="100"/>
    <cellStyle name="ÅëÈ­ [0]_¿ì¹°Åë" xfId="101"/>
    <cellStyle name="AeE­ [0]_INQUIRY ¿µ¾÷AßAø " xfId="102"/>
    <cellStyle name="ÅëÈ­_¿ì¹°Åë" xfId="103"/>
    <cellStyle name="AeE­_INQUIRY ¿µ¾÷AßAø " xfId="104"/>
    <cellStyle name="ÄÞ¸¶ [0]_¿ì¹°Åë" xfId="105"/>
    <cellStyle name="AÞ¸¶ [0]_INQUIRY ¿?¾÷AßAø " xfId="106"/>
    <cellStyle name="ÄÞ¸¶_¿ì¹°Åë" xfId="107"/>
    <cellStyle name="AÞ¸¶_INQUIRY ¿?¾÷AßAø " xfId="108"/>
    <cellStyle name="C?AØ_¿?¾÷CoE² " xfId="109"/>
    <cellStyle name="Ç¥ÁØ_´çÃÊ±¸ÀÔ»ý»ê" xfId="110"/>
    <cellStyle name="C￥AØ_¿μ¾÷CoE² " xfId="111"/>
    <cellStyle name="Ç¥ÁØ_PO0862_bldg_BQ" xfId="112"/>
    <cellStyle name="Calc Currency (0)" xfId="113"/>
    <cellStyle name="category" xfId="114"/>
    <cellStyle name="Comma 10" xfId="17"/>
    <cellStyle name="Comma 10 10" xfId="115"/>
    <cellStyle name="Comma 10 10 2" xfId="18"/>
    <cellStyle name="Comma 10 10 2 2" xfId="59"/>
    <cellStyle name="Comma 10 3" xfId="19"/>
    <cellStyle name="Comma 10 4" xfId="20"/>
    <cellStyle name="Comma 10 4 2" xfId="116"/>
    <cellStyle name="Comma 11" xfId="21"/>
    <cellStyle name="Comma 11 2 2" xfId="117"/>
    <cellStyle name="Comma 11 4" xfId="22"/>
    <cellStyle name="Comma 13" xfId="23"/>
    <cellStyle name="Comma 14" xfId="118"/>
    <cellStyle name="Comma 15" xfId="119"/>
    <cellStyle name="Comma 2" xfId="9"/>
    <cellStyle name="Comma 2 2" xfId="24"/>
    <cellStyle name="Comma 2 28" xfId="120"/>
    <cellStyle name="Comma 2 3" xfId="68"/>
    <cellStyle name="Comma 2 3 2" xfId="234"/>
    <cellStyle name="Comma 29 3" xfId="235"/>
    <cellStyle name="Comma 3" xfId="25"/>
    <cellStyle name="Comma 3 2" xfId="26"/>
    <cellStyle name="Comma 32 3" xfId="57"/>
    <cellStyle name="Comma 35" xfId="27"/>
    <cellStyle name="Comma 35 5" xfId="14"/>
    <cellStyle name="Comma 35 5 2" xfId="50"/>
    <cellStyle name="Comma 35 5 3" xfId="15"/>
    <cellStyle name="Comma 35 5 3 2" xfId="51"/>
    <cellStyle name="Comma 35 5 3 3" xfId="240"/>
    <cellStyle name="Comma 35 5 4" xfId="239"/>
    <cellStyle name="Comma 4" xfId="6"/>
    <cellStyle name="Comma 4 2" xfId="8"/>
    <cellStyle name="Comma 4 20" xfId="121"/>
    <cellStyle name="Comma 4 3" xfId="122"/>
    <cellStyle name="Comma 5" xfId="49"/>
    <cellStyle name="Comma 5 2" xfId="28"/>
    <cellStyle name="Comma 54" xfId="29"/>
    <cellStyle name="Comma 6" xfId="55"/>
    <cellStyle name="Comma 6 2" xfId="71"/>
    <cellStyle name="Comma 7" xfId="60"/>
    <cellStyle name="Comma 75" xfId="30"/>
    <cellStyle name="Comma 76" xfId="236"/>
    <cellStyle name="Comma 76 2" xfId="58"/>
    <cellStyle name="Comma 78" xfId="123"/>
    <cellStyle name="Comma 8" xfId="124"/>
    <cellStyle name="Comma0" xfId="125"/>
    <cellStyle name="Currency0" xfId="126"/>
    <cellStyle name="Date" xfId="127"/>
    <cellStyle name="Dezimal [0]_UXO VII" xfId="128"/>
    <cellStyle name="Dezimal_UXO VII" xfId="129"/>
    <cellStyle name="Euro" xfId="130"/>
    <cellStyle name="Fixed" xfId="131"/>
    <cellStyle name="Grey" xfId="132"/>
    <cellStyle name="HEADER" xfId="133"/>
    <cellStyle name="Header1" xfId="134"/>
    <cellStyle name="Header2" xfId="135"/>
    <cellStyle name="Heading1" xfId="136"/>
    <cellStyle name="Heading2" xfId="137"/>
    <cellStyle name="Input [yellow]" xfId="138"/>
    <cellStyle name="Ledger 17 x 11 in" xfId="31"/>
    <cellStyle name="Ledger 17 x 11 in 10" xfId="32"/>
    <cellStyle name="Ledger 17 x 11 in 2" xfId="10"/>
    <cellStyle name="Ledger 17 x 11 in 3" xfId="139"/>
    <cellStyle name="Ledger 17 x 11 in_Cong no theo CV 20-huyen Nghi Xuan" xfId="12"/>
    <cellStyle name="Migliaia (0)_CALPREZZ" xfId="140"/>
    <cellStyle name="Migliaia_ PESO ELETTR." xfId="141"/>
    <cellStyle name="Millares [0]_Well Timing" xfId="142"/>
    <cellStyle name="Millares_Well Timing" xfId="143"/>
    <cellStyle name="Model" xfId="144"/>
    <cellStyle name="moi" xfId="145"/>
    <cellStyle name="Moneda [0]_Well Timing" xfId="146"/>
    <cellStyle name="Moneda_Well Timing" xfId="147"/>
    <cellStyle name="n" xfId="148"/>
    <cellStyle name="Normal" xfId="0" builtinId="0"/>
    <cellStyle name="Normal - Style1" xfId="149"/>
    <cellStyle name="Normal 10" xfId="33"/>
    <cellStyle name="Normal 10 2" xfId="150"/>
    <cellStyle name="Normal 11" xfId="34"/>
    <cellStyle name="Normal 11 4" xfId="237"/>
    <cellStyle name="Normal 11 4 2" xfId="69"/>
    <cellStyle name="Normal 12" xfId="61"/>
    <cellStyle name="Normal 13" xfId="70"/>
    <cellStyle name="Normal 14" xfId="62"/>
    <cellStyle name="Normal 15" xfId="151"/>
    <cellStyle name="Normal 16" xfId="35"/>
    <cellStyle name="Normal 17" xfId="36"/>
    <cellStyle name="Normal 18" xfId="37"/>
    <cellStyle name="Normal 19" xfId="13"/>
    <cellStyle name="Normal 19 4" xfId="152"/>
    <cellStyle name="Normal 2" xfId="1"/>
    <cellStyle name="Normal 2 2" xfId="2"/>
    <cellStyle name="Normal 2 2 2" xfId="72"/>
    <cellStyle name="Normal 2 26 3" xfId="38"/>
    <cellStyle name="Normal 2 3" xfId="48"/>
    <cellStyle name="Normal 2 3 2" xfId="153"/>
    <cellStyle name="Normal 2 3 3" xfId="154"/>
    <cellStyle name="Normal 2 4" xfId="56"/>
    <cellStyle name="Normal 2_Bang bieu" xfId="155"/>
    <cellStyle name="Normal 20" xfId="156"/>
    <cellStyle name="Normal 21" xfId="157"/>
    <cellStyle name="Normal 22" xfId="158"/>
    <cellStyle name="Normal 23" xfId="159"/>
    <cellStyle name="Normal 23 2" xfId="63"/>
    <cellStyle name="Normal 24" xfId="160"/>
    <cellStyle name="Normal 25" xfId="161"/>
    <cellStyle name="Normal 25 3" xfId="39"/>
    <cellStyle name="Normal 25 3 2" xfId="64"/>
    <cellStyle name="Normal 26" xfId="162"/>
    <cellStyle name="Normal 27" xfId="163"/>
    <cellStyle name="Normal 28" xfId="164"/>
    <cellStyle name="Normal 29" xfId="165"/>
    <cellStyle name="Normal 3" xfId="3"/>
    <cellStyle name="Normal 3 2" xfId="166"/>
    <cellStyle name="Normal 30" xfId="167"/>
    <cellStyle name="Normal 31" xfId="168"/>
    <cellStyle name="Normal 31 2 3" xfId="40"/>
    <cellStyle name="Normal 31 2 3 3" xfId="16"/>
    <cellStyle name="Normal 31 2 3 3 2" xfId="52"/>
    <cellStyle name="Normal 31 2 3 3 3" xfId="241"/>
    <cellStyle name="Normal 32" xfId="169"/>
    <cellStyle name="Normal 33" xfId="170"/>
    <cellStyle name="Normal 34" xfId="171"/>
    <cellStyle name="Normal 35" xfId="172"/>
    <cellStyle name="Normal 36" xfId="173"/>
    <cellStyle name="Normal 37" xfId="41"/>
    <cellStyle name="Normal 38" xfId="174"/>
    <cellStyle name="Normal 39" xfId="175"/>
    <cellStyle name="Normal 4" xfId="42"/>
    <cellStyle name="Normal 4 2" xfId="43"/>
    <cellStyle name="Normal 4 2 3" xfId="65"/>
    <cellStyle name="Normal 4_Bang bieu" xfId="176"/>
    <cellStyle name="Normal 40" xfId="177"/>
    <cellStyle name="Normal 5" xfId="44"/>
    <cellStyle name="Normal 5 2" xfId="178"/>
    <cellStyle name="Normal 5_Bao cao chi tiet NSDP thang 13-2010 (KH+TC)" xfId="179"/>
    <cellStyle name="Normal 55" xfId="45"/>
    <cellStyle name="Normal 6" xfId="47"/>
    <cellStyle name="Normal 6 2" xfId="180"/>
    <cellStyle name="Normal 6 3" xfId="181"/>
    <cellStyle name="Normal 7" xfId="53"/>
    <cellStyle name="Normal 77" xfId="46"/>
    <cellStyle name="Normal 8" xfId="66"/>
    <cellStyle name="Normal 8 2" xfId="182"/>
    <cellStyle name="Normal 9" xfId="67"/>
    <cellStyle name="Normal 9 2" xfId="183"/>
    <cellStyle name="Normal 9 3" xfId="184"/>
    <cellStyle name="Normal 9_BieuHD2016-2020Tquang2(OK)" xfId="185"/>
    <cellStyle name="Normal_Bieu mau (CV )" xfId="7"/>
    <cellStyle name="Normal_Bieu mau (CV )_KH KTDN 2013 (File kem) - Bieu tong hop" xfId="11"/>
    <cellStyle name="Normal_Rà soát DAĐTXDCB" xfId="238"/>
    <cellStyle name="Normal_Sheet1_1" xfId="4"/>
    <cellStyle name="Normal1" xfId="186"/>
    <cellStyle name="Normale_ PESO ELETTR." xfId="187"/>
    <cellStyle name="Œ…‹æØ‚è [0.00]_laroux" xfId="188"/>
    <cellStyle name="Œ…‹æØ‚è_laroux" xfId="189"/>
    <cellStyle name="oft Excel]_x000d__x000a_Comment=The open=/f lines load custom functions into the Paste Function list._x000d__x000a_Maximized=2_x000d__x000a_Basics=1_x000d__x000a_A" xfId="190"/>
    <cellStyle name="oft Excel]_x000d__x000a_Comment=The open=/f lines load custom functions into the Paste Function list._x000d__x000a_Maximized=3_x000d__x000a_Basics=1_x000d__x000a_A" xfId="191"/>
    <cellStyle name="omma [0]_Mktg Prog" xfId="192"/>
    <cellStyle name="ormal_Sheet1_1" xfId="193"/>
    <cellStyle name="Percent [2]" xfId="194"/>
    <cellStyle name="Percent 2" xfId="5"/>
    <cellStyle name="Percent 3" xfId="54"/>
    <cellStyle name="s]_x000d__x000a_spooler=yes_x000d__x000a_load=_x000d__x000a_Beep=yes_x000d__x000a_NullPort=None_x000d__x000a_BorderWidth=3_x000d__x000a_CursorBlinkRate=1200_x000d__x000a_DoubleClickSpeed=452_x000d__x000a_Programs=co" xfId="195"/>
    <cellStyle name="style" xfId="196"/>
    <cellStyle name="Style 1" xfId="197"/>
    <cellStyle name="subhead" xfId="198"/>
    <cellStyle name="T" xfId="199"/>
    <cellStyle name="th" xfId="200"/>
    <cellStyle name="þ_x001d_ð·_x000c_æþ'_x000d_ßþU_x0001_Ø_x0005_ü_x0014__x0007__x0001__x0001_" xfId="201"/>
    <cellStyle name="þ_x001d_ðÇ%Uý—&amp;Hý9_x0008_Ÿ_x0009_s_x000a__x0007__x0001__x0001_" xfId="202"/>
    <cellStyle name="Valuta (0)_CALPREZZ" xfId="203"/>
    <cellStyle name="Valuta_ PESO ELETTR." xfId="204"/>
    <cellStyle name="viet" xfId="205"/>
    <cellStyle name="viet2" xfId="206"/>
    <cellStyle name="Währung [0]_UXO VII" xfId="207"/>
    <cellStyle name="Währung_UXO VII" xfId="208"/>
    <cellStyle name="xuan" xfId="209"/>
    <cellStyle name=" [0.00]_ Att. 1- Cover" xfId="210"/>
    <cellStyle name="_ Att. 1- Cover" xfId="211"/>
    <cellStyle name="?_ Att. 1- Cover" xfId="212"/>
    <cellStyle name="똿뗦먛귟 [0.00]_PRODUCT DETAIL Q1" xfId="213"/>
    <cellStyle name="똿뗦먛귟_PRODUCT DETAIL Q1" xfId="214"/>
    <cellStyle name="믅됞 [0.00]_PRODUCT DETAIL Q1" xfId="215"/>
    <cellStyle name="믅됞_PRODUCT DETAIL Q1" xfId="216"/>
    <cellStyle name="백분율_95" xfId="217"/>
    <cellStyle name="뷭?_BOOKSHIP" xfId="218"/>
    <cellStyle name="안건회계법인" xfId="219"/>
    <cellStyle name="콤마 [0]_ 비목별 월별기술 " xfId="220"/>
    <cellStyle name="콤마_ 비목별 월별기술 " xfId="221"/>
    <cellStyle name="통화 [0]_1202" xfId="222"/>
    <cellStyle name="통화_1202" xfId="223"/>
    <cellStyle name="표준_(정보부문)월별인원계획" xfId="224"/>
    <cellStyle name="一般_00Q3902REV.1" xfId="225"/>
    <cellStyle name="千分位[0]_00Q3902REV.1" xfId="226"/>
    <cellStyle name="千分位_00Q3902REV.1" xfId="227"/>
    <cellStyle name="桁区切り_NADUONG BQ (Draft)" xfId="228"/>
    <cellStyle name="標準_BQ（業者）" xfId="229"/>
    <cellStyle name="貨幣 [0]_00Q3902REV.1" xfId="230"/>
    <cellStyle name="貨幣[0]_BRE" xfId="231"/>
    <cellStyle name="貨幣_00Q3902REV.1" xfId="232"/>
    <cellStyle name="通貨_MITSUI1_BQ" xfId="2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1607343</xdr:colOff>
      <xdr:row>2</xdr:row>
      <xdr:rowOff>56028</xdr:rowOff>
    </xdr:from>
    <xdr:to>
      <xdr:col>4</xdr:col>
      <xdr:colOff>549789</xdr:colOff>
      <xdr:row>2</xdr:row>
      <xdr:rowOff>56028</xdr:rowOff>
    </xdr:to>
    <xdr:cxnSp macro="">
      <xdr:nvCxnSpPr>
        <xdr:cNvPr id="3" name="Straight Connector 2"/>
        <xdr:cNvCxnSpPr/>
      </xdr:nvCxnSpPr>
      <xdr:spPr>
        <a:xfrm>
          <a:off x="3238499" y="663247"/>
          <a:ext cx="218094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1735634</xdr:colOff>
      <xdr:row>2</xdr:row>
      <xdr:rowOff>42333</xdr:rowOff>
    </xdr:from>
    <xdr:to>
      <xdr:col>3</xdr:col>
      <xdr:colOff>3016239</xdr:colOff>
      <xdr:row>2</xdr:row>
      <xdr:rowOff>42334</xdr:rowOff>
    </xdr:to>
    <xdr:cxnSp macro="">
      <xdr:nvCxnSpPr>
        <xdr:cNvPr id="2" name="Straight Connector 1"/>
        <xdr:cNvCxnSpPr/>
      </xdr:nvCxnSpPr>
      <xdr:spPr>
        <a:xfrm flipV="1">
          <a:off x="4212134" y="444500"/>
          <a:ext cx="394760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1908986</xdr:colOff>
      <xdr:row>2</xdr:row>
      <xdr:rowOff>31750</xdr:rowOff>
    </xdr:from>
    <xdr:to>
      <xdr:col>4</xdr:col>
      <xdr:colOff>996174</xdr:colOff>
      <xdr:row>2</xdr:row>
      <xdr:rowOff>31750</xdr:rowOff>
    </xdr:to>
    <xdr:cxnSp macro="">
      <xdr:nvCxnSpPr>
        <xdr:cNvPr id="2" name="Straight Connector 1"/>
        <xdr:cNvCxnSpPr/>
      </xdr:nvCxnSpPr>
      <xdr:spPr>
        <a:xfrm>
          <a:off x="2516205" y="436563"/>
          <a:ext cx="323056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2714618</xdr:colOff>
      <xdr:row>2</xdr:row>
      <xdr:rowOff>35719</xdr:rowOff>
    </xdr:from>
    <xdr:to>
      <xdr:col>4</xdr:col>
      <xdr:colOff>154776</xdr:colOff>
      <xdr:row>2</xdr:row>
      <xdr:rowOff>47625</xdr:rowOff>
    </xdr:to>
    <xdr:cxnSp macro="">
      <xdr:nvCxnSpPr>
        <xdr:cNvPr id="2" name="Straight Connector 1"/>
        <xdr:cNvCxnSpPr/>
      </xdr:nvCxnSpPr>
      <xdr:spPr>
        <a:xfrm>
          <a:off x="2976556" y="440532"/>
          <a:ext cx="2893220" cy="119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90</xdr:row>
      <xdr:rowOff>0</xdr:rowOff>
    </xdr:from>
    <xdr:to>
      <xdr:col>1</xdr:col>
      <xdr:colOff>638175</xdr:colOff>
      <xdr:row>90</xdr:row>
      <xdr:rowOff>38100</xdr:rowOff>
    </xdr:to>
    <xdr:sp macro="" textlink="">
      <xdr:nvSpPr>
        <xdr:cNvPr id="2" name="Text Box 19"/>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3" name="Text Box 20"/>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 name="Text Box 2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2"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3"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4"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5"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6"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17" name="Text Box 27"/>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18" name="Text Box 22"/>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19" name="Text Box 23"/>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0" name="Text Box 24"/>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1" name="Text Box 25"/>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2" name="Text Box 26"/>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3" name="Text Box 27"/>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4" name="Text Box 22"/>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5" name="Text Box 25"/>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6" name="Text Box 26"/>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7" name="Text Box 27"/>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8" name="Text Box 22"/>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29" name="Text Box 23"/>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30" name="Text Box 24"/>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47625</xdr:rowOff>
    </xdr:to>
    <xdr:sp macro="" textlink="">
      <xdr:nvSpPr>
        <xdr:cNvPr id="31" name="Text Box 1"/>
        <xdr:cNvSpPr txBox="1">
          <a:spLocks noChangeArrowheads="1"/>
        </xdr:cNvSpPr>
      </xdr:nvSpPr>
      <xdr:spPr bwMode="auto">
        <a:xfrm>
          <a:off x="285750" y="20440650"/>
          <a:ext cx="638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32" name="Text Box 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33" name="Text Box 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34" name="Text Box 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35" name="Text Box 19"/>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36" name="Text Box 20"/>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37" name="Text Box 2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38"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39"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0"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1"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2"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3"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4"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5"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6"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7"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8"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49"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0" name="Text Box 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1" name="Text Box 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2" name="Text Box 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3" name="Text Box 19"/>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4" name="Text Box 20"/>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5" name="Text Box 2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6"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7"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8"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59"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0"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1"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2"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3"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4"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5"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6"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7"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8" name="Text Box 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69" name="Text Box 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0" name="Text Box 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1" name="Text Box 19"/>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2" name="Text Box 20"/>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3" name="Text Box 2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4"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5"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6"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7"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8"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79"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0"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1"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2"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3"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4"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5"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6" name="Text Box 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7" name="Text Box 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8" name="Text Box 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89" name="Text Box 19"/>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0" name="Text Box 20"/>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1" name="Text Box 2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2"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3"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4"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5"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6"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7"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8"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99"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0"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1"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2"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3"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4" name="Text Box 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5" name="Text Box 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6" name="Text Box 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7" name="Text Box 19"/>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8" name="Text Box 20"/>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09" name="Text Box 21"/>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0"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1"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2"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3"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4"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5" name="Text Box 24"/>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6" name="Text Box 25"/>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7" name="Text Box 26"/>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8" name="Text Box 27"/>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19" name="Text Box 22"/>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638175</xdr:colOff>
      <xdr:row>90</xdr:row>
      <xdr:rowOff>38100</xdr:rowOff>
    </xdr:to>
    <xdr:sp macro="" textlink="">
      <xdr:nvSpPr>
        <xdr:cNvPr id="120" name="Text Box 23"/>
        <xdr:cNvSpPr txBox="1">
          <a:spLocks noChangeArrowheads="1"/>
        </xdr:cNvSpPr>
      </xdr:nvSpPr>
      <xdr:spPr bwMode="auto">
        <a:xfrm>
          <a:off x="285750" y="20440650"/>
          <a:ext cx="6381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190500</xdr:colOff>
      <xdr:row>3</xdr:row>
      <xdr:rowOff>57150</xdr:rowOff>
    </xdr:from>
    <xdr:to>
      <xdr:col>10</xdr:col>
      <xdr:colOff>314325</xdr:colOff>
      <xdr:row>3</xdr:row>
      <xdr:rowOff>66675</xdr:rowOff>
    </xdr:to>
    <xdr:cxnSp macro="">
      <xdr:nvCxnSpPr>
        <xdr:cNvPr id="122" name="Straight Connector 121"/>
        <xdr:cNvCxnSpPr/>
      </xdr:nvCxnSpPr>
      <xdr:spPr>
        <a:xfrm flipV="1">
          <a:off x="4229100" y="962025"/>
          <a:ext cx="45434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1466850</xdr:colOff>
      <xdr:row>2</xdr:row>
      <xdr:rowOff>57150</xdr:rowOff>
    </xdr:from>
    <xdr:to>
      <xdr:col>3</xdr:col>
      <xdr:colOff>3495675</xdr:colOff>
      <xdr:row>2</xdr:row>
      <xdr:rowOff>57150</xdr:rowOff>
    </xdr:to>
    <xdr:cxnSp macro="">
      <xdr:nvCxnSpPr>
        <xdr:cNvPr id="2" name="Straight Connector 1"/>
        <xdr:cNvCxnSpPr/>
      </xdr:nvCxnSpPr>
      <xdr:spPr>
        <a:xfrm>
          <a:off x="3552825" y="742950"/>
          <a:ext cx="3619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1619250</xdr:colOff>
      <xdr:row>3</xdr:row>
      <xdr:rowOff>11906</xdr:rowOff>
    </xdr:from>
    <xdr:to>
      <xdr:col>4</xdr:col>
      <xdr:colOff>523875</xdr:colOff>
      <xdr:row>3</xdr:row>
      <xdr:rowOff>11906</xdr:rowOff>
    </xdr:to>
    <xdr:cxnSp macro="">
      <xdr:nvCxnSpPr>
        <xdr:cNvPr id="3" name="Straight Connector 2"/>
        <xdr:cNvCxnSpPr/>
      </xdr:nvCxnSpPr>
      <xdr:spPr>
        <a:xfrm>
          <a:off x="4000500" y="583406"/>
          <a:ext cx="37742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topLeftCell="A10" zoomScale="80" zoomScaleNormal="85" zoomScaleSheetLayoutView="80" workbookViewId="0">
      <selection activeCell="B20" sqref="B20"/>
    </sheetView>
  </sheetViews>
  <sheetFormatPr defaultColWidth="9.140625" defaultRowHeight="15.75"/>
  <cols>
    <col min="1" max="1" width="6.140625" style="3" customWidth="1"/>
    <col min="2" max="2" width="18.42578125" style="3" bestFit="1" customWidth="1"/>
    <col min="3" max="3" width="28.7109375" style="3" customWidth="1"/>
    <col min="4" max="4" width="19.85546875" style="3" customWidth="1"/>
    <col min="5" max="5" width="46.28515625" style="3" customWidth="1"/>
    <col min="6" max="6" width="15.7109375" style="3" customWidth="1"/>
    <col min="7" max="7" width="9.140625" style="3"/>
    <col min="8" max="8" width="13.5703125" style="3" customWidth="1"/>
    <col min="9" max="16384" width="9.140625" style="3"/>
  </cols>
  <sheetData>
    <row r="1" spans="1:12" ht="32.25" customHeight="1">
      <c r="A1" s="279" t="s">
        <v>119</v>
      </c>
      <c r="B1" s="279"/>
      <c r="C1" s="279"/>
      <c r="D1" s="279"/>
      <c r="E1" s="279"/>
      <c r="F1" s="279"/>
      <c r="G1" s="1"/>
      <c r="H1" s="1"/>
      <c r="I1" s="1"/>
      <c r="J1" s="1"/>
      <c r="K1" s="1"/>
      <c r="L1" s="2"/>
    </row>
    <row r="2" spans="1:12">
      <c r="A2" s="277" t="s">
        <v>931</v>
      </c>
      <c r="B2" s="278"/>
      <c r="C2" s="278"/>
      <c r="D2" s="278"/>
      <c r="E2" s="278"/>
      <c r="F2" s="278"/>
      <c r="G2" s="1"/>
      <c r="H2" s="1"/>
      <c r="I2" s="1"/>
      <c r="J2" s="1"/>
      <c r="K2" s="1"/>
      <c r="L2" s="2"/>
    </row>
    <row r="3" spans="1:12">
      <c r="A3" s="4"/>
      <c r="B3" s="5"/>
      <c r="C3" s="5"/>
      <c r="D3" s="5"/>
      <c r="E3" s="5"/>
      <c r="F3" s="5"/>
      <c r="G3" s="1"/>
      <c r="H3" s="1"/>
      <c r="I3" s="1"/>
      <c r="J3" s="1"/>
      <c r="K3" s="1"/>
      <c r="L3" s="2"/>
    </row>
    <row r="4" spans="1:12" ht="31.5">
      <c r="A4" s="6" t="s">
        <v>0</v>
      </c>
      <c r="B4" s="6" t="s">
        <v>1</v>
      </c>
      <c r="C4" s="6" t="s">
        <v>2</v>
      </c>
      <c r="D4" s="6" t="s">
        <v>21</v>
      </c>
      <c r="E4" s="6" t="s">
        <v>3</v>
      </c>
      <c r="F4" s="6" t="s">
        <v>11</v>
      </c>
      <c r="G4" s="7"/>
      <c r="H4" s="7"/>
      <c r="I4" s="7"/>
      <c r="J4" s="7"/>
      <c r="K4" s="7"/>
      <c r="L4" s="2"/>
    </row>
    <row r="5" spans="1:12">
      <c r="A5" s="6" t="s">
        <v>63</v>
      </c>
      <c r="B5" s="274" t="s">
        <v>36</v>
      </c>
      <c r="C5" s="274"/>
      <c r="D5" s="274"/>
      <c r="E5" s="6"/>
      <c r="F5" s="6"/>
      <c r="G5" s="7"/>
      <c r="H5" s="7"/>
      <c r="I5" s="7"/>
      <c r="J5" s="7"/>
      <c r="K5" s="7"/>
      <c r="L5" s="2"/>
    </row>
    <row r="6" spans="1:12">
      <c r="A6" s="6" t="s">
        <v>35</v>
      </c>
      <c r="B6" s="274" t="s">
        <v>64</v>
      </c>
      <c r="C6" s="274"/>
      <c r="D6" s="274"/>
      <c r="E6" s="6"/>
      <c r="F6" s="6"/>
      <c r="G6" s="7"/>
      <c r="H6" s="7"/>
      <c r="I6" s="7"/>
      <c r="J6" s="7"/>
      <c r="K6" s="7"/>
      <c r="L6" s="2"/>
    </row>
    <row r="7" spans="1:12" ht="31.5">
      <c r="A7" s="8">
        <v>1</v>
      </c>
      <c r="B7" s="8" t="s">
        <v>41</v>
      </c>
      <c r="C7" s="9" t="s">
        <v>56</v>
      </c>
      <c r="D7" s="8" t="s">
        <v>42</v>
      </c>
      <c r="E7" s="8"/>
      <c r="F7" s="9" t="s">
        <v>17</v>
      </c>
      <c r="G7" s="7"/>
      <c r="H7" s="7"/>
      <c r="I7" s="7"/>
      <c r="J7" s="7"/>
      <c r="K7" s="7"/>
      <c r="L7" s="2"/>
    </row>
    <row r="8" spans="1:12" ht="31.5">
      <c r="A8" s="8">
        <v>2</v>
      </c>
      <c r="B8" s="8" t="s">
        <v>43</v>
      </c>
      <c r="C8" s="8" t="s">
        <v>44</v>
      </c>
      <c r="D8" s="8" t="s">
        <v>45</v>
      </c>
      <c r="E8" s="25" t="s">
        <v>46</v>
      </c>
      <c r="F8" s="9" t="s">
        <v>17</v>
      </c>
      <c r="G8" s="7"/>
      <c r="H8" s="7"/>
      <c r="I8" s="7"/>
      <c r="J8" s="7"/>
      <c r="K8" s="7"/>
      <c r="L8" s="2"/>
    </row>
    <row r="9" spans="1:12" ht="47.25">
      <c r="A9" s="8">
        <v>3</v>
      </c>
      <c r="B9" s="9" t="s">
        <v>39</v>
      </c>
      <c r="C9" s="9" t="s">
        <v>59</v>
      </c>
      <c r="D9" s="9" t="s">
        <v>45</v>
      </c>
      <c r="E9" s="26" t="s">
        <v>60</v>
      </c>
      <c r="F9" s="9" t="s">
        <v>12</v>
      </c>
      <c r="G9" s="2"/>
      <c r="H9" s="10"/>
      <c r="I9" s="2"/>
      <c r="J9" s="2"/>
      <c r="K9" s="2"/>
      <c r="L9" s="2"/>
    </row>
    <row r="10" spans="1:12" ht="47.25">
      <c r="A10" s="8">
        <v>4</v>
      </c>
      <c r="B10" s="9" t="s">
        <v>39</v>
      </c>
      <c r="C10" s="8" t="s">
        <v>58</v>
      </c>
      <c r="D10" s="8" t="s">
        <v>45</v>
      </c>
      <c r="E10" s="26" t="s">
        <v>61</v>
      </c>
      <c r="F10" s="9" t="s">
        <v>17</v>
      </c>
      <c r="G10" s="2"/>
      <c r="H10" s="10"/>
      <c r="I10" s="2"/>
      <c r="J10" s="2"/>
      <c r="K10" s="2"/>
      <c r="L10" s="2"/>
    </row>
    <row r="11" spans="1:12" ht="31.5">
      <c r="A11" s="8">
        <v>5</v>
      </c>
      <c r="B11" s="8" t="s">
        <v>40</v>
      </c>
      <c r="C11" s="8" t="s">
        <v>57</v>
      </c>
      <c r="D11" s="8" t="s">
        <v>29</v>
      </c>
      <c r="E11" s="25" t="s">
        <v>47</v>
      </c>
      <c r="F11" s="9" t="s">
        <v>17</v>
      </c>
      <c r="G11" s="7"/>
      <c r="H11" s="7"/>
      <c r="I11" s="7"/>
      <c r="J11" s="7"/>
      <c r="K11" s="7"/>
      <c r="L11" s="2"/>
    </row>
    <row r="12" spans="1:12" ht="31.5">
      <c r="A12" s="8">
        <v>6</v>
      </c>
      <c r="B12" s="9" t="s">
        <v>40</v>
      </c>
      <c r="C12" s="9" t="s">
        <v>62</v>
      </c>
      <c r="D12" s="9" t="s">
        <v>29</v>
      </c>
      <c r="E12" s="26" t="s">
        <v>48</v>
      </c>
      <c r="F12" s="9" t="s">
        <v>17</v>
      </c>
      <c r="G12" s="2"/>
      <c r="H12" s="10"/>
      <c r="I12" s="2"/>
      <c r="J12" s="2"/>
      <c r="K12" s="2"/>
      <c r="L12" s="2"/>
    </row>
    <row r="13" spans="1:12" ht="31.5">
      <c r="A13" s="8">
        <v>7</v>
      </c>
      <c r="B13" s="9" t="s">
        <v>40</v>
      </c>
      <c r="C13" s="9" t="s">
        <v>49</v>
      </c>
      <c r="D13" s="9" t="s">
        <v>29</v>
      </c>
      <c r="E13" s="26" t="s">
        <v>117</v>
      </c>
      <c r="F13" s="9" t="s">
        <v>17</v>
      </c>
      <c r="G13" s="2"/>
      <c r="H13" s="10"/>
      <c r="I13" s="2"/>
      <c r="J13" s="2"/>
      <c r="K13" s="2"/>
      <c r="L13" s="2"/>
    </row>
    <row r="14" spans="1:12" ht="47.25">
      <c r="A14" s="8">
        <v>8</v>
      </c>
      <c r="B14" s="9" t="s">
        <v>52</v>
      </c>
      <c r="C14" s="9" t="s">
        <v>51</v>
      </c>
      <c r="D14" s="9" t="s">
        <v>53</v>
      </c>
      <c r="E14" s="26" t="s">
        <v>50</v>
      </c>
      <c r="F14" s="9" t="s">
        <v>17</v>
      </c>
      <c r="G14" s="2"/>
      <c r="H14" s="10"/>
      <c r="I14" s="2"/>
      <c r="J14" s="2"/>
      <c r="K14" s="2"/>
      <c r="L14" s="2"/>
    </row>
    <row r="15" spans="1:12" ht="47.25">
      <c r="A15" s="8">
        <v>9</v>
      </c>
      <c r="B15" s="9" t="s">
        <v>40</v>
      </c>
      <c r="C15" s="9" t="s">
        <v>55</v>
      </c>
      <c r="D15" s="9" t="s">
        <v>29</v>
      </c>
      <c r="E15" s="26" t="s">
        <v>54</v>
      </c>
      <c r="F15" s="9" t="s">
        <v>17</v>
      </c>
      <c r="G15" s="2"/>
      <c r="H15" s="10"/>
      <c r="I15" s="2"/>
      <c r="J15" s="2"/>
      <c r="K15" s="2"/>
      <c r="L15" s="2"/>
    </row>
    <row r="16" spans="1:12" ht="31.5">
      <c r="A16" s="8">
        <v>10</v>
      </c>
      <c r="B16" s="9" t="s">
        <v>4</v>
      </c>
      <c r="C16" s="9" t="s">
        <v>27</v>
      </c>
      <c r="D16" s="9" t="s">
        <v>29</v>
      </c>
      <c r="E16" s="26" t="s">
        <v>28</v>
      </c>
      <c r="F16" s="9" t="s">
        <v>17</v>
      </c>
      <c r="G16" s="2"/>
      <c r="H16" s="10"/>
      <c r="I16" s="2"/>
      <c r="J16" s="2"/>
      <c r="K16" s="2"/>
      <c r="L16" s="2"/>
    </row>
    <row r="17" spans="1:12" s="14" customFormat="1">
      <c r="A17" s="6" t="s">
        <v>37</v>
      </c>
      <c r="B17" s="275" t="s">
        <v>65</v>
      </c>
      <c r="C17" s="275"/>
      <c r="D17" s="275"/>
      <c r="E17" s="27"/>
      <c r="F17" s="11"/>
      <c r="G17" s="12"/>
      <c r="H17" s="13"/>
      <c r="I17" s="12"/>
      <c r="J17" s="12"/>
      <c r="K17" s="12"/>
      <c r="L17" s="12"/>
    </row>
    <row r="18" spans="1:12" ht="31.5">
      <c r="A18" s="9">
        <v>1</v>
      </c>
      <c r="B18" s="9" t="s">
        <v>66</v>
      </c>
      <c r="C18" s="9" t="s">
        <v>67</v>
      </c>
      <c r="D18" s="9" t="s">
        <v>42</v>
      </c>
      <c r="E18" s="26" t="s">
        <v>68</v>
      </c>
      <c r="F18" s="9" t="s">
        <v>17</v>
      </c>
      <c r="G18" s="2"/>
      <c r="H18" s="10"/>
      <c r="I18" s="2"/>
      <c r="J18" s="2"/>
      <c r="K18" s="2"/>
      <c r="L18" s="2"/>
    </row>
    <row r="19" spans="1:12" ht="31.5">
      <c r="A19" s="9">
        <v>2</v>
      </c>
      <c r="B19" s="9" t="s">
        <v>39</v>
      </c>
      <c r="C19" s="9" t="s">
        <v>69</v>
      </c>
      <c r="D19" s="9" t="s">
        <v>70</v>
      </c>
      <c r="E19" s="26" t="s">
        <v>71</v>
      </c>
      <c r="F19" s="9" t="s">
        <v>17</v>
      </c>
      <c r="G19" s="2"/>
      <c r="H19" s="10"/>
      <c r="I19" s="2"/>
      <c r="J19" s="2"/>
      <c r="K19" s="2"/>
      <c r="L19" s="2"/>
    </row>
    <row r="20" spans="1:12" ht="31.5">
      <c r="A20" s="9">
        <v>3</v>
      </c>
      <c r="B20" s="9" t="s">
        <v>39</v>
      </c>
      <c r="C20" s="9" t="s">
        <v>72</v>
      </c>
      <c r="D20" s="9" t="s">
        <v>70</v>
      </c>
      <c r="E20" s="26" t="s">
        <v>73</v>
      </c>
      <c r="F20" s="9" t="s">
        <v>17</v>
      </c>
      <c r="G20" s="2"/>
      <c r="H20" s="10"/>
      <c r="I20" s="2"/>
      <c r="J20" s="2"/>
      <c r="K20" s="2"/>
      <c r="L20" s="2"/>
    </row>
    <row r="21" spans="1:12" ht="47.25">
      <c r="A21" s="9">
        <v>4</v>
      </c>
      <c r="B21" s="9" t="s">
        <v>39</v>
      </c>
      <c r="C21" s="9" t="s">
        <v>74</v>
      </c>
      <c r="D21" s="9" t="s">
        <v>70</v>
      </c>
      <c r="E21" s="26" t="s">
        <v>75</v>
      </c>
      <c r="F21" s="9" t="s">
        <v>17</v>
      </c>
      <c r="G21" s="2"/>
      <c r="H21" s="10"/>
      <c r="I21" s="2"/>
      <c r="J21" s="2"/>
      <c r="K21" s="2"/>
      <c r="L21" s="2"/>
    </row>
    <row r="22" spans="1:12" ht="31.5">
      <c r="A22" s="9">
        <v>5</v>
      </c>
      <c r="B22" s="9" t="s">
        <v>39</v>
      </c>
      <c r="C22" s="9" t="s">
        <v>76</v>
      </c>
      <c r="D22" s="9" t="s">
        <v>70</v>
      </c>
      <c r="E22" s="26" t="s">
        <v>77</v>
      </c>
      <c r="F22" s="9" t="s">
        <v>17</v>
      </c>
      <c r="G22" s="2"/>
      <c r="H22" s="10"/>
      <c r="I22" s="2"/>
      <c r="J22" s="2"/>
      <c r="K22" s="2"/>
      <c r="L22" s="2"/>
    </row>
    <row r="23" spans="1:12" ht="31.5">
      <c r="A23" s="9">
        <v>6</v>
      </c>
      <c r="B23" s="9" t="s">
        <v>39</v>
      </c>
      <c r="C23" s="9" t="s">
        <v>78</v>
      </c>
      <c r="D23" s="9" t="s">
        <v>70</v>
      </c>
      <c r="E23" s="26" t="s">
        <v>79</v>
      </c>
      <c r="F23" s="9" t="s">
        <v>17</v>
      </c>
      <c r="G23" s="2"/>
      <c r="H23" s="10"/>
      <c r="I23" s="2"/>
      <c r="J23" s="2"/>
      <c r="K23" s="2"/>
      <c r="L23" s="2"/>
    </row>
    <row r="24" spans="1:12" ht="31.5">
      <c r="A24" s="9">
        <v>7</v>
      </c>
      <c r="B24" s="9" t="s">
        <v>39</v>
      </c>
      <c r="C24" s="9" t="s">
        <v>80</v>
      </c>
      <c r="D24" s="9" t="s">
        <v>70</v>
      </c>
      <c r="E24" s="26" t="s">
        <v>81</v>
      </c>
      <c r="F24" s="9" t="s">
        <v>17</v>
      </c>
      <c r="G24" s="2"/>
      <c r="H24" s="10"/>
      <c r="I24" s="2"/>
      <c r="J24" s="2"/>
      <c r="K24" s="2"/>
      <c r="L24" s="2"/>
    </row>
    <row r="25" spans="1:12" ht="47.25">
      <c r="A25" s="9">
        <v>8</v>
      </c>
      <c r="B25" s="9" t="s">
        <v>39</v>
      </c>
      <c r="C25" s="9" t="s">
        <v>82</v>
      </c>
      <c r="D25" s="9" t="s">
        <v>70</v>
      </c>
      <c r="E25" s="26" t="s">
        <v>83</v>
      </c>
      <c r="F25" s="9" t="s">
        <v>17</v>
      </c>
      <c r="G25" s="2"/>
      <c r="H25" s="10"/>
      <c r="I25" s="2"/>
      <c r="J25" s="2"/>
      <c r="K25" s="2"/>
      <c r="L25" s="2"/>
    </row>
    <row r="26" spans="1:12" ht="31.5">
      <c r="A26" s="9">
        <v>9</v>
      </c>
      <c r="B26" s="9" t="s">
        <v>40</v>
      </c>
      <c r="C26" s="9" t="s">
        <v>84</v>
      </c>
      <c r="D26" s="9" t="s">
        <v>85</v>
      </c>
      <c r="E26" s="26" t="s">
        <v>86</v>
      </c>
      <c r="F26" s="9" t="s">
        <v>17</v>
      </c>
      <c r="G26" s="2"/>
      <c r="H26" s="10"/>
      <c r="I26" s="2"/>
      <c r="J26" s="2"/>
      <c r="K26" s="2"/>
      <c r="L26" s="2"/>
    </row>
    <row r="27" spans="1:12" ht="63">
      <c r="A27" s="9">
        <v>10</v>
      </c>
      <c r="B27" s="9" t="s">
        <v>40</v>
      </c>
      <c r="C27" s="9" t="s">
        <v>87</v>
      </c>
      <c r="D27" s="9" t="s">
        <v>88</v>
      </c>
      <c r="E27" s="26" t="s">
        <v>89</v>
      </c>
      <c r="F27" s="9" t="s">
        <v>17</v>
      </c>
      <c r="G27" s="2"/>
      <c r="H27" s="10"/>
      <c r="I27" s="2"/>
      <c r="J27" s="2"/>
      <c r="K27" s="2"/>
      <c r="L27" s="2"/>
    </row>
    <row r="28" spans="1:12" ht="31.5">
      <c r="A28" s="9">
        <v>11</v>
      </c>
      <c r="B28" s="9" t="s">
        <v>40</v>
      </c>
      <c r="C28" s="9" t="s">
        <v>90</v>
      </c>
      <c r="D28" s="9" t="s">
        <v>88</v>
      </c>
      <c r="E28" s="26" t="s">
        <v>91</v>
      </c>
      <c r="F28" s="9" t="s">
        <v>17</v>
      </c>
      <c r="G28" s="2"/>
      <c r="H28" s="10"/>
      <c r="I28" s="2"/>
      <c r="J28" s="2"/>
      <c r="K28" s="2"/>
      <c r="L28" s="2"/>
    </row>
    <row r="29" spans="1:12" ht="31.5">
      <c r="A29" s="9">
        <v>12</v>
      </c>
      <c r="B29" s="9" t="s">
        <v>4</v>
      </c>
      <c r="C29" s="9" t="s">
        <v>92</v>
      </c>
      <c r="D29" s="9" t="s">
        <v>85</v>
      </c>
      <c r="E29" s="26" t="s">
        <v>93</v>
      </c>
      <c r="F29" s="9" t="s">
        <v>17</v>
      </c>
      <c r="G29" s="2"/>
      <c r="H29" s="10"/>
      <c r="I29" s="2"/>
      <c r="J29" s="2"/>
      <c r="K29" s="2"/>
      <c r="L29" s="2"/>
    </row>
    <row r="30" spans="1:12" ht="31.5">
      <c r="A30" s="9">
        <v>13</v>
      </c>
      <c r="B30" s="9" t="s">
        <v>4</v>
      </c>
      <c r="C30" s="9" t="s">
        <v>94</v>
      </c>
      <c r="D30" s="9" t="s">
        <v>85</v>
      </c>
      <c r="E30" s="26" t="s">
        <v>95</v>
      </c>
      <c r="F30" s="9" t="s">
        <v>17</v>
      </c>
      <c r="G30" s="2"/>
      <c r="H30" s="10"/>
      <c r="I30" s="2"/>
      <c r="J30" s="2"/>
      <c r="K30" s="2"/>
      <c r="L30" s="2"/>
    </row>
    <row r="31" spans="1:12" ht="47.25">
      <c r="A31" s="9">
        <v>14</v>
      </c>
      <c r="B31" s="9" t="s">
        <v>40</v>
      </c>
      <c r="C31" s="9" t="s">
        <v>96</v>
      </c>
      <c r="D31" s="9" t="s">
        <v>85</v>
      </c>
      <c r="E31" s="26" t="s">
        <v>97</v>
      </c>
      <c r="F31" s="9" t="s">
        <v>12</v>
      </c>
      <c r="G31" s="2"/>
      <c r="H31" s="10"/>
      <c r="I31" s="2"/>
      <c r="J31" s="2"/>
      <c r="K31" s="2"/>
      <c r="L31" s="2"/>
    </row>
    <row r="32" spans="1:12" ht="31.5">
      <c r="A32" s="9">
        <v>15</v>
      </c>
      <c r="B32" s="9" t="s">
        <v>39</v>
      </c>
      <c r="C32" s="9" t="s">
        <v>98</v>
      </c>
      <c r="D32" s="9" t="s">
        <v>70</v>
      </c>
      <c r="E32" s="26" t="s">
        <v>99</v>
      </c>
      <c r="F32" s="9" t="s">
        <v>12</v>
      </c>
      <c r="G32" s="2"/>
      <c r="H32" s="10"/>
      <c r="I32" s="2"/>
      <c r="J32" s="2"/>
      <c r="K32" s="2"/>
      <c r="L32" s="2"/>
    </row>
    <row r="33" spans="1:12" ht="31.5">
      <c r="A33" s="9">
        <v>16</v>
      </c>
      <c r="B33" s="9" t="s">
        <v>39</v>
      </c>
      <c r="C33" s="9" t="s">
        <v>100</v>
      </c>
      <c r="D33" s="9" t="s">
        <v>70</v>
      </c>
      <c r="E33" s="26" t="s">
        <v>101</v>
      </c>
      <c r="F33" s="9" t="s">
        <v>12</v>
      </c>
      <c r="G33" s="2"/>
      <c r="H33" s="10"/>
      <c r="I33" s="2"/>
      <c r="J33" s="2"/>
      <c r="K33" s="2"/>
      <c r="L33" s="2"/>
    </row>
    <row r="34" spans="1:12" s="18" customFormat="1" ht="31.5">
      <c r="A34" s="9">
        <v>17</v>
      </c>
      <c r="B34" s="15" t="s">
        <v>4</v>
      </c>
      <c r="C34" s="15" t="s">
        <v>102</v>
      </c>
      <c r="D34" s="15" t="s">
        <v>70</v>
      </c>
      <c r="E34" s="28" t="s">
        <v>103</v>
      </c>
      <c r="F34" s="15" t="s">
        <v>17</v>
      </c>
      <c r="G34" s="16"/>
      <c r="H34" s="17"/>
      <c r="I34" s="16"/>
      <c r="J34" s="16"/>
      <c r="K34" s="16"/>
      <c r="L34" s="16"/>
    </row>
    <row r="35" spans="1:12">
      <c r="A35" s="6" t="s">
        <v>104</v>
      </c>
      <c r="B35" s="274" t="s">
        <v>38</v>
      </c>
      <c r="C35" s="274"/>
      <c r="D35" s="274"/>
      <c r="E35" s="29"/>
      <c r="F35" s="6"/>
      <c r="G35" s="7"/>
      <c r="H35" s="7"/>
      <c r="I35" s="7"/>
      <c r="J35" s="7"/>
      <c r="K35" s="7"/>
      <c r="L35" s="2"/>
    </row>
    <row r="36" spans="1:12">
      <c r="A36" s="6" t="s">
        <v>35</v>
      </c>
      <c r="B36" s="274" t="s">
        <v>64</v>
      </c>
      <c r="C36" s="274"/>
      <c r="D36" s="274"/>
      <c r="E36" s="29"/>
      <c r="F36" s="6"/>
      <c r="G36" s="7"/>
      <c r="H36" s="7"/>
      <c r="I36" s="7"/>
      <c r="J36" s="7"/>
      <c r="K36" s="7"/>
      <c r="L36" s="2"/>
    </row>
    <row r="37" spans="1:12" ht="31.5">
      <c r="A37" s="9">
        <v>1</v>
      </c>
      <c r="B37" s="9" t="s">
        <v>4</v>
      </c>
      <c r="C37" s="9" t="s">
        <v>33</v>
      </c>
      <c r="D37" s="9" t="s">
        <v>22</v>
      </c>
      <c r="E37" s="26" t="s">
        <v>19</v>
      </c>
      <c r="F37" s="9" t="s">
        <v>17</v>
      </c>
      <c r="G37" s="2"/>
      <c r="H37" s="2"/>
      <c r="I37" s="2"/>
      <c r="J37" s="2"/>
      <c r="K37" s="2"/>
      <c r="L37" s="2"/>
    </row>
    <row r="38" spans="1:12" ht="47.25">
      <c r="A38" s="9">
        <v>2</v>
      </c>
      <c r="B38" s="9" t="s">
        <v>4</v>
      </c>
      <c r="C38" s="9" t="s">
        <v>5</v>
      </c>
      <c r="D38" s="9" t="s">
        <v>22</v>
      </c>
      <c r="E38" s="26" t="s">
        <v>6</v>
      </c>
      <c r="F38" s="9" t="s">
        <v>12</v>
      </c>
      <c r="G38" s="1"/>
      <c r="H38" s="1"/>
      <c r="I38" s="1"/>
      <c r="J38" s="1"/>
      <c r="K38" s="1"/>
      <c r="L38" s="2"/>
    </row>
    <row r="39" spans="1:12" ht="47.25">
      <c r="A39" s="9">
        <v>3</v>
      </c>
      <c r="B39" s="9" t="s">
        <v>4</v>
      </c>
      <c r="C39" s="9" t="s">
        <v>34</v>
      </c>
      <c r="D39" s="9" t="s">
        <v>22</v>
      </c>
      <c r="E39" s="26" t="s">
        <v>26</v>
      </c>
      <c r="F39" s="9" t="s">
        <v>17</v>
      </c>
      <c r="G39" s="2"/>
      <c r="H39" s="10"/>
      <c r="I39" s="2"/>
      <c r="J39" s="2"/>
      <c r="K39" s="2"/>
      <c r="L39" s="2"/>
    </row>
    <row r="40" spans="1:12" ht="47.25">
      <c r="A40" s="9">
        <v>4</v>
      </c>
      <c r="B40" s="9" t="s">
        <v>4</v>
      </c>
      <c r="C40" s="9" t="s">
        <v>7</v>
      </c>
      <c r="D40" s="9" t="s">
        <v>22</v>
      </c>
      <c r="E40" s="26" t="s">
        <v>8</v>
      </c>
      <c r="F40" s="9" t="s">
        <v>12</v>
      </c>
      <c r="G40" s="1"/>
      <c r="H40" s="1"/>
      <c r="I40" s="1"/>
      <c r="J40" s="1"/>
      <c r="K40" s="1"/>
      <c r="L40" s="2"/>
    </row>
    <row r="41" spans="1:12" ht="47.25">
      <c r="A41" s="9">
        <v>5</v>
      </c>
      <c r="B41" s="9" t="s">
        <v>23</v>
      </c>
      <c r="C41" s="9" t="s">
        <v>31</v>
      </c>
      <c r="D41" s="9" t="s">
        <v>24</v>
      </c>
      <c r="E41" s="26" t="s">
        <v>25</v>
      </c>
      <c r="F41" s="9" t="s">
        <v>17</v>
      </c>
      <c r="G41" s="2"/>
      <c r="H41" s="2"/>
      <c r="I41" s="2"/>
      <c r="J41" s="2"/>
      <c r="K41" s="2"/>
      <c r="L41" s="2"/>
    </row>
    <row r="42" spans="1:12" ht="31.5">
      <c r="A42" s="9">
        <v>6</v>
      </c>
      <c r="B42" s="9" t="s">
        <v>4</v>
      </c>
      <c r="C42" s="9" t="s">
        <v>9</v>
      </c>
      <c r="D42" s="9" t="s">
        <v>22</v>
      </c>
      <c r="E42" s="26" t="s">
        <v>10</v>
      </c>
      <c r="F42" s="9" t="s">
        <v>12</v>
      </c>
      <c r="G42" s="12"/>
      <c r="H42" s="12"/>
      <c r="I42" s="1"/>
      <c r="J42" s="1"/>
      <c r="K42" s="1"/>
      <c r="L42" s="2"/>
    </row>
    <row r="43" spans="1:12" ht="78.75">
      <c r="A43" s="9">
        <v>7</v>
      </c>
      <c r="B43" s="9" t="s">
        <v>4</v>
      </c>
      <c r="C43" s="9" t="s">
        <v>32</v>
      </c>
      <c r="D43" s="9" t="s">
        <v>22</v>
      </c>
      <c r="E43" s="26" t="s">
        <v>30</v>
      </c>
      <c r="F43" s="9" t="s">
        <v>17</v>
      </c>
      <c r="G43" s="2"/>
      <c r="H43" s="10"/>
      <c r="I43" s="2"/>
      <c r="J43" s="2"/>
      <c r="K43" s="2"/>
      <c r="L43" s="2"/>
    </row>
    <row r="44" spans="1:12" ht="47.25">
      <c r="A44" s="9">
        <v>8</v>
      </c>
      <c r="B44" s="9" t="s">
        <v>4</v>
      </c>
      <c r="C44" s="9" t="s">
        <v>13</v>
      </c>
      <c r="D44" s="9" t="s">
        <v>22</v>
      </c>
      <c r="E44" s="26" t="s">
        <v>14</v>
      </c>
      <c r="F44" s="9" t="s">
        <v>17</v>
      </c>
      <c r="G44" s="1"/>
      <c r="H44" s="1"/>
      <c r="I44" s="1"/>
      <c r="J44" s="1"/>
      <c r="K44" s="1"/>
      <c r="L44" s="2"/>
    </row>
    <row r="45" spans="1:12" ht="47.25">
      <c r="A45" s="9">
        <v>9</v>
      </c>
      <c r="B45" s="9" t="s">
        <v>4</v>
      </c>
      <c r="C45" s="9" t="s">
        <v>18</v>
      </c>
      <c r="D45" s="9" t="s">
        <v>22</v>
      </c>
      <c r="E45" s="26" t="s">
        <v>20</v>
      </c>
      <c r="F45" s="9" t="s">
        <v>17</v>
      </c>
      <c r="G45" s="12"/>
      <c r="H45" s="12"/>
      <c r="I45" s="1"/>
      <c r="J45" s="1"/>
      <c r="K45" s="1"/>
      <c r="L45" s="2"/>
    </row>
    <row r="46" spans="1:12" ht="63">
      <c r="A46" s="9">
        <v>10</v>
      </c>
      <c r="B46" s="9" t="s">
        <v>4</v>
      </c>
      <c r="C46" s="9" t="s">
        <v>16</v>
      </c>
      <c r="D46" s="9" t="s">
        <v>22</v>
      </c>
      <c r="E46" s="26" t="s">
        <v>15</v>
      </c>
      <c r="F46" s="9" t="s">
        <v>17</v>
      </c>
      <c r="G46" s="1"/>
      <c r="H46" s="1"/>
      <c r="I46" s="1"/>
      <c r="J46" s="1"/>
      <c r="K46" s="1"/>
      <c r="L46" s="2"/>
    </row>
    <row r="47" spans="1:12" s="14" customFormat="1">
      <c r="A47" s="11" t="s">
        <v>37</v>
      </c>
      <c r="B47" s="275" t="s">
        <v>65</v>
      </c>
      <c r="C47" s="275"/>
      <c r="D47" s="275"/>
      <c r="E47" s="30"/>
      <c r="F47" s="19"/>
      <c r="G47" s="12"/>
      <c r="H47" s="20"/>
      <c r="I47" s="21"/>
      <c r="J47" s="12"/>
      <c r="K47" s="12"/>
      <c r="L47" s="12"/>
    </row>
    <row r="48" spans="1:12" ht="31.5">
      <c r="A48" s="9">
        <v>1</v>
      </c>
      <c r="B48" s="9" t="s">
        <v>4</v>
      </c>
      <c r="C48" s="9" t="s">
        <v>105</v>
      </c>
      <c r="D48" s="9" t="s">
        <v>22</v>
      </c>
      <c r="E48" s="26" t="s">
        <v>106</v>
      </c>
      <c r="F48" s="9" t="s">
        <v>17</v>
      </c>
      <c r="G48" s="2"/>
      <c r="H48" s="22"/>
      <c r="I48" s="23"/>
      <c r="J48" s="2"/>
      <c r="K48" s="2"/>
      <c r="L48" s="2"/>
    </row>
    <row r="49" spans="1:12" ht="31.5">
      <c r="A49" s="9">
        <v>2</v>
      </c>
      <c r="B49" s="9" t="s">
        <v>4</v>
      </c>
      <c r="C49" s="9" t="s">
        <v>107</v>
      </c>
      <c r="D49" s="9" t="s">
        <v>22</v>
      </c>
      <c r="E49" s="26" t="s">
        <v>108</v>
      </c>
      <c r="F49" s="9" t="s">
        <v>109</v>
      </c>
      <c r="G49" s="2"/>
      <c r="H49" s="22"/>
      <c r="I49" s="23"/>
      <c r="J49" s="2"/>
      <c r="K49" s="2"/>
      <c r="L49" s="2"/>
    </row>
    <row r="50" spans="1:12" ht="63">
      <c r="A50" s="9">
        <v>3</v>
      </c>
      <c r="B50" s="9" t="s">
        <v>4</v>
      </c>
      <c r="C50" s="9" t="s">
        <v>110</v>
      </c>
      <c r="D50" s="9" t="s">
        <v>22</v>
      </c>
      <c r="E50" s="26" t="s">
        <v>111</v>
      </c>
      <c r="F50" s="9" t="s">
        <v>17</v>
      </c>
      <c r="G50" s="2"/>
      <c r="H50" s="22"/>
      <c r="I50" s="23"/>
      <c r="J50" s="2"/>
      <c r="K50" s="2"/>
      <c r="L50" s="2"/>
    </row>
    <row r="51" spans="1:12" ht="47.25">
      <c r="A51" s="9">
        <v>4</v>
      </c>
      <c r="B51" s="9" t="s">
        <v>4</v>
      </c>
      <c r="C51" s="9" t="s">
        <v>112</v>
      </c>
      <c r="D51" s="9" t="s">
        <v>22</v>
      </c>
      <c r="E51" s="26" t="s">
        <v>113</v>
      </c>
      <c r="F51" s="9" t="s">
        <v>17</v>
      </c>
      <c r="G51" s="2"/>
      <c r="H51" s="22"/>
      <c r="I51" s="23"/>
      <c r="J51" s="2"/>
      <c r="K51" s="2"/>
      <c r="L51" s="2"/>
    </row>
    <row r="52" spans="1:12" ht="31.5">
      <c r="A52" s="9">
        <v>5</v>
      </c>
      <c r="B52" s="9" t="s">
        <v>4</v>
      </c>
      <c r="C52" s="9" t="s">
        <v>114</v>
      </c>
      <c r="D52" s="9" t="s">
        <v>22</v>
      </c>
      <c r="E52" s="26" t="s">
        <v>115</v>
      </c>
      <c r="F52" s="9" t="s">
        <v>12</v>
      </c>
      <c r="G52" s="2"/>
      <c r="H52" s="2"/>
      <c r="I52" s="2"/>
      <c r="J52" s="2"/>
      <c r="K52" s="2"/>
      <c r="L52" s="2"/>
    </row>
    <row r="53" spans="1:12" ht="47.25">
      <c r="A53" s="9">
        <v>6</v>
      </c>
      <c r="B53" s="9" t="s">
        <v>4</v>
      </c>
      <c r="C53" s="9" t="s">
        <v>105</v>
      </c>
      <c r="D53" s="9" t="s">
        <v>22</v>
      </c>
      <c r="E53" s="26" t="s">
        <v>116</v>
      </c>
      <c r="F53" s="9" t="s">
        <v>17</v>
      </c>
      <c r="G53" s="2"/>
      <c r="H53" s="2"/>
      <c r="I53" s="2"/>
      <c r="J53" s="2"/>
      <c r="K53" s="2"/>
      <c r="L53" s="2"/>
    </row>
    <row r="54" spans="1:12" ht="47.25">
      <c r="A54" s="9">
        <v>7</v>
      </c>
      <c r="B54" s="9" t="s">
        <v>4</v>
      </c>
      <c r="C54" s="9" t="s">
        <v>7</v>
      </c>
      <c r="D54" s="9" t="s">
        <v>22</v>
      </c>
      <c r="E54" s="26" t="s">
        <v>8</v>
      </c>
      <c r="F54" s="9" t="s">
        <v>12</v>
      </c>
      <c r="G54" s="2"/>
      <c r="H54" s="2"/>
      <c r="I54" s="2"/>
      <c r="J54" s="2"/>
      <c r="K54" s="2"/>
      <c r="L54" s="2"/>
    </row>
    <row r="55" spans="1:12" ht="63">
      <c r="A55" s="9">
        <v>8</v>
      </c>
      <c r="B55" s="9" t="s">
        <v>4</v>
      </c>
      <c r="C55" s="9" t="s">
        <v>118</v>
      </c>
      <c r="D55" s="9" t="s">
        <v>22</v>
      </c>
      <c r="E55" s="26" t="s">
        <v>15</v>
      </c>
      <c r="F55" s="9" t="s">
        <v>17</v>
      </c>
      <c r="G55" s="2"/>
      <c r="H55" s="2"/>
      <c r="I55" s="2"/>
      <c r="J55" s="2"/>
      <c r="K55" s="2"/>
      <c r="L55" s="2"/>
    </row>
    <row r="56" spans="1:12">
      <c r="A56" s="2"/>
      <c r="B56" s="2"/>
      <c r="C56" s="2"/>
      <c r="D56" s="2"/>
      <c r="E56" s="24"/>
      <c r="F56" s="24"/>
      <c r="G56" s="2"/>
      <c r="H56" s="2"/>
      <c r="I56" s="2"/>
      <c r="J56" s="2"/>
      <c r="K56" s="2"/>
      <c r="L56" s="2"/>
    </row>
    <row r="57" spans="1:12">
      <c r="E57" s="276" t="s">
        <v>120</v>
      </c>
      <c r="F57" s="276"/>
    </row>
  </sheetData>
  <mergeCells count="9">
    <mergeCell ref="B36:D36"/>
    <mergeCell ref="B47:D47"/>
    <mergeCell ref="E57:F57"/>
    <mergeCell ref="A2:F2"/>
    <mergeCell ref="A1:F1"/>
    <mergeCell ref="B5:D5"/>
    <mergeCell ref="B35:D35"/>
    <mergeCell ref="B6:D6"/>
    <mergeCell ref="B17:D17"/>
  </mergeCells>
  <pageMargins left="0.74803149606299213" right="0.59055118110236227" top="0.59055118110236227" bottom="0.59055118110236227" header="0.31496062992125984" footer="0.31496062992125984"/>
  <pageSetup paperSize="9" scale="97" orientation="landscape" r:id="rId1"/>
  <headerFooter>
    <oddFooter>&amp;L&amp;P&amp;R&amp;P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topLeftCell="A28" zoomScale="90" zoomScaleNormal="100" zoomScaleSheetLayoutView="90" workbookViewId="0">
      <selection activeCell="B49" sqref="B49"/>
    </sheetView>
  </sheetViews>
  <sheetFormatPr defaultRowHeight="15"/>
  <cols>
    <col min="1" max="1" width="9.140625" style="31"/>
    <col min="2" max="2" width="28" style="31" customWidth="1"/>
    <col min="3" max="3" width="40" style="31" customWidth="1"/>
    <col min="4" max="4" width="87.85546875" style="31" bestFit="1" customWidth="1"/>
    <col min="5" max="5" width="9.140625" style="31"/>
    <col min="6" max="6" width="8.7109375" style="31" bestFit="1" customWidth="1"/>
    <col min="7" max="16384" width="9.140625" style="31"/>
  </cols>
  <sheetData>
    <row r="1" spans="1:6" ht="15.75">
      <c r="A1" s="280" t="s">
        <v>250</v>
      </c>
      <c r="B1" s="280"/>
      <c r="C1" s="280"/>
      <c r="D1" s="280"/>
      <c r="E1" s="280"/>
      <c r="F1" s="280"/>
    </row>
    <row r="2" spans="1:6" ht="15.75">
      <c r="A2" s="281" t="s">
        <v>931</v>
      </c>
      <c r="B2" s="281"/>
      <c r="C2" s="281"/>
      <c r="D2" s="281"/>
      <c r="E2" s="281"/>
      <c r="F2" s="281"/>
    </row>
    <row r="3" spans="1:6" ht="15.75">
      <c r="A3" s="32"/>
      <c r="B3" s="32"/>
      <c r="C3" s="32"/>
      <c r="D3" s="32"/>
      <c r="E3" s="32"/>
      <c r="F3" s="32"/>
    </row>
    <row r="4" spans="1:6" ht="47.25">
      <c r="A4" s="33" t="s">
        <v>121</v>
      </c>
      <c r="B4" s="33" t="s">
        <v>122</v>
      </c>
      <c r="C4" s="33" t="s">
        <v>123</v>
      </c>
      <c r="D4" s="33" t="s">
        <v>124</v>
      </c>
      <c r="E4" s="33" t="s">
        <v>125</v>
      </c>
      <c r="F4" s="33" t="s">
        <v>126</v>
      </c>
    </row>
    <row r="5" spans="1:6" ht="15.75">
      <c r="A5" s="33" t="s">
        <v>35</v>
      </c>
      <c r="B5" s="34" t="s">
        <v>127</v>
      </c>
      <c r="C5" s="34"/>
      <c r="D5" s="34"/>
      <c r="E5" s="33"/>
      <c r="F5" s="33">
        <v>19.899999999999999</v>
      </c>
    </row>
    <row r="6" spans="1:6" ht="15.75">
      <c r="A6" s="35">
        <v>1</v>
      </c>
      <c r="B6" s="36" t="s">
        <v>128</v>
      </c>
      <c r="C6" s="36" t="s">
        <v>129</v>
      </c>
      <c r="D6" s="36" t="s">
        <v>130</v>
      </c>
      <c r="E6" s="35" t="s">
        <v>37</v>
      </c>
      <c r="F6" s="35">
        <v>15.6</v>
      </c>
    </row>
    <row r="7" spans="1:6" ht="15.75">
      <c r="A7" s="35">
        <v>2</v>
      </c>
      <c r="B7" s="36" t="s">
        <v>131</v>
      </c>
      <c r="C7" s="36" t="s">
        <v>132</v>
      </c>
      <c r="D7" s="36" t="s">
        <v>133</v>
      </c>
      <c r="E7" s="35" t="s">
        <v>134</v>
      </c>
      <c r="F7" s="35">
        <v>3.8</v>
      </c>
    </row>
    <row r="8" spans="1:6" ht="15.75">
      <c r="A8" s="35">
        <v>3</v>
      </c>
      <c r="B8" s="36" t="s">
        <v>135</v>
      </c>
      <c r="C8" s="36" t="s">
        <v>136</v>
      </c>
      <c r="D8" s="36" t="s">
        <v>137</v>
      </c>
      <c r="E8" s="35" t="s">
        <v>138</v>
      </c>
      <c r="F8" s="35">
        <v>0.5</v>
      </c>
    </row>
    <row r="9" spans="1:6" ht="15.75">
      <c r="A9" s="33" t="s">
        <v>37</v>
      </c>
      <c r="B9" s="34" t="s">
        <v>139</v>
      </c>
      <c r="C9" s="34"/>
      <c r="D9" s="34"/>
      <c r="E9" s="33"/>
      <c r="F9" s="33">
        <v>3.6</v>
      </c>
    </row>
    <row r="10" spans="1:6" ht="15.75">
      <c r="A10" s="35">
        <v>1</v>
      </c>
      <c r="B10" s="36" t="s">
        <v>128</v>
      </c>
      <c r="C10" s="36" t="s">
        <v>129</v>
      </c>
      <c r="D10" s="36" t="s">
        <v>140</v>
      </c>
      <c r="E10" s="35" t="s">
        <v>37</v>
      </c>
      <c r="F10" s="35">
        <v>3.6</v>
      </c>
    </row>
    <row r="11" spans="1:6" ht="15.75">
      <c r="A11" s="33" t="s">
        <v>141</v>
      </c>
      <c r="B11" s="34" t="s">
        <v>142</v>
      </c>
      <c r="C11" s="34"/>
      <c r="D11" s="34"/>
      <c r="E11" s="33"/>
      <c r="F11" s="33">
        <v>12.2</v>
      </c>
    </row>
    <row r="12" spans="1:6" ht="15.75">
      <c r="A12" s="35">
        <v>1</v>
      </c>
      <c r="B12" s="36" t="s">
        <v>143</v>
      </c>
      <c r="C12" s="36" t="s">
        <v>144</v>
      </c>
      <c r="D12" s="36" t="s">
        <v>145</v>
      </c>
      <c r="E12" s="35" t="s">
        <v>138</v>
      </c>
      <c r="F12" s="35">
        <v>12</v>
      </c>
    </row>
    <row r="13" spans="1:6" ht="15.75">
      <c r="A13" s="35">
        <v>2</v>
      </c>
      <c r="B13" s="36" t="s">
        <v>146</v>
      </c>
      <c r="C13" s="36" t="s">
        <v>147</v>
      </c>
      <c r="D13" s="36" t="s">
        <v>148</v>
      </c>
      <c r="E13" s="35" t="s">
        <v>138</v>
      </c>
      <c r="F13" s="35">
        <v>0.2</v>
      </c>
    </row>
    <row r="14" spans="1:6" ht="15.75">
      <c r="A14" s="33" t="s">
        <v>138</v>
      </c>
      <c r="B14" s="34" t="s">
        <v>149</v>
      </c>
      <c r="C14" s="34"/>
      <c r="D14" s="34"/>
      <c r="E14" s="33"/>
      <c r="F14" s="33">
        <v>0.3</v>
      </c>
    </row>
    <row r="15" spans="1:6" ht="15.75">
      <c r="A15" s="35">
        <v>1</v>
      </c>
      <c r="B15" s="36" t="s">
        <v>150</v>
      </c>
      <c r="C15" s="36" t="s">
        <v>147</v>
      </c>
      <c r="D15" s="36" t="s">
        <v>151</v>
      </c>
      <c r="E15" s="35" t="s">
        <v>134</v>
      </c>
      <c r="F15" s="35">
        <v>0.3</v>
      </c>
    </row>
    <row r="16" spans="1:6" ht="15.75">
      <c r="A16" s="33" t="s">
        <v>134</v>
      </c>
      <c r="B16" s="34" t="s">
        <v>152</v>
      </c>
      <c r="C16" s="34"/>
      <c r="D16" s="34"/>
      <c r="E16" s="33"/>
      <c r="F16" s="33">
        <v>37.33</v>
      </c>
    </row>
    <row r="17" spans="1:6" ht="15.75">
      <c r="A17" s="35">
        <v>1</v>
      </c>
      <c r="B17" s="36" t="s">
        <v>153</v>
      </c>
      <c r="C17" s="36" t="s">
        <v>154</v>
      </c>
      <c r="D17" s="36" t="s">
        <v>155</v>
      </c>
      <c r="E17" s="35" t="s">
        <v>138</v>
      </c>
      <c r="F17" s="35">
        <v>7.8</v>
      </c>
    </row>
    <row r="18" spans="1:6" ht="15.75">
      <c r="A18" s="35">
        <v>2</v>
      </c>
      <c r="B18" s="36" t="s">
        <v>156</v>
      </c>
      <c r="C18" s="36" t="s">
        <v>157</v>
      </c>
      <c r="D18" s="36" t="s">
        <v>158</v>
      </c>
      <c r="E18" s="35" t="s">
        <v>138</v>
      </c>
      <c r="F18" s="35">
        <v>17.8</v>
      </c>
    </row>
    <row r="19" spans="1:6" ht="15.75">
      <c r="A19" s="35">
        <v>3</v>
      </c>
      <c r="B19" s="36" t="s">
        <v>159</v>
      </c>
      <c r="C19" s="36" t="s">
        <v>160</v>
      </c>
      <c r="D19" s="36" t="s">
        <v>161</v>
      </c>
      <c r="E19" s="35" t="s">
        <v>134</v>
      </c>
      <c r="F19" s="35">
        <v>1.75</v>
      </c>
    </row>
    <row r="20" spans="1:6" ht="15.75">
      <c r="A20" s="35">
        <v>4</v>
      </c>
      <c r="B20" s="36" t="s">
        <v>162</v>
      </c>
      <c r="C20" s="36" t="s">
        <v>163</v>
      </c>
      <c r="D20" s="36" t="s">
        <v>164</v>
      </c>
      <c r="E20" s="35" t="s">
        <v>134</v>
      </c>
      <c r="F20" s="35">
        <v>2.23</v>
      </c>
    </row>
    <row r="21" spans="1:6" ht="15.75">
      <c r="A21" s="35">
        <v>5</v>
      </c>
      <c r="B21" s="36" t="s">
        <v>165</v>
      </c>
      <c r="C21" s="36" t="s">
        <v>166</v>
      </c>
      <c r="D21" s="36" t="s">
        <v>167</v>
      </c>
      <c r="E21" s="35" t="s">
        <v>134</v>
      </c>
      <c r="F21" s="35">
        <v>2.15</v>
      </c>
    </row>
    <row r="22" spans="1:6" ht="15.75">
      <c r="A22" s="35">
        <v>6</v>
      </c>
      <c r="B22" s="36" t="s">
        <v>168</v>
      </c>
      <c r="C22" s="36" t="s">
        <v>169</v>
      </c>
      <c r="D22" s="36" t="s">
        <v>170</v>
      </c>
      <c r="E22" s="35" t="s">
        <v>134</v>
      </c>
      <c r="F22" s="35">
        <v>2.2000000000000002</v>
      </c>
    </row>
    <row r="23" spans="1:6" ht="15.75">
      <c r="A23" s="35">
        <v>7</v>
      </c>
      <c r="B23" s="36" t="s">
        <v>171</v>
      </c>
      <c r="C23" s="36" t="s">
        <v>172</v>
      </c>
      <c r="D23" s="36" t="s">
        <v>173</v>
      </c>
      <c r="E23" s="35" t="s">
        <v>134</v>
      </c>
      <c r="F23" s="35">
        <v>3.4</v>
      </c>
    </row>
    <row r="24" spans="1:6" ht="15.75">
      <c r="A24" s="33" t="s">
        <v>174</v>
      </c>
      <c r="B24" s="34" t="s">
        <v>175</v>
      </c>
      <c r="C24" s="34"/>
      <c r="D24" s="34"/>
      <c r="E24" s="33"/>
      <c r="F24" s="33">
        <v>28</v>
      </c>
    </row>
    <row r="25" spans="1:6" ht="15.75">
      <c r="A25" s="35">
        <v>1</v>
      </c>
      <c r="B25" s="36" t="s">
        <v>176</v>
      </c>
      <c r="C25" s="36" t="s">
        <v>177</v>
      </c>
      <c r="D25" s="36" t="s">
        <v>178</v>
      </c>
      <c r="E25" s="35" t="s">
        <v>138</v>
      </c>
      <c r="F25" s="35">
        <v>15</v>
      </c>
    </row>
    <row r="26" spans="1:6" ht="15.75">
      <c r="A26" s="35">
        <v>2</v>
      </c>
      <c r="B26" s="36" t="s">
        <v>179</v>
      </c>
      <c r="C26" s="36" t="s">
        <v>180</v>
      </c>
      <c r="D26" s="36" t="s">
        <v>181</v>
      </c>
      <c r="E26" s="35" t="s">
        <v>138</v>
      </c>
      <c r="F26" s="35">
        <v>13</v>
      </c>
    </row>
    <row r="27" spans="1:6" ht="15.75">
      <c r="A27" s="33" t="s">
        <v>182</v>
      </c>
      <c r="B27" s="34" t="s">
        <v>183</v>
      </c>
      <c r="C27" s="34"/>
      <c r="D27" s="34"/>
      <c r="E27" s="33"/>
      <c r="F27" s="33">
        <v>38.299999999999997</v>
      </c>
    </row>
    <row r="28" spans="1:6" ht="15.75">
      <c r="A28" s="35">
        <v>1</v>
      </c>
      <c r="B28" s="36" t="s">
        <v>179</v>
      </c>
      <c r="C28" s="36" t="s">
        <v>180</v>
      </c>
      <c r="D28" s="36" t="s">
        <v>184</v>
      </c>
      <c r="E28" s="35" t="s">
        <v>138</v>
      </c>
      <c r="F28" s="35">
        <v>19</v>
      </c>
    </row>
    <row r="29" spans="1:6" ht="15.75">
      <c r="A29" s="35">
        <v>2</v>
      </c>
      <c r="B29" s="36" t="s">
        <v>185</v>
      </c>
      <c r="C29" s="36" t="s">
        <v>186</v>
      </c>
      <c r="D29" s="36" t="s">
        <v>187</v>
      </c>
      <c r="E29" s="35" t="s">
        <v>138</v>
      </c>
      <c r="F29" s="35">
        <v>19.3</v>
      </c>
    </row>
    <row r="30" spans="1:6" ht="15.75">
      <c r="A30" s="33" t="s">
        <v>188</v>
      </c>
      <c r="B30" s="34" t="s">
        <v>189</v>
      </c>
      <c r="C30" s="34"/>
      <c r="D30" s="34"/>
      <c r="E30" s="33"/>
      <c r="F30" s="33">
        <v>44.9</v>
      </c>
    </row>
    <row r="31" spans="1:6" ht="31.5">
      <c r="A31" s="35">
        <v>1</v>
      </c>
      <c r="B31" s="36" t="s">
        <v>176</v>
      </c>
      <c r="C31" s="36" t="s">
        <v>190</v>
      </c>
      <c r="D31" s="36" t="s">
        <v>191</v>
      </c>
      <c r="E31" s="35" t="s">
        <v>138</v>
      </c>
      <c r="F31" s="35">
        <v>44.9</v>
      </c>
    </row>
    <row r="32" spans="1:6" ht="15.75">
      <c r="A32" s="33" t="s">
        <v>192</v>
      </c>
      <c r="B32" s="34" t="s">
        <v>193</v>
      </c>
      <c r="C32" s="34"/>
      <c r="D32" s="34"/>
      <c r="E32" s="33"/>
      <c r="F32" s="33">
        <v>33.799999999999997</v>
      </c>
    </row>
    <row r="33" spans="1:6" ht="15.75">
      <c r="A33" s="35">
        <v>1</v>
      </c>
      <c r="B33" s="36" t="s">
        <v>194</v>
      </c>
      <c r="C33" s="36" t="s">
        <v>195</v>
      </c>
      <c r="D33" s="36" t="s">
        <v>196</v>
      </c>
      <c r="E33" s="35" t="s">
        <v>138</v>
      </c>
      <c r="F33" s="35">
        <v>4</v>
      </c>
    </row>
    <row r="34" spans="1:6" ht="31.5">
      <c r="A34" s="35">
        <v>2</v>
      </c>
      <c r="B34" s="36" t="s">
        <v>197</v>
      </c>
      <c r="C34" s="36" t="s">
        <v>198</v>
      </c>
      <c r="D34" s="36" t="s">
        <v>199</v>
      </c>
      <c r="E34" s="35" t="s">
        <v>138</v>
      </c>
      <c r="F34" s="35">
        <v>23.4</v>
      </c>
    </row>
    <row r="35" spans="1:6" ht="15.75">
      <c r="A35" s="35">
        <v>3</v>
      </c>
      <c r="B35" s="36" t="s">
        <v>185</v>
      </c>
      <c r="C35" s="36" t="s">
        <v>186</v>
      </c>
      <c r="D35" s="36" t="s">
        <v>200</v>
      </c>
      <c r="E35" s="35" t="s">
        <v>138</v>
      </c>
      <c r="F35" s="35">
        <v>3.5</v>
      </c>
    </row>
    <row r="36" spans="1:6" ht="15.75">
      <c r="A36" s="35">
        <v>4</v>
      </c>
      <c r="B36" s="36" t="s">
        <v>201</v>
      </c>
      <c r="C36" s="36" t="s">
        <v>202</v>
      </c>
      <c r="D36" s="36" t="s">
        <v>203</v>
      </c>
      <c r="E36" s="35" t="s">
        <v>138</v>
      </c>
      <c r="F36" s="35">
        <v>2.9</v>
      </c>
    </row>
    <row r="37" spans="1:6" ht="15.75">
      <c r="A37" s="33" t="s">
        <v>204</v>
      </c>
      <c r="B37" s="34" t="s">
        <v>205</v>
      </c>
      <c r="C37" s="34"/>
      <c r="D37" s="34"/>
      <c r="E37" s="33"/>
      <c r="F37" s="33">
        <v>40.54</v>
      </c>
    </row>
    <row r="38" spans="1:6" ht="15.75">
      <c r="A38" s="35">
        <v>1</v>
      </c>
      <c r="B38" s="36" t="s">
        <v>206</v>
      </c>
      <c r="C38" s="36" t="s">
        <v>207</v>
      </c>
      <c r="D38" s="36" t="s">
        <v>208</v>
      </c>
      <c r="E38" s="35" t="s">
        <v>134</v>
      </c>
      <c r="F38" s="35">
        <v>11</v>
      </c>
    </row>
    <row r="39" spans="1:6" ht="15.75">
      <c r="A39" s="35">
        <v>2</v>
      </c>
      <c r="B39" s="36" t="s">
        <v>209</v>
      </c>
      <c r="C39" s="36" t="s">
        <v>210</v>
      </c>
      <c r="D39" s="36" t="s">
        <v>211</v>
      </c>
      <c r="E39" s="35" t="s">
        <v>134</v>
      </c>
      <c r="F39" s="35">
        <v>12.84</v>
      </c>
    </row>
    <row r="40" spans="1:6" ht="15.75">
      <c r="A40" s="35">
        <v>3</v>
      </c>
      <c r="B40" s="36" t="s">
        <v>212</v>
      </c>
      <c r="C40" s="36" t="s">
        <v>213</v>
      </c>
      <c r="D40" s="36" t="s">
        <v>214</v>
      </c>
      <c r="E40" s="35" t="s">
        <v>134</v>
      </c>
      <c r="F40" s="35">
        <v>8.5</v>
      </c>
    </row>
    <row r="41" spans="1:6" ht="15.75">
      <c r="A41" s="35">
        <v>4</v>
      </c>
      <c r="B41" s="36" t="s">
        <v>215</v>
      </c>
      <c r="C41" s="36" t="s">
        <v>216</v>
      </c>
      <c r="D41" s="36" t="s">
        <v>217</v>
      </c>
      <c r="E41" s="35" t="s">
        <v>134</v>
      </c>
      <c r="F41" s="35">
        <v>3</v>
      </c>
    </row>
    <row r="42" spans="1:6" ht="15.75">
      <c r="A42" s="35">
        <v>5</v>
      </c>
      <c r="B42" s="36" t="s">
        <v>218</v>
      </c>
      <c r="C42" s="36" t="s">
        <v>219</v>
      </c>
      <c r="D42" s="36" t="s">
        <v>220</v>
      </c>
      <c r="E42" s="35" t="s">
        <v>134</v>
      </c>
      <c r="F42" s="35">
        <v>2.2000000000000002</v>
      </c>
    </row>
    <row r="43" spans="1:6" ht="15.75">
      <c r="A43" s="35">
        <v>6</v>
      </c>
      <c r="B43" s="36" t="s">
        <v>221</v>
      </c>
      <c r="C43" s="36" t="s">
        <v>160</v>
      </c>
      <c r="D43" s="36" t="s">
        <v>222</v>
      </c>
      <c r="E43" s="35" t="s">
        <v>134</v>
      </c>
      <c r="F43" s="35">
        <v>3</v>
      </c>
    </row>
    <row r="44" spans="1:6" ht="15.75">
      <c r="A44" s="33" t="s">
        <v>223</v>
      </c>
      <c r="B44" s="34" t="s">
        <v>224</v>
      </c>
      <c r="C44" s="34"/>
      <c r="D44" s="34"/>
      <c r="E44" s="33"/>
      <c r="F44" s="33">
        <v>28.7</v>
      </c>
    </row>
    <row r="45" spans="1:6" ht="15.75">
      <c r="A45" s="35">
        <v>1</v>
      </c>
      <c r="B45" s="36" t="s">
        <v>225</v>
      </c>
      <c r="C45" s="36" t="s">
        <v>226</v>
      </c>
      <c r="D45" s="36" t="s">
        <v>227</v>
      </c>
      <c r="E45" s="35" t="s">
        <v>134</v>
      </c>
      <c r="F45" s="35">
        <v>6.5</v>
      </c>
    </row>
    <row r="46" spans="1:6" ht="15.75">
      <c r="A46" s="35">
        <v>2</v>
      </c>
      <c r="B46" s="36" t="s">
        <v>228</v>
      </c>
      <c r="C46" s="36" t="s">
        <v>229</v>
      </c>
      <c r="D46" s="36" t="s">
        <v>230</v>
      </c>
      <c r="E46" s="35" t="s">
        <v>134</v>
      </c>
      <c r="F46" s="35">
        <v>10.8</v>
      </c>
    </row>
    <row r="47" spans="1:6" ht="31.5">
      <c r="A47" s="35">
        <v>3</v>
      </c>
      <c r="B47" s="36" t="s">
        <v>231</v>
      </c>
      <c r="C47" s="36" t="s">
        <v>232</v>
      </c>
      <c r="D47" s="36" t="s">
        <v>233</v>
      </c>
      <c r="E47" s="35" t="s">
        <v>134</v>
      </c>
      <c r="F47" s="35">
        <v>11.4</v>
      </c>
    </row>
    <row r="48" spans="1:6" ht="15.75">
      <c r="A48" s="33" t="s">
        <v>234</v>
      </c>
      <c r="B48" s="34" t="s">
        <v>235</v>
      </c>
      <c r="C48" s="34"/>
      <c r="D48" s="34"/>
      <c r="E48" s="33"/>
      <c r="F48" s="33">
        <v>30</v>
      </c>
    </row>
    <row r="49" spans="1:6" ht="15.75">
      <c r="A49" s="35">
        <v>1</v>
      </c>
      <c r="B49" s="36" t="s">
        <v>225</v>
      </c>
      <c r="C49" s="36" t="s">
        <v>236</v>
      </c>
      <c r="D49" s="36" t="s">
        <v>237</v>
      </c>
      <c r="E49" s="35" t="s">
        <v>134</v>
      </c>
      <c r="F49" s="35">
        <v>8.5</v>
      </c>
    </row>
    <row r="50" spans="1:6" ht="15.75">
      <c r="A50" s="35">
        <v>2</v>
      </c>
      <c r="B50" s="36" t="s">
        <v>231</v>
      </c>
      <c r="C50" s="36" t="s">
        <v>238</v>
      </c>
      <c r="D50" s="36" t="s">
        <v>239</v>
      </c>
      <c r="E50" s="35" t="s">
        <v>134</v>
      </c>
      <c r="F50" s="35">
        <v>6</v>
      </c>
    </row>
    <row r="51" spans="1:6" ht="15.75">
      <c r="A51" s="35">
        <v>3</v>
      </c>
      <c r="B51" s="36" t="s">
        <v>240</v>
      </c>
      <c r="C51" s="36" t="s">
        <v>241</v>
      </c>
      <c r="D51" s="36" t="s">
        <v>242</v>
      </c>
      <c r="E51" s="35" t="s">
        <v>134</v>
      </c>
      <c r="F51" s="35">
        <v>6.5</v>
      </c>
    </row>
    <row r="52" spans="1:6" ht="15.75">
      <c r="A52" s="35">
        <v>4</v>
      </c>
      <c r="B52" s="36" t="s">
        <v>243</v>
      </c>
      <c r="C52" s="36" t="s">
        <v>244</v>
      </c>
      <c r="D52" s="36" t="s">
        <v>245</v>
      </c>
      <c r="E52" s="35" t="s">
        <v>134</v>
      </c>
      <c r="F52" s="35">
        <v>5.8</v>
      </c>
    </row>
    <row r="53" spans="1:6" ht="15.75">
      <c r="A53" s="35">
        <v>5</v>
      </c>
      <c r="B53" s="36" t="s">
        <v>246</v>
      </c>
      <c r="C53" s="36" t="s">
        <v>247</v>
      </c>
      <c r="D53" s="36" t="s">
        <v>248</v>
      </c>
      <c r="E53" s="35" t="s">
        <v>134</v>
      </c>
      <c r="F53" s="35">
        <v>3.2</v>
      </c>
    </row>
    <row r="54" spans="1:6" ht="15.75">
      <c r="A54" s="33"/>
      <c r="B54" s="34" t="s">
        <v>249</v>
      </c>
      <c r="C54" s="34"/>
      <c r="D54" s="34"/>
      <c r="E54" s="33"/>
      <c r="F54" s="33">
        <v>317.60000000000002</v>
      </c>
    </row>
    <row r="56" spans="1:6" ht="15.75" customHeight="1">
      <c r="D56" s="282" t="s">
        <v>120</v>
      </c>
      <c r="E56" s="282"/>
      <c r="F56" s="282"/>
    </row>
  </sheetData>
  <mergeCells count="3">
    <mergeCell ref="A1:F1"/>
    <mergeCell ref="A2:F2"/>
    <mergeCell ref="D56:F56"/>
  </mergeCells>
  <printOptions horizontalCentered="1"/>
  <pageMargins left="0.19685039370078741" right="0.19685039370078741" top="0.39370078740157483" bottom="0.39370078740157483" header="0.31496062992125984" footer="0.31496062992125984"/>
  <pageSetup paperSize="9" scale="78" fitToHeight="1000"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topLeftCell="A37" zoomScale="80" zoomScaleNormal="100" zoomScaleSheetLayoutView="80" workbookViewId="0">
      <selection activeCell="C51" sqref="C51"/>
    </sheetView>
  </sheetViews>
  <sheetFormatPr defaultRowHeight="15"/>
  <cols>
    <col min="1" max="1" width="9.140625" style="31"/>
    <col min="2" max="2" width="32.28515625" style="31" customWidth="1"/>
    <col min="3" max="3" width="18.42578125" style="31" customWidth="1"/>
    <col min="4" max="4" width="25.140625" style="31" customWidth="1"/>
    <col min="5" max="5" width="50.85546875" style="31" customWidth="1"/>
    <col min="6" max="16384" width="9.140625" style="31"/>
  </cols>
  <sheetData>
    <row r="1" spans="1:6" ht="15.75">
      <c r="A1" s="280" t="s">
        <v>405</v>
      </c>
      <c r="B1" s="280"/>
      <c r="C1" s="280"/>
      <c r="D1" s="280"/>
      <c r="E1" s="280"/>
      <c r="F1" s="280"/>
    </row>
    <row r="2" spans="1:6" ht="15.75">
      <c r="A2" s="281" t="s">
        <v>931</v>
      </c>
      <c r="B2" s="281"/>
      <c r="C2" s="281"/>
      <c r="D2" s="281"/>
      <c r="E2" s="281"/>
      <c r="F2" s="281"/>
    </row>
    <row r="3" spans="1:6" ht="15.75">
      <c r="A3" s="283"/>
      <c r="B3" s="283"/>
      <c r="C3" s="283"/>
      <c r="D3" s="283"/>
      <c r="E3" s="283"/>
      <c r="F3" s="283"/>
    </row>
    <row r="4" spans="1:6" ht="31.5">
      <c r="A4" s="33" t="s">
        <v>121</v>
      </c>
      <c r="B4" s="33" t="s">
        <v>251</v>
      </c>
      <c r="C4" s="33" t="s">
        <v>123</v>
      </c>
      <c r="D4" s="33" t="s">
        <v>252</v>
      </c>
      <c r="E4" s="33" t="s">
        <v>124</v>
      </c>
      <c r="F4" s="33" t="s">
        <v>253</v>
      </c>
    </row>
    <row r="5" spans="1:6" ht="15.75">
      <c r="A5" s="33" t="s">
        <v>35</v>
      </c>
      <c r="B5" s="34" t="s">
        <v>127</v>
      </c>
      <c r="C5" s="34"/>
      <c r="D5" s="34"/>
      <c r="E5" s="34"/>
      <c r="F5" s="37">
        <v>13595</v>
      </c>
    </row>
    <row r="6" spans="1:6" ht="15.75">
      <c r="A6" s="35">
        <v>1</v>
      </c>
      <c r="B6" s="36" t="s">
        <v>254</v>
      </c>
      <c r="C6" s="36" t="s">
        <v>255</v>
      </c>
      <c r="D6" s="36" t="s">
        <v>256</v>
      </c>
      <c r="E6" s="36" t="s">
        <v>257</v>
      </c>
      <c r="F6" s="38">
        <v>2726</v>
      </c>
    </row>
    <row r="7" spans="1:6" ht="15.75">
      <c r="A7" s="35">
        <v>2</v>
      </c>
      <c r="B7" s="36" t="s">
        <v>258</v>
      </c>
      <c r="C7" s="36" t="s">
        <v>259</v>
      </c>
      <c r="D7" s="36" t="s">
        <v>260</v>
      </c>
      <c r="E7" s="36" t="s">
        <v>261</v>
      </c>
      <c r="F7" s="38">
        <v>1909</v>
      </c>
    </row>
    <row r="8" spans="1:6" ht="15.75">
      <c r="A8" s="35">
        <v>3</v>
      </c>
      <c r="B8" s="36" t="s">
        <v>262</v>
      </c>
      <c r="C8" s="36" t="s">
        <v>259</v>
      </c>
      <c r="D8" s="36" t="s">
        <v>263</v>
      </c>
      <c r="E8" s="36" t="s">
        <v>264</v>
      </c>
      <c r="F8" s="38">
        <v>1206</v>
      </c>
    </row>
    <row r="9" spans="1:6" ht="15.75">
      <c r="A9" s="35">
        <v>4</v>
      </c>
      <c r="B9" s="36" t="s">
        <v>265</v>
      </c>
      <c r="C9" s="36" t="s">
        <v>259</v>
      </c>
      <c r="D9" s="36" t="s">
        <v>266</v>
      </c>
      <c r="E9" s="36" t="s">
        <v>267</v>
      </c>
      <c r="F9" s="38">
        <v>1500</v>
      </c>
    </row>
    <row r="10" spans="1:6" ht="15.75">
      <c r="A10" s="35">
        <v>5</v>
      </c>
      <c r="B10" s="36" t="s">
        <v>268</v>
      </c>
      <c r="C10" s="36" t="s">
        <v>269</v>
      </c>
      <c r="D10" s="36" t="s">
        <v>270</v>
      </c>
      <c r="E10" s="36" t="s">
        <v>271</v>
      </c>
      <c r="F10" s="38">
        <v>1218</v>
      </c>
    </row>
    <row r="11" spans="1:6" ht="15.75">
      <c r="A11" s="35">
        <v>6</v>
      </c>
      <c r="B11" s="36" t="s">
        <v>272</v>
      </c>
      <c r="C11" s="36" t="s">
        <v>273</v>
      </c>
      <c r="D11" s="36" t="s">
        <v>274</v>
      </c>
      <c r="E11" s="36" t="s">
        <v>275</v>
      </c>
      <c r="F11" s="38">
        <v>1000</v>
      </c>
    </row>
    <row r="12" spans="1:6" ht="15.75">
      <c r="A12" s="35">
        <v>7</v>
      </c>
      <c r="B12" s="36" t="s">
        <v>276</v>
      </c>
      <c r="C12" s="36" t="s">
        <v>269</v>
      </c>
      <c r="D12" s="36" t="s">
        <v>277</v>
      </c>
      <c r="E12" s="36" t="s">
        <v>278</v>
      </c>
      <c r="F12" s="38">
        <v>4036</v>
      </c>
    </row>
    <row r="13" spans="1:6" ht="15.75">
      <c r="A13" s="33" t="s">
        <v>37</v>
      </c>
      <c r="B13" s="34" t="s">
        <v>142</v>
      </c>
      <c r="C13" s="34"/>
      <c r="D13" s="34"/>
      <c r="E13" s="34"/>
      <c r="F13" s="37">
        <v>17972</v>
      </c>
    </row>
    <row r="14" spans="1:6" ht="15.75">
      <c r="A14" s="35">
        <v>1</v>
      </c>
      <c r="B14" s="36" t="s">
        <v>279</v>
      </c>
      <c r="C14" s="36" t="s">
        <v>280</v>
      </c>
      <c r="D14" s="36" t="s">
        <v>281</v>
      </c>
      <c r="E14" s="36" t="s">
        <v>282</v>
      </c>
      <c r="F14" s="35">
        <v>928</v>
      </c>
    </row>
    <row r="15" spans="1:6" ht="15.75">
      <c r="A15" s="35">
        <v>2</v>
      </c>
      <c r="B15" s="36" t="s">
        <v>283</v>
      </c>
      <c r="C15" s="36" t="s">
        <v>284</v>
      </c>
      <c r="D15" s="36" t="s">
        <v>285</v>
      </c>
      <c r="E15" s="36" t="s">
        <v>286</v>
      </c>
      <c r="F15" s="38">
        <v>2111</v>
      </c>
    </row>
    <row r="16" spans="1:6" ht="15.75">
      <c r="A16" s="35">
        <v>3</v>
      </c>
      <c r="B16" s="36" t="s">
        <v>287</v>
      </c>
      <c r="C16" s="36" t="s">
        <v>284</v>
      </c>
      <c r="D16" s="36" t="s">
        <v>288</v>
      </c>
      <c r="E16" s="36" t="s">
        <v>289</v>
      </c>
      <c r="F16" s="35">
        <v>410</v>
      </c>
    </row>
    <row r="17" spans="1:6" ht="15.75">
      <c r="A17" s="35">
        <v>4</v>
      </c>
      <c r="B17" s="36" t="s">
        <v>290</v>
      </c>
      <c r="C17" s="36" t="s">
        <v>291</v>
      </c>
      <c r="D17" s="36" t="s">
        <v>292</v>
      </c>
      <c r="E17" s="36" t="s">
        <v>293</v>
      </c>
      <c r="F17" s="38">
        <v>2221</v>
      </c>
    </row>
    <row r="18" spans="1:6" ht="15.75">
      <c r="A18" s="35">
        <v>5</v>
      </c>
      <c r="B18" s="36" t="s">
        <v>294</v>
      </c>
      <c r="C18" s="36" t="s">
        <v>291</v>
      </c>
      <c r="D18" s="36" t="s">
        <v>295</v>
      </c>
      <c r="E18" s="36" t="s">
        <v>296</v>
      </c>
      <c r="F18" s="38">
        <v>2428</v>
      </c>
    </row>
    <row r="19" spans="1:6" ht="15.75">
      <c r="A19" s="35">
        <v>6</v>
      </c>
      <c r="B19" s="36" t="s">
        <v>297</v>
      </c>
      <c r="C19" s="36" t="s">
        <v>284</v>
      </c>
      <c r="D19" s="36" t="s">
        <v>298</v>
      </c>
      <c r="E19" s="36" t="s">
        <v>299</v>
      </c>
      <c r="F19" s="38">
        <v>1213</v>
      </c>
    </row>
    <row r="20" spans="1:6" ht="15.75">
      <c r="A20" s="35">
        <v>7</v>
      </c>
      <c r="B20" s="36" t="s">
        <v>300</v>
      </c>
      <c r="C20" s="36" t="s">
        <v>301</v>
      </c>
      <c r="D20" s="36" t="s">
        <v>302</v>
      </c>
      <c r="E20" s="36" t="s">
        <v>303</v>
      </c>
      <c r="F20" s="38">
        <v>2440</v>
      </c>
    </row>
    <row r="21" spans="1:6" ht="15.75">
      <c r="A21" s="35">
        <v>8</v>
      </c>
      <c r="B21" s="36" t="s">
        <v>304</v>
      </c>
      <c r="C21" s="36" t="s">
        <v>284</v>
      </c>
      <c r="D21" s="36" t="s">
        <v>305</v>
      </c>
      <c r="E21" s="36" t="s">
        <v>306</v>
      </c>
      <c r="F21" s="38">
        <v>1036</v>
      </c>
    </row>
    <row r="22" spans="1:6" ht="15.75">
      <c r="A22" s="35">
        <v>9</v>
      </c>
      <c r="B22" s="36" t="s">
        <v>307</v>
      </c>
      <c r="C22" s="36" t="s">
        <v>291</v>
      </c>
      <c r="D22" s="36" t="s">
        <v>308</v>
      </c>
      <c r="E22" s="36" t="s">
        <v>309</v>
      </c>
      <c r="F22" s="38">
        <v>2314</v>
      </c>
    </row>
    <row r="23" spans="1:6" ht="15.75">
      <c r="A23" s="35">
        <v>10</v>
      </c>
      <c r="B23" s="36" t="s">
        <v>310</v>
      </c>
      <c r="C23" s="36" t="s">
        <v>291</v>
      </c>
      <c r="D23" s="36" t="s">
        <v>311</v>
      </c>
      <c r="E23" s="36" t="s">
        <v>312</v>
      </c>
      <c r="F23" s="35">
        <v>922</v>
      </c>
    </row>
    <row r="24" spans="1:6" ht="15.75">
      <c r="A24" s="35">
        <v>11</v>
      </c>
      <c r="B24" s="36" t="s">
        <v>313</v>
      </c>
      <c r="C24" s="36" t="s">
        <v>301</v>
      </c>
      <c r="D24" s="36" t="s">
        <v>314</v>
      </c>
      <c r="E24" s="36" t="s">
        <v>315</v>
      </c>
      <c r="F24" s="38">
        <v>1449</v>
      </c>
    </row>
    <row r="25" spans="1:6" ht="15.75">
      <c r="A25" s="35">
        <v>12</v>
      </c>
      <c r="B25" s="36" t="s">
        <v>316</v>
      </c>
      <c r="C25" s="36" t="s">
        <v>291</v>
      </c>
      <c r="D25" s="36" t="s">
        <v>317</v>
      </c>
      <c r="E25" s="36" t="s">
        <v>318</v>
      </c>
      <c r="F25" s="35">
        <v>500</v>
      </c>
    </row>
    <row r="26" spans="1:6" ht="15.75">
      <c r="A26" s="33" t="s">
        <v>141</v>
      </c>
      <c r="B26" s="34" t="s">
        <v>149</v>
      </c>
      <c r="C26" s="34"/>
      <c r="D26" s="34"/>
      <c r="E26" s="34"/>
      <c r="F26" s="37">
        <v>6518</v>
      </c>
    </row>
    <row r="27" spans="1:6" ht="31.5">
      <c r="A27" s="35">
        <v>1</v>
      </c>
      <c r="B27" s="36" t="s">
        <v>319</v>
      </c>
      <c r="C27" s="36" t="s">
        <v>280</v>
      </c>
      <c r="D27" s="36" t="s">
        <v>320</v>
      </c>
      <c r="E27" s="36" t="s">
        <v>321</v>
      </c>
      <c r="F27" s="38">
        <v>1642</v>
      </c>
    </row>
    <row r="28" spans="1:6" ht="15.75">
      <c r="A28" s="35">
        <v>2</v>
      </c>
      <c r="B28" s="36" t="s">
        <v>322</v>
      </c>
      <c r="C28" s="36" t="s">
        <v>280</v>
      </c>
      <c r="D28" s="36" t="s">
        <v>323</v>
      </c>
      <c r="E28" s="36" t="s">
        <v>324</v>
      </c>
      <c r="F28" s="38">
        <v>1719</v>
      </c>
    </row>
    <row r="29" spans="1:6" ht="15.75">
      <c r="A29" s="35">
        <v>3</v>
      </c>
      <c r="B29" s="36" t="s">
        <v>325</v>
      </c>
      <c r="C29" s="36" t="s">
        <v>280</v>
      </c>
      <c r="D29" s="36" t="s">
        <v>326</v>
      </c>
      <c r="E29" s="36" t="s">
        <v>327</v>
      </c>
      <c r="F29" s="35">
        <v>442</v>
      </c>
    </row>
    <row r="30" spans="1:6" ht="15.75">
      <c r="A30" s="35">
        <v>4</v>
      </c>
      <c r="B30" s="36" t="s">
        <v>328</v>
      </c>
      <c r="C30" s="36" t="s">
        <v>280</v>
      </c>
      <c r="D30" s="36" t="s">
        <v>329</v>
      </c>
      <c r="E30" s="36" t="s">
        <v>330</v>
      </c>
      <c r="F30" s="35">
        <v>906</v>
      </c>
    </row>
    <row r="31" spans="1:6" ht="31.5">
      <c r="A31" s="35">
        <v>5</v>
      </c>
      <c r="B31" s="36" t="s">
        <v>331</v>
      </c>
      <c r="C31" s="36" t="s">
        <v>332</v>
      </c>
      <c r="D31" s="36" t="s">
        <v>333</v>
      </c>
      <c r="E31" s="36" t="s">
        <v>334</v>
      </c>
      <c r="F31" s="38">
        <v>1809</v>
      </c>
    </row>
    <row r="32" spans="1:6" ht="15.75">
      <c r="A32" s="33" t="s">
        <v>138</v>
      </c>
      <c r="B32" s="34" t="s">
        <v>152</v>
      </c>
      <c r="C32" s="34"/>
      <c r="D32" s="34"/>
      <c r="E32" s="34"/>
      <c r="F32" s="37">
        <v>1185</v>
      </c>
    </row>
    <row r="33" spans="1:6" ht="15.75">
      <c r="A33" s="35">
        <v>1</v>
      </c>
      <c r="B33" s="36" t="s">
        <v>335</v>
      </c>
      <c r="C33" s="36" t="s">
        <v>154</v>
      </c>
      <c r="D33" s="36" t="s">
        <v>336</v>
      </c>
      <c r="E33" s="36" t="s">
        <v>337</v>
      </c>
      <c r="F33" s="35">
        <v>860</v>
      </c>
    </row>
    <row r="34" spans="1:6" ht="15.75">
      <c r="A34" s="35">
        <v>2</v>
      </c>
      <c r="B34" s="36" t="s">
        <v>338</v>
      </c>
      <c r="C34" s="36" t="s">
        <v>154</v>
      </c>
      <c r="D34" s="36" t="s">
        <v>339</v>
      </c>
      <c r="E34" s="36" t="s">
        <v>340</v>
      </c>
      <c r="F34" s="35">
        <v>325</v>
      </c>
    </row>
    <row r="35" spans="1:6" ht="15.75">
      <c r="A35" s="33" t="s">
        <v>134</v>
      </c>
      <c r="B35" s="34" t="s">
        <v>183</v>
      </c>
      <c r="C35" s="34"/>
      <c r="D35" s="34"/>
      <c r="E35" s="34"/>
      <c r="F35" s="37">
        <v>2041</v>
      </c>
    </row>
    <row r="36" spans="1:6" ht="15.75">
      <c r="A36" s="35">
        <v>1</v>
      </c>
      <c r="B36" s="36" t="s">
        <v>341</v>
      </c>
      <c r="C36" s="36" t="s">
        <v>342</v>
      </c>
      <c r="D36" s="36" t="s">
        <v>343</v>
      </c>
      <c r="E36" s="36" t="s">
        <v>344</v>
      </c>
      <c r="F36" s="38">
        <v>2041</v>
      </c>
    </row>
    <row r="37" spans="1:6" ht="15.75">
      <c r="A37" s="33" t="s">
        <v>174</v>
      </c>
      <c r="B37" s="34" t="s">
        <v>205</v>
      </c>
      <c r="C37" s="34"/>
      <c r="D37" s="34"/>
      <c r="E37" s="34"/>
      <c r="F37" s="37">
        <v>12043</v>
      </c>
    </row>
    <row r="38" spans="1:6" ht="15.75">
      <c r="A38" s="35">
        <v>1</v>
      </c>
      <c r="B38" s="36" t="s">
        <v>345</v>
      </c>
      <c r="C38" s="36" t="s">
        <v>346</v>
      </c>
      <c r="D38" s="36" t="s">
        <v>347</v>
      </c>
      <c r="E38" s="36" t="s">
        <v>348</v>
      </c>
      <c r="F38" s="38">
        <v>3064</v>
      </c>
    </row>
    <row r="39" spans="1:6" ht="15.75">
      <c r="A39" s="35">
        <v>2</v>
      </c>
      <c r="B39" s="36" t="s">
        <v>349</v>
      </c>
      <c r="C39" s="36" t="s">
        <v>350</v>
      </c>
      <c r="D39" s="36" t="s">
        <v>351</v>
      </c>
      <c r="E39" s="36" t="s">
        <v>352</v>
      </c>
      <c r="F39" s="38">
        <v>8045</v>
      </c>
    </row>
    <row r="40" spans="1:6" ht="15.75">
      <c r="A40" s="35">
        <v>3</v>
      </c>
      <c r="B40" s="36" t="s">
        <v>353</v>
      </c>
      <c r="C40" s="36" t="s">
        <v>354</v>
      </c>
      <c r="D40" s="36" t="s">
        <v>355</v>
      </c>
      <c r="E40" s="36" t="s">
        <v>356</v>
      </c>
      <c r="F40" s="35">
        <v>934</v>
      </c>
    </row>
    <row r="41" spans="1:6" ht="15.75">
      <c r="A41" s="33" t="s">
        <v>182</v>
      </c>
      <c r="B41" s="34" t="s">
        <v>224</v>
      </c>
      <c r="C41" s="34"/>
      <c r="D41" s="34"/>
      <c r="E41" s="34"/>
      <c r="F41" s="37">
        <v>1249</v>
      </c>
    </row>
    <row r="42" spans="1:6" ht="15.75">
      <c r="A42" s="35">
        <v>1</v>
      </c>
      <c r="B42" s="36" t="s">
        <v>357</v>
      </c>
      <c r="C42" s="36" t="s">
        <v>358</v>
      </c>
      <c r="D42" s="36" t="s">
        <v>359</v>
      </c>
      <c r="E42" s="36" t="s">
        <v>360</v>
      </c>
      <c r="F42" s="38">
        <v>1249</v>
      </c>
    </row>
    <row r="43" spans="1:6" ht="15.75">
      <c r="A43" s="33" t="s">
        <v>188</v>
      </c>
      <c r="B43" s="34" t="s">
        <v>235</v>
      </c>
      <c r="C43" s="34"/>
      <c r="D43" s="34"/>
      <c r="E43" s="34"/>
      <c r="F43" s="37">
        <v>5000</v>
      </c>
    </row>
    <row r="44" spans="1:6" ht="31.5">
      <c r="A44" s="35">
        <v>1</v>
      </c>
      <c r="B44" s="36" t="s">
        <v>361</v>
      </c>
      <c r="C44" s="36" t="s">
        <v>362</v>
      </c>
      <c r="D44" s="36" t="s">
        <v>363</v>
      </c>
      <c r="E44" s="36" t="s">
        <v>364</v>
      </c>
      <c r="F44" s="38">
        <v>5000</v>
      </c>
    </row>
    <row r="45" spans="1:6" ht="15.75">
      <c r="A45" s="33" t="s">
        <v>192</v>
      </c>
      <c r="B45" s="34" t="s">
        <v>365</v>
      </c>
      <c r="C45" s="34"/>
      <c r="D45" s="34"/>
      <c r="E45" s="34"/>
      <c r="F45" s="37">
        <v>7592</v>
      </c>
    </row>
    <row r="46" spans="1:6" ht="31.5">
      <c r="A46" s="35">
        <v>1</v>
      </c>
      <c r="B46" s="36" t="s">
        <v>366</v>
      </c>
      <c r="C46" s="36" t="s">
        <v>367</v>
      </c>
      <c r="D46" s="36" t="s">
        <v>368</v>
      </c>
      <c r="E46" s="36" t="s">
        <v>369</v>
      </c>
      <c r="F46" s="38">
        <v>2930</v>
      </c>
    </row>
    <row r="47" spans="1:6" ht="15.75">
      <c r="A47" s="35">
        <v>2</v>
      </c>
      <c r="B47" s="36" t="s">
        <v>370</v>
      </c>
      <c r="C47" s="36" t="s">
        <v>280</v>
      </c>
      <c r="D47" s="36" t="s">
        <v>371</v>
      </c>
      <c r="E47" s="36" t="s">
        <v>372</v>
      </c>
      <c r="F47" s="38">
        <v>1100</v>
      </c>
    </row>
    <row r="48" spans="1:6" ht="15.75">
      <c r="A48" s="35">
        <v>3</v>
      </c>
      <c r="B48" s="36" t="s">
        <v>373</v>
      </c>
      <c r="C48" s="36" t="s">
        <v>280</v>
      </c>
      <c r="D48" s="36" t="s">
        <v>374</v>
      </c>
      <c r="E48" s="36" t="s">
        <v>375</v>
      </c>
      <c r="F48" s="35">
        <v>645</v>
      </c>
    </row>
    <row r="49" spans="1:6" ht="15.75">
      <c r="A49" s="35">
        <v>4</v>
      </c>
      <c r="B49" s="36" t="s">
        <v>376</v>
      </c>
      <c r="C49" s="36" t="s">
        <v>280</v>
      </c>
      <c r="D49" s="36" t="s">
        <v>377</v>
      </c>
      <c r="E49" s="36" t="s">
        <v>378</v>
      </c>
      <c r="F49" s="35">
        <v>289</v>
      </c>
    </row>
    <row r="50" spans="1:6" ht="15.75">
      <c r="A50" s="35">
        <v>5</v>
      </c>
      <c r="B50" s="36" t="s">
        <v>379</v>
      </c>
      <c r="C50" s="36" t="s">
        <v>380</v>
      </c>
      <c r="D50" s="36" t="s">
        <v>381</v>
      </c>
      <c r="E50" s="36" t="s">
        <v>382</v>
      </c>
      <c r="F50" s="35">
        <v>1156</v>
      </c>
    </row>
    <row r="51" spans="1:6" ht="15.75">
      <c r="A51" s="35">
        <v>6</v>
      </c>
      <c r="B51" s="36" t="s">
        <v>383</v>
      </c>
      <c r="C51" s="36" t="s">
        <v>280</v>
      </c>
      <c r="D51" s="36" t="s">
        <v>384</v>
      </c>
      <c r="E51" s="36" t="s">
        <v>385</v>
      </c>
      <c r="F51" s="35">
        <v>440</v>
      </c>
    </row>
    <row r="52" spans="1:6" ht="15.75">
      <c r="A52" s="35">
        <v>7</v>
      </c>
      <c r="B52" s="36" t="s">
        <v>386</v>
      </c>
      <c r="C52" s="36" t="s">
        <v>280</v>
      </c>
      <c r="D52" s="36" t="s">
        <v>387</v>
      </c>
      <c r="E52" s="36" t="s">
        <v>388</v>
      </c>
      <c r="F52" s="38">
        <v>1032</v>
      </c>
    </row>
    <row r="53" spans="1:6" ht="15.75">
      <c r="A53" s="33"/>
      <c r="B53" s="34" t="s">
        <v>249</v>
      </c>
      <c r="C53" s="34"/>
      <c r="D53" s="34"/>
      <c r="E53" s="34"/>
      <c r="F53" s="37">
        <v>67195</v>
      </c>
    </row>
    <row r="55" spans="1:6" ht="15.75">
      <c r="E55" s="282" t="s">
        <v>120</v>
      </c>
      <c r="F55" s="282"/>
    </row>
  </sheetData>
  <mergeCells count="4">
    <mergeCell ref="A3:F3"/>
    <mergeCell ref="E55:F55"/>
    <mergeCell ref="A1:F1"/>
    <mergeCell ref="A2:F2"/>
  </mergeCells>
  <printOptions horizontalCentered="1"/>
  <pageMargins left="0.19685039370078741" right="0.19685039370078741" top="0.39370078740157483" bottom="0.39370078740157483" header="0.31496062992125984" footer="0.31496062992125984"/>
  <pageSetup paperSize="9" scale="99" fitToHeight="10000" orientation="landscape"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80" zoomScaleNormal="100" zoomScaleSheetLayoutView="80" workbookViewId="0">
      <selection activeCell="B19" sqref="B19"/>
    </sheetView>
  </sheetViews>
  <sheetFormatPr defaultRowHeight="15.75"/>
  <cols>
    <col min="1" max="1" width="3.85546875" style="39" bestFit="1" customWidth="1"/>
    <col min="2" max="2" width="59.28515625" style="39" customWidth="1"/>
    <col min="3" max="7" width="14.7109375" style="39" customWidth="1"/>
    <col min="8" max="16384" width="9.140625" style="39"/>
  </cols>
  <sheetData>
    <row r="1" spans="1:7" ht="15.75" customHeight="1">
      <c r="A1" s="284" t="s">
        <v>404</v>
      </c>
      <c r="B1" s="284"/>
      <c r="C1" s="284"/>
      <c r="D1" s="284"/>
      <c r="E1" s="284"/>
      <c r="F1" s="284"/>
      <c r="G1" s="284"/>
    </row>
    <row r="2" spans="1:7" ht="15.75" customHeight="1">
      <c r="A2" s="285" t="s">
        <v>931</v>
      </c>
      <c r="B2" s="285"/>
      <c r="C2" s="285"/>
      <c r="D2" s="285"/>
      <c r="E2" s="285"/>
      <c r="F2" s="285"/>
      <c r="G2" s="285"/>
    </row>
    <row r="3" spans="1:7">
      <c r="A3" s="288"/>
      <c r="B3" s="288"/>
      <c r="C3" s="288"/>
      <c r="D3" s="288"/>
      <c r="E3" s="288"/>
      <c r="F3" s="288"/>
      <c r="G3" s="288"/>
    </row>
    <row r="4" spans="1:7">
      <c r="A4" s="286" t="s">
        <v>121</v>
      </c>
      <c r="B4" s="286" t="s">
        <v>389</v>
      </c>
      <c r="C4" s="286" t="s">
        <v>390</v>
      </c>
      <c r="D4" s="289" t="s">
        <v>391</v>
      </c>
      <c r="E4" s="289"/>
      <c r="F4" s="289"/>
      <c r="G4" s="289"/>
    </row>
    <row r="5" spans="1:7" ht="31.5">
      <c r="A5" s="287"/>
      <c r="B5" s="287"/>
      <c r="C5" s="287"/>
      <c r="D5" s="40" t="s">
        <v>403</v>
      </c>
      <c r="E5" s="40" t="s">
        <v>392</v>
      </c>
      <c r="F5" s="40" t="s">
        <v>393</v>
      </c>
      <c r="G5" s="40" t="s">
        <v>394</v>
      </c>
    </row>
    <row r="6" spans="1:7">
      <c r="A6" s="41" t="s">
        <v>35</v>
      </c>
      <c r="B6" s="42" t="s">
        <v>395</v>
      </c>
      <c r="C6" s="41">
        <v>101</v>
      </c>
      <c r="D6" s="41">
        <v>60</v>
      </c>
      <c r="E6" s="41">
        <v>8</v>
      </c>
      <c r="F6" s="41">
        <v>21</v>
      </c>
      <c r="G6" s="41">
        <v>12</v>
      </c>
    </row>
    <row r="7" spans="1:7">
      <c r="A7" s="43">
        <v>1</v>
      </c>
      <c r="B7" s="44" t="s">
        <v>396</v>
      </c>
      <c r="C7" s="43">
        <v>58</v>
      </c>
      <c r="D7" s="43">
        <v>26</v>
      </c>
      <c r="E7" s="43">
        <v>1</v>
      </c>
      <c r="F7" s="43">
        <v>21</v>
      </c>
      <c r="G7" s="43">
        <v>10</v>
      </c>
    </row>
    <row r="8" spans="1:7">
      <c r="A8" s="43">
        <v>2</v>
      </c>
      <c r="B8" s="44" t="s">
        <v>397</v>
      </c>
      <c r="C8" s="43">
        <v>40</v>
      </c>
      <c r="D8" s="43">
        <v>33</v>
      </c>
      <c r="E8" s="43">
        <v>6</v>
      </c>
      <c r="F8" s="43">
        <v>0</v>
      </c>
      <c r="G8" s="43">
        <v>1</v>
      </c>
    </row>
    <row r="9" spans="1:7">
      <c r="A9" s="43">
        <v>3</v>
      </c>
      <c r="B9" s="44" t="s">
        <v>398</v>
      </c>
      <c r="C9" s="43">
        <v>2</v>
      </c>
      <c r="D9" s="43">
        <v>1</v>
      </c>
      <c r="E9" s="43">
        <v>1</v>
      </c>
      <c r="F9" s="43">
        <v>0</v>
      </c>
      <c r="G9" s="43">
        <v>0</v>
      </c>
    </row>
    <row r="10" spans="1:7">
      <c r="A10" s="43">
        <v>4</v>
      </c>
      <c r="B10" s="44" t="s">
        <v>399</v>
      </c>
      <c r="C10" s="43">
        <v>1</v>
      </c>
      <c r="D10" s="43">
        <v>0</v>
      </c>
      <c r="E10" s="43">
        <v>0</v>
      </c>
      <c r="F10" s="43">
        <v>0</v>
      </c>
      <c r="G10" s="43">
        <v>1</v>
      </c>
    </row>
    <row r="11" spans="1:7">
      <c r="A11" s="41" t="s">
        <v>37</v>
      </c>
      <c r="B11" s="42" t="s">
        <v>400</v>
      </c>
      <c r="C11" s="41">
        <v>805</v>
      </c>
      <c r="D11" s="41">
        <v>290</v>
      </c>
      <c r="E11" s="41">
        <v>81</v>
      </c>
      <c r="F11" s="41">
        <v>434</v>
      </c>
      <c r="G11" s="41">
        <v>0</v>
      </c>
    </row>
    <row r="12" spans="1:7">
      <c r="A12" s="43">
        <v>1</v>
      </c>
      <c r="B12" s="44" t="s">
        <v>235</v>
      </c>
      <c r="C12" s="43">
        <v>4</v>
      </c>
      <c r="D12" s="43">
        <v>3</v>
      </c>
      <c r="E12" s="43">
        <v>1</v>
      </c>
      <c r="F12" s="43">
        <v>0</v>
      </c>
      <c r="G12" s="43">
        <v>0</v>
      </c>
    </row>
    <row r="13" spans="1:7">
      <c r="A13" s="43">
        <v>2</v>
      </c>
      <c r="B13" s="44" t="s">
        <v>224</v>
      </c>
      <c r="C13" s="43">
        <v>61</v>
      </c>
      <c r="D13" s="43">
        <v>26</v>
      </c>
      <c r="E13" s="43">
        <v>28</v>
      </c>
      <c r="F13" s="43">
        <v>7</v>
      </c>
      <c r="G13" s="43">
        <v>0</v>
      </c>
    </row>
    <row r="14" spans="1:7">
      <c r="A14" s="43">
        <v>3</v>
      </c>
      <c r="B14" s="44" t="s">
        <v>205</v>
      </c>
      <c r="C14" s="43">
        <v>66</v>
      </c>
      <c r="D14" s="43">
        <v>4</v>
      </c>
      <c r="E14" s="43">
        <v>13</v>
      </c>
      <c r="F14" s="43">
        <v>49</v>
      </c>
      <c r="G14" s="43">
        <v>0</v>
      </c>
    </row>
    <row r="15" spans="1:7">
      <c r="A15" s="43">
        <v>4</v>
      </c>
      <c r="B15" s="44" t="s">
        <v>401</v>
      </c>
      <c r="C15" s="43">
        <v>30</v>
      </c>
      <c r="D15" s="43">
        <v>6</v>
      </c>
      <c r="E15" s="43">
        <v>2</v>
      </c>
      <c r="F15" s="43">
        <v>22</v>
      </c>
      <c r="G15" s="43">
        <v>0</v>
      </c>
    </row>
    <row r="16" spans="1:7">
      <c r="A16" s="43">
        <v>5</v>
      </c>
      <c r="B16" s="44" t="s">
        <v>175</v>
      </c>
      <c r="C16" s="43">
        <v>130</v>
      </c>
      <c r="D16" s="43">
        <v>12</v>
      </c>
      <c r="E16" s="43">
        <v>0</v>
      </c>
      <c r="F16" s="43">
        <v>118</v>
      </c>
      <c r="G16" s="43">
        <v>0</v>
      </c>
    </row>
    <row r="17" spans="1:7">
      <c r="A17" s="43">
        <v>6</v>
      </c>
      <c r="B17" s="44" t="s">
        <v>183</v>
      </c>
      <c r="C17" s="43">
        <v>94</v>
      </c>
      <c r="D17" s="43">
        <v>16</v>
      </c>
      <c r="E17" s="43">
        <v>2</v>
      </c>
      <c r="F17" s="43">
        <v>76</v>
      </c>
      <c r="G17" s="43">
        <v>0</v>
      </c>
    </row>
    <row r="18" spans="1:7">
      <c r="A18" s="43">
        <v>7</v>
      </c>
      <c r="B18" s="44" t="s">
        <v>189</v>
      </c>
      <c r="C18" s="43">
        <v>32</v>
      </c>
      <c r="D18" s="43">
        <v>1</v>
      </c>
      <c r="E18" s="43">
        <v>0</v>
      </c>
      <c r="F18" s="43">
        <v>31</v>
      </c>
      <c r="G18" s="43">
        <v>0</v>
      </c>
    </row>
    <row r="19" spans="1:7">
      <c r="A19" s="43">
        <v>8</v>
      </c>
      <c r="B19" s="44" t="s">
        <v>139</v>
      </c>
      <c r="C19" s="43">
        <v>21</v>
      </c>
      <c r="D19" s="43">
        <v>2</v>
      </c>
      <c r="E19" s="43">
        <v>0</v>
      </c>
      <c r="F19" s="43">
        <v>19</v>
      </c>
      <c r="G19" s="43">
        <v>0</v>
      </c>
    </row>
    <row r="20" spans="1:7">
      <c r="A20" s="43">
        <v>9</v>
      </c>
      <c r="B20" s="44" t="s">
        <v>152</v>
      </c>
      <c r="C20" s="43">
        <v>25</v>
      </c>
      <c r="D20" s="43">
        <v>17</v>
      </c>
      <c r="E20" s="43">
        <v>3</v>
      </c>
      <c r="F20" s="43">
        <v>5</v>
      </c>
      <c r="G20" s="43">
        <v>0</v>
      </c>
    </row>
    <row r="21" spans="1:7">
      <c r="A21" s="43">
        <v>10</v>
      </c>
      <c r="B21" s="44" t="s">
        <v>127</v>
      </c>
      <c r="C21" s="43">
        <v>98</v>
      </c>
      <c r="D21" s="43">
        <v>5</v>
      </c>
      <c r="E21" s="43">
        <v>8</v>
      </c>
      <c r="F21" s="43">
        <v>85</v>
      </c>
      <c r="G21" s="43">
        <v>0</v>
      </c>
    </row>
    <row r="22" spans="1:7">
      <c r="A22" s="43">
        <v>11</v>
      </c>
      <c r="B22" s="44" t="s">
        <v>365</v>
      </c>
      <c r="C22" s="43">
        <v>84</v>
      </c>
      <c r="D22" s="43">
        <v>64</v>
      </c>
      <c r="E22" s="43">
        <v>20</v>
      </c>
      <c r="F22" s="43">
        <v>0</v>
      </c>
      <c r="G22" s="43">
        <v>0</v>
      </c>
    </row>
    <row r="23" spans="1:7">
      <c r="A23" s="43">
        <v>12</v>
      </c>
      <c r="B23" s="44" t="s">
        <v>142</v>
      </c>
      <c r="C23" s="43">
        <v>122</v>
      </c>
      <c r="D23" s="43">
        <v>98</v>
      </c>
      <c r="E23" s="43">
        <v>4</v>
      </c>
      <c r="F23" s="43">
        <v>20</v>
      </c>
      <c r="G23" s="43">
        <v>0</v>
      </c>
    </row>
    <row r="24" spans="1:7">
      <c r="A24" s="43">
        <v>13</v>
      </c>
      <c r="B24" s="44" t="s">
        <v>149</v>
      </c>
      <c r="C24" s="43">
        <v>38</v>
      </c>
      <c r="D24" s="43">
        <v>36</v>
      </c>
      <c r="E24" s="43">
        <v>0</v>
      </c>
      <c r="F24" s="43">
        <v>2</v>
      </c>
      <c r="G24" s="43">
        <v>0</v>
      </c>
    </row>
    <row r="25" spans="1:7">
      <c r="A25" s="43"/>
      <c r="B25" s="40" t="s">
        <v>402</v>
      </c>
      <c r="C25" s="40">
        <v>906</v>
      </c>
      <c r="D25" s="40">
        <v>350</v>
      </c>
      <c r="E25" s="40">
        <v>89</v>
      </c>
      <c r="F25" s="40">
        <v>455</v>
      </c>
      <c r="G25" s="40">
        <v>12</v>
      </c>
    </row>
    <row r="27" spans="1:7">
      <c r="D27" s="282" t="s">
        <v>120</v>
      </c>
      <c r="E27" s="282"/>
      <c r="F27" s="282"/>
      <c r="G27" s="282"/>
    </row>
  </sheetData>
  <mergeCells count="8">
    <mergeCell ref="A1:G1"/>
    <mergeCell ref="A2:G2"/>
    <mergeCell ref="B4:B5"/>
    <mergeCell ref="A4:A5"/>
    <mergeCell ref="D27:G27"/>
    <mergeCell ref="A3:G3"/>
    <mergeCell ref="C4:C5"/>
    <mergeCell ref="D4:G4"/>
  </mergeCells>
  <printOptions horizontalCentered="1"/>
  <pageMargins left="0.19685039370078741" right="0.19685039370078741" top="0.39370078740157483" bottom="0.39370078740157483" header="0.31496062992125984" footer="0.31496062992125984"/>
  <pageSetup paperSize="9" fitToHeight="1000" orientation="landscape"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7"/>
  <sheetViews>
    <sheetView view="pageBreakPreview" topLeftCell="A19" zoomScale="87" zoomScaleNormal="100" zoomScaleSheetLayoutView="87" workbookViewId="0">
      <selection activeCell="E6" sqref="E6"/>
    </sheetView>
  </sheetViews>
  <sheetFormatPr defaultRowHeight="15.75"/>
  <cols>
    <col min="1" max="1" width="5.28515625" style="122" customWidth="1"/>
    <col min="2" max="2" width="46.28515625" style="108" customWidth="1"/>
    <col min="3" max="3" width="11.28515625" style="123" customWidth="1"/>
    <col min="4" max="4" width="10.7109375" style="123" customWidth="1"/>
    <col min="5" max="5" width="8" style="108" customWidth="1"/>
    <col min="6" max="7" width="9.28515625" style="108" customWidth="1"/>
    <col min="8" max="8" width="8.140625" style="108" customWidth="1"/>
    <col min="9" max="9" width="9.42578125" style="108" customWidth="1"/>
    <col min="10" max="10" width="11.42578125" style="108" customWidth="1"/>
    <col min="11" max="11" width="7.5703125" style="108" customWidth="1"/>
    <col min="12" max="12" width="9.28515625" style="108" customWidth="1"/>
    <col min="13" max="13" width="12" style="108" customWidth="1"/>
    <col min="14" max="14" width="9" style="108" customWidth="1"/>
    <col min="15" max="15" width="12" style="108" customWidth="1"/>
    <col min="16" max="16" width="12.140625" style="108" customWidth="1"/>
    <col min="17" max="17" width="8.140625" style="108" bestFit="1" customWidth="1"/>
    <col min="18" max="255" width="9.140625" style="108"/>
    <col min="256" max="256" width="4.28515625" style="108" customWidth="1"/>
    <col min="257" max="257" width="45" style="108" customWidth="1"/>
    <col min="258" max="258" width="11.28515625" style="108" customWidth="1"/>
    <col min="259" max="259" width="10.7109375" style="108" customWidth="1"/>
    <col min="260" max="260" width="8" style="108" customWidth="1"/>
    <col min="261" max="262" width="9.28515625" style="108" customWidth="1"/>
    <col min="263" max="263" width="8.140625" style="108" customWidth="1"/>
    <col min="264" max="264" width="9.42578125" style="108" customWidth="1"/>
    <col min="265" max="265" width="11.42578125" style="108" customWidth="1"/>
    <col min="266" max="266" width="7.5703125" style="108" customWidth="1"/>
    <col min="267" max="267" width="9.28515625" style="108" customWidth="1"/>
    <col min="268" max="268" width="12" style="108" customWidth="1"/>
    <col min="269" max="269" width="9" style="108" customWidth="1"/>
    <col min="270" max="270" width="12" style="108" customWidth="1"/>
    <col min="271" max="271" width="12.140625" style="108" customWidth="1"/>
    <col min="272" max="272" width="7" style="108" customWidth="1"/>
    <col min="273" max="511" width="9.140625" style="108"/>
    <col min="512" max="512" width="4.28515625" style="108" customWidth="1"/>
    <col min="513" max="513" width="45" style="108" customWidth="1"/>
    <col min="514" max="514" width="11.28515625" style="108" customWidth="1"/>
    <col min="515" max="515" width="10.7109375" style="108" customWidth="1"/>
    <col min="516" max="516" width="8" style="108" customWidth="1"/>
    <col min="517" max="518" width="9.28515625" style="108" customWidth="1"/>
    <col min="519" max="519" width="8.140625" style="108" customWidth="1"/>
    <col min="520" max="520" width="9.42578125" style="108" customWidth="1"/>
    <col min="521" max="521" width="11.42578125" style="108" customWidth="1"/>
    <col min="522" max="522" width="7.5703125" style="108" customWidth="1"/>
    <col min="523" max="523" width="9.28515625" style="108" customWidth="1"/>
    <col min="524" max="524" width="12" style="108" customWidth="1"/>
    <col min="525" max="525" width="9" style="108" customWidth="1"/>
    <col min="526" max="526" width="12" style="108" customWidth="1"/>
    <col min="527" max="527" width="12.140625" style="108" customWidth="1"/>
    <col min="528" max="528" width="7" style="108" customWidth="1"/>
    <col min="529" max="767" width="9.140625" style="108"/>
    <col min="768" max="768" width="4.28515625" style="108" customWidth="1"/>
    <col min="769" max="769" width="45" style="108" customWidth="1"/>
    <col min="770" max="770" width="11.28515625" style="108" customWidth="1"/>
    <col min="771" max="771" width="10.7109375" style="108" customWidth="1"/>
    <col min="772" max="772" width="8" style="108" customWidth="1"/>
    <col min="773" max="774" width="9.28515625" style="108" customWidth="1"/>
    <col min="775" max="775" width="8.140625" style="108" customWidth="1"/>
    <col min="776" max="776" width="9.42578125" style="108" customWidth="1"/>
    <col min="777" max="777" width="11.42578125" style="108" customWidth="1"/>
    <col min="778" max="778" width="7.5703125" style="108" customWidth="1"/>
    <col min="779" max="779" width="9.28515625" style="108" customWidth="1"/>
    <col min="780" max="780" width="12" style="108" customWidth="1"/>
    <col min="781" max="781" width="9" style="108" customWidth="1"/>
    <col min="782" max="782" width="12" style="108" customWidth="1"/>
    <col min="783" max="783" width="12.140625" style="108" customWidth="1"/>
    <col min="784" max="784" width="7" style="108" customWidth="1"/>
    <col min="785" max="1023" width="9.140625" style="108"/>
    <col min="1024" max="1024" width="4.28515625" style="108" customWidth="1"/>
    <col min="1025" max="1025" width="45" style="108" customWidth="1"/>
    <col min="1026" max="1026" width="11.28515625" style="108" customWidth="1"/>
    <col min="1027" max="1027" width="10.7109375" style="108" customWidth="1"/>
    <col min="1028" max="1028" width="8" style="108" customWidth="1"/>
    <col min="1029" max="1030" width="9.28515625" style="108" customWidth="1"/>
    <col min="1031" max="1031" width="8.140625" style="108" customWidth="1"/>
    <col min="1032" max="1032" width="9.42578125" style="108" customWidth="1"/>
    <col min="1033" max="1033" width="11.42578125" style="108" customWidth="1"/>
    <col min="1034" max="1034" width="7.5703125" style="108" customWidth="1"/>
    <col min="1035" max="1035" width="9.28515625" style="108" customWidth="1"/>
    <col min="1036" max="1036" width="12" style="108" customWidth="1"/>
    <col min="1037" max="1037" width="9" style="108" customWidth="1"/>
    <col min="1038" max="1038" width="12" style="108" customWidth="1"/>
    <col min="1039" max="1039" width="12.140625" style="108" customWidth="1"/>
    <col min="1040" max="1040" width="7" style="108" customWidth="1"/>
    <col min="1041" max="1279" width="9.140625" style="108"/>
    <col min="1280" max="1280" width="4.28515625" style="108" customWidth="1"/>
    <col min="1281" max="1281" width="45" style="108" customWidth="1"/>
    <col min="1282" max="1282" width="11.28515625" style="108" customWidth="1"/>
    <col min="1283" max="1283" width="10.7109375" style="108" customWidth="1"/>
    <col min="1284" max="1284" width="8" style="108" customWidth="1"/>
    <col min="1285" max="1286" width="9.28515625" style="108" customWidth="1"/>
    <col min="1287" max="1287" width="8.140625" style="108" customWidth="1"/>
    <col min="1288" max="1288" width="9.42578125" style="108" customWidth="1"/>
    <col min="1289" max="1289" width="11.42578125" style="108" customWidth="1"/>
    <col min="1290" max="1290" width="7.5703125" style="108" customWidth="1"/>
    <col min="1291" max="1291" width="9.28515625" style="108" customWidth="1"/>
    <col min="1292" max="1292" width="12" style="108" customWidth="1"/>
    <col min="1293" max="1293" width="9" style="108" customWidth="1"/>
    <col min="1294" max="1294" width="12" style="108" customWidth="1"/>
    <col min="1295" max="1295" width="12.140625" style="108" customWidth="1"/>
    <col min="1296" max="1296" width="7" style="108" customWidth="1"/>
    <col min="1297" max="1535" width="9.140625" style="108"/>
    <col min="1536" max="1536" width="4.28515625" style="108" customWidth="1"/>
    <col min="1537" max="1537" width="45" style="108" customWidth="1"/>
    <col min="1538" max="1538" width="11.28515625" style="108" customWidth="1"/>
    <col min="1539" max="1539" width="10.7109375" style="108" customWidth="1"/>
    <col min="1540" max="1540" width="8" style="108" customWidth="1"/>
    <col min="1541" max="1542" width="9.28515625" style="108" customWidth="1"/>
    <col min="1543" max="1543" width="8.140625" style="108" customWidth="1"/>
    <col min="1544" max="1544" width="9.42578125" style="108" customWidth="1"/>
    <col min="1545" max="1545" width="11.42578125" style="108" customWidth="1"/>
    <col min="1546" max="1546" width="7.5703125" style="108" customWidth="1"/>
    <col min="1547" max="1547" width="9.28515625" style="108" customWidth="1"/>
    <col min="1548" max="1548" width="12" style="108" customWidth="1"/>
    <col min="1549" max="1549" width="9" style="108" customWidth="1"/>
    <col min="1550" max="1550" width="12" style="108" customWidth="1"/>
    <col min="1551" max="1551" width="12.140625" style="108" customWidth="1"/>
    <col min="1552" max="1552" width="7" style="108" customWidth="1"/>
    <col min="1553" max="1791" width="9.140625" style="108"/>
    <col min="1792" max="1792" width="4.28515625" style="108" customWidth="1"/>
    <col min="1793" max="1793" width="45" style="108" customWidth="1"/>
    <col min="1794" max="1794" width="11.28515625" style="108" customWidth="1"/>
    <col min="1795" max="1795" width="10.7109375" style="108" customWidth="1"/>
    <col min="1796" max="1796" width="8" style="108" customWidth="1"/>
    <col min="1797" max="1798" width="9.28515625" style="108" customWidth="1"/>
    <col min="1799" max="1799" width="8.140625" style="108" customWidth="1"/>
    <col min="1800" max="1800" width="9.42578125" style="108" customWidth="1"/>
    <col min="1801" max="1801" width="11.42578125" style="108" customWidth="1"/>
    <col min="1802" max="1802" width="7.5703125" style="108" customWidth="1"/>
    <col min="1803" max="1803" width="9.28515625" style="108" customWidth="1"/>
    <col min="1804" max="1804" width="12" style="108" customWidth="1"/>
    <col min="1805" max="1805" width="9" style="108" customWidth="1"/>
    <col min="1806" max="1806" width="12" style="108" customWidth="1"/>
    <col min="1807" max="1807" width="12.140625" style="108" customWidth="1"/>
    <col min="1808" max="1808" width="7" style="108" customWidth="1"/>
    <col min="1809" max="2047" width="9.140625" style="108"/>
    <col min="2048" max="2048" width="4.28515625" style="108" customWidth="1"/>
    <col min="2049" max="2049" width="45" style="108" customWidth="1"/>
    <col min="2050" max="2050" width="11.28515625" style="108" customWidth="1"/>
    <col min="2051" max="2051" width="10.7109375" style="108" customWidth="1"/>
    <col min="2052" max="2052" width="8" style="108" customWidth="1"/>
    <col min="2053" max="2054" width="9.28515625" style="108" customWidth="1"/>
    <col min="2055" max="2055" width="8.140625" style="108" customWidth="1"/>
    <col min="2056" max="2056" width="9.42578125" style="108" customWidth="1"/>
    <col min="2057" max="2057" width="11.42578125" style="108" customWidth="1"/>
    <col min="2058" max="2058" width="7.5703125" style="108" customWidth="1"/>
    <col min="2059" max="2059" width="9.28515625" style="108" customWidth="1"/>
    <col min="2060" max="2060" width="12" style="108" customWidth="1"/>
    <col min="2061" max="2061" width="9" style="108" customWidth="1"/>
    <col min="2062" max="2062" width="12" style="108" customWidth="1"/>
    <col min="2063" max="2063" width="12.140625" style="108" customWidth="1"/>
    <col min="2064" max="2064" width="7" style="108" customWidth="1"/>
    <col min="2065" max="2303" width="9.140625" style="108"/>
    <col min="2304" max="2304" width="4.28515625" style="108" customWidth="1"/>
    <col min="2305" max="2305" width="45" style="108" customWidth="1"/>
    <col min="2306" max="2306" width="11.28515625" style="108" customWidth="1"/>
    <col min="2307" max="2307" width="10.7109375" style="108" customWidth="1"/>
    <col min="2308" max="2308" width="8" style="108" customWidth="1"/>
    <col min="2309" max="2310" width="9.28515625" style="108" customWidth="1"/>
    <col min="2311" max="2311" width="8.140625" style="108" customWidth="1"/>
    <col min="2312" max="2312" width="9.42578125" style="108" customWidth="1"/>
    <col min="2313" max="2313" width="11.42578125" style="108" customWidth="1"/>
    <col min="2314" max="2314" width="7.5703125" style="108" customWidth="1"/>
    <col min="2315" max="2315" width="9.28515625" style="108" customWidth="1"/>
    <col min="2316" max="2316" width="12" style="108" customWidth="1"/>
    <col min="2317" max="2317" width="9" style="108" customWidth="1"/>
    <col min="2318" max="2318" width="12" style="108" customWidth="1"/>
    <col min="2319" max="2319" width="12.140625" style="108" customWidth="1"/>
    <col min="2320" max="2320" width="7" style="108" customWidth="1"/>
    <col min="2321" max="2559" width="9.140625" style="108"/>
    <col min="2560" max="2560" width="4.28515625" style="108" customWidth="1"/>
    <col min="2561" max="2561" width="45" style="108" customWidth="1"/>
    <col min="2562" max="2562" width="11.28515625" style="108" customWidth="1"/>
    <col min="2563" max="2563" width="10.7109375" style="108" customWidth="1"/>
    <col min="2564" max="2564" width="8" style="108" customWidth="1"/>
    <col min="2565" max="2566" width="9.28515625" style="108" customWidth="1"/>
    <col min="2567" max="2567" width="8.140625" style="108" customWidth="1"/>
    <col min="2568" max="2568" width="9.42578125" style="108" customWidth="1"/>
    <col min="2569" max="2569" width="11.42578125" style="108" customWidth="1"/>
    <col min="2570" max="2570" width="7.5703125" style="108" customWidth="1"/>
    <col min="2571" max="2571" width="9.28515625" style="108" customWidth="1"/>
    <col min="2572" max="2572" width="12" style="108" customWidth="1"/>
    <col min="2573" max="2573" width="9" style="108" customWidth="1"/>
    <col min="2574" max="2574" width="12" style="108" customWidth="1"/>
    <col min="2575" max="2575" width="12.140625" style="108" customWidth="1"/>
    <col min="2576" max="2576" width="7" style="108" customWidth="1"/>
    <col min="2577" max="2815" width="9.140625" style="108"/>
    <col min="2816" max="2816" width="4.28515625" style="108" customWidth="1"/>
    <col min="2817" max="2817" width="45" style="108" customWidth="1"/>
    <col min="2818" max="2818" width="11.28515625" style="108" customWidth="1"/>
    <col min="2819" max="2819" width="10.7109375" style="108" customWidth="1"/>
    <col min="2820" max="2820" width="8" style="108" customWidth="1"/>
    <col min="2821" max="2822" width="9.28515625" style="108" customWidth="1"/>
    <col min="2823" max="2823" width="8.140625" style="108" customWidth="1"/>
    <col min="2824" max="2824" width="9.42578125" style="108" customWidth="1"/>
    <col min="2825" max="2825" width="11.42578125" style="108" customWidth="1"/>
    <col min="2826" max="2826" width="7.5703125" style="108" customWidth="1"/>
    <col min="2827" max="2827" width="9.28515625" style="108" customWidth="1"/>
    <col min="2828" max="2828" width="12" style="108" customWidth="1"/>
    <col min="2829" max="2829" width="9" style="108" customWidth="1"/>
    <col min="2830" max="2830" width="12" style="108" customWidth="1"/>
    <col min="2831" max="2831" width="12.140625" style="108" customWidth="1"/>
    <col min="2832" max="2832" width="7" style="108" customWidth="1"/>
    <col min="2833" max="3071" width="9.140625" style="108"/>
    <col min="3072" max="3072" width="4.28515625" style="108" customWidth="1"/>
    <col min="3073" max="3073" width="45" style="108" customWidth="1"/>
    <col min="3074" max="3074" width="11.28515625" style="108" customWidth="1"/>
    <col min="3075" max="3075" width="10.7109375" style="108" customWidth="1"/>
    <col min="3076" max="3076" width="8" style="108" customWidth="1"/>
    <col min="3077" max="3078" width="9.28515625" style="108" customWidth="1"/>
    <col min="3079" max="3079" width="8.140625" style="108" customWidth="1"/>
    <col min="3080" max="3080" width="9.42578125" style="108" customWidth="1"/>
    <col min="3081" max="3081" width="11.42578125" style="108" customWidth="1"/>
    <col min="3082" max="3082" width="7.5703125" style="108" customWidth="1"/>
    <col min="3083" max="3083" width="9.28515625" style="108" customWidth="1"/>
    <col min="3084" max="3084" width="12" style="108" customWidth="1"/>
    <col min="3085" max="3085" width="9" style="108" customWidth="1"/>
    <col min="3086" max="3086" width="12" style="108" customWidth="1"/>
    <col min="3087" max="3087" width="12.140625" style="108" customWidth="1"/>
    <col min="3088" max="3088" width="7" style="108" customWidth="1"/>
    <col min="3089" max="3327" width="9.140625" style="108"/>
    <col min="3328" max="3328" width="4.28515625" style="108" customWidth="1"/>
    <col min="3329" max="3329" width="45" style="108" customWidth="1"/>
    <col min="3330" max="3330" width="11.28515625" style="108" customWidth="1"/>
    <col min="3331" max="3331" width="10.7109375" style="108" customWidth="1"/>
    <col min="3332" max="3332" width="8" style="108" customWidth="1"/>
    <col min="3333" max="3334" width="9.28515625" style="108" customWidth="1"/>
    <col min="3335" max="3335" width="8.140625" style="108" customWidth="1"/>
    <col min="3336" max="3336" width="9.42578125" style="108" customWidth="1"/>
    <col min="3337" max="3337" width="11.42578125" style="108" customWidth="1"/>
    <col min="3338" max="3338" width="7.5703125" style="108" customWidth="1"/>
    <col min="3339" max="3339" width="9.28515625" style="108" customWidth="1"/>
    <col min="3340" max="3340" width="12" style="108" customWidth="1"/>
    <col min="3341" max="3341" width="9" style="108" customWidth="1"/>
    <col min="3342" max="3342" width="12" style="108" customWidth="1"/>
    <col min="3343" max="3343" width="12.140625" style="108" customWidth="1"/>
    <col min="3344" max="3344" width="7" style="108" customWidth="1"/>
    <col min="3345" max="3583" width="9.140625" style="108"/>
    <col min="3584" max="3584" width="4.28515625" style="108" customWidth="1"/>
    <col min="3585" max="3585" width="45" style="108" customWidth="1"/>
    <col min="3586" max="3586" width="11.28515625" style="108" customWidth="1"/>
    <col min="3587" max="3587" width="10.7109375" style="108" customWidth="1"/>
    <col min="3588" max="3588" width="8" style="108" customWidth="1"/>
    <col min="3589" max="3590" width="9.28515625" style="108" customWidth="1"/>
    <col min="3591" max="3591" width="8.140625" style="108" customWidth="1"/>
    <col min="3592" max="3592" width="9.42578125" style="108" customWidth="1"/>
    <col min="3593" max="3593" width="11.42578125" style="108" customWidth="1"/>
    <col min="3594" max="3594" width="7.5703125" style="108" customWidth="1"/>
    <col min="3595" max="3595" width="9.28515625" style="108" customWidth="1"/>
    <col min="3596" max="3596" width="12" style="108" customWidth="1"/>
    <col min="3597" max="3597" width="9" style="108" customWidth="1"/>
    <col min="3598" max="3598" width="12" style="108" customWidth="1"/>
    <col min="3599" max="3599" width="12.140625" style="108" customWidth="1"/>
    <col min="3600" max="3600" width="7" style="108" customWidth="1"/>
    <col min="3601" max="3839" width="9.140625" style="108"/>
    <col min="3840" max="3840" width="4.28515625" style="108" customWidth="1"/>
    <col min="3841" max="3841" width="45" style="108" customWidth="1"/>
    <col min="3842" max="3842" width="11.28515625" style="108" customWidth="1"/>
    <col min="3843" max="3843" width="10.7109375" style="108" customWidth="1"/>
    <col min="3844" max="3844" width="8" style="108" customWidth="1"/>
    <col min="3845" max="3846" width="9.28515625" style="108" customWidth="1"/>
    <col min="3847" max="3847" width="8.140625" style="108" customWidth="1"/>
    <col min="3848" max="3848" width="9.42578125" style="108" customWidth="1"/>
    <col min="3849" max="3849" width="11.42578125" style="108" customWidth="1"/>
    <col min="3850" max="3850" width="7.5703125" style="108" customWidth="1"/>
    <col min="3851" max="3851" width="9.28515625" style="108" customWidth="1"/>
    <col min="3852" max="3852" width="12" style="108" customWidth="1"/>
    <col min="3853" max="3853" width="9" style="108" customWidth="1"/>
    <col min="3854" max="3854" width="12" style="108" customWidth="1"/>
    <col min="3855" max="3855" width="12.140625" style="108" customWidth="1"/>
    <col min="3856" max="3856" width="7" style="108" customWidth="1"/>
    <col min="3857" max="4095" width="9.140625" style="108"/>
    <col min="4096" max="4096" width="4.28515625" style="108" customWidth="1"/>
    <col min="4097" max="4097" width="45" style="108" customWidth="1"/>
    <col min="4098" max="4098" width="11.28515625" style="108" customWidth="1"/>
    <col min="4099" max="4099" width="10.7109375" style="108" customWidth="1"/>
    <col min="4100" max="4100" width="8" style="108" customWidth="1"/>
    <col min="4101" max="4102" width="9.28515625" style="108" customWidth="1"/>
    <col min="4103" max="4103" width="8.140625" style="108" customWidth="1"/>
    <col min="4104" max="4104" width="9.42578125" style="108" customWidth="1"/>
    <col min="4105" max="4105" width="11.42578125" style="108" customWidth="1"/>
    <col min="4106" max="4106" width="7.5703125" style="108" customWidth="1"/>
    <col min="4107" max="4107" width="9.28515625" style="108" customWidth="1"/>
    <col min="4108" max="4108" width="12" style="108" customWidth="1"/>
    <col min="4109" max="4109" width="9" style="108" customWidth="1"/>
    <col min="4110" max="4110" width="12" style="108" customWidth="1"/>
    <col min="4111" max="4111" width="12.140625" style="108" customWidth="1"/>
    <col min="4112" max="4112" width="7" style="108" customWidth="1"/>
    <col min="4113" max="4351" width="9.140625" style="108"/>
    <col min="4352" max="4352" width="4.28515625" style="108" customWidth="1"/>
    <col min="4353" max="4353" width="45" style="108" customWidth="1"/>
    <col min="4354" max="4354" width="11.28515625" style="108" customWidth="1"/>
    <col min="4355" max="4355" width="10.7109375" style="108" customWidth="1"/>
    <col min="4356" max="4356" width="8" style="108" customWidth="1"/>
    <col min="4357" max="4358" width="9.28515625" style="108" customWidth="1"/>
    <col min="4359" max="4359" width="8.140625" style="108" customWidth="1"/>
    <col min="4360" max="4360" width="9.42578125" style="108" customWidth="1"/>
    <col min="4361" max="4361" width="11.42578125" style="108" customWidth="1"/>
    <col min="4362" max="4362" width="7.5703125" style="108" customWidth="1"/>
    <col min="4363" max="4363" width="9.28515625" style="108" customWidth="1"/>
    <col min="4364" max="4364" width="12" style="108" customWidth="1"/>
    <col min="4365" max="4365" width="9" style="108" customWidth="1"/>
    <col min="4366" max="4366" width="12" style="108" customWidth="1"/>
    <col min="4367" max="4367" width="12.140625" style="108" customWidth="1"/>
    <col min="4368" max="4368" width="7" style="108" customWidth="1"/>
    <col min="4369" max="4607" width="9.140625" style="108"/>
    <col min="4608" max="4608" width="4.28515625" style="108" customWidth="1"/>
    <col min="4609" max="4609" width="45" style="108" customWidth="1"/>
    <col min="4610" max="4610" width="11.28515625" style="108" customWidth="1"/>
    <col min="4611" max="4611" width="10.7109375" style="108" customWidth="1"/>
    <col min="4612" max="4612" width="8" style="108" customWidth="1"/>
    <col min="4613" max="4614" width="9.28515625" style="108" customWidth="1"/>
    <col min="4615" max="4615" width="8.140625" style="108" customWidth="1"/>
    <col min="4616" max="4616" width="9.42578125" style="108" customWidth="1"/>
    <col min="4617" max="4617" width="11.42578125" style="108" customWidth="1"/>
    <col min="4618" max="4618" width="7.5703125" style="108" customWidth="1"/>
    <col min="4619" max="4619" width="9.28515625" style="108" customWidth="1"/>
    <col min="4620" max="4620" width="12" style="108" customWidth="1"/>
    <col min="4621" max="4621" width="9" style="108" customWidth="1"/>
    <col min="4622" max="4622" width="12" style="108" customWidth="1"/>
    <col min="4623" max="4623" width="12.140625" style="108" customWidth="1"/>
    <col min="4624" max="4624" width="7" style="108" customWidth="1"/>
    <col min="4625" max="4863" width="9.140625" style="108"/>
    <col min="4864" max="4864" width="4.28515625" style="108" customWidth="1"/>
    <col min="4865" max="4865" width="45" style="108" customWidth="1"/>
    <col min="4866" max="4866" width="11.28515625" style="108" customWidth="1"/>
    <col min="4867" max="4867" width="10.7109375" style="108" customWidth="1"/>
    <col min="4868" max="4868" width="8" style="108" customWidth="1"/>
    <col min="4869" max="4870" width="9.28515625" style="108" customWidth="1"/>
    <col min="4871" max="4871" width="8.140625" style="108" customWidth="1"/>
    <col min="4872" max="4872" width="9.42578125" style="108" customWidth="1"/>
    <col min="4873" max="4873" width="11.42578125" style="108" customWidth="1"/>
    <col min="4874" max="4874" width="7.5703125" style="108" customWidth="1"/>
    <col min="4875" max="4875" width="9.28515625" style="108" customWidth="1"/>
    <col min="4876" max="4876" width="12" style="108" customWidth="1"/>
    <col min="4877" max="4877" width="9" style="108" customWidth="1"/>
    <col min="4878" max="4878" width="12" style="108" customWidth="1"/>
    <col min="4879" max="4879" width="12.140625" style="108" customWidth="1"/>
    <col min="4880" max="4880" width="7" style="108" customWidth="1"/>
    <col min="4881" max="5119" width="9.140625" style="108"/>
    <col min="5120" max="5120" width="4.28515625" style="108" customWidth="1"/>
    <col min="5121" max="5121" width="45" style="108" customWidth="1"/>
    <col min="5122" max="5122" width="11.28515625" style="108" customWidth="1"/>
    <col min="5123" max="5123" width="10.7109375" style="108" customWidth="1"/>
    <col min="5124" max="5124" width="8" style="108" customWidth="1"/>
    <col min="5125" max="5126" width="9.28515625" style="108" customWidth="1"/>
    <col min="5127" max="5127" width="8.140625" style="108" customWidth="1"/>
    <col min="5128" max="5128" width="9.42578125" style="108" customWidth="1"/>
    <col min="5129" max="5129" width="11.42578125" style="108" customWidth="1"/>
    <col min="5130" max="5130" width="7.5703125" style="108" customWidth="1"/>
    <col min="5131" max="5131" width="9.28515625" style="108" customWidth="1"/>
    <col min="5132" max="5132" width="12" style="108" customWidth="1"/>
    <col min="5133" max="5133" width="9" style="108" customWidth="1"/>
    <col min="5134" max="5134" width="12" style="108" customWidth="1"/>
    <col min="5135" max="5135" width="12.140625" style="108" customWidth="1"/>
    <col min="5136" max="5136" width="7" style="108" customWidth="1"/>
    <col min="5137" max="5375" width="9.140625" style="108"/>
    <col min="5376" max="5376" width="4.28515625" style="108" customWidth="1"/>
    <col min="5377" max="5377" width="45" style="108" customWidth="1"/>
    <col min="5378" max="5378" width="11.28515625" style="108" customWidth="1"/>
    <col min="5379" max="5379" width="10.7109375" style="108" customWidth="1"/>
    <col min="5380" max="5380" width="8" style="108" customWidth="1"/>
    <col min="5381" max="5382" width="9.28515625" style="108" customWidth="1"/>
    <col min="5383" max="5383" width="8.140625" style="108" customWidth="1"/>
    <col min="5384" max="5384" width="9.42578125" style="108" customWidth="1"/>
    <col min="5385" max="5385" width="11.42578125" style="108" customWidth="1"/>
    <col min="5386" max="5386" width="7.5703125" style="108" customWidth="1"/>
    <col min="5387" max="5387" width="9.28515625" style="108" customWidth="1"/>
    <col min="5388" max="5388" width="12" style="108" customWidth="1"/>
    <col min="5389" max="5389" width="9" style="108" customWidth="1"/>
    <col min="5390" max="5390" width="12" style="108" customWidth="1"/>
    <col min="5391" max="5391" width="12.140625" style="108" customWidth="1"/>
    <col min="5392" max="5392" width="7" style="108" customWidth="1"/>
    <col min="5393" max="5631" width="9.140625" style="108"/>
    <col min="5632" max="5632" width="4.28515625" style="108" customWidth="1"/>
    <col min="5633" max="5633" width="45" style="108" customWidth="1"/>
    <col min="5634" max="5634" width="11.28515625" style="108" customWidth="1"/>
    <col min="5635" max="5635" width="10.7109375" style="108" customWidth="1"/>
    <col min="5636" max="5636" width="8" style="108" customWidth="1"/>
    <col min="5637" max="5638" width="9.28515625" style="108" customWidth="1"/>
    <col min="5639" max="5639" width="8.140625" style="108" customWidth="1"/>
    <col min="5640" max="5640" width="9.42578125" style="108" customWidth="1"/>
    <col min="5641" max="5641" width="11.42578125" style="108" customWidth="1"/>
    <col min="5642" max="5642" width="7.5703125" style="108" customWidth="1"/>
    <col min="5643" max="5643" width="9.28515625" style="108" customWidth="1"/>
    <col min="5644" max="5644" width="12" style="108" customWidth="1"/>
    <col min="5645" max="5645" width="9" style="108" customWidth="1"/>
    <col min="5646" max="5646" width="12" style="108" customWidth="1"/>
    <col min="5647" max="5647" width="12.140625" style="108" customWidth="1"/>
    <col min="5648" max="5648" width="7" style="108" customWidth="1"/>
    <col min="5649" max="5887" width="9.140625" style="108"/>
    <col min="5888" max="5888" width="4.28515625" style="108" customWidth="1"/>
    <col min="5889" max="5889" width="45" style="108" customWidth="1"/>
    <col min="5890" max="5890" width="11.28515625" style="108" customWidth="1"/>
    <col min="5891" max="5891" width="10.7109375" style="108" customWidth="1"/>
    <col min="5892" max="5892" width="8" style="108" customWidth="1"/>
    <col min="5893" max="5894" width="9.28515625" style="108" customWidth="1"/>
    <col min="5895" max="5895" width="8.140625" style="108" customWidth="1"/>
    <col min="5896" max="5896" width="9.42578125" style="108" customWidth="1"/>
    <col min="5897" max="5897" width="11.42578125" style="108" customWidth="1"/>
    <col min="5898" max="5898" width="7.5703125" style="108" customWidth="1"/>
    <col min="5899" max="5899" width="9.28515625" style="108" customWidth="1"/>
    <col min="5900" max="5900" width="12" style="108" customWidth="1"/>
    <col min="5901" max="5901" width="9" style="108" customWidth="1"/>
    <col min="5902" max="5902" width="12" style="108" customWidth="1"/>
    <col min="5903" max="5903" width="12.140625" style="108" customWidth="1"/>
    <col min="5904" max="5904" width="7" style="108" customWidth="1"/>
    <col min="5905" max="6143" width="9.140625" style="108"/>
    <col min="6144" max="6144" width="4.28515625" style="108" customWidth="1"/>
    <col min="6145" max="6145" width="45" style="108" customWidth="1"/>
    <col min="6146" max="6146" width="11.28515625" style="108" customWidth="1"/>
    <col min="6147" max="6147" width="10.7109375" style="108" customWidth="1"/>
    <col min="6148" max="6148" width="8" style="108" customWidth="1"/>
    <col min="6149" max="6150" width="9.28515625" style="108" customWidth="1"/>
    <col min="6151" max="6151" width="8.140625" style="108" customWidth="1"/>
    <col min="6152" max="6152" width="9.42578125" style="108" customWidth="1"/>
    <col min="6153" max="6153" width="11.42578125" style="108" customWidth="1"/>
    <col min="6154" max="6154" width="7.5703125" style="108" customWidth="1"/>
    <col min="6155" max="6155" width="9.28515625" style="108" customWidth="1"/>
    <col min="6156" max="6156" width="12" style="108" customWidth="1"/>
    <col min="6157" max="6157" width="9" style="108" customWidth="1"/>
    <col min="6158" max="6158" width="12" style="108" customWidth="1"/>
    <col min="6159" max="6159" width="12.140625" style="108" customWidth="1"/>
    <col min="6160" max="6160" width="7" style="108" customWidth="1"/>
    <col min="6161" max="6399" width="9.140625" style="108"/>
    <col min="6400" max="6400" width="4.28515625" style="108" customWidth="1"/>
    <col min="6401" max="6401" width="45" style="108" customWidth="1"/>
    <col min="6402" max="6402" width="11.28515625" style="108" customWidth="1"/>
    <col min="6403" max="6403" width="10.7109375" style="108" customWidth="1"/>
    <col min="6404" max="6404" width="8" style="108" customWidth="1"/>
    <col min="6405" max="6406" width="9.28515625" style="108" customWidth="1"/>
    <col min="6407" max="6407" width="8.140625" style="108" customWidth="1"/>
    <col min="6408" max="6408" width="9.42578125" style="108" customWidth="1"/>
    <col min="6409" max="6409" width="11.42578125" style="108" customWidth="1"/>
    <col min="6410" max="6410" width="7.5703125" style="108" customWidth="1"/>
    <col min="6411" max="6411" width="9.28515625" style="108" customWidth="1"/>
    <col min="6412" max="6412" width="12" style="108" customWidth="1"/>
    <col min="6413" max="6413" width="9" style="108" customWidth="1"/>
    <col min="6414" max="6414" width="12" style="108" customWidth="1"/>
    <col min="6415" max="6415" width="12.140625" style="108" customWidth="1"/>
    <col min="6416" max="6416" width="7" style="108" customWidth="1"/>
    <col min="6417" max="6655" width="9.140625" style="108"/>
    <col min="6656" max="6656" width="4.28515625" style="108" customWidth="1"/>
    <col min="6657" max="6657" width="45" style="108" customWidth="1"/>
    <col min="6658" max="6658" width="11.28515625" style="108" customWidth="1"/>
    <col min="6659" max="6659" width="10.7109375" style="108" customWidth="1"/>
    <col min="6660" max="6660" width="8" style="108" customWidth="1"/>
    <col min="6661" max="6662" width="9.28515625" style="108" customWidth="1"/>
    <col min="6663" max="6663" width="8.140625" style="108" customWidth="1"/>
    <col min="6664" max="6664" width="9.42578125" style="108" customWidth="1"/>
    <col min="6665" max="6665" width="11.42578125" style="108" customWidth="1"/>
    <col min="6666" max="6666" width="7.5703125" style="108" customWidth="1"/>
    <col min="6667" max="6667" width="9.28515625" style="108" customWidth="1"/>
    <col min="6668" max="6668" width="12" style="108" customWidth="1"/>
    <col min="6669" max="6669" width="9" style="108" customWidth="1"/>
    <col min="6670" max="6670" width="12" style="108" customWidth="1"/>
    <col min="6671" max="6671" width="12.140625" style="108" customWidth="1"/>
    <col min="6672" max="6672" width="7" style="108" customWidth="1"/>
    <col min="6673" max="6911" width="9.140625" style="108"/>
    <col min="6912" max="6912" width="4.28515625" style="108" customWidth="1"/>
    <col min="6913" max="6913" width="45" style="108" customWidth="1"/>
    <col min="6914" max="6914" width="11.28515625" style="108" customWidth="1"/>
    <col min="6915" max="6915" width="10.7109375" style="108" customWidth="1"/>
    <col min="6916" max="6916" width="8" style="108" customWidth="1"/>
    <col min="6917" max="6918" width="9.28515625" style="108" customWidth="1"/>
    <col min="6919" max="6919" width="8.140625" style="108" customWidth="1"/>
    <col min="6920" max="6920" width="9.42578125" style="108" customWidth="1"/>
    <col min="6921" max="6921" width="11.42578125" style="108" customWidth="1"/>
    <col min="6922" max="6922" width="7.5703125" style="108" customWidth="1"/>
    <col min="6923" max="6923" width="9.28515625" style="108" customWidth="1"/>
    <col min="6924" max="6924" width="12" style="108" customWidth="1"/>
    <col min="6925" max="6925" width="9" style="108" customWidth="1"/>
    <col min="6926" max="6926" width="12" style="108" customWidth="1"/>
    <col min="6927" max="6927" width="12.140625" style="108" customWidth="1"/>
    <col min="6928" max="6928" width="7" style="108" customWidth="1"/>
    <col min="6929" max="7167" width="9.140625" style="108"/>
    <col min="7168" max="7168" width="4.28515625" style="108" customWidth="1"/>
    <col min="7169" max="7169" width="45" style="108" customWidth="1"/>
    <col min="7170" max="7170" width="11.28515625" style="108" customWidth="1"/>
    <col min="7171" max="7171" width="10.7109375" style="108" customWidth="1"/>
    <col min="7172" max="7172" width="8" style="108" customWidth="1"/>
    <col min="7173" max="7174" width="9.28515625" style="108" customWidth="1"/>
    <col min="7175" max="7175" width="8.140625" style="108" customWidth="1"/>
    <col min="7176" max="7176" width="9.42578125" style="108" customWidth="1"/>
    <col min="7177" max="7177" width="11.42578125" style="108" customWidth="1"/>
    <col min="7178" max="7178" width="7.5703125" style="108" customWidth="1"/>
    <col min="7179" max="7179" width="9.28515625" style="108" customWidth="1"/>
    <col min="7180" max="7180" width="12" style="108" customWidth="1"/>
    <col min="7181" max="7181" width="9" style="108" customWidth="1"/>
    <col min="7182" max="7182" width="12" style="108" customWidth="1"/>
    <col min="7183" max="7183" width="12.140625" style="108" customWidth="1"/>
    <col min="7184" max="7184" width="7" style="108" customWidth="1"/>
    <col min="7185" max="7423" width="9.140625" style="108"/>
    <col min="7424" max="7424" width="4.28515625" style="108" customWidth="1"/>
    <col min="7425" max="7425" width="45" style="108" customWidth="1"/>
    <col min="7426" max="7426" width="11.28515625" style="108" customWidth="1"/>
    <col min="7427" max="7427" width="10.7109375" style="108" customWidth="1"/>
    <col min="7428" max="7428" width="8" style="108" customWidth="1"/>
    <col min="7429" max="7430" width="9.28515625" style="108" customWidth="1"/>
    <col min="7431" max="7431" width="8.140625" style="108" customWidth="1"/>
    <col min="7432" max="7432" width="9.42578125" style="108" customWidth="1"/>
    <col min="7433" max="7433" width="11.42578125" style="108" customWidth="1"/>
    <col min="7434" max="7434" width="7.5703125" style="108" customWidth="1"/>
    <col min="7435" max="7435" width="9.28515625" style="108" customWidth="1"/>
    <col min="7436" max="7436" width="12" style="108" customWidth="1"/>
    <col min="7437" max="7437" width="9" style="108" customWidth="1"/>
    <col min="7438" max="7438" width="12" style="108" customWidth="1"/>
    <col min="7439" max="7439" width="12.140625" style="108" customWidth="1"/>
    <col min="7440" max="7440" width="7" style="108" customWidth="1"/>
    <col min="7441" max="7679" width="9.140625" style="108"/>
    <col min="7680" max="7680" width="4.28515625" style="108" customWidth="1"/>
    <col min="7681" max="7681" width="45" style="108" customWidth="1"/>
    <col min="7682" max="7682" width="11.28515625" style="108" customWidth="1"/>
    <col min="7683" max="7683" width="10.7109375" style="108" customWidth="1"/>
    <col min="7684" max="7684" width="8" style="108" customWidth="1"/>
    <col min="7685" max="7686" width="9.28515625" style="108" customWidth="1"/>
    <col min="7687" max="7687" width="8.140625" style="108" customWidth="1"/>
    <col min="7688" max="7688" width="9.42578125" style="108" customWidth="1"/>
    <col min="7689" max="7689" width="11.42578125" style="108" customWidth="1"/>
    <col min="7690" max="7690" width="7.5703125" style="108" customWidth="1"/>
    <col min="7691" max="7691" width="9.28515625" style="108" customWidth="1"/>
    <col min="7692" max="7692" width="12" style="108" customWidth="1"/>
    <col min="7693" max="7693" width="9" style="108" customWidth="1"/>
    <col min="7694" max="7694" width="12" style="108" customWidth="1"/>
    <col min="7695" max="7695" width="12.140625" style="108" customWidth="1"/>
    <col min="7696" max="7696" width="7" style="108" customWidth="1"/>
    <col min="7697" max="7935" width="9.140625" style="108"/>
    <col min="7936" max="7936" width="4.28515625" style="108" customWidth="1"/>
    <col min="7937" max="7937" width="45" style="108" customWidth="1"/>
    <col min="7938" max="7938" width="11.28515625" style="108" customWidth="1"/>
    <col min="7939" max="7939" width="10.7109375" style="108" customWidth="1"/>
    <col min="7940" max="7940" width="8" style="108" customWidth="1"/>
    <col min="7941" max="7942" width="9.28515625" style="108" customWidth="1"/>
    <col min="7943" max="7943" width="8.140625" style="108" customWidth="1"/>
    <col min="7944" max="7944" width="9.42578125" style="108" customWidth="1"/>
    <col min="7945" max="7945" width="11.42578125" style="108" customWidth="1"/>
    <col min="7946" max="7946" width="7.5703125" style="108" customWidth="1"/>
    <col min="7947" max="7947" width="9.28515625" style="108" customWidth="1"/>
    <col min="7948" max="7948" width="12" style="108" customWidth="1"/>
    <col min="7949" max="7949" width="9" style="108" customWidth="1"/>
    <col min="7950" max="7950" width="12" style="108" customWidth="1"/>
    <col min="7951" max="7951" width="12.140625" style="108" customWidth="1"/>
    <col min="7952" max="7952" width="7" style="108" customWidth="1"/>
    <col min="7953" max="8191" width="9.140625" style="108"/>
    <col min="8192" max="8192" width="4.28515625" style="108" customWidth="1"/>
    <col min="8193" max="8193" width="45" style="108" customWidth="1"/>
    <col min="8194" max="8194" width="11.28515625" style="108" customWidth="1"/>
    <col min="8195" max="8195" width="10.7109375" style="108" customWidth="1"/>
    <col min="8196" max="8196" width="8" style="108" customWidth="1"/>
    <col min="8197" max="8198" width="9.28515625" style="108" customWidth="1"/>
    <col min="8199" max="8199" width="8.140625" style="108" customWidth="1"/>
    <col min="8200" max="8200" width="9.42578125" style="108" customWidth="1"/>
    <col min="8201" max="8201" width="11.42578125" style="108" customWidth="1"/>
    <col min="8202" max="8202" width="7.5703125" style="108" customWidth="1"/>
    <col min="8203" max="8203" width="9.28515625" style="108" customWidth="1"/>
    <col min="8204" max="8204" width="12" style="108" customWidth="1"/>
    <col min="8205" max="8205" width="9" style="108" customWidth="1"/>
    <col min="8206" max="8206" width="12" style="108" customWidth="1"/>
    <col min="8207" max="8207" width="12.140625" style="108" customWidth="1"/>
    <col min="8208" max="8208" width="7" style="108" customWidth="1"/>
    <col min="8209" max="8447" width="9.140625" style="108"/>
    <col min="8448" max="8448" width="4.28515625" style="108" customWidth="1"/>
    <col min="8449" max="8449" width="45" style="108" customWidth="1"/>
    <col min="8450" max="8450" width="11.28515625" style="108" customWidth="1"/>
    <col min="8451" max="8451" width="10.7109375" style="108" customWidth="1"/>
    <col min="8452" max="8452" width="8" style="108" customWidth="1"/>
    <col min="8453" max="8454" width="9.28515625" style="108" customWidth="1"/>
    <col min="8455" max="8455" width="8.140625" style="108" customWidth="1"/>
    <col min="8456" max="8456" width="9.42578125" style="108" customWidth="1"/>
    <col min="8457" max="8457" width="11.42578125" style="108" customWidth="1"/>
    <col min="8458" max="8458" width="7.5703125" style="108" customWidth="1"/>
    <col min="8459" max="8459" width="9.28515625" style="108" customWidth="1"/>
    <col min="8460" max="8460" width="12" style="108" customWidth="1"/>
    <col min="8461" max="8461" width="9" style="108" customWidth="1"/>
    <col min="8462" max="8462" width="12" style="108" customWidth="1"/>
    <col min="8463" max="8463" width="12.140625" style="108" customWidth="1"/>
    <col min="8464" max="8464" width="7" style="108" customWidth="1"/>
    <col min="8465" max="8703" width="9.140625" style="108"/>
    <col min="8704" max="8704" width="4.28515625" style="108" customWidth="1"/>
    <col min="8705" max="8705" width="45" style="108" customWidth="1"/>
    <col min="8706" max="8706" width="11.28515625" style="108" customWidth="1"/>
    <col min="8707" max="8707" width="10.7109375" style="108" customWidth="1"/>
    <col min="8708" max="8708" width="8" style="108" customWidth="1"/>
    <col min="8709" max="8710" width="9.28515625" style="108" customWidth="1"/>
    <col min="8711" max="8711" width="8.140625" style="108" customWidth="1"/>
    <col min="8712" max="8712" width="9.42578125" style="108" customWidth="1"/>
    <col min="8713" max="8713" width="11.42578125" style="108" customWidth="1"/>
    <col min="8714" max="8714" width="7.5703125" style="108" customWidth="1"/>
    <col min="8715" max="8715" width="9.28515625" style="108" customWidth="1"/>
    <col min="8716" max="8716" width="12" style="108" customWidth="1"/>
    <col min="8717" max="8717" width="9" style="108" customWidth="1"/>
    <col min="8718" max="8718" width="12" style="108" customWidth="1"/>
    <col min="8719" max="8719" width="12.140625" style="108" customWidth="1"/>
    <col min="8720" max="8720" width="7" style="108" customWidth="1"/>
    <col min="8721" max="8959" width="9.140625" style="108"/>
    <col min="8960" max="8960" width="4.28515625" style="108" customWidth="1"/>
    <col min="8961" max="8961" width="45" style="108" customWidth="1"/>
    <col min="8962" max="8962" width="11.28515625" style="108" customWidth="1"/>
    <col min="8963" max="8963" width="10.7109375" style="108" customWidth="1"/>
    <col min="8964" max="8964" width="8" style="108" customWidth="1"/>
    <col min="8965" max="8966" width="9.28515625" style="108" customWidth="1"/>
    <col min="8967" max="8967" width="8.140625" style="108" customWidth="1"/>
    <col min="8968" max="8968" width="9.42578125" style="108" customWidth="1"/>
    <col min="8969" max="8969" width="11.42578125" style="108" customWidth="1"/>
    <col min="8970" max="8970" width="7.5703125" style="108" customWidth="1"/>
    <col min="8971" max="8971" width="9.28515625" style="108" customWidth="1"/>
    <col min="8972" max="8972" width="12" style="108" customWidth="1"/>
    <col min="8973" max="8973" width="9" style="108" customWidth="1"/>
    <col min="8974" max="8974" width="12" style="108" customWidth="1"/>
    <col min="8975" max="8975" width="12.140625" style="108" customWidth="1"/>
    <col min="8976" max="8976" width="7" style="108" customWidth="1"/>
    <col min="8977" max="9215" width="9.140625" style="108"/>
    <col min="9216" max="9216" width="4.28515625" style="108" customWidth="1"/>
    <col min="9217" max="9217" width="45" style="108" customWidth="1"/>
    <col min="9218" max="9218" width="11.28515625" style="108" customWidth="1"/>
    <col min="9219" max="9219" width="10.7109375" style="108" customWidth="1"/>
    <col min="9220" max="9220" width="8" style="108" customWidth="1"/>
    <col min="9221" max="9222" width="9.28515625" style="108" customWidth="1"/>
    <col min="9223" max="9223" width="8.140625" style="108" customWidth="1"/>
    <col min="9224" max="9224" width="9.42578125" style="108" customWidth="1"/>
    <col min="9225" max="9225" width="11.42578125" style="108" customWidth="1"/>
    <col min="9226" max="9226" width="7.5703125" style="108" customWidth="1"/>
    <col min="9227" max="9227" width="9.28515625" style="108" customWidth="1"/>
    <col min="9228" max="9228" width="12" style="108" customWidth="1"/>
    <col min="9229" max="9229" width="9" style="108" customWidth="1"/>
    <col min="9230" max="9230" width="12" style="108" customWidth="1"/>
    <col min="9231" max="9231" width="12.140625" style="108" customWidth="1"/>
    <col min="9232" max="9232" width="7" style="108" customWidth="1"/>
    <col min="9233" max="9471" width="9.140625" style="108"/>
    <col min="9472" max="9472" width="4.28515625" style="108" customWidth="1"/>
    <col min="9473" max="9473" width="45" style="108" customWidth="1"/>
    <col min="9474" max="9474" width="11.28515625" style="108" customWidth="1"/>
    <col min="9475" max="9475" width="10.7109375" style="108" customWidth="1"/>
    <col min="9476" max="9476" width="8" style="108" customWidth="1"/>
    <col min="9477" max="9478" width="9.28515625" style="108" customWidth="1"/>
    <col min="9479" max="9479" width="8.140625" style="108" customWidth="1"/>
    <col min="9480" max="9480" width="9.42578125" style="108" customWidth="1"/>
    <col min="9481" max="9481" width="11.42578125" style="108" customWidth="1"/>
    <col min="9482" max="9482" width="7.5703125" style="108" customWidth="1"/>
    <col min="9483" max="9483" width="9.28515625" style="108" customWidth="1"/>
    <col min="9484" max="9484" width="12" style="108" customWidth="1"/>
    <col min="9485" max="9485" width="9" style="108" customWidth="1"/>
    <col min="9486" max="9486" width="12" style="108" customWidth="1"/>
    <col min="9487" max="9487" width="12.140625" style="108" customWidth="1"/>
    <col min="9488" max="9488" width="7" style="108" customWidth="1"/>
    <col min="9489" max="9727" width="9.140625" style="108"/>
    <col min="9728" max="9728" width="4.28515625" style="108" customWidth="1"/>
    <col min="9729" max="9729" width="45" style="108" customWidth="1"/>
    <col min="9730" max="9730" width="11.28515625" style="108" customWidth="1"/>
    <col min="9731" max="9731" width="10.7109375" style="108" customWidth="1"/>
    <col min="9732" max="9732" width="8" style="108" customWidth="1"/>
    <col min="9733" max="9734" width="9.28515625" style="108" customWidth="1"/>
    <col min="9735" max="9735" width="8.140625" style="108" customWidth="1"/>
    <col min="9736" max="9736" width="9.42578125" style="108" customWidth="1"/>
    <col min="9737" max="9737" width="11.42578125" style="108" customWidth="1"/>
    <col min="9738" max="9738" width="7.5703125" style="108" customWidth="1"/>
    <col min="9739" max="9739" width="9.28515625" style="108" customWidth="1"/>
    <col min="9740" max="9740" width="12" style="108" customWidth="1"/>
    <col min="9741" max="9741" width="9" style="108" customWidth="1"/>
    <col min="9742" max="9742" width="12" style="108" customWidth="1"/>
    <col min="9743" max="9743" width="12.140625" style="108" customWidth="1"/>
    <col min="9744" max="9744" width="7" style="108" customWidth="1"/>
    <col min="9745" max="9983" width="9.140625" style="108"/>
    <col min="9984" max="9984" width="4.28515625" style="108" customWidth="1"/>
    <col min="9985" max="9985" width="45" style="108" customWidth="1"/>
    <col min="9986" max="9986" width="11.28515625" style="108" customWidth="1"/>
    <col min="9987" max="9987" width="10.7109375" style="108" customWidth="1"/>
    <col min="9988" max="9988" width="8" style="108" customWidth="1"/>
    <col min="9989" max="9990" width="9.28515625" style="108" customWidth="1"/>
    <col min="9991" max="9991" width="8.140625" style="108" customWidth="1"/>
    <col min="9992" max="9992" width="9.42578125" style="108" customWidth="1"/>
    <col min="9993" max="9993" width="11.42578125" style="108" customWidth="1"/>
    <col min="9994" max="9994" width="7.5703125" style="108" customWidth="1"/>
    <col min="9995" max="9995" width="9.28515625" style="108" customWidth="1"/>
    <col min="9996" max="9996" width="12" style="108" customWidth="1"/>
    <col min="9997" max="9997" width="9" style="108" customWidth="1"/>
    <col min="9998" max="9998" width="12" style="108" customWidth="1"/>
    <col min="9999" max="9999" width="12.140625" style="108" customWidth="1"/>
    <col min="10000" max="10000" width="7" style="108" customWidth="1"/>
    <col min="10001" max="10239" width="9.140625" style="108"/>
    <col min="10240" max="10240" width="4.28515625" style="108" customWidth="1"/>
    <col min="10241" max="10241" width="45" style="108" customWidth="1"/>
    <col min="10242" max="10242" width="11.28515625" style="108" customWidth="1"/>
    <col min="10243" max="10243" width="10.7109375" style="108" customWidth="1"/>
    <col min="10244" max="10244" width="8" style="108" customWidth="1"/>
    <col min="10245" max="10246" width="9.28515625" style="108" customWidth="1"/>
    <col min="10247" max="10247" width="8.140625" style="108" customWidth="1"/>
    <col min="10248" max="10248" width="9.42578125" style="108" customWidth="1"/>
    <col min="10249" max="10249" width="11.42578125" style="108" customWidth="1"/>
    <col min="10250" max="10250" width="7.5703125" style="108" customWidth="1"/>
    <col min="10251" max="10251" width="9.28515625" style="108" customWidth="1"/>
    <col min="10252" max="10252" width="12" style="108" customWidth="1"/>
    <col min="10253" max="10253" width="9" style="108" customWidth="1"/>
    <col min="10254" max="10254" width="12" style="108" customWidth="1"/>
    <col min="10255" max="10255" width="12.140625" style="108" customWidth="1"/>
    <col min="10256" max="10256" width="7" style="108" customWidth="1"/>
    <col min="10257" max="10495" width="9.140625" style="108"/>
    <col min="10496" max="10496" width="4.28515625" style="108" customWidth="1"/>
    <col min="10497" max="10497" width="45" style="108" customWidth="1"/>
    <col min="10498" max="10498" width="11.28515625" style="108" customWidth="1"/>
    <col min="10499" max="10499" width="10.7109375" style="108" customWidth="1"/>
    <col min="10500" max="10500" width="8" style="108" customWidth="1"/>
    <col min="10501" max="10502" width="9.28515625" style="108" customWidth="1"/>
    <col min="10503" max="10503" width="8.140625" style="108" customWidth="1"/>
    <col min="10504" max="10504" width="9.42578125" style="108" customWidth="1"/>
    <col min="10505" max="10505" width="11.42578125" style="108" customWidth="1"/>
    <col min="10506" max="10506" width="7.5703125" style="108" customWidth="1"/>
    <col min="10507" max="10507" width="9.28515625" style="108" customWidth="1"/>
    <col min="10508" max="10508" width="12" style="108" customWidth="1"/>
    <col min="10509" max="10509" width="9" style="108" customWidth="1"/>
    <col min="10510" max="10510" width="12" style="108" customWidth="1"/>
    <col min="10511" max="10511" width="12.140625" style="108" customWidth="1"/>
    <col min="10512" max="10512" width="7" style="108" customWidth="1"/>
    <col min="10513" max="10751" width="9.140625" style="108"/>
    <col min="10752" max="10752" width="4.28515625" style="108" customWidth="1"/>
    <col min="10753" max="10753" width="45" style="108" customWidth="1"/>
    <col min="10754" max="10754" width="11.28515625" style="108" customWidth="1"/>
    <col min="10755" max="10755" width="10.7109375" style="108" customWidth="1"/>
    <col min="10756" max="10756" width="8" style="108" customWidth="1"/>
    <col min="10757" max="10758" width="9.28515625" style="108" customWidth="1"/>
    <col min="10759" max="10759" width="8.140625" style="108" customWidth="1"/>
    <col min="10760" max="10760" width="9.42578125" style="108" customWidth="1"/>
    <col min="10761" max="10761" width="11.42578125" style="108" customWidth="1"/>
    <col min="10762" max="10762" width="7.5703125" style="108" customWidth="1"/>
    <col min="10763" max="10763" width="9.28515625" style="108" customWidth="1"/>
    <col min="10764" max="10764" width="12" style="108" customWidth="1"/>
    <col min="10765" max="10765" width="9" style="108" customWidth="1"/>
    <col min="10766" max="10766" width="12" style="108" customWidth="1"/>
    <col min="10767" max="10767" width="12.140625" style="108" customWidth="1"/>
    <col min="10768" max="10768" width="7" style="108" customWidth="1"/>
    <col min="10769" max="11007" width="9.140625" style="108"/>
    <col min="11008" max="11008" width="4.28515625" style="108" customWidth="1"/>
    <col min="11009" max="11009" width="45" style="108" customWidth="1"/>
    <col min="11010" max="11010" width="11.28515625" style="108" customWidth="1"/>
    <col min="11011" max="11011" width="10.7109375" style="108" customWidth="1"/>
    <col min="11012" max="11012" width="8" style="108" customWidth="1"/>
    <col min="11013" max="11014" width="9.28515625" style="108" customWidth="1"/>
    <col min="11015" max="11015" width="8.140625" style="108" customWidth="1"/>
    <col min="11016" max="11016" width="9.42578125" style="108" customWidth="1"/>
    <col min="11017" max="11017" width="11.42578125" style="108" customWidth="1"/>
    <col min="11018" max="11018" width="7.5703125" style="108" customWidth="1"/>
    <col min="11019" max="11019" width="9.28515625" style="108" customWidth="1"/>
    <col min="11020" max="11020" width="12" style="108" customWidth="1"/>
    <col min="11021" max="11021" width="9" style="108" customWidth="1"/>
    <col min="11022" max="11022" width="12" style="108" customWidth="1"/>
    <col min="11023" max="11023" width="12.140625" style="108" customWidth="1"/>
    <col min="11024" max="11024" width="7" style="108" customWidth="1"/>
    <col min="11025" max="11263" width="9.140625" style="108"/>
    <col min="11264" max="11264" width="4.28515625" style="108" customWidth="1"/>
    <col min="11265" max="11265" width="45" style="108" customWidth="1"/>
    <col min="11266" max="11266" width="11.28515625" style="108" customWidth="1"/>
    <col min="11267" max="11267" width="10.7109375" style="108" customWidth="1"/>
    <col min="11268" max="11268" width="8" style="108" customWidth="1"/>
    <col min="11269" max="11270" width="9.28515625" style="108" customWidth="1"/>
    <col min="11271" max="11271" width="8.140625" style="108" customWidth="1"/>
    <col min="11272" max="11272" width="9.42578125" style="108" customWidth="1"/>
    <col min="11273" max="11273" width="11.42578125" style="108" customWidth="1"/>
    <col min="11274" max="11274" width="7.5703125" style="108" customWidth="1"/>
    <col min="11275" max="11275" width="9.28515625" style="108" customWidth="1"/>
    <col min="11276" max="11276" width="12" style="108" customWidth="1"/>
    <col min="11277" max="11277" width="9" style="108" customWidth="1"/>
    <col min="11278" max="11278" width="12" style="108" customWidth="1"/>
    <col min="11279" max="11279" width="12.140625" style="108" customWidth="1"/>
    <col min="11280" max="11280" width="7" style="108" customWidth="1"/>
    <col min="11281" max="11519" width="9.140625" style="108"/>
    <col min="11520" max="11520" width="4.28515625" style="108" customWidth="1"/>
    <col min="11521" max="11521" width="45" style="108" customWidth="1"/>
    <col min="11522" max="11522" width="11.28515625" style="108" customWidth="1"/>
    <col min="11523" max="11523" width="10.7109375" style="108" customWidth="1"/>
    <col min="11524" max="11524" width="8" style="108" customWidth="1"/>
    <col min="11525" max="11526" width="9.28515625" style="108" customWidth="1"/>
    <col min="11527" max="11527" width="8.140625" style="108" customWidth="1"/>
    <col min="11528" max="11528" width="9.42578125" style="108" customWidth="1"/>
    <col min="11529" max="11529" width="11.42578125" style="108" customWidth="1"/>
    <col min="11530" max="11530" width="7.5703125" style="108" customWidth="1"/>
    <col min="11531" max="11531" width="9.28515625" style="108" customWidth="1"/>
    <col min="11532" max="11532" width="12" style="108" customWidth="1"/>
    <col min="11533" max="11533" width="9" style="108" customWidth="1"/>
    <col min="11534" max="11534" width="12" style="108" customWidth="1"/>
    <col min="11535" max="11535" width="12.140625" style="108" customWidth="1"/>
    <col min="11536" max="11536" width="7" style="108" customWidth="1"/>
    <col min="11537" max="11775" width="9.140625" style="108"/>
    <col min="11776" max="11776" width="4.28515625" style="108" customWidth="1"/>
    <col min="11777" max="11777" width="45" style="108" customWidth="1"/>
    <col min="11778" max="11778" width="11.28515625" style="108" customWidth="1"/>
    <col min="11779" max="11779" width="10.7109375" style="108" customWidth="1"/>
    <col min="11780" max="11780" width="8" style="108" customWidth="1"/>
    <col min="11781" max="11782" width="9.28515625" style="108" customWidth="1"/>
    <col min="11783" max="11783" width="8.140625" style="108" customWidth="1"/>
    <col min="11784" max="11784" width="9.42578125" style="108" customWidth="1"/>
    <col min="11785" max="11785" width="11.42578125" style="108" customWidth="1"/>
    <col min="11786" max="11786" width="7.5703125" style="108" customWidth="1"/>
    <col min="11787" max="11787" width="9.28515625" style="108" customWidth="1"/>
    <col min="11788" max="11788" width="12" style="108" customWidth="1"/>
    <col min="11789" max="11789" width="9" style="108" customWidth="1"/>
    <col min="11790" max="11790" width="12" style="108" customWidth="1"/>
    <col min="11791" max="11791" width="12.140625" style="108" customWidth="1"/>
    <col min="11792" max="11792" width="7" style="108" customWidth="1"/>
    <col min="11793" max="12031" width="9.140625" style="108"/>
    <col min="12032" max="12032" width="4.28515625" style="108" customWidth="1"/>
    <col min="12033" max="12033" width="45" style="108" customWidth="1"/>
    <col min="12034" max="12034" width="11.28515625" style="108" customWidth="1"/>
    <col min="12035" max="12035" width="10.7109375" style="108" customWidth="1"/>
    <col min="12036" max="12036" width="8" style="108" customWidth="1"/>
    <col min="12037" max="12038" width="9.28515625" style="108" customWidth="1"/>
    <col min="12039" max="12039" width="8.140625" style="108" customWidth="1"/>
    <col min="12040" max="12040" width="9.42578125" style="108" customWidth="1"/>
    <col min="12041" max="12041" width="11.42578125" style="108" customWidth="1"/>
    <col min="12042" max="12042" width="7.5703125" style="108" customWidth="1"/>
    <col min="12043" max="12043" width="9.28515625" style="108" customWidth="1"/>
    <col min="12044" max="12044" width="12" style="108" customWidth="1"/>
    <col min="12045" max="12045" width="9" style="108" customWidth="1"/>
    <col min="12046" max="12046" width="12" style="108" customWidth="1"/>
    <col min="12047" max="12047" width="12.140625" style="108" customWidth="1"/>
    <col min="12048" max="12048" width="7" style="108" customWidth="1"/>
    <col min="12049" max="12287" width="9.140625" style="108"/>
    <col min="12288" max="12288" width="4.28515625" style="108" customWidth="1"/>
    <col min="12289" max="12289" width="45" style="108" customWidth="1"/>
    <col min="12290" max="12290" width="11.28515625" style="108" customWidth="1"/>
    <col min="12291" max="12291" width="10.7109375" style="108" customWidth="1"/>
    <col min="12292" max="12292" width="8" style="108" customWidth="1"/>
    <col min="12293" max="12294" width="9.28515625" style="108" customWidth="1"/>
    <col min="12295" max="12295" width="8.140625" style="108" customWidth="1"/>
    <col min="12296" max="12296" width="9.42578125" style="108" customWidth="1"/>
    <col min="12297" max="12297" width="11.42578125" style="108" customWidth="1"/>
    <col min="12298" max="12298" width="7.5703125" style="108" customWidth="1"/>
    <col min="12299" max="12299" width="9.28515625" style="108" customWidth="1"/>
    <col min="12300" max="12300" width="12" style="108" customWidth="1"/>
    <col min="12301" max="12301" width="9" style="108" customWidth="1"/>
    <col min="12302" max="12302" width="12" style="108" customWidth="1"/>
    <col min="12303" max="12303" width="12.140625" style="108" customWidth="1"/>
    <col min="12304" max="12304" width="7" style="108" customWidth="1"/>
    <col min="12305" max="12543" width="9.140625" style="108"/>
    <col min="12544" max="12544" width="4.28515625" style="108" customWidth="1"/>
    <col min="12545" max="12545" width="45" style="108" customWidth="1"/>
    <col min="12546" max="12546" width="11.28515625" style="108" customWidth="1"/>
    <col min="12547" max="12547" width="10.7109375" style="108" customWidth="1"/>
    <col min="12548" max="12548" width="8" style="108" customWidth="1"/>
    <col min="12549" max="12550" width="9.28515625" style="108" customWidth="1"/>
    <col min="12551" max="12551" width="8.140625" style="108" customWidth="1"/>
    <col min="12552" max="12552" width="9.42578125" style="108" customWidth="1"/>
    <col min="12553" max="12553" width="11.42578125" style="108" customWidth="1"/>
    <col min="12554" max="12554" width="7.5703125" style="108" customWidth="1"/>
    <col min="12555" max="12555" width="9.28515625" style="108" customWidth="1"/>
    <col min="12556" max="12556" width="12" style="108" customWidth="1"/>
    <col min="12557" max="12557" width="9" style="108" customWidth="1"/>
    <col min="12558" max="12558" width="12" style="108" customWidth="1"/>
    <col min="12559" max="12559" width="12.140625" style="108" customWidth="1"/>
    <col min="12560" max="12560" width="7" style="108" customWidth="1"/>
    <col min="12561" max="12799" width="9.140625" style="108"/>
    <col min="12800" max="12800" width="4.28515625" style="108" customWidth="1"/>
    <col min="12801" max="12801" width="45" style="108" customWidth="1"/>
    <col min="12802" max="12802" width="11.28515625" style="108" customWidth="1"/>
    <col min="12803" max="12803" width="10.7109375" style="108" customWidth="1"/>
    <col min="12804" max="12804" width="8" style="108" customWidth="1"/>
    <col min="12805" max="12806" width="9.28515625" style="108" customWidth="1"/>
    <col min="12807" max="12807" width="8.140625" style="108" customWidth="1"/>
    <col min="12808" max="12808" width="9.42578125" style="108" customWidth="1"/>
    <col min="12809" max="12809" width="11.42578125" style="108" customWidth="1"/>
    <col min="12810" max="12810" width="7.5703125" style="108" customWidth="1"/>
    <col min="12811" max="12811" width="9.28515625" style="108" customWidth="1"/>
    <col min="12812" max="12812" width="12" style="108" customWidth="1"/>
    <col min="12813" max="12813" width="9" style="108" customWidth="1"/>
    <col min="12814" max="12814" width="12" style="108" customWidth="1"/>
    <col min="12815" max="12815" width="12.140625" style="108" customWidth="1"/>
    <col min="12816" max="12816" width="7" style="108" customWidth="1"/>
    <col min="12817" max="13055" width="9.140625" style="108"/>
    <col min="13056" max="13056" width="4.28515625" style="108" customWidth="1"/>
    <col min="13057" max="13057" width="45" style="108" customWidth="1"/>
    <col min="13058" max="13058" width="11.28515625" style="108" customWidth="1"/>
    <col min="13059" max="13059" width="10.7109375" style="108" customWidth="1"/>
    <col min="13060" max="13060" width="8" style="108" customWidth="1"/>
    <col min="13061" max="13062" width="9.28515625" style="108" customWidth="1"/>
    <col min="13063" max="13063" width="8.140625" style="108" customWidth="1"/>
    <col min="13064" max="13064" width="9.42578125" style="108" customWidth="1"/>
    <col min="13065" max="13065" width="11.42578125" style="108" customWidth="1"/>
    <col min="13066" max="13066" width="7.5703125" style="108" customWidth="1"/>
    <col min="13067" max="13067" width="9.28515625" style="108" customWidth="1"/>
    <col min="13068" max="13068" width="12" style="108" customWidth="1"/>
    <col min="13069" max="13069" width="9" style="108" customWidth="1"/>
    <col min="13070" max="13070" width="12" style="108" customWidth="1"/>
    <col min="13071" max="13071" width="12.140625" style="108" customWidth="1"/>
    <col min="13072" max="13072" width="7" style="108" customWidth="1"/>
    <col min="13073" max="13311" width="9.140625" style="108"/>
    <col min="13312" max="13312" width="4.28515625" style="108" customWidth="1"/>
    <col min="13313" max="13313" width="45" style="108" customWidth="1"/>
    <col min="13314" max="13314" width="11.28515625" style="108" customWidth="1"/>
    <col min="13315" max="13315" width="10.7109375" style="108" customWidth="1"/>
    <col min="13316" max="13316" width="8" style="108" customWidth="1"/>
    <col min="13317" max="13318" width="9.28515625" style="108" customWidth="1"/>
    <col min="13319" max="13319" width="8.140625" style="108" customWidth="1"/>
    <col min="13320" max="13320" width="9.42578125" style="108" customWidth="1"/>
    <col min="13321" max="13321" width="11.42578125" style="108" customWidth="1"/>
    <col min="13322" max="13322" width="7.5703125" style="108" customWidth="1"/>
    <col min="13323" max="13323" width="9.28515625" style="108" customWidth="1"/>
    <col min="13324" max="13324" width="12" style="108" customWidth="1"/>
    <col min="13325" max="13325" width="9" style="108" customWidth="1"/>
    <col min="13326" max="13326" width="12" style="108" customWidth="1"/>
    <col min="13327" max="13327" width="12.140625" style="108" customWidth="1"/>
    <col min="13328" max="13328" width="7" style="108" customWidth="1"/>
    <col min="13329" max="13567" width="9.140625" style="108"/>
    <col min="13568" max="13568" width="4.28515625" style="108" customWidth="1"/>
    <col min="13569" max="13569" width="45" style="108" customWidth="1"/>
    <col min="13570" max="13570" width="11.28515625" style="108" customWidth="1"/>
    <col min="13571" max="13571" width="10.7109375" style="108" customWidth="1"/>
    <col min="13572" max="13572" width="8" style="108" customWidth="1"/>
    <col min="13573" max="13574" width="9.28515625" style="108" customWidth="1"/>
    <col min="13575" max="13575" width="8.140625" style="108" customWidth="1"/>
    <col min="13576" max="13576" width="9.42578125" style="108" customWidth="1"/>
    <col min="13577" max="13577" width="11.42578125" style="108" customWidth="1"/>
    <col min="13578" max="13578" width="7.5703125" style="108" customWidth="1"/>
    <col min="13579" max="13579" width="9.28515625" style="108" customWidth="1"/>
    <col min="13580" max="13580" width="12" style="108" customWidth="1"/>
    <col min="13581" max="13581" width="9" style="108" customWidth="1"/>
    <col min="13582" max="13582" width="12" style="108" customWidth="1"/>
    <col min="13583" max="13583" width="12.140625" style="108" customWidth="1"/>
    <col min="13584" max="13584" width="7" style="108" customWidth="1"/>
    <col min="13585" max="13823" width="9.140625" style="108"/>
    <col min="13824" max="13824" width="4.28515625" style="108" customWidth="1"/>
    <col min="13825" max="13825" width="45" style="108" customWidth="1"/>
    <col min="13826" max="13826" width="11.28515625" style="108" customWidth="1"/>
    <col min="13827" max="13827" width="10.7109375" style="108" customWidth="1"/>
    <col min="13828" max="13828" width="8" style="108" customWidth="1"/>
    <col min="13829" max="13830" width="9.28515625" style="108" customWidth="1"/>
    <col min="13831" max="13831" width="8.140625" style="108" customWidth="1"/>
    <col min="13832" max="13832" width="9.42578125" style="108" customWidth="1"/>
    <col min="13833" max="13833" width="11.42578125" style="108" customWidth="1"/>
    <col min="13834" max="13834" width="7.5703125" style="108" customWidth="1"/>
    <col min="13835" max="13835" width="9.28515625" style="108" customWidth="1"/>
    <col min="13836" max="13836" width="12" style="108" customWidth="1"/>
    <col min="13837" max="13837" width="9" style="108" customWidth="1"/>
    <col min="13838" max="13838" width="12" style="108" customWidth="1"/>
    <col min="13839" max="13839" width="12.140625" style="108" customWidth="1"/>
    <col min="13840" max="13840" width="7" style="108" customWidth="1"/>
    <col min="13841" max="14079" width="9.140625" style="108"/>
    <col min="14080" max="14080" width="4.28515625" style="108" customWidth="1"/>
    <col min="14081" max="14081" width="45" style="108" customWidth="1"/>
    <col min="14082" max="14082" width="11.28515625" style="108" customWidth="1"/>
    <col min="14083" max="14083" width="10.7109375" style="108" customWidth="1"/>
    <col min="14084" max="14084" width="8" style="108" customWidth="1"/>
    <col min="14085" max="14086" width="9.28515625" style="108" customWidth="1"/>
    <col min="14087" max="14087" width="8.140625" style="108" customWidth="1"/>
    <col min="14088" max="14088" width="9.42578125" style="108" customWidth="1"/>
    <col min="14089" max="14089" width="11.42578125" style="108" customWidth="1"/>
    <col min="14090" max="14090" width="7.5703125" style="108" customWidth="1"/>
    <col min="14091" max="14091" width="9.28515625" style="108" customWidth="1"/>
    <col min="14092" max="14092" width="12" style="108" customWidth="1"/>
    <col min="14093" max="14093" width="9" style="108" customWidth="1"/>
    <col min="14094" max="14094" width="12" style="108" customWidth="1"/>
    <col min="14095" max="14095" width="12.140625" style="108" customWidth="1"/>
    <col min="14096" max="14096" width="7" style="108" customWidth="1"/>
    <col min="14097" max="14335" width="9.140625" style="108"/>
    <col min="14336" max="14336" width="4.28515625" style="108" customWidth="1"/>
    <col min="14337" max="14337" width="45" style="108" customWidth="1"/>
    <col min="14338" max="14338" width="11.28515625" style="108" customWidth="1"/>
    <col min="14339" max="14339" width="10.7109375" style="108" customWidth="1"/>
    <col min="14340" max="14340" width="8" style="108" customWidth="1"/>
    <col min="14341" max="14342" width="9.28515625" style="108" customWidth="1"/>
    <col min="14343" max="14343" width="8.140625" style="108" customWidth="1"/>
    <col min="14344" max="14344" width="9.42578125" style="108" customWidth="1"/>
    <col min="14345" max="14345" width="11.42578125" style="108" customWidth="1"/>
    <col min="14346" max="14346" width="7.5703125" style="108" customWidth="1"/>
    <col min="14347" max="14347" width="9.28515625" style="108" customWidth="1"/>
    <col min="14348" max="14348" width="12" style="108" customWidth="1"/>
    <col min="14349" max="14349" width="9" style="108" customWidth="1"/>
    <col min="14350" max="14350" width="12" style="108" customWidth="1"/>
    <col min="14351" max="14351" width="12.140625" style="108" customWidth="1"/>
    <col min="14352" max="14352" width="7" style="108" customWidth="1"/>
    <col min="14353" max="14591" width="9.140625" style="108"/>
    <col min="14592" max="14592" width="4.28515625" style="108" customWidth="1"/>
    <col min="14593" max="14593" width="45" style="108" customWidth="1"/>
    <col min="14594" max="14594" width="11.28515625" style="108" customWidth="1"/>
    <col min="14595" max="14595" width="10.7109375" style="108" customWidth="1"/>
    <col min="14596" max="14596" width="8" style="108" customWidth="1"/>
    <col min="14597" max="14598" width="9.28515625" style="108" customWidth="1"/>
    <col min="14599" max="14599" width="8.140625" style="108" customWidth="1"/>
    <col min="14600" max="14600" width="9.42578125" style="108" customWidth="1"/>
    <col min="14601" max="14601" width="11.42578125" style="108" customWidth="1"/>
    <col min="14602" max="14602" width="7.5703125" style="108" customWidth="1"/>
    <col min="14603" max="14603" width="9.28515625" style="108" customWidth="1"/>
    <col min="14604" max="14604" width="12" style="108" customWidth="1"/>
    <col min="14605" max="14605" width="9" style="108" customWidth="1"/>
    <col min="14606" max="14606" width="12" style="108" customWidth="1"/>
    <col min="14607" max="14607" width="12.140625" style="108" customWidth="1"/>
    <col min="14608" max="14608" width="7" style="108" customWidth="1"/>
    <col min="14609" max="14847" width="9.140625" style="108"/>
    <col min="14848" max="14848" width="4.28515625" style="108" customWidth="1"/>
    <col min="14849" max="14849" width="45" style="108" customWidth="1"/>
    <col min="14850" max="14850" width="11.28515625" style="108" customWidth="1"/>
    <col min="14851" max="14851" width="10.7109375" style="108" customWidth="1"/>
    <col min="14852" max="14852" width="8" style="108" customWidth="1"/>
    <col min="14853" max="14854" width="9.28515625" style="108" customWidth="1"/>
    <col min="14855" max="14855" width="8.140625" style="108" customWidth="1"/>
    <col min="14856" max="14856" width="9.42578125" style="108" customWidth="1"/>
    <col min="14857" max="14857" width="11.42578125" style="108" customWidth="1"/>
    <col min="14858" max="14858" width="7.5703125" style="108" customWidth="1"/>
    <col min="14859" max="14859" width="9.28515625" style="108" customWidth="1"/>
    <col min="14860" max="14860" width="12" style="108" customWidth="1"/>
    <col min="14861" max="14861" width="9" style="108" customWidth="1"/>
    <col min="14862" max="14862" width="12" style="108" customWidth="1"/>
    <col min="14863" max="14863" width="12.140625" style="108" customWidth="1"/>
    <col min="14864" max="14864" width="7" style="108" customWidth="1"/>
    <col min="14865" max="15103" width="9.140625" style="108"/>
    <col min="15104" max="15104" width="4.28515625" style="108" customWidth="1"/>
    <col min="15105" max="15105" width="45" style="108" customWidth="1"/>
    <col min="15106" max="15106" width="11.28515625" style="108" customWidth="1"/>
    <col min="15107" max="15107" width="10.7109375" style="108" customWidth="1"/>
    <col min="15108" max="15108" width="8" style="108" customWidth="1"/>
    <col min="15109" max="15110" width="9.28515625" style="108" customWidth="1"/>
    <col min="15111" max="15111" width="8.140625" style="108" customWidth="1"/>
    <col min="15112" max="15112" width="9.42578125" style="108" customWidth="1"/>
    <col min="15113" max="15113" width="11.42578125" style="108" customWidth="1"/>
    <col min="15114" max="15114" width="7.5703125" style="108" customWidth="1"/>
    <col min="15115" max="15115" width="9.28515625" style="108" customWidth="1"/>
    <col min="15116" max="15116" width="12" style="108" customWidth="1"/>
    <col min="15117" max="15117" width="9" style="108" customWidth="1"/>
    <col min="15118" max="15118" width="12" style="108" customWidth="1"/>
    <col min="15119" max="15119" width="12.140625" style="108" customWidth="1"/>
    <col min="15120" max="15120" width="7" style="108" customWidth="1"/>
    <col min="15121" max="15359" width="9.140625" style="108"/>
    <col min="15360" max="15360" width="4.28515625" style="108" customWidth="1"/>
    <col min="15361" max="15361" width="45" style="108" customWidth="1"/>
    <col min="15362" max="15362" width="11.28515625" style="108" customWidth="1"/>
    <col min="15363" max="15363" width="10.7109375" style="108" customWidth="1"/>
    <col min="15364" max="15364" width="8" style="108" customWidth="1"/>
    <col min="15365" max="15366" width="9.28515625" style="108" customWidth="1"/>
    <col min="15367" max="15367" width="8.140625" style="108" customWidth="1"/>
    <col min="15368" max="15368" width="9.42578125" style="108" customWidth="1"/>
    <col min="15369" max="15369" width="11.42578125" style="108" customWidth="1"/>
    <col min="15370" max="15370" width="7.5703125" style="108" customWidth="1"/>
    <col min="15371" max="15371" width="9.28515625" style="108" customWidth="1"/>
    <col min="15372" max="15372" width="12" style="108" customWidth="1"/>
    <col min="15373" max="15373" width="9" style="108" customWidth="1"/>
    <col min="15374" max="15374" width="12" style="108" customWidth="1"/>
    <col min="15375" max="15375" width="12.140625" style="108" customWidth="1"/>
    <col min="15376" max="15376" width="7" style="108" customWidth="1"/>
    <col min="15377" max="15615" width="9.140625" style="108"/>
    <col min="15616" max="15616" width="4.28515625" style="108" customWidth="1"/>
    <col min="15617" max="15617" width="45" style="108" customWidth="1"/>
    <col min="15618" max="15618" width="11.28515625" style="108" customWidth="1"/>
    <col min="15619" max="15619" width="10.7109375" style="108" customWidth="1"/>
    <col min="15620" max="15620" width="8" style="108" customWidth="1"/>
    <col min="15621" max="15622" width="9.28515625" style="108" customWidth="1"/>
    <col min="15623" max="15623" width="8.140625" style="108" customWidth="1"/>
    <col min="15624" max="15624" width="9.42578125" style="108" customWidth="1"/>
    <col min="15625" max="15625" width="11.42578125" style="108" customWidth="1"/>
    <col min="15626" max="15626" width="7.5703125" style="108" customWidth="1"/>
    <col min="15627" max="15627" width="9.28515625" style="108" customWidth="1"/>
    <col min="15628" max="15628" width="12" style="108" customWidth="1"/>
    <col min="15629" max="15629" width="9" style="108" customWidth="1"/>
    <col min="15630" max="15630" width="12" style="108" customWidth="1"/>
    <col min="15631" max="15631" width="12.140625" style="108" customWidth="1"/>
    <col min="15632" max="15632" width="7" style="108" customWidth="1"/>
    <col min="15633" max="15871" width="9.140625" style="108"/>
    <col min="15872" max="15872" width="4.28515625" style="108" customWidth="1"/>
    <col min="15873" max="15873" width="45" style="108" customWidth="1"/>
    <col min="15874" max="15874" width="11.28515625" style="108" customWidth="1"/>
    <col min="15875" max="15875" width="10.7109375" style="108" customWidth="1"/>
    <col min="15876" max="15876" width="8" style="108" customWidth="1"/>
    <col min="15877" max="15878" width="9.28515625" style="108" customWidth="1"/>
    <col min="15879" max="15879" width="8.140625" style="108" customWidth="1"/>
    <col min="15880" max="15880" width="9.42578125" style="108" customWidth="1"/>
    <col min="15881" max="15881" width="11.42578125" style="108" customWidth="1"/>
    <col min="15882" max="15882" width="7.5703125" style="108" customWidth="1"/>
    <col min="15883" max="15883" width="9.28515625" style="108" customWidth="1"/>
    <col min="15884" max="15884" width="12" style="108" customWidth="1"/>
    <col min="15885" max="15885" width="9" style="108" customWidth="1"/>
    <col min="15886" max="15886" width="12" style="108" customWidth="1"/>
    <col min="15887" max="15887" width="12.140625" style="108" customWidth="1"/>
    <col min="15888" max="15888" width="7" style="108" customWidth="1"/>
    <col min="15889" max="16127" width="9.140625" style="108"/>
    <col min="16128" max="16128" width="4.28515625" style="108" customWidth="1"/>
    <col min="16129" max="16129" width="45" style="108" customWidth="1"/>
    <col min="16130" max="16130" width="11.28515625" style="108" customWidth="1"/>
    <col min="16131" max="16131" width="10.7109375" style="108" customWidth="1"/>
    <col min="16132" max="16132" width="8" style="108" customWidth="1"/>
    <col min="16133" max="16134" width="9.28515625" style="108" customWidth="1"/>
    <col min="16135" max="16135" width="8.140625" style="108" customWidth="1"/>
    <col min="16136" max="16136" width="9.42578125" style="108" customWidth="1"/>
    <col min="16137" max="16137" width="11.42578125" style="108" customWidth="1"/>
    <col min="16138" max="16138" width="7.5703125" style="108" customWidth="1"/>
    <col min="16139" max="16139" width="9.28515625" style="108" customWidth="1"/>
    <col min="16140" max="16140" width="12" style="108" customWidth="1"/>
    <col min="16141" max="16141" width="9" style="108" customWidth="1"/>
    <col min="16142" max="16142" width="12" style="108" customWidth="1"/>
    <col min="16143" max="16143" width="12.140625" style="108" customWidth="1"/>
    <col min="16144" max="16144" width="7" style="108" customWidth="1"/>
    <col min="16145" max="16384" width="9.140625" style="108"/>
  </cols>
  <sheetData>
    <row r="1" spans="1:17">
      <c r="A1" s="290" t="s">
        <v>679</v>
      </c>
      <c r="B1" s="290"/>
      <c r="C1" s="290"/>
      <c r="D1" s="290"/>
      <c r="E1" s="290"/>
      <c r="F1" s="290"/>
      <c r="G1" s="290"/>
      <c r="H1" s="290"/>
      <c r="I1" s="290"/>
      <c r="J1" s="290"/>
      <c r="K1" s="290"/>
      <c r="L1" s="290"/>
      <c r="M1" s="290"/>
      <c r="N1" s="290"/>
      <c r="O1" s="290"/>
      <c r="P1" s="290"/>
      <c r="Q1" s="290"/>
    </row>
    <row r="2" spans="1:17">
      <c r="A2" s="291" t="s">
        <v>680</v>
      </c>
      <c r="B2" s="291"/>
      <c r="C2" s="291"/>
      <c r="D2" s="291"/>
      <c r="E2" s="291"/>
      <c r="F2" s="291"/>
      <c r="G2" s="291"/>
      <c r="H2" s="291"/>
      <c r="I2" s="291"/>
      <c r="J2" s="291"/>
      <c r="K2" s="291"/>
      <c r="L2" s="291"/>
      <c r="M2" s="291"/>
      <c r="N2" s="291"/>
      <c r="O2" s="291"/>
      <c r="P2" s="291"/>
      <c r="Q2" s="291"/>
    </row>
    <row r="3" spans="1:17">
      <c r="A3" s="295" t="s">
        <v>931</v>
      </c>
      <c r="B3" s="295"/>
      <c r="C3" s="295"/>
      <c r="D3" s="295"/>
      <c r="E3" s="295"/>
      <c r="F3" s="295"/>
      <c r="G3" s="295"/>
      <c r="H3" s="295"/>
      <c r="I3" s="295"/>
      <c r="J3" s="295"/>
      <c r="K3" s="295"/>
      <c r="L3" s="295"/>
      <c r="M3" s="295"/>
      <c r="N3" s="295"/>
      <c r="O3" s="295"/>
      <c r="P3" s="295"/>
      <c r="Q3" s="295"/>
    </row>
    <row r="4" spans="1:17" ht="16.5">
      <c r="A4" s="109"/>
      <c r="B4" s="109"/>
      <c r="C4" s="109"/>
      <c r="D4" s="109"/>
      <c r="E4" s="109"/>
      <c r="F4" s="109"/>
      <c r="G4" s="109"/>
      <c r="H4" s="109"/>
      <c r="I4" s="109"/>
      <c r="J4" s="110"/>
      <c r="K4" s="109"/>
      <c r="L4" s="111"/>
      <c r="O4" s="296" t="s">
        <v>406</v>
      </c>
      <c r="P4" s="296"/>
      <c r="Q4" s="296"/>
    </row>
    <row r="5" spans="1:17" s="83" customFormat="1" ht="14.25">
      <c r="A5" s="292" t="s">
        <v>407</v>
      </c>
      <c r="B5" s="292" t="s">
        <v>681</v>
      </c>
      <c r="C5" s="298" t="s">
        <v>410</v>
      </c>
      <c r="D5" s="298"/>
      <c r="E5" s="298"/>
      <c r="F5" s="298" t="s">
        <v>823</v>
      </c>
      <c r="G5" s="298"/>
      <c r="H5" s="298"/>
      <c r="I5" s="298" t="s">
        <v>824</v>
      </c>
      <c r="J5" s="298"/>
      <c r="K5" s="298"/>
      <c r="L5" s="298" t="s">
        <v>830</v>
      </c>
      <c r="M5" s="298"/>
      <c r="N5" s="298"/>
      <c r="O5" s="298" t="s">
        <v>825</v>
      </c>
      <c r="P5" s="298"/>
      <c r="Q5" s="298"/>
    </row>
    <row r="6" spans="1:17" s="83" customFormat="1" ht="85.5">
      <c r="A6" s="292"/>
      <c r="B6" s="292"/>
      <c r="C6" s="82" t="s">
        <v>408</v>
      </c>
      <c r="D6" s="81" t="s">
        <v>762</v>
      </c>
      <c r="E6" s="81" t="s">
        <v>409</v>
      </c>
      <c r="F6" s="82" t="s">
        <v>682</v>
      </c>
      <c r="G6" s="81" t="s">
        <v>683</v>
      </c>
      <c r="H6" s="81" t="s">
        <v>409</v>
      </c>
      <c r="I6" s="82" t="s">
        <v>692</v>
      </c>
      <c r="J6" s="81" t="s">
        <v>693</v>
      </c>
      <c r="K6" s="81" t="s">
        <v>409</v>
      </c>
      <c r="L6" s="82" t="s">
        <v>705</v>
      </c>
      <c r="M6" s="81" t="s">
        <v>763</v>
      </c>
      <c r="N6" s="81" t="s">
        <v>409</v>
      </c>
      <c r="O6" s="82" t="s">
        <v>764</v>
      </c>
      <c r="P6" s="81" t="s">
        <v>765</v>
      </c>
      <c r="Q6" s="81" t="s">
        <v>409</v>
      </c>
    </row>
    <row r="7" spans="1:17" s="165" customFormat="1" ht="12.75">
      <c r="A7" s="166">
        <v>1</v>
      </c>
      <c r="B7" s="167">
        <v>2</v>
      </c>
      <c r="C7" s="166">
        <v>3</v>
      </c>
      <c r="D7" s="166">
        <v>4</v>
      </c>
      <c r="E7" s="166">
        <v>5</v>
      </c>
      <c r="F7" s="166">
        <v>6</v>
      </c>
      <c r="G7" s="166">
        <v>7</v>
      </c>
      <c r="H7" s="166">
        <v>8</v>
      </c>
      <c r="I7" s="166">
        <v>9</v>
      </c>
      <c r="J7" s="166">
        <v>10</v>
      </c>
      <c r="K7" s="166">
        <v>11</v>
      </c>
      <c r="L7" s="166">
        <v>12</v>
      </c>
      <c r="M7" s="166">
        <v>13</v>
      </c>
      <c r="N7" s="166">
        <v>14</v>
      </c>
      <c r="O7" s="166">
        <v>15</v>
      </c>
      <c r="P7" s="166">
        <v>16</v>
      </c>
      <c r="Q7" s="166">
        <v>17</v>
      </c>
    </row>
    <row r="8" spans="1:17" s="83" customFormat="1" ht="12.75">
      <c r="A8" s="124"/>
      <c r="B8" s="125" t="s">
        <v>411</v>
      </c>
      <c r="C8" s="126">
        <f>C9+C35+C51</f>
        <v>1923292</v>
      </c>
      <c r="D8" s="126">
        <f>D9+D35+D51</f>
        <v>1355711.5128349999</v>
      </c>
      <c r="E8" s="127">
        <f>D8/C8</f>
        <v>0.7048911516477997</v>
      </c>
      <c r="F8" s="126">
        <f>F9+F35+F51</f>
        <v>1112897.2445</v>
      </c>
      <c r="G8" s="126">
        <f>G9+G35+G51</f>
        <v>762604.97721300006</v>
      </c>
      <c r="H8" s="127">
        <f>G8/F8</f>
        <v>0.68524293773017786</v>
      </c>
      <c r="I8" s="126">
        <f>I9+I35+I51</f>
        <v>730929.12899999996</v>
      </c>
      <c r="J8" s="126">
        <f>J9+J35+J51</f>
        <v>709765.65500000003</v>
      </c>
      <c r="K8" s="127">
        <f>J8/I8</f>
        <v>0.97104579204696062</v>
      </c>
      <c r="L8" s="126">
        <f>L9+L35+L51</f>
        <v>762957.32390699047</v>
      </c>
      <c r="M8" s="126">
        <f>M9+M35+M51</f>
        <v>116998</v>
      </c>
      <c r="N8" s="127">
        <f>M8/L8</f>
        <v>0.15334802659848748</v>
      </c>
      <c r="O8" s="126">
        <f>O9+O35+O51</f>
        <v>4413976.4529069904</v>
      </c>
      <c r="P8" s="126">
        <f>P9+P35+P51</f>
        <v>2841218.9528350001</v>
      </c>
      <c r="Q8" s="127">
        <f>P8/O8</f>
        <v>0.64368693017467471</v>
      </c>
    </row>
    <row r="9" spans="1:17" s="83" customFormat="1" ht="12.75">
      <c r="A9" s="124" t="s">
        <v>35</v>
      </c>
      <c r="B9" s="128" t="s">
        <v>412</v>
      </c>
      <c r="C9" s="129">
        <f>C10+C20</f>
        <v>1622664</v>
      </c>
      <c r="D9" s="129">
        <f>D10+D20</f>
        <v>1075746.462935</v>
      </c>
      <c r="E9" s="127">
        <f t="shared" ref="E9:E106" si="0">D9/C9</f>
        <v>0.6629508406761967</v>
      </c>
      <c r="F9" s="129">
        <f>F10+F20</f>
        <v>843538.24450000003</v>
      </c>
      <c r="G9" s="129">
        <f>G10+G20</f>
        <v>549710.19221300003</v>
      </c>
      <c r="H9" s="127">
        <f t="shared" ref="H9:H71" si="1">G9/F9</f>
        <v>0.6516719257214425</v>
      </c>
      <c r="I9" s="129">
        <f>I10+I20</f>
        <v>512148</v>
      </c>
      <c r="J9" s="129">
        <f>J10+J20</f>
        <v>512148</v>
      </c>
      <c r="K9" s="127">
        <f t="shared" ref="K9:K72" si="2">J9/I9</f>
        <v>1</v>
      </c>
      <c r="L9" s="129">
        <f>L10+L20</f>
        <v>336000</v>
      </c>
      <c r="M9" s="129">
        <f>M10+M20</f>
        <v>27241</v>
      </c>
      <c r="N9" s="127">
        <f t="shared" ref="N9:N70" si="3">M9/L9</f>
        <v>8.1074404761904764E-2</v>
      </c>
      <c r="O9" s="129">
        <f>O10+O20</f>
        <v>3198251</v>
      </c>
      <c r="P9" s="129">
        <f>P10+P20</f>
        <v>2060984.4629350002</v>
      </c>
      <c r="Q9" s="127">
        <f t="shared" ref="Q9:Q71" si="4">P9/O9</f>
        <v>0.64440985492852199</v>
      </c>
    </row>
    <row r="10" spans="1:17" s="83" customFormat="1" ht="12.75">
      <c r="A10" s="124" t="s">
        <v>413</v>
      </c>
      <c r="B10" s="130" t="s">
        <v>414</v>
      </c>
      <c r="C10" s="131">
        <f>SUM(C11:C19)</f>
        <v>1180269</v>
      </c>
      <c r="D10" s="131">
        <f>SUM(D11:D19)</f>
        <v>803010.23124799994</v>
      </c>
      <c r="E10" s="127">
        <f t="shared" si="0"/>
        <v>0.68036204564213743</v>
      </c>
      <c r="F10" s="131">
        <f>SUM(F11:F19)</f>
        <v>677289</v>
      </c>
      <c r="G10" s="131">
        <f>SUM(G11:G19)</f>
        <v>405141</v>
      </c>
      <c r="H10" s="127">
        <f t="shared" si="1"/>
        <v>0.59818039271271195</v>
      </c>
      <c r="I10" s="131">
        <f>SUM(I11:I19)</f>
        <v>512148</v>
      </c>
      <c r="J10" s="131">
        <f>SUM(J11:J19)</f>
        <v>512148</v>
      </c>
      <c r="K10" s="127">
        <f t="shared" si="2"/>
        <v>1</v>
      </c>
      <c r="L10" s="131">
        <f>SUM(L11:L19)</f>
        <v>336000</v>
      </c>
      <c r="M10" s="131">
        <f>SUM(M11:M19)</f>
        <v>27241</v>
      </c>
      <c r="N10" s="127">
        <f t="shared" si="3"/>
        <v>8.1074404761904764E-2</v>
      </c>
      <c r="O10" s="131">
        <f>SUM(O11:O19)</f>
        <v>2705706</v>
      </c>
      <c r="P10" s="131">
        <f>SUM(P11:P19)</f>
        <v>1747540.2312480002</v>
      </c>
      <c r="Q10" s="127">
        <f t="shared" si="4"/>
        <v>0.64587217947847997</v>
      </c>
    </row>
    <row r="11" spans="1:17" s="83" customFormat="1" ht="12.75">
      <c r="A11" s="52"/>
      <c r="B11" s="132" t="s">
        <v>415</v>
      </c>
      <c r="C11" s="133"/>
      <c r="D11" s="134"/>
      <c r="E11" s="87"/>
      <c r="F11" s="133"/>
      <c r="G11" s="134"/>
      <c r="H11" s="87"/>
      <c r="I11" s="133"/>
      <c r="J11" s="134"/>
      <c r="K11" s="87"/>
      <c r="L11" s="133"/>
      <c r="M11" s="134"/>
      <c r="N11" s="87"/>
      <c r="O11" s="86"/>
      <c r="P11" s="86"/>
      <c r="Q11" s="87"/>
    </row>
    <row r="12" spans="1:17" s="84" customFormat="1" ht="13.5">
      <c r="A12" s="63"/>
      <c r="B12" s="89" t="s">
        <v>416</v>
      </c>
      <c r="C12" s="64">
        <v>271248</v>
      </c>
      <c r="D12" s="64">
        <v>159552.62345700001</v>
      </c>
      <c r="E12" s="53">
        <f t="shared" si="0"/>
        <v>0.58821677379003723</v>
      </c>
      <c r="F12" s="64">
        <v>111726</v>
      </c>
      <c r="G12" s="64">
        <v>111726</v>
      </c>
      <c r="H12" s="53">
        <f t="shared" si="1"/>
        <v>1</v>
      </c>
      <c r="I12" s="64"/>
      <c r="J12" s="64"/>
      <c r="K12" s="53"/>
      <c r="L12" s="64"/>
      <c r="M12" s="64"/>
      <c r="N12" s="53"/>
      <c r="O12" s="57">
        <f t="shared" ref="O12:P78" si="5">C12+F12+I12+L12</f>
        <v>382974</v>
      </c>
      <c r="P12" s="57">
        <f t="shared" si="5"/>
        <v>271278.62345700001</v>
      </c>
      <c r="Q12" s="53">
        <f t="shared" si="4"/>
        <v>0.70834736419965849</v>
      </c>
    </row>
    <row r="13" spans="1:17" s="84" customFormat="1" ht="13.5">
      <c r="A13" s="63"/>
      <c r="B13" s="89" t="s">
        <v>417</v>
      </c>
      <c r="C13" s="64">
        <v>330000</v>
      </c>
      <c r="D13" s="64">
        <v>295144.22779099998</v>
      </c>
      <c r="E13" s="53">
        <f t="shared" si="0"/>
        <v>0.89437644785151516</v>
      </c>
      <c r="F13" s="64"/>
      <c r="G13" s="64"/>
      <c r="H13" s="53"/>
      <c r="I13" s="64"/>
      <c r="J13" s="64"/>
      <c r="K13" s="53"/>
      <c r="L13" s="64"/>
      <c r="M13" s="64"/>
      <c r="N13" s="53"/>
      <c r="O13" s="57">
        <f t="shared" si="5"/>
        <v>330000</v>
      </c>
      <c r="P13" s="57">
        <f t="shared" si="5"/>
        <v>295144.22779099998</v>
      </c>
      <c r="Q13" s="53">
        <f t="shared" si="4"/>
        <v>0.89437644785151516</v>
      </c>
    </row>
    <row r="14" spans="1:17" s="84" customFormat="1" ht="13.5">
      <c r="A14" s="63"/>
      <c r="B14" s="89" t="s">
        <v>418</v>
      </c>
      <c r="C14" s="64">
        <v>579021</v>
      </c>
      <c r="D14" s="64">
        <v>348313.38</v>
      </c>
      <c r="E14" s="53">
        <f t="shared" si="0"/>
        <v>0.60155569487117044</v>
      </c>
      <c r="F14" s="64"/>
      <c r="G14" s="64"/>
      <c r="H14" s="53"/>
      <c r="I14" s="64"/>
      <c r="J14" s="64"/>
      <c r="K14" s="53"/>
      <c r="L14" s="64"/>
      <c r="M14" s="64"/>
      <c r="N14" s="53"/>
      <c r="O14" s="57">
        <f t="shared" si="5"/>
        <v>579021</v>
      </c>
      <c r="P14" s="57">
        <f t="shared" si="5"/>
        <v>348313.38</v>
      </c>
      <c r="Q14" s="53">
        <f t="shared" si="4"/>
        <v>0.60155569487117044</v>
      </c>
    </row>
    <row r="15" spans="1:17" s="84" customFormat="1" ht="25.5">
      <c r="A15" s="63"/>
      <c r="B15" s="88" t="s">
        <v>766</v>
      </c>
      <c r="C15" s="64"/>
      <c r="D15" s="64"/>
      <c r="E15" s="53"/>
      <c r="F15" s="64">
        <v>205563</v>
      </c>
      <c r="G15" s="64">
        <v>93082</v>
      </c>
      <c r="H15" s="53">
        <f t="shared" si="1"/>
        <v>0.4528149521071399</v>
      </c>
      <c r="I15" s="64"/>
      <c r="J15" s="64"/>
      <c r="K15" s="53"/>
      <c r="L15" s="64"/>
      <c r="M15" s="64"/>
      <c r="N15" s="53"/>
      <c r="O15" s="57">
        <f t="shared" si="5"/>
        <v>205563</v>
      </c>
      <c r="P15" s="57">
        <f t="shared" si="5"/>
        <v>93082</v>
      </c>
      <c r="Q15" s="53">
        <f t="shared" si="4"/>
        <v>0.4528149521071399</v>
      </c>
    </row>
    <row r="16" spans="1:17" s="84" customFormat="1" ht="13.5">
      <c r="A16" s="63"/>
      <c r="B16" s="88" t="s">
        <v>767</v>
      </c>
      <c r="C16" s="64"/>
      <c r="D16" s="64"/>
      <c r="E16" s="53"/>
      <c r="F16" s="64">
        <v>360000</v>
      </c>
      <c r="G16" s="64">
        <v>200333</v>
      </c>
      <c r="H16" s="53">
        <f t="shared" si="1"/>
        <v>0.55648055555555553</v>
      </c>
      <c r="I16" s="64"/>
      <c r="J16" s="64"/>
      <c r="K16" s="53"/>
      <c r="L16" s="64"/>
      <c r="M16" s="64"/>
      <c r="N16" s="53"/>
      <c r="O16" s="57">
        <f t="shared" si="5"/>
        <v>360000</v>
      </c>
      <c r="P16" s="57">
        <f t="shared" si="5"/>
        <v>200333</v>
      </c>
      <c r="Q16" s="53">
        <f t="shared" si="4"/>
        <v>0.55648055555555553</v>
      </c>
    </row>
    <row r="17" spans="1:17" s="84" customFormat="1" ht="13.5">
      <c r="A17" s="63"/>
      <c r="B17" s="88" t="s">
        <v>768</v>
      </c>
      <c r="C17" s="64"/>
      <c r="D17" s="64"/>
      <c r="E17" s="53"/>
      <c r="F17" s="64"/>
      <c r="G17" s="64"/>
      <c r="H17" s="53"/>
      <c r="I17" s="64">
        <v>224523</v>
      </c>
      <c r="J17" s="64">
        <v>224523</v>
      </c>
      <c r="K17" s="53">
        <f t="shared" si="2"/>
        <v>1</v>
      </c>
      <c r="L17" s="64">
        <v>200000</v>
      </c>
      <c r="M17" s="64">
        <v>19772</v>
      </c>
      <c r="N17" s="53">
        <f t="shared" si="3"/>
        <v>9.8860000000000003E-2</v>
      </c>
      <c r="O17" s="57">
        <f t="shared" si="5"/>
        <v>424523</v>
      </c>
      <c r="P17" s="57">
        <f t="shared" si="5"/>
        <v>244295</v>
      </c>
      <c r="Q17" s="53">
        <f t="shared" si="4"/>
        <v>0.57545763127086169</v>
      </c>
    </row>
    <row r="18" spans="1:17" s="84" customFormat="1" ht="13.5">
      <c r="A18" s="63"/>
      <c r="B18" s="88" t="s">
        <v>769</v>
      </c>
      <c r="C18" s="64"/>
      <c r="D18" s="64"/>
      <c r="E18" s="53"/>
      <c r="F18" s="64"/>
      <c r="G18" s="64"/>
      <c r="H18" s="53"/>
      <c r="I18" s="64">
        <v>87625</v>
      </c>
      <c r="J18" s="64">
        <v>87625</v>
      </c>
      <c r="K18" s="53">
        <f t="shared" si="2"/>
        <v>1</v>
      </c>
      <c r="L18" s="64">
        <v>36000</v>
      </c>
      <c r="M18" s="64">
        <v>289</v>
      </c>
      <c r="N18" s="53">
        <f t="shared" si="3"/>
        <v>8.0277777777777778E-3</v>
      </c>
      <c r="O18" s="57">
        <f t="shared" si="5"/>
        <v>123625</v>
      </c>
      <c r="P18" s="57">
        <f t="shared" si="5"/>
        <v>87914</v>
      </c>
      <c r="Q18" s="53">
        <f t="shared" si="4"/>
        <v>0.71113447927199192</v>
      </c>
    </row>
    <row r="19" spans="1:17" s="84" customFormat="1" ht="13.5">
      <c r="A19" s="135"/>
      <c r="B19" s="136" t="s">
        <v>770</v>
      </c>
      <c r="C19" s="137"/>
      <c r="D19" s="137"/>
      <c r="E19" s="104"/>
      <c r="F19" s="137"/>
      <c r="G19" s="137"/>
      <c r="H19" s="104"/>
      <c r="I19" s="137">
        <v>200000</v>
      </c>
      <c r="J19" s="137">
        <v>200000</v>
      </c>
      <c r="K19" s="104">
        <f t="shared" si="2"/>
        <v>1</v>
      </c>
      <c r="L19" s="137">
        <v>100000</v>
      </c>
      <c r="M19" s="137">
        <v>7180</v>
      </c>
      <c r="N19" s="104">
        <f t="shared" si="3"/>
        <v>7.1800000000000003E-2</v>
      </c>
      <c r="O19" s="105">
        <f t="shared" si="5"/>
        <v>300000</v>
      </c>
      <c r="P19" s="105">
        <f t="shared" si="5"/>
        <v>207180</v>
      </c>
      <c r="Q19" s="104">
        <f t="shared" si="4"/>
        <v>0.69059999999999999</v>
      </c>
    </row>
    <row r="20" spans="1:17" s="83" customFormat="1" ht="12.75">
      <c r="A20" s="124" t="s">
        <v>413</v>
      </c>
      <c r="B20" s="130" t="s">
        <v>419</v>
      </c>
      <c r="C20" s="131">
        <f>SUM(C21:C34)</f>
        <v>442395</v>
      </c>
      <c r="D20" s="131">
        <f>SUM(D21:D34)</f>
        <v>272736.23168699996</v>
      </c>
      <c r="E20" s="127">
        <f t="shared" si="0"/>
        <v>0.61649935394161315</v>
      </c>
      <c r="F20" s="131">
        <f>SUM(F21:F34)</f>
        <v>166249.2445</v>
      </c>
      <c r="G20" s="131">
        <f>SUM(G21:G34)</f>
        <v>144569.192213</v>
      </c>
      <c r="H20" s="127">
        <f t="shared" si="1"/>
        <v>0.86959307783801687</v>
      </c>
      <c r="I20" s="131">
        <f>SUM(I21:I34)</f>
        <v>0</v>
      </c>
      <c r="J20" s="131">
        <f>SUM(J21:J34)</f>
        <v>0</v>
      </c>
      <c r="K20" s="127"/>
      <c r="L20" s="131">
        <f>SUM(L21:L34)</f>
        <v>0</v>
      </c>
      <c r="M20" s="131">
        <f>SUM(M21:M34)</f>
        <v>0</v>
      </c>
      <c r="N20" s="127"/>
      <c r="O20" s="131">
        <f>SUM(O21:O34)</f>
        <v>492545</v>
      </c>
      <c r="P20" s="131">
        <f>SUM(P21:P34)</f>
        <v>313444.23168699996</v>
      </c>
      <c r="Q20" s="127">
        <f t="shared" si="4"/>
        <v>0.63637684208955514</v>
      </c>
    </row>
    <row r="21" spans="1:17" s="83" customFormat="1" ht="12.75">
      <c r="A21" s="52"/>
      <c r="B21" s="132" t="s">
        <v>420</v>
      </c>
      <c r="C21" s="133"/>
      <c r="D21" s="133"/>
      <c r="E21" s="87"/>
      <c r="F21" s="133"/>
      <c r="G21" s="133"/>
      <c r="H21" s="87"/>
      <c r="I21" s="133"/>
      <c r="J21" s="133"/>
      <c r="K21" s="87"/>
      <c r="L21" s="133"/>
      <c r="M21" s="133"/>
      <c r="N21" s="87"/>
      <c r="O21" s="86"/>
      <c r="P21" s="86"/>
      <c r="Q21" s="87"/>
    </row>
    <row r="22" spans="1:17" s="84" customFormat="1" ht="13.5">
      <c r="A22" s="63"/>
      <c r="B22" s="89" t="s">
        <v>421</v>
      </c>
      <c r="C22" s="90">
        <v>266827</v>
      </c>
      <c r="D22" s="90">
        <v>150727.7555</v>
      </c>
      <c r="E22" s="53">
        <f t="shared" si="0"/>
        <v>0.56488944334718749</v>
      </c>
      <c r="F22" s="90"/>
      <c r="G22" s="90"/>
      <c r="H22" s="53"/>
      <c r="I22" s="90"/>
      <c r="J22" s="90"/>
      <c r="K22" s="53"/>
      <c r="L22" s="90"/>
      <c r="M22" s="90"/>
      <c r="N22" s="53"/>
      <c r="O22" s="57">
        <f t="shared" si="5"/>
        <v>266827</v>
      </c>
      <c r="P22" s="57">
        <f t="shared" si="5"/>
        <v>150727.7555</v>
      </c>
      <c r="Q22" s="53">
        <f t="shared" si="4"/>
        <v>0.56488944334718749</v>
      </c>
    </row>
    <row r="23" spans="1:17" s="84" customFormat="1" ht="13.5">
      <c r="A23" s="63"/>
      <c r="B23" s="89" t="s">
        <v>422</v>
      </c>
      <c r="C23" s="90">
        <v>13000</v>
      </c>
      <c r="D23" s="90">
        <v>7185.527</v>
      </c>
      <c r="E23" s="53">
        <f t="shared" si="0"/>
        <v>0.5527328461538461</v>
      </c>
      <c r="F23" s="90">
        <v>5814</v>
      </c>
      <c r="G23" s="90">
        <v>5762</v>
      </c>
      <c r="H23" s="53">
        <f t="shared" si="1"/>
        <v>0.99105607155142761</v>
      </c>
      <c r="I23" s="90"/>
      <c r="J23" s="90"/>
      <c r="K23" s="53"/>
      <c r="L23" s="90"/>
      <c r="M23" s="90"/>
      <c r="N23" s="53"/>
      <c r="O23" s="57">
        <f t="shared" si="5"/>
        <v>18814</v>
      </c>
      <c r="P23" s="57">
        <f t="shared" si="5"/>
        <v>12947.527</v>
      </c>
      <c r="Q23" s="53">
        <f t="shared" si="4"/>
        <v>0.68818576591899649</v>
      </c>
    </row>
    <row r="24" spans="1:17" s="84" customFormat="1" ht="13.5">
      <c r="A24" s="63"/>
      <c r="B24" s="107" t="s">
        <v>826</v>
      </c>
      <c r="C24" s="90"/>
      <c r="D24" s="90"/>
      <c r="E24" s="53"/>
      <c r="F24" s="90">
        <v>116099.2445</v>
      </c>
      <c r="G24" s="90">
        <v>103861.192213</v>
      </c>
      <c r="H24" s="53">
        <f t="shared" si="1"/>
        <v>0.89458973363948124</v>
      </c>
      <c r="I24" s="90"/>
      <c r="J24" s="90"/>
      <c r="K24" s="53"/>
      <c r="L24" s="90"/>
      <c r="M24" s="90"/>
      <c r="N24" s="53"/>
      <c r="O24" s="57"/>
      <c r="P24" s="57"/>
      <c r="Q24" s="53"/>
    </row>
    <row r="25" spans="1:17" s="84" customFormat="1" ht="13.5">
      <c r="A25" s="63"/>
      <c r="B25" s="88" t="s">
        <v>771</v>
      </c>
      <c r="C25" s="90"/>
      <c r="D25" s="90"/>
      <c r="E25" s="53"/>
      <c r="F25" s="106">
        <v>12039</v>
      </c>
      <c r="G25" s="106">
        <v>12039</v>
      </c>
      <c r="H25" s="53">
        <f t="shared" si="1"/>
        <v>1</v>
      </c>
      <c r="I25" s="90"/>
      <c r="J25" s="90"/>
      <c r="K25" s="53"/>
      <c r="L25" s="90"/>
      <c r="M25" s="90"/>
      <c r="N25" s="53"/>
      <c r="O25" s="57">
        <f t="shared" si="5"/>
        <v>12039</v>
      </c>
      <c r="P25" s="57">
        <f t="shared" si="5"/>
        <v>12039</v>
      </c>
      <c r="Q25" s="53">
        <f t="shared" si="4"/>
        <v>1</v>
      </c>
    </row>
    <row r="26" spans="1:17" s="83" customFormat="1" ht="12.75">
      <c r="A26" s="56"/>
      <c r="B26" s="88" t="s">
        <v>423</v>
      </c>
      <c r="C26" s="67">
        <v>0</v>
      </c>
      <c r="D26" s="67">
        <v>0</v>
      </c>
      <c r="E26" s="53"/>
      <c r="F26" s="67"/>
      <c r="G26" s="67"/>
      <c r="H26" s="53"/>
      <c r="I26" s="67"/>
      <c r="J26" s="67"/>
      <c r="K26" s="53"/>
      <c r="L26" s="67"/>
      <c r="M26" s="67"/>
      <c r="N26" s="53"/>
      <c r="O26" s="57">
        <f t="shared" si="5"/>
        <v>0</v>
      </c>
      <c r="P26" s="57">
        <f t="shared" si="5"/>
        <v>0</v>
      </c>
      <c r="Q26" s="53"/>
    </row>
    <row r="27" spans="1:17" s="83" customFormat="1" ht="12.75">
      <c r="A27" s="56"/>
      <c r="B27" s="88" t="s">
        <v>424</v>
      </c>
      <c r="C27" s="67">
        <v>80000</v>
      </c>
      <c r="D27" s="67">
        <v>67960.663400000005</v>
      </c>
      <c r="E27" s="53">
        <f t="shared" si="0"/>
        <v>0.84950829250000004</v>
      </c>
      <c r="F27" s="67"/>
      <c r="G27" s="67"/>
      <c r="H27" s="53"/>
      <c r="I27" s="67"/>
      <c r="J27" s="67"/>
      <c r="K27" s="53"/>
      <c r="L27" s="67"/>
      <c r="M27" s="67"/>
      <c r="N27" s="53"/>
      <c r="O27" s="57">
        <f t="shared" si="5"/>
        <v>80000</v>
      </c>
      <c r="P27" s="57">
        <f t="shared" si="5"/>
        <v>67960.663400000005</v>
      </c>
      <c r="Q27" s="53">
        <f t="shared" si="4"/>
        <v>0.84950829250000004</v>
      </c>
    </row>
    <row r="28" spans="1:17" s="83" customFormat="1" ht="12.75">
      <c r="A28" s="56"/>
      <c r="B28" s="88" t="s">
        <v>425</v>
      </c>
      <c r="C28" s="67">
        <v>76218</v>
      </c>
      <c r="D28" s="67">
        <v>44616.894699999997</v>
      </c>
      <c r="E28" s="53">
        <f t="shared" si="0"/>
        <v>0.58538527250780648</v>
      </c>
      <c r="F28" s="67">
        <v>31601</v>
      </c>
      <c r="G28" s="67">
        <v>22907</v>
      </c>
      <c r="H28" s="53">
        <f t="shared" si="1"/>
        <v>0.72488212398341823</v>
      </c>
      <c r="I28" s="67"/>
      <c r="J28" s="67"/>
      <c r="K28" s="53"/>
      <c r="L28" s="67"/>
      <c r="M28" s="67"/>
      <c r="N28" s="53"/>
      <c r="O28" s="57">
        <f t="shared" si="5"/>
        <v>107819</v>
      </c>
      <c r="P28" s="57">
        <f t="shared" si="5"/>
        <v>67523.894700000004</v>
      </c>
      <c r="Q28" s="53">
        <f t="shared" si="4"/>
        <v>0.62627083074411749</v>
      </c>
    </row>
    <row r="29" spans="1:17" s="83" customFormat="1" ht="12.75">
      <c r="A29" s="56"/>
      <c r="B29" s="88" t="s">
        <v>426</v>
      </c>
      <c r="C29" s="67">
        <v>1000</v>
      </c>
      <c r="D29" s="67">
        <v>303.685</v>
      </c>
      <c r="E29" s="53">
        <f t="shared" si="0"/>
        <v>0.30368499999999998</v>
      </c>
      <c r="F29" s="67">
        <v>696</v>
      </c>
      <c r="G29" s="67">
        <v>0</v>
      </c>
      <c r="H29" s="53">
        <f t="shared" si="1"/>
        <v>0</v>
      </c>
      <c r="I29" s="67"/>
      <c r="J29" s="67"/>
      <c r="K29" s="53"/>
      <c r="L29" s="67"/>
      <c r="M29" s="67"/>
      <c r="N29" s="53"/>
      <c r="O29" s="57">
        <f t="shared" si="5"/>
        <v>1696</v>
      </c>
      <c r="P29" s="57">
        <f t="shared" si="5"/>
        <v>303.685</v>
      </c>
      <c r="Q29" s="53">
        <f t="shared" si="4"/>
        <v>0.17905955188679246</v>
      </c>
    </row>
    <row r="30" spans="1:17" s="83" customFormat="1" ht="25.5">
      <c r="A30" s="56"/>
      <c r="B30" s="91" t="s">
        <v>427</v>
      </c>
      <c r="C30" s="67">
        <v>1200</v>
      </c>
      <c r="D30" s="67">
        <v>57.518000000000001</v>
      </c>
      <c r="E30" s="53">
        <f t="shared" si="0"/>
        <v>4.7931666666666664E-2</v>
      </c>
      <c r="F30" s="67"/>
      <c r="G30" s="67"/>
      <c r="H30" s="53"/>
      <c r="I30" s="67"/>
      <c r="J30" s="67"/>
      <c r="K30" s="53"/>
      <c r="L30" s="67"/>
      <c r="M30" s="67"/>
      <c r="N30" s="53"/>
      <c r="O30" s="57">
        <f t="shared" si="5"/>
        <v>1200</v>
      </c>
      <c r="P30" s="57">
        <f t="shared" si="5"/>
        <v>57.518000000000001</v>
      </c>
      <c r="Q30" s="53">
        <f t="shared" si="4"/>
        <v>4.7931666666666664E-2</v>
      </c>
    </row>
    <row r="31" spans="1:17" s="83" customFormat="1" ht="25.5">
      <c r="A31" s="56"/>
      <c r="B31" s="91" t="s">
        <v>428</v>
      </c>
      <c r="C31" s="67">
        <v>700</v>
      </c>
      <c r="D31" s="67">
        <v>700</v>
      </c>
      <c r="E31" s="53">
        <f t="shared" si="0"/>
        <v>1</v>
      </c>
      <c r="F31" s="67"/>
      <c r="G31" s="67"/>
      <c r="H31" s="53"/>
      <c r="I31" s="67"/>
      <c r="J31" s="67"/>
      <c r="K31" s="53"/>
      <c r="L31" s="67"/>
      <c r="M31" s="67"/>
      <c r="N31" s="53"/>
      <c r="O31" s="57">
        <f t="shared" si="5"/>
        <v>700</v>
      </c>
      <c r="P31" s="57">
        <f t="shared" si="5"/>
        <v>700</v>
      </c>
      <c r="Q31" s="53">
        <f t="shared" si="4"/>
        <v>1</v>
      </c>
    </row>
    <row r="32" spans="1:17" s="83" customFormat="1" ht="25.5">
      <c r="A32" s="56"/>
      <c r="B32" s="91" t="s">
        <v>429</v>
      </c>
      <c r="C32" s="67">
        <v>1650</v>
      </c>
      <c r="D32" s="67">
        <v>341.25799999999998</v>
      </c>
      <c r="E32" s="53">
        <f t="shared" si="0"/>
        <v>0.20682303030303029</v>
      </c>
      <c r="F32" s="67"/>
      <c r="G32" s="67"/>
      <c r="H32" s="53"/>
      <c r="I32" s="67"/>
      <c r="J32" s="67"/>
      <c r="K32" s="53"/>
      <c r="L32" s="67"/>
      <c r="M32" s="67"/>
      <c r="N32" s="53"/>
      <c r="O32" s="57">
        <f t="shared" si="5"/>
        <v>1650</v>
      </c>
      <c r="P32" s="57">
        <f t="shared" si="5"/>
        <v>341.25799999999998</v>
      </c>
      <c r="Q32" s="53">
        <f t="shared" si="4"/>
        <v>0.20682303030303029</v>
      </c>
    </row>
    <row r="33" spans="1:17" s="83" customFormat="1" ht="25.5">
      <c r="A33" s="56"/>
      <c r="B33" s="91" t="s">
        <v>430</v>
      </c>
      <c r="C33" s="67">
        <v>1100</v>
      </c>
      <c r="D33" s="67">
        <v>169.99108699999999</v>
      </c>
      <c r="E33" s="53">
        <f t="shared" si="0"/>
        <v>0.15453735181818182</v>
      </c>
      <c r="F33" s="67"/>
      <c r="G33" s="67"/>
      <c r="H33" s="53"/>
      <c r="I33" s="67"/>
      <c r="J33" s="67"/>
      <c r="K33" s="53"/>
      <c r="L33" s="67"/>
      <c r="M33" s="67"/>
      <c r="N33" s="53"/>
      <c r="O33" s="57">
        <f t="shared" si="5"/>
        <v>1100</v>
      </c>
      <c r="P33" s="57">
        <f t="shared" si="5"/>
        <v>169.99108699999999</v>
      </c>
      <c r="Q33" s="53">
        <f t="shared" si="4"/>
        <v>0.15453735181818182</v>
      </c>
    </row>
    <row r="34" spans="1:17" s="83" customFormat="1" ht="12.75">
      <c r="A34" s="138"/>
      <c r="B34" s="139" t="s">
        <v>431</v>
      </c>
      <c r="C34" s="140">
        <v>700</v>
      </c>
      <c r="D34" s="140">
        <v>672.93899999999996</v>
      </c>
      <c r="E34" s="104">
        <f t="shared" si="0"/>
        <v>0.96134142857142857</v>
      </c>
      <c r="F34" s="140"/>
      <c r="G34" s="140"/>
      <c r="H34" s="104"/>
      <c r="I34" s="140"/>
      <c r="J34" s="140"/>
      <c r="K34" s="104"/>
      <c r="L34" s="140"/>
      <c r="M34" s="140"/>
      <c r="N34" s="104"/>
      <c r="O34" s="105">
        <f t="shared" si="5"/>
        <v>700</v>
      </c>
      <c r="P34" s="105">
        <f t="shared" si="5"/>
        <v>672.93899999999996</v>
      </c>
      <c r="Q34" s="104">
        <f t="shared" si="4"/>
        <v>0.96134142857142857</v>
      </c>
    </row>
    <row r="35" spans="1:17" s="83" customFormat="1" ht="12.75">
      <c r="A35" s="124" t="s">
        <v>37</v>
      </c>
      <c r="B35" s="128" t="s">
        <v>432</v>
      </c>
      <c r="C35" s="129">
        <f>C36</f>
        <v>63445</v>
      </c>
      <c r="D35" s="129">
        <f>D36</f>
        <v>58849</v>
      </c>
      <c r="E35" s="127">
        <f t="shared" si="0"/>
        <v>0.92755930333359604</v>
      </c>
      <c r="F35" s="129"/>
      <c r="G35" s="129"/>
      <c r="H35" s="127"/>
      <c r="I35" s="129"/>
      <c r="J35" s="129"/>
      <c r="K35" s="127"/>
      <c r="L35" s="129"/>
      <c r="M35" s="129"/>
      <c r="N35" s="127"/>
      <c r="O35" s="129">
        <f>O36</f>
        <v>63445</v>
      </c>
      <c r="P35" s="129">
        <f>P36</f>
        <v>58849</v>
      </c>
      <c r="Q35" s="127">
        <f t="shared" si="4"/>
        <v>0.92755930333359604</v>
      </c>
    </row>
    <row r="36" spans="1:17" s="72" customFormat="1" ht="12.75">
      <c r="A36" s="124"/>
      <c r="B36" s="128" t="s">
        <v>433</v>
      </c>
      <c r="C36" s="129">
        <f>C37+C38</f>
        <v>63445</v>
      </c>
      <c r="D36" s="129">
        <f>D37+D38</f>
        <v>58849</v>
      </c>
      <c r="E36" s="127">
        <f t="shared" si="0"/>
        <v>0.92755930333359604</v>
      </c>
      <c r="F36" s="129"/>
      <c r="G36" s="129"/>
      <c r="H36" s="127"/>
      <c r="I36" s="129"/>
      <c r="J36" s="129"/>
      <c r="K36" s="127"/>
      <c r="L36" s="129"/>
      <c r="M36" s="129"/>
      <c r="N36" s="127"/>
      <c r="O36" s="129">
        <f>O37+O38</f>
        <v>63445</v>
      </c>
      <c r="P36" s="129">
        <f>P37+P38</f>
        <v>58849</v>
      </c>
      <c r="Q36" s="127">
        <f t="shared" si="4"/>
        <v>0.92755930333359604</v>
      </c>
    </row>
    <row r="37" spans="1:17" s="83" customFormat="1" ht="12.75">
      <c r="A37" s="52"/>
      <c r="B37" s="141" t="s">
        <v>434</v>
      </c>
      <c r="C37" s="142">
        <f>SUM(C40+C43+C46+C49)</f>
        <v>47445</v>
      </c>
      <c r="D37" s="142">
        <f>SUM(D40+D43+D46+D49)</f>
        <v>47445</v>
      </c>
      <c r="E37" s="87">
        <f t="shared" si="0"/>
        <v>1</v>
      </c>
      <c r="F37" s="142"/>
      <c r="G37" s="142"/>
      <c r="H37" s="87"/>
      <c r="I37" s="142"/>
      <c r="J37" s="142"/>
      <c r="K37" s="87"/>
      <c r="L37" s="142"/>
      <c r="M37" s="142"/>
      <c r="N37" s="87"/>
      <c r="O37" s="86">
        <f t="shared" si="5"/>
        <v>47445</v>
      </c>
      <c r="P37" s="86">
        <f t="shared" si="5"/>
        <v>47445</v>
      </c>
      <c r="Q37" s="87">
        <f t="shared" si="4"/>
        <v>1</v>
      </c>
    </row>
    <row r="38" spans="1:17" s="83" customFormat="1" ht="12.75">
      <c r="A38" s="56"/>
      <c r="B38" s="92" t="s">
        <v>435</v>
      </c>
      <c r="C38" s="55">
        <f>SUM(C41+C44+C47+C50)</f>
        <v>16000</v>
      </c>
      <c r="D38" s="55">
        <f>SUM(D41+D44+D47+D50)</f>
        <v>11404</v>
      </c>
      <c r="E38" s="53">
        <f t="shared" si="0"/>
        <v>0.71274999999999999</v>
      </c>
      <c r="F38" s="55"/>
      <c r="G38" s="55"/>
      <c r="H38" s="53"/>
      <c r="I38" s="55"/>
      <c r="J38" s="55"/>
      <c r="K38" s="53"/>
      <c r="L38" s="55"/>
      <c r="M38" s="55"/>
      <c r="N38" s="53"/>
      <c r="O38" s="57">
        <f t="shared" si="5"/>
        <v>16000</v>
      </c>
      <c r="P38" s="57">
        <f t="shared" si="5"/>
        <v>11404</v>
      </c>
      <c r="Q38" s="53">
        <f t="shared" si="4"/>
        <v>0.71274999999999999</v>
      </c>
    </row>
    <row r="39" spans="1:17" s="83" customFormat="1" ht="12.75">
      <c r="A39" s="56"/>
      <c r="B39" s="69" t="s">
        <v>436</v>
      </c>
      <c r="C39" s="55">
        <f>SUM(C40)</f>
        <v>40572</v>
      </c>
      <c r="D39" s="55">
        <v>40572</v>
      </c>
      <c r="E39" s="53">
        <f t="shared" si="0"/>
        <v>1</v>
      </c>
      <c r="F39" s="55"/>
      <c r="G39" s="55"/>
      <c r="H39" s="53"/>
      <c r="I39" s="55"/>
      <c r="J39" s="55"/>
      <c r="K39" s="53"/>
      <c r="L39" s="55"/>
      <c r="M39" s="55"/>
      <c r="N39" s="53"/>
      <c r="O39" s="57">
        <f t="shared" si="5"/>
        <v>40572</v>
      </c>
      <c r="P39" s="57">
        <f t="shared" si="5"/>
        <v>40572</v>
      </c>
      <c r="Q39" s="53">
        <f t="shared" si="4"/>
        <v>1</v>
      </c>
    </row>
    <row r="40" spans="1:17" s="83" customFormat="1" ht="12.75">
      <c r="A40" s="56"/>
      <c r="B40" s="92" t="s">
        <v>434</v>
      </c>
      <c r="C40" s="55">
        <v>40572</v>
      </c>
      <c r="D40" s="55">
        <f>40572+G40</f>
        <v>40572</v>
      </c>
      <c r="E40" s="53">
        <f t="shared" si="0"/>
        <v>1</v>
      </c>
      <c r="F40" s="55"/>
      <c r="G40" s="55"/>
      <c r="H40" s="53"/>
      <c r="I40" s="55"/>
      <c r="J40" s="55"/>
      <c r="K40" s="53"/>
      <c r="L40" s="55"/>
      <c r="M40" s="55"/>
      <c r="N40" s="53"/>
      <c r="O40" s="57">
        <f t="shared" si="5"/>
        <v>40572</v>
      </c>
      <c r="P40" s="57">
        <f t="shared" si="5"/>
        <v>40572</v>
      </c>
      <c r="Q40" s="53">
        <f t="shared" si="4"/>
        <v>1</v>
      </c>
    </row>
    <row r="41" spans="1:17" s="83" customFormat="1" ht="12.75">
      <c r="A41" s="56"/>
      <c r="B41" s="92" t="s">
        <v>435</v>
      </c>
      <c r="C41" s="55">
        <v>0</v>
      </c>
      <c r="D41" s="55">
        <v>0</v>
      </c>
      <c r="E41" s="53"/>
      <c r="F41" s="55"/>
      <c r="G41" s="55"/>
      <c r="H41" s="53"/>
      <c r="I41" s="55"/>
      <c r="J41" s="55"/>
      <c r="K41" s="53"/>
      <c r="L41" s="55"/>
      <c r="M41" s="55"/>
      <c r="N41" s="53"/>
      <c r="O41" s="57">
        <f t="shared" si="5"/>
        <v>0</v>
      </c>
      <c r="P41" s="57">
        <f t="shared" si="5"/>
        <v>0</v>
      </c>
      <c r="Q41" s="53"/>
    </row>
    <row r="42" spans="1:17" s="83" customFormat="1" ht="12.75">
      <c r="A42" s="56"/>
      <c r="B42" s="69" t="s">
        <v>437</v>
      </c>
      <c r="C42" s="55">
        <v>6873</v>
      </c>
      <c r="D42" s="55">
        <v>6873</v>
      </c>
      <c r="E42" s="53">
        <f t="shared" si="0"/>
        <v>1</v>
      </c>
      <c r="F42" s="55"/>
      <c r="G42" s="55"/>
      <c r="H42" s="53"/>
      <c r="I42" s="55"/>
      <c r="J42" s="55"/>
      <c r="K42" s="53"/>
      <c r="L42" s="55"/>
      <c r="M42" s="55"/>
      <c r="N42" s="53"/>
      <c r="O42" s="57">
        <f t="shared" si="5"/>
        <v>6873</v>
      </c>
      <c r="P42" s="57">
        <f t="shared" si="5"/>
        <v>6873</v>
      </c>
      <c r="Q42" s="53">
        <f t="shared" si="4"/>
        <v>1</v>
      </c>
    </row>
    <row r="43" spans="1:17" s="83" customFormat="1" ht="12.75">
      <c r="A43" s="56"/>
      <c r="B43" s="92" t="s">
        <v>434</v>
      </c>
      <c r="C43" s="55">
        <v>6873</v>
      </c>
      <c r="D43" s="55">
        <v>6873</v>
      </c>
      <c r="E43" s="53">
        <f t="shared" si="0"/>
        <v>1</v>
      </c>
      <c r="F43" s="55"/>
      <c r="G43" s="55"/>
      <c r="H43" s="53"/>
      <c r="I43" s="55"/>
      <c r="J43" s="55"/>
      <c r="K43" s="53"/>
      <c r="L43" s="55"/>
      <c r="M43" s="55"/>
      <c r="N43" s="53"/>
      <c r="O43" s="57">
        <f t="shared" si="5"/>
        <v>6873</v>
      </c>
      <c r="P43" s="57">
        <f t="shared" si="5"/>
        <v>6873</v>
      </c>
      <c r="Q43" s="53">
        <f t="shared" si="4"/>
        <v>1</v>
      </c>
    </row>
    <row r="44" spans="1:17" s="83" customFormat="1" ht="12.75">
      <c r="A44" s="56"/>
      <c r="B44" s="92" t="s">
        <v>435</v>
      </c>
      <c r="C44" s="55">
        <v>0</v>
      </c>
      <c r="D44" s="55">
        <v>0</v>
      </c>
      <c r="E44" s="53"/>
      <c r="F44" s="55"/>
      <c r="G44" s="55"/>
      <c r="H44" s="53"/>
      <c r="I44" s="55"/>
      <c r="J44" s="55"/>
      <c r="K44" s="53"/>
      <c r="L44" s="55"/>
      <c r="M44" s="55"/>
      <c r="N44" s="53"/>
      <c r="O44" s="57">
        <f t="shared" si="5"/>
        <v>0</v>
      </c>
      <c r="P44" s="57">
        <f t="shared" si="5"/>
        <v>0</v>
      </c>
      <c r="Q44" s="53"/>
    </row>
    <row r="45" spans="1:17" s="83" customFormat="1" ht="12.75">
      <c r="A45" s="56"/>
      <c r="B45" s="54" t="s">
        <v>438</v>
      </c>
      <c r="C45" s="55">
        <v>7000</v>
      </c>
      <c r="D45" s="55">
        <v>2495</v>
      </c>
      <c r="E45" s="53">
        <f t="shared" si="0"/>
        <v>0.35642857142857143</v>
      </c>
      <c r="F45" s="55"/>
      <c r="G45" s="55"/>
      <c r="H45" s="53"/>
      <c r="I45" s="55"/>
      <c r="J45" s="55"/>
      <c r="K45" s="53"/>
      <c r="L45" s="55"/>
      <c r="M45" s="55"/>
      <c r="N45" s="53"/>
      <c r="O45" s="57">
        <f t="shared" si="5"/>
        <v>7000</v>
      </c>
      <c r="P45" s="57">
        <f t="shared" si="5"/>
        <v>2495</v>
      </c>
      <c r="Q45" s="53">
        <f t="shared" si="4"/>
        <v>0.35642857142857143</v>
      </c>
    </row>
    <row r="46" spans="1:17" s="83" customFormat="1" ht="12.75">
      <c r="A46" s="56"/>
      <c r="B46" s="92" t="s">
        <v>434</v>
      </c>
      <c r="C46" s="55">
        <v>0</v>
      </c>
      <c r="D46" s="55">
        <v>0</v>
      </c>
      <c r="E46" s="53"/>
      <c r="F46" s="55"/>
      <c r="G46" s="55"/>
      <c r="H46" s="53"/>
      <c r="I46" s="55"/>
      <c r="J46" s="55"/>
      <c r="K46" s="53"/>
      <c r="L46" s="55"/>
      <c r="M46" s="55"/>
      <c r="N46" s="53"/>
      <c r="O46" s="57">
        <f t="shared" si="5"/>
        <v>0</v>
      </c>
      <c r="P46" s="57">
        <f t="shared" si="5"/>
        <v>0</v>
      </c>
      <c r="Q46" s="53"/>
    </row>
    <row r="47" spans="1:17" s="83" customFormat="1" ht="12.75">
      <c r="A47" s="56"/>
      <c r="B47" s="92" t="s">
        <v>435</v>
      </c>
      <c r="C47" s="55">
        <v>7000</v>
      </c>
      <c r="D47" s="55">
        <v>2495</v>
      </c>
      <c r="E47" s="53">
        <f t="shared" si="0"/>
        <v>0.35642857142857143</v>
      </c>
      <c r="F47" s="55"/>
      <c r="G47" s="55"/>
      <c r="H47" s="53"/>
      <c r="I47" s="55"/>
      <c r="J47" s="55"/>
      <c r="K47" s="53"/>
      <c r="L47" s="55"/>
      <c r="M47" s="55"/>
      <c r="N47" s="53"/>
      <c r="O47" s="57">
        <f t="shared" si="5"/>
        <v>7000</v>
      </c>
      <c r="P47" s="57">
        <f t="shared" si="5"/>
        <v>2495</v>
      </c>
      <c r="Q47" s="53">
        <f t="shared" si="4"/>
        <v>0.35642857142857143</v>
      </c>
    </row>
    <row r="48" spans="1:17" s="83" customFormat="1" ht="12.75">
      <c r="A48" s="56"/>
      <c r="B48" s="54" t="s">
        <v>439</v>
      </c>
      <c r="C48" s="55">
        <v>9000</v>
      </c>
      <c r="D48" s="55">
        <v>8909</v>
      </c>
      <c r="E48" s="53">
        <f t="shared" si="0"/>
        <v>0.98988888888888893</v>
      </c>
      <c r="F48" s="55"/>
      <c r="G48" s="55"/>
      <c r="H48" s="53"/>
      <c r="I48" s="55"/>
      <c r="J48" s="55"/>
      <c r="K48" s="53"/>
      <c r="L48" s="55"/>
      <c r="M48" s="55"/>
      <c r="N48" s="53"/>
      <c r="O48" s="57">
        <f t="shared" si="5"/>
        <v>9000</v>
      </c>
      <c r="P48" s="57">
        <f t="shared" si="5"/>
        <v>8909</v>
      </c>
      <c r="Q48" s="53">
        <f t="shared" si="4"/>
        <v>0.98988888888888893</v>
      </c>
    </row>
    <row r="49" spans="1:17" s="83" customFormat="1" ht="12.75">
      <c r="A49" s="56"/>
      <c r="B49" s="92" t="s">
        <v>434</v>
      </c>
      <c r="C49" s="55">
        <v>0</v>
      </c>
      <c r="D49" s="55">
        <v>0</v>
      </c>
      <c r="E49" s="53"/>
      <c r="F49" s="55"/>
      <c r="G49" s="55"/>
      <c r="H49" s="53"/>
      <c r="I49" s="55"/>
      <c r="J49" s="55"/>
      <c r="K49" s="53"/>
      <c r="L49" s="55"/>
      <c r="M49" s="55"/>
      <c r="N49" s="53"/>
      <c r="O49" s="57">
        <f t="shared" si="5"/>
        <v>0</v>
      </c>
      <c r="P49" s="57">
        <f t="shared" si="5"/>
        <v>0</v>
      </c>
      <c r="Q49" s="53"/>
    </row>
    <row r="50" spans="1:17" s="83" customFormat="1" ht="12.75">
      <c r="A50" s="138"/>
      <c r="B50" s="143" t="s">
        <v>435</v>
      </c>
      <c r="C50" s="144">
        <v>9000</v>
      </c>
      <c r="D50" s="144">
        <v>8909</v>
      </c>
      <c r="E50" s="104">
        <f t="shared" si="0"/>
        <v>0.98988888888888893</v>
      </c>
      <c r="F50" s="144"/>
      <c r="G50" s="144"/>
      <c r="H50" s="104"/>
      <c r="I50" s="144"/>
      <c r="J50" s="144"/>
      <c r="K50" s="104"/>
      <c r="L50" s="144"/>
      <c r="M50" s="144"/>
      <c r="N50" s="104"/>
      <c r="O50" s="105">
        <f t="shared" si="5"/>
        <v>9000</v>
      </c>
      <c r="P50" s="105">
        <f t="shared" si="5"/>
        <v>8909</v>
      </c>
      <c r="Q50" s="104">
        <f t="shared" si="4"/>
        <v>0.98988888888888893</v>
      </c>
    </row>
    <row r="51" spans="1:17" s="112" customFormat="1" ht="12.75">
      <c r="A51" s="124" t="s">
        <v>141</v>
      </c>
      <c r="B51" s="145" t="s">
        <v>440</v>
      </c>
      <c r="C51" s="129">
        <f>C52+C57+C146</f>
        <v>237183</v>
      </c>
      <c r="D51" s="129">
        <f>D52+D57+D146</f>
        <v>221116.04989999998</v>
      </c>
      <c r="E51" s="127">
        <f t="shared" si="0"/>
        <v>0.93225926773841283</v>
      </c>
      <c r="F51" s="129">
        <f>F52+F57+F146</f>
        <v>269359</v>
      </c>
      <c r="G51" s="129">
        <f>G52+G57+G146</f>
        <v>212894.785</v>
      </c>
      <c r="H51" s="127">
        <f t="shared" si="1"/>
        <v>0.79037561395758082</v>
      </c>
      <c r="I51" s="129">
        <f>I52+I57+I146</f>
        <v>218781.12900000002</v>
      </c>
      <c r="J51" s="129">
        <f>J52+J57+J146</f>
        <v>197617.655</v>
      </c>
      <c r="K51" s="127">
        <f t="shared" si="2"/>
        <v>0.90326645585598009</v>
      </c>
      <c r="L51" s="129">
        <f>L52+L57+L146</f>
        <v>426957.32390699041</v>
      </c>
      <c r="M51" s="129">
        <f>M52+M57+M146</f>
        <v>89757</v>
      </c>
      <c r="N51" s="127">
        <f t="shared" si="3"/>
        <v>0.2102247577782573</v>
      </c>
      <c r="O51" s="129">
        <f t="shared" si="5"/>
        <v>1152280.4529069904</v>
      </c>
      <c r="P51" s="129">
        <f t="shared" si="5"/>
        <v>721385.48990000004</v>
      </c>
      <c r="Q51" s="127">
        <f t="shared" si="4"/>
        <v>0.62605027107773803</v>
      </c>
    </row>
    <row r="52" spans="1:17" s="112" customFormat="1" ht="12.75">
      <c r="A52" s="124" t="s">
        <v>413</v>
      </c>
      <c r="B52" s="145" t="s">
        <v>441</v>
      </c>
      <c r="C52" s="129">
        <f>SUM(C53:C56)</f>
        <v>4400</v>
      </c>
      <c r="D52" s="129">
        <f>SUM(D53:D56)</f>
        <v>4398.7689</v>
      </c>
      <c r="E52" s="127">
        <f t="shared" si="0"/>
        <v>0.99972020454545452</v>
      </c>
      <c r="F52" s="129">
        <f>SUM(F53:F56)</f>
        <v>0</v>
      </c>
      <c r="G52" s="129">
        <f>SUM(G53:G56)</f>
        <v>0</v>
      </c>
      <c r="H52" s="127"/>
      <c r="I52" s="129">
        <f>SUM(I53:I56)</f>
        <v>0</v>
      </c>
      <c r="J52" s="129">
        <f>SUM(J53:J56)</f>
        <v>0</v>
      </c>
      <c r="K52" s="127"/>
      <c r="L52" s="129">
        <f>SUM(L53:L56)</f>
        <v>0</v>
      </c>
      <c r="M52" s="129">
        <f>SUM(M53:M56)</f>
        <v>0</v>
      </c>
      <c r="N52" s="127"/>
      <c r="O52" s="129">
        <f t="shared" si="5"/>
        <v>4400</v>
      </c>
      <c r="P52" s="129">
        <f t="shared" si="5"/>
        <v>4398.7689</v>
      </c>
      <c r="Q52" s="127">
        <f t="shared" si="4"/>
        <v>0.99972020454545452</v>
      </c>
    </row>
    <row r="53" spans="1:17" s="72" customFormat="1" ht="38.25">
      <c r="A53" s="52"/>
      <c r="B53" s="146" t="s">
        <v>442</v>
      </c>
      <c r="C53" s="147">
        <v>1500</v>
      </c>
      <c r="D53" s="142">
        <v>1500</v>
      </c>
      <c r="E53" s="87">
        <f t="shared" si="0"/>
        <v>1</v>
      </c>
      <c r="F53" s="147"/>
      <c r="G53" s="142"/>
      <c r="H53" s="87"/>
      <c r="I53" s="147"/>
      <c r="J53" s="142"/>
      <c r="K53" s="87"/>
      <c r="L53" s="147"/>
      <c r="M53" s="142"/>
      <c r="N53" s="87"/>
      <c r="O53" s="86">
        <f t="shared" si="5"/>
        <v>1500</v>
      </c>
      <c r="P53" s="86">
        <f t="shared" si="5"/>
        <v>1500</v>
      </c>
      <c r="Q53" s="87">
        <f t="shared" si="4"/>
        <v>1</v>
      </c>
    </row>
    <row r="54" spans="1:17" s="72" customFormat="1" ht="25.5">
      <c r="A54" s="56"/>
      <c r="B54" s="93" t="s">
        <v>443</v>
      </c>
      <c r="C54" s="94">
        <v>1000</v>
      </c>
      <c r="D54" s="55">
        <v>1000</v>
      </c>
      <c r="E54" s="53">
        <f t="shared" si="0"/>
        <v>1</v>
      </c>
      <c r="F54" s="94"/>
      <c r="G54" s="55"/>
      <c r="H54" s="53"/>
      <c r="I54" s="94"/>
      <c r="J54" s="55"/>
      <c r="K54" s="53"/>
      <c r="L54" s="94"/>
      <c r="M54" s="55"/>
      <c r="N54" s="53"/>
      <c r="O54" s="57">
        <f t="shared" si="5"/>
        <v>1000</v>
      </c>
      <c r="P54" s="57">
        <f t="shared" si="5"/>
        <v>1000</v>
      </c>
      <c r="Q54" s="53">
        <f t="shared" si="4"/>
        <v>1</v>
      </c>
    </row>
    <row r="55" spans="1:17" s="72" customFormat="1" ht="38.25">
      <c r="A55" s="56"/>
      <c r="B55" s="93" t="s">
        <v>444</v>
      </c>
      <c r="C55" s="94">
        <v>900</v>
      </c>
      <c r="D55" s="94">
        <v>899.39200000000005</v>
      </c>
      <c r="E55" s="53">
        <f t="shared" si="0"/>
        <v>0.99932444444444446</v>
      </c>
      <c r="F55" s="94"/>
      <c r="G55" s="94"/>
      <c r="H55" s="53"/>
      <c r="I55" s="94"/>
      <c r="J55" s="94"/>
      <c r="K55" s="53"/>
      <c r="L55" s="94"/>
      <c r="M55" s="94"/>
      <c r="N55" s="53"/>
      <c r="O55" s="57">
        <f t="shared" si="5"/>
        <v>900</v>
      </c>
      <c r="P55" s="57">
        <f t="shared" si="5"/>
        <v>899.39200000000005</v>
      </c>
      <c r="Q55" s="53">
        <f t="shared" si="4"/>
        <v>0.99932444444444446</v>
      </c>
    </row>
    <row r="56" spans="1:17" s="72" customFormat="1" ht="25.5">
      <c r="A56" s="138"/>
      <c r="B56" s="148" t="s">
        <v>445</v>
      </c>
      <c r="C56" s="149">
        <v>1000</v>
      </c>
      <c r="D56" s="149">
        <v>999.37689999999998</v>
      </c>
      <c r="E56" s="104">
        <f t="shared" si="0"/>
        <v>0.99937690000000001</v>
      </c>
      <c r="F56" s="149"/>
      <c r="G56" s="149"/>
      <c r="H56" s="104"/>
      <c r="I56" s="149"/>
      <c r="J56" s="149"/>
      <c r="K56" s="104"/>
      <c r="L56" s="149"/>
      <c r="M56" s="149"/>
      <c r="N56" s="104"/>
      <c r="O56" s="105">
        <f t="shared" si="5"/>
        <v>1000</v>
      </c>
      <c r="P56" s="105">
        <f t="shared" si="5"/>
        <v>999.37689999999998</v>
      </c>
      <c r="Q56" s="104">
        <f t="shared" si="4"/>
        <v>0.99937690000000001</v>
      </c>
    </row>
    <row r="57" spans="1:17" s="72" customFormat="1" ht="12.75">
      <c r="A57" s="124" t="s">
        <v>413</v>
      </c>
      <c r="B57" s="150" t="s">
        <v>446</v>
      </c>
      <c r="C57" s="151">
        <f xml:space="preserve"> SUM(C58:C145)</f>
        <v>120783</v>
      </c>
      <c r="D57" s="151">
        <f xml:space="preserve"> SUM(D58:D145)</f>
        <v>106620</v>
      </c>
      <c r="E57" s="127">
        <f t="shared" si="0"/>
        <v>0.88274012071235186</v>
      </c>
      <c r="F57" s="151">
        <f xml:space="preserve"> SUM(F58:F145)</f>
        <v>153993</v>
      </c>
      <c r="G57" s="151">
        <f xml:space="preserve"> SUM(G58:G145)</f>
        <v>123701.785</v>
      </c>
      <c r="H57" s="127">
        <f t="shared" si="1"/>
        <v>0.80329485755846042</v>
      </c>
      <c r="I57" s="151">
        <f xml:space="preserve"> SUM(I58:I145)</f>
        <v>131207.12900000002</v>
      </c>
      <c r="J57" s="151">
        <f xml:space="preserve"> SUM(J58:J145)</f>
        <v>110702.655</v>
      </c>
      <c r="K57" s="127">
        <f t="shared" si="2"/>
        <v>0.84372439092086216</v>
      </c>
      <c r="L57" s="151">
        <f xml:space="preserve"> SUM(L58:L145)</f>
        <v>101557.32390699041</v>
      </c>
      <c r="M57" s="151">
        <f xml:space="preserve"> SUM(M58:M145)</f>
        <v>47245</v>
      </c>
      <c r="N57" s="127">
        <f t="shared" si="3"/>
        <v>0.46520524746465897</v>
      </c>
      <c r="O57" s="129">
        <f t="shared" si="5"/>
        <v>507540.45290699042</v>
      </c>
      <c r="P57" s="129">
        <f t="shared" si="5"/>
        <v>388269.44</v>
      </c>
      <c r="Q57" s="127">
        <f t="shared" si="4"/>
        <v>0.76500195753096456</v>
      </c>
    </row>
    <row r="58" spans="1:17" s="72" customFormat="1" ht="25.5">
      <c r="A58" s="52"/>
      <c r="B58" s="152" t="s">
        <v>447</v>
      </c>
      <c r="C58" s="147">
        <v>3000</v>
      </c>
      <c r="D58" s="142">
        <v>3000</v>
      </c>
      <c r="E58" s="87">
        <f t="shared" si="0"/>
        <v>1</v>
      </c>
      <c r="F58" s="147">
        <v>2197</v>
      </c>
      <c r="G58" s="142">
        <v>2197</v>
      </c>
      <c r="H58" s="87">
        <f t="shared" si="1"/>
        <v>1</v>
      </c>
      <c r="I58" s="147"/>
      <c r="J58" s="142"/>
      <c r="K58" s="87"/>
      <c r="L58" s="147"/>
      <c r="M58" s="142"/>
      <c r="N58" s="87"/>
      <c r="O58" s="86">
        <f t="shared" si="5"/>
        <v>5197</v>
      </c>
      <c r="P58" s="86">
        <f t="shared" si="5"/>
        <v>5197</v>
      </c>
      <c r="Q58" s="87">
        <f t="shared" si="4"/>
        <v>1</v>
      </c>
    </row>
    <row r="59" spans="1:17" s="72" customFormat="1" ht="25.5">
      <c r="A59" s="56"/>
      <c r="B59" s="70" t="s">
        <v>494</v>
      </c>
      <c r="C59" s="94"/>
      <c r="D59" s="55"/>
      <c r="E59" s="53"/>
      <c r="F59" s="94">
        <v>3400</v>
      </c>
      <c r="G59" s="55">
        <v>67</v>
      </c>
      <c r="H59" s="53">
        <f t="shared" si="1"/>
        <v>1.9705882352941177E-2</v>
      </c>
      <c r="I59" s="94"/>
      <c r="J59" s="55"/>
      <c r="K59" s="53"/>
      <c r="L59" s="94"/>
      <c r="M59" s="55"/>
      <c r="N59" s="53"/>
      <c r="O59" s="57"/>
      <c r="P59" s="57"/>
      <c r="Q59" s="53"/>
    </row>
    <row r="60" spans="1:17" s="72" customFormat="1" ht="38.25">
      <c r="A60" s="56"/>
      <c r="B60" s="93" t="s">
        <v>448</v>
      </c>
      <c r="C60" s="94">
        <v>4000</v>
      </c>
      <c r="D60" s="94">
        <v>4000</v>
      </c>
      <c r="E60" s="53">
        <f t="shared" si="0"/>
        <v>1</v>
      </c>
      <c r="F60" s="94">
        <v>2705</v>
      </c>
      <c r="G60" s="94">
        <v>2705</v>
      </c>
      <c r="H60" s="53">
        <f t="shared" si="1"/>
        <v>1</v>
      </c>
      <c r="I60" s="94">
        <v>2000</v>
      </c>
      <c r="J60" s="94">
        <v>2000</v>
      </c>
      <c r="K60" s="53">
        <f t="shared" si="2"/>
        <v>1</v>
      </c>
      <c r="L60" s="94"/>
      <c r="M60" s="94"/>
      <c r="N60" s="53"/>
      <c r="O60" s="57">
        <f t="shared" si="5"/>
        <v>8705</v>
      </c>
      <c r="P60" s="57">
        <f t="shared" si="5"/>
        <v>8705</v>
      </c>
      <c r="Q60" s="53">
        <f t="shared" si="4"/>
        <v>1</v>
      </c>
    </row>
    <row r="61" spans="1:17" s="72" customFormat="1" ht="25.5">
      <c r="A61" s="56"/>
      <c r="B61" s="93" t="s">
        <v>449</v>
      </c>
      <c r="C61" s="94">
        <v>3000</v>
      </c>
      <c r="D61" s="55">
        <v>3000</v>
      </c>
      <c r="E61" s="53">
        <f t="shared" si="0"/>
        <v>1</v>
      </c>
      <c r="F61" s="94">
        <v>1960</v>
      </c>
      <c r="G61" s="55">
        <v>1960</v>
      </c>
      <c r="H61" s="53">
        <f t="shared" si="1"/>
        <v>1</v>
      </c>
      <c r="I61" s="94">
        <v>3000</v>
      </c>
      <c r="J61" s="55">
        <v>3000</v>
      </c>
      <c r="K61" s="53">
        <f t="shared" si="2"/>
        <v>1</v>
      </c>
      <c r="L61" s="94">
        <v>1000</v>
      </c>
      <c r="M61" s="55">
        <v>1000</v>
      </c>
      <c r="N61" s="53">
        <f t="shared" si="3"/>
        <v>1</v>
      </c>
      <c r="O61" s="57">
        <f t="shared" si="5"/>
        <v>8960</v>
      </c>
      <c r="P61" s="57">
        <f t="shared" si="5"/>
        <v>8960</v>
      </c>
      <c r="Q61" s="53">
        <f t="shared" si="4"/>
        <v>1</v>
      </c>
    </row>
    <row r="62" spans="1:17" s="72" customFormat="1" ht="25.5">
      <c r="A62" s="56"/>
      <c r="B62" s="93" t="s">
        <v>772</v>
      </c>
      <c r="C62" s="94"/>
      <c r="D62" s="55"/>
      <c r="E62" s="53"/>
      <c r="F62" s="94">
        <v>4000</v>
      </c>
      <c r="G62" s="55">
        <v>0</v>
      </c>
      <c r="H62" s="53">
        <f t="shared" si="1"/>
        <v>0</v>
      </c>
      <c r="I62" s="94">
        <v>5500</v>
      </c>
      <c r="J62" s="55">
        <v>5500</v>
      </c>
      <c r="K62" s="53">
        <f t="shared" si="2"/>
        <v>1</v>
      </c>
      <c r="L62" s="94"/>
      <c r="M62" s="55"/>
      <c r="N62" s="53"/>
      <c r="O62" s="57">
        <f t="shared" si="5"/>
        <v>9500</v>
      </c>
      <c r="P62" s="57">
        <f t="shared" si="5"/>
        <v>5500</v>
      </c>
      <c r="Q62" s="53">
        <f t="shared" si="4"/>
        <v>0.57894736842105265</v>
      </c>
    </row>
    <row r="63" spans="1:17" s="72" customFormat="1" ht="25.5">
      <c r="A63" s="56"/>
      <c r="B63" s="93" t="s">
        <v>494</v>
      </c>
      <c r="C63" s="94"/>
      <c r="D63" s="55"/>
      <c r="E63" s="53"/>
      <c r="F63" s="94"/>
      <c r="G63" s="55"/>
      <c r="H63" s="53"/>
      <c r="I63" s="94">
        <v>3333.1289999999999</v>
      </c>
      <c r="J63" s="55">
        <v>0</v>
      </c>
      <c r="K63" s="53">
        <f t="shared" si="2"/>
        <v>0</v>
      </c>
      <c r="L63" s="94"/>
      <c r="M63" s="55"/>
      <c r="N63" s="53"/>
      <c r="O63" s="57"/>
      <c r="P63" s="57"/>
      <c r="Q63" s="53"/>
    </row>
    <row r="64" spans="1:17" s="72" customFormat="1" ht="25.5">
      <c r="A64" s="56"/>
      <c r="B64" s="70" t="s">
        <v>450</v>
      </c>
      <c r="C64" s="94">
        <v>4000</v>
      </c>
      <c r="D64" s="55">
        <v>4000</v>
      </c>
      <c r="E64" s="53">
        <f t="shared" si="0"/>
        <v>1</v>
      </c>
      <c r="F64" s="94">
        <v>12824</v>
      </c>
      <c r="G64" s="55">
        <v>12824</v>
      </c>
      <c r="H64" s="53">
        <f t="shared" si="1"/>
        <v>1</v>
      </c>
      <c r="I64" s="94"/>
      <c r="J64" s="55"/>
      <c r="K64" s="53"/>
      <c r="L64" s="94">
        <v>7700</v>
      </c>
      <c r="M64" s="55">
        <v>1700</v>
      </c>
      <c r="N64" s="53">
        <f t="shared" si="3"/>
        <v>0.22077922077922077</v>
      </c>
      <c r="O64" s="57">
        <f t="shared" si="5"/>
        <v>24524</v>
      </c>
      <c r="P64" s="57">
        <f t="shared" si="5"/>
        <v>18524</v>
      </c>
      <c r="Q64" s="53">
        <f t="shared" si="4"/>
        <v>0.75534170608383622</v>
      </c>
    </row>
    <row r="65" spans="1:17" s="72" customFormat="1" ht="38.25">
      <c r="A65" s="56"/>
      <c r="B65" s="70" t="s">
        <v>773</v>
      </c>
      <c r="C65" s="94"/>
      <c r="D65" s="55"/>
      <c r="E65" s="53"/>
      <c r="F65" s="94">
        <v>6018</v>
      </c>
      <c r="G65" s="55">
        <v>6018</v>
      </c>
      <c r="H65" s="53">
        <f t="shared" si="1"/>
        <v>1</v>
      </c>
      <c r="I65" s="94"/>
      <c r="J65" s="55"/>
      <c r="K65" s="53"/>
      <c r="L65" s="94"/>
      <c r="M65" s="55"/>
      <c r="N65" s="53"/>
      <c r="O65" s="57">
        <f t="shared" si="5"/>
        <v>6018</v>
      </c>
      <c r="P65" s="57">
        <f t="shared" si="5"/>
        <v>6018</v>
      </c>
      <c r="Q65" s="53">
        <f t="shared" si="4"/>
        <v>1</v>
      </c>
    </row>
    <row r="66" spans="1:17" s="72" customFormat="1" ht="38.25">
      <c r="A66" s="56"/>
      <c r="B66" s="70" t="s">
        <v>702</v>
      </c>
      <c r="C66" s="94"/>
      <c r="D66" s="55"/>
      <c r="E66" s="53"/>
      <c r="F66" s="94"/>
      <c r="G66" s="55"/>
      <c r="H66" s="53"/>
      <c r="I66" s="94">
        <v>10000</v>
      </c>
      <c r="J66" s="55">
        <v>8300</v>
      </c>
      <c r="K66" s="53">
        <f t="shared" si="2"/>
        <v>0.83</v>
      </c>
      <c r="L66" s="94"/>
      <c r="M66" s="55"/>
      <c r="N66" s="53"/>
      <c r="O66" s="57"/>
      <c r="P66" s="57"/>
      <c r="Q66" s="53"/>
    </row>
    <row r="67" spans="1:17" s="72" customFormat="1" ht="38.25">
      <c r="A67" s="56"/>
      <c r="B67" s="70" t="s">
        <v>774</v>
      </c>
      <c r="C67" s="94"/>
      <c r="D67" s="55"/>
      <c r="E67" s="53"/>
      <c r="F67" s="94">
        <v>2753</v>
      </c>
      <c r="G67" s="55">
        <v>2753</v>
      </c>
      <c r="H67" s="53">
        <f t="shared" si="1"/>
        <v>1</v>
      </c>
      <c r="I67" s="94"/>
      <c r="J67" s="55"/>
      <c r="K67" s="53"/>
      <c r="L67" s="94"/>
      <c r="M67" s="55"/>
      <c r="N67" s="53"/>
      <c r="O67" s="57">
        <f t="shared" si="5"/>
        <v>2753</v>
      </c>
      <c r="P67" s="57">
        <f t="shared" si="5"/>
        <v>2753</v>
      </c>
      <c r="Q67" s="53">
        <f t="shared" si="4"/>
        <v>1</v>
      </c>
    </row>
    <row r="68" spans="1:17" s="72" customFormat="1" ht="25.5">
      <c r="A68" s="56"/>
      <c r="B68" s="70" t="s">
        <v>775</v>
      </c>
      <c r="C68" s="94"/>
      <c r="D68" s="55"/>
      <c r="E68" s="53"/>
      <c r="F68" s="94">
        <v>4500</v>
      </c>
      <c r="G68" s="55">
        <v>4500</v>
      </c>
      <c r="H68" s="53">
        <f t="shared" si="1"/>
        <v>1</v>
      </c>
      <c r="I68" s="94">
        <v>1500</v>
      </c>
      <c r="J68" s="55">
        <v>1500</v>
      </c>
      <c r="K68" s="53">
        <f t="shared" si="2"/>
        <v>1</v>
      </c>
      <c r="L68" s="94">
        <v>1000</v>
      </c>
      <c r="M68" s="55">
        <v>618</v>
      </c>
      <c r="N68" s="53">
        <f t="shared" si="3"/>
        <v>0.61799999999999999</v>
      </c>
      <c r="O68" s="57">
        <f t="shared" si="5"/>
        <v>7000</v>
      </c>
      <c r="P68" s="57">
        <f t="shared" si="5"/>
        <v>6618</v>
      </c>
      <c r="Q68" s="53">
        <f t="shared" si="4"/>
        <v>0.9454285714285714</v>
      </c>
    </row>
    <row r="69" spans="1:17" s="72" customFormat="1" ht="25.5">
      <c r="A69" s="56"/>
      <c r="B69" s="70" t="s">
        <v>776</v>
      </c>
      <c r="C69" s="94"/>
      <c r="D69" s="55"/>
      <c r="E69" s="53"/>
      <c r="F69" s="94">
        <v>10000</v>
      </c>
      <c r="G69" s="55">
        <v>7000</v>
      </c>
      <c r="H69" s="53">
        <f t="shared" si="1"/>
        <v>0.7</v>
      </c>
      <c r="I69" s="94">
        <v>6000</v>
      </c>
      <c r="J69" s="55">
        <v>6000</v>
      </c>
      <c r="K69" s="53">
        <f t="shared" si="2"/>
        <v>1</v>
      </c>
      <c r="L69" s="94">
        <v>1000</v>
      </c>
      <c r="M69" s="55">
        <v>0</v>
      </c>
      <c r="N69" s="53">
        <f t="shared" si="3"/>
        <v>0</v>
      </c>
      <c r="O69" s="57">
        <f t="shared" si="5"/>
        <v>17000</v>
      </c>
      <c r="P69" s="57">
        <f t="shared" si="5"/>
        <v>13000</v>
      </c>
      <c r="Q69" s="53">
        <f t="shared" si="4"/>
        <v>0.76470588235294112</v>
      </c>
    </row>
    <row r="70" spans="1:17" s="72" customFormat="1" ht="25.5">
      <c r="A70" s="56"/>
      <c r="B70" s="70" t="s">
        <v>486</v>
      </c>
      <c r="C70" s="94"/>
      <c r="D70" s="55"/>
      <c r="E70" s="53"/>
      <c r="F70" s="94"/>
      <c r="G70" s="55"/>
      <c r="H70" s="53"/>
      <c r="I70" s="94"/>
      <c r="J70" s="55"/>
      <c r="K70" s="53"/>
      <c r="L70" s="94">
        <v>11296.323906990399</v>
      </c>
      <c r="M70" s="55">
        <v>8000</v>
      </c>
      <c r="N70" s="53">
        <f t="shared" si="3"/>
        <v>0.70819499032330635</v>
      </c>
      <c r="O70" s="57"/>
      <c r="P70" s="57"/>
      <c r="Q70" s="53"/>
    </row>
    <row r="71" spans="1:17" s="72" customFormat="1" ht="38.25">
      <c r="A71" s="56"/>
      <c r="B71" s="70" t="s">
        <v>777</v>
      </c>
      <c r="C71" s="94"/>
      <c r="D71" s="55"/>
      <c r="E71" s="53"/>
      <c r="F71" s="94">
        <v>1619</v>
      </c>
      <c r="G71" s="55">
        <v>1619</v>
      </c>
      <c r="H71" s="53">
        <f t="shared" si="1"/>
        <v>1</v>
      </c>
      <c r="I71" s="94"/>
      <c r="J71" s="55"/>
      <c r="K71" s="53"/>
      <c r="L71" s="94"/>
      <c r="M71" s="55"/>
      <c r="N71" s="53"/>
      <c r="O71" s="57">
        <f t="shared" si="5"/>
        <v>1619</v>
      </c>
      <c r="P71" s="57">
        <f t="shared" si="5"/>
        <v>1619</v>
      </c>
      <c r="Q71" s="53">
        <f t="shared" si="4"/>
        <v>1</v>
      </c>
    </row>
    <row r="72" spans="1:17" s="72" customFormat="1" ht="24">
      <c r="A72" s="56"/>
      <c r="B72" s="49" t="s">
        <v>699</v>
      </c>
      <c r="C72" s="94"/>
      <c r="D72" s="55"/>
      <c r="E72" s="53"/>
      <c r="F72" s="94"/>
      <c r="G72" s="55"/>
      <c r="H72" s="53"/>
      <c r="I72" s="94">
        <v>474</v>
      </c>
      <c r="J72" s="55">
        <v>474</v>
      </c>
      <c r="K72" s="53">
        <f t="shared" si="2"/>
        <v>1</v>
      </c>
      <c r="L72" s="94"/>
      <c r="M72" s="55"/>
      <c r="N72" s="53"/>
      <c r="O72" s="57"/>
      <c r="P72" s="57"/>
      <c r="Q72" s="53"/>
    </row>
    <row r="73" spans="1:17" s="72" customFormat="1" ht="24">
      <c r="A73" s="56"/>
      <c r="B73" s="49" t="s">
        <v>700</v>
      </c>
      <c r="C73" s="94"/>
      <c r="D73" s="55"/>
      <c r="E73" s="53"/>
      <c r="F73" s="94"/>
      <c r="G73" s="55"/>
      <c r="H73" s="53"/>
      <c r="I73" s="94">
        <v>112</v>
      </c>
      <c r="J73" s="55">
        <v>59.655000000000001</v>
      </c>
      <c r="K73" s="53">
        <f t="shared" ref="K73:K135" si="6">J73/I73</f>
        <v>0.53263392857142855</v>
      </c>
      <c r="L73" s="94"/>
      <c r="M73" s="55"/>
      <c r="N73" s="53"/>
      <c r="O73" s="57"/>
      <c r="P73" s="57"/>
      <c r="Q73" s="53"/>
    </row>
    <row r="74" spans="1:17" s="72" customFormat="1" ht="12.75">
      <c r="A74" s="56"/>
      <c r="B74" s="70" t="s">
        <v>701</v>
      </c>
      <c r="C74" s="94"/>
      <c r="D74" s="55"/>
      <c r="E74" s="53"/>
      <c r="F74" s="94"/>
      <c r="G74" s="55"/>
      <c r="H74" s="53"/>
      <c r="I74" s="94">
        <v>261</v>
      </c>
      <c r="J74" s="55">
        <v>261</v>
      </c>
      <c r="K74" s="53">
        <f t="shared" si="6"/>
        <v>1</v>
      </c>
      <c r="L74" s="94"/>
      <c r="M74" s="55"/>
      <c r="N74" s="53"/>
      <c r="O74" s="57">
        <f t="shared" si="5"/>
        <v>261</v>
      </c>
      <c r="P74" s="57">
        <f t="shared" si="5"/>
        <v>261</v>
      </c>
      <c r="Q74" s="53">
        <f t="shared" ref="Q74:Q136" si="7">P74/O74</f>
        <v>1</v>
      </c>
    </row>
    <row r="75" spans="1:17" s="72" customFormat="1" ht="12.75">
      <c r="A75" s="56"/>
      <c r="B75" s="93" t="s">
        <v>451</v>
      </c>
      <c r="C75" s="94">
        <v>4000</v>
      </c>
      <c r="D75" s="55">
        <v>4000</v>
      </c>
      <c r="E75" s="53">
        <f t="shared" si="0"/>
        <v>1</v>
      </c>
      <c r="F75" s="94">
        <v>5000</v>
      </c>
      <c r="G75" s="55">
        <v>5000</v>
      </c>
      <c r="H75" s="53">
        <f t="shared" ref="H75:H136" si="8">G75/F75</f>
        <v>1</v>
      </c>
      <c r="I75" s="94">
        <v>12000</v>
      </c>
      <c r="J75" s="55">
        <v>12000</v>
      </c>
      <c r="K75" s="53">
        <f t="shared" si="6"/>
        <v>1</v>
      </c>
      <c r="L75" s="94">
        <v>5500</v>
      </c>
      <c r="M75" s="55">
        <v>2489</v>
      </c>
      <c r="N75" s="53">
        <f t="shared" ref="N75:N131" si="9">M75/L75</f>
        <v>0.45254545454545453</v>
      </c>
      <c r="O75" s="57">
        <f t="shared" si="5"/>
        <v>26500</v>
      </c>
      <c r="P75" s="57">
        <f t="shared" si="5"/>
        <v>23489</v>
      </c>
      <c r="Q75" s="53">
        <f t="shared" si="7"/>
        <v>0.88637735849056609</v>
      </c>
    </row>
    <row r="76" spans="1:17" s="72" customFormat="1" ht="25.5">
      <c r="A76" s="56"/>
      <c r="B76" s="93" t="s">
        <v>778</v>
      </c>
      <c r="C76" s="94"/>
      <c r="D76" s="55"/>
      <c r="E76" s="53"/>
      <c r="F76" s="94">
        <v>3000</v>
      </c>
      <c r="G76" s="55">
        <v>3000</v>
      </c>
      <c r="H76" s="53">
        <f t="shared" si="8"/>
        <v>1</v>
      </c>
      <c r="I76" s="94"/>
      <c r="J76" s="55"/>
      <c r="K76" s="53"/>
      <c r="L76" s="94"/>
      <c r="M76" s="55"/>
      <c r="N76" s="53"/>
      <c r="O76" s="57">
        <f t="shared" si="5"/>
        <v>3000</v>
      </c>
      <c r="P76" s="57">
        <f t="shared" si="5"/>
        <v>3000</v>
      </c>
      <c r="Q76" s="53">
        <f t="shared" si="7"/>
        <v>1</v>
      </c>
    </row>
    <row r="77" spans="1:17" s="72" customFormat="1" ht="25.5">
      <c r="A77" s="56"/>
      <c r="B77" s="93" t="s">
        <v>779</v>
      </c>
      <c r="C77" s="94"/>
      <c r="D77" s="55"/>
      <c r="E77" s="53"/>
      <c r="F77" s="94">
        <v>5000</v>
      </c>
      <c r="G77" s="55">
        <v>5000</v>
      </c>
      <c r="H77" s="53">
        <f t="shared" si="8"/>
        <v>1</v>
      </c>
      <c r="I77" s="94">
        <v>1000</v>
      </c>
      <c r="J77" s="55">
        <v>1000</v>
      </c>
      <c r="K77" s="53">
        <f t="shared" si="6"/>
        <v>1</v>
      </c>
      <c r="L77" s="94"/>
      <c r="M77" s="55"/>
      <c r="N77" s="53"/>
      <c r="O77" s="57">
        <f t="shared" si="5"/>
        <v>6000</v>
      </c>
      <c r="P77" s="57">
        <f t="shared" si="5"/>
        <v>6000</v>
      </c>
      <c r="Q77" s="53">
        <f t="shared" si="7"/>
        <v>1</v>
      </c>
    </row>
    <row r="78" spans="1:17" s="72" customFormat="1" ht="25.5">
      <c r="A78" s="56"/>
      <c r="B78" s="93" t="s">
        <v>780</v>
      </c>
      <c r="C78" s="94"/>
      <c r="D78" s="55"/>
      <c r="E78" s="53"/>
      <c r="F78" s="94">
        <v>4000</v>
      </c>
      <c r="G78" s="55">
        <v>4000</v>
      </c>
      <c r="H78" s="53">
        <f t="shared" si="8"/>
        <v>1</v>
      </c>
      <c r="I78" s="94">
        <v>2100</v>
      </c>
      <c r="J78" s="55">
        <v>2100</v>
      </c>
      <c r="K78" s="53">
        <f t="shared" si="6"/>
        <v>1</v>
      </c>
      <c r="L78" s="94"/>
      <c r="M78" s="55"/>
      <c r="N78" s="53"/>
      <c r="O78" s="57">
        <f t="shared" si="5"/>
        <v>6100</v>
      </c>
      <c r="P78" s="57">
        <f t="shared" si="5"/>
        <v>6100</v>
      </c>
      <c r="Q78" s="53">
        <f t="shared" si="7"/>
        <v>1</v>
      </c>
    </row>
    <row r="79" spans="1:17" s="72" customFormat="1" ht="25.5">
      <c r="A79" s="56"/>
      <c r="B79" s="93" t="s">
        <v>781</v>
      </c>
      <c r="C79" s="94"/>
      <c r="D79" s="55"/>
      <c r="E79" s="53"/>
      <c r="F79" s="94">
        <v>5000</v>
      </c>
      <c r="G79" s="55">
        <v>0</v>
      </c>
      <c r="H79" s="53">
        <f t="shared" si="8"/>
        <v>0</v>
      </c>
      <c r="I79" s="94"/>
      <c r="J79" s="55"/>
      <c r="K79" s="53"/>
      <c r="L79" s="94"/>
      <c r="M79" s="55"/>
      <c r="N79" s="53"/>
      <c r="O79" s="57">
        <f t="shared" ref="O79:P159" si="10">C79+F79+I79+L79</f>
        <v>5000</v>
      </c>
      <c r="P79" s="57">
        <f t="shared" si="10"/>
        <v>0</v>
      </c>
      <c r="Q79" s="53">
        <f t="shared" si="7"/>
        <v>0</v>
      </c>
    </row>
    <row r="80" spans="1:17" s="72" customFormat="1" ht="12.75">
      <c r="A80" s="56"/>
      <c r="B80" s="93" t="s">
        <v>686</v>
      </c>
      <c r="C80" s="94"/>
      <c r="D80" s="55"/>
      <c r="E80" s="53"/>
      <c r="F80" s="94">
        <v>161</v>
      </c>
      <c r="G80" s="55">
        <v>161</v>
      </c>
      <c r="H80" s="53">
        <f t="shared" si="8"/>
        <v>1</v>
      </c>
      <c r="I80" s="94"/>
      <c r="J80" s="55"/>
      <c r="K80" s="53"/>
      <c r="L80" s="94"/>
      <c r="M80" s="55"/>
      <c r="N80" s="53"/>
      <c r="O80" s="57"/>
      <c r="P80" s="57"/>
      <c r="Q80" s="53"/>
    </row>
    <row r="81" spans="1:17" s="72" customFormat="1" ht="25.5">
      <c r="A81" s="56"/>
      <c r="B81" s="93" t="s">
        <v>691</v>
      </c>
      <c r="C81" s="94"/>
      <c r="D81" s="55"/>
      <c r="E81" s="53"/>
      <c r="F81" s="94"/>
      <c r="G81" s="55"/>
      <c r="H81" s="53"/>
      <c r="I81" s="94">
        <v>12096</v>
      </c>
      <c r="J81" s="94">
        <v>12096</v>
      </c>
      <c r="K81" s="53">
        <f t="shared" si="6"/>
        <v>1</v>
      </c>
      <c r="L81" s="94">
        <v>11346</v>
      </c>
      <c r="M81" s="55">
        <v>11000</v>
      </c>
      <c r="N81" s="53">
        <f t="shared" si="9"/>
        <v>0.96950467124977968</v>
      </c>
      <c r="O81" s="57"/>
      <c r="P81" s="57"/>
      <c r="Q81" s="53"/>
    </row>
    <row r="82" spans="1:17" s="72" customFormat="1" ht="25.5">
      <c r="A82" s="56"/>
      <c r="B82" s="93" t="s">
        <v>782</v>
      </c>
      <c r="C82" s="94"/>
      <c r="D82" s="55"/>
      <c r="E82" s="53"/>
      <c r="F82" s="94">
        <v>3500</v>
      </c>
      <c r="G82" s="55">
        <v>0</v>
      </c>
      <c r="H82" s="53">
        <f t="shared" si="8"/>
        <v>0</v>
      </c>
      <c r="I82" s="94">
        <v>3500</v>
      </c>
      <c r="J82" s="94">
        <v>3500</v>
      </c>
      <c r="K82" s="53">
        <f t="shared" si="6"/>
        <v>1</v>
      </c>
      <c r="L82" s="94">
        <v>5000</v>
      </c>
      <c r="M82" s="55">
        <v>4900</v>
      </c>
      <c r="N82" s="53">
        <f t="shared" si="9"/>
        <v>0.98</v>
      </c>
      <c r="O82" s="57">
        <f t="shared" si="10"/>
        <v>12000</v>
      </c>
      <c r="P82" s="57">
        <f t="shared" si="10"/>
        <v>8400</v>
      </c>
      <c r="Q82" s="53">
        <f t="shared" si="7"/>
        <v>0.7</v>
      </c>
    </row>
    <row r="83" spans="1:17" s="72" customFormat="1" ht="25.5">
      <c r="A83" s="56"/>
      <c r="B83" s="93" t="s">
        <v>698</v>
      </c>
      <c r="C83" s="94"/>
      <c r="D83" s="55"/>
      <c r="E83" s="53"/>
      <c r="F83" s="94"/>
      <c r="G83" s="55"/>
      <c r="H83" s="53"/>
      <c r="I83" s="94">
        <v>621</v>
      </c>
      <c r="J83" s="55">
        <v>621</v>
      </c>
      <c r="K83" s="53">
        <f t="shared" si="6"/>
        <v>1</v>
      </c>
      <c r="L83" s="94"/>
      <c r="M83" s="55"/>
      <c r="N83" s="53"/>
      <c r="O83" s="57">
        <f t="shared" si="10"/>
        <v>621</v>
      </c>
      <c r="P83" s="57">
        <f t="shared" si="10"/>
        <v>621</v>
      </c>
      <c r="Q83" s="53">
        <f t="shared" si="7"/>
        <v>1</v>
      </c>
    </row>
    <row r="84" spans="1:17" s="72" customFormat="1" ht="25.5">
      <c r="A84" s="56"/>
      <c r="B84" s="93" t="s">
        <v>452</v>
      </c>
      <c r="C84" s="94">
        <v>3000</v>
      </c>
      <c r="D84" s="94">
        <v>3000</v>
      </c>
      <c r="E84" s="53">
        <f t="shared" si="0"/>
        <v>1</v>
      </c>
      <c r="F84" s="94"/>
      <c r="G84" s="94"/>
      <c r="H84" s="53"/>
      <c r="I84" s="94"/>
      <c r="J84" s="94"/>
      <c r="K84" s="53"/>
      <c r="L84" s="94"/>
      <c r="M84" s="94"/>
      <c r="N84" s="53"/>
      <c r="O84" s="57">
        <f t="shared" si="10"/>
        <v>3000</v>
      </c>
      <c r="P84" s="57">
        <f t="shared" si="10"/>
        <v>3000</v>
      </c>
      <c r="Q84" s="53">
        <f t="shared" si="7"/>
        <v>1</v>
      </c>
    </row>
    <row r="85" spans="1:17" s="72" customFormat="1" ht="25.5">
      <c r="A85" s="56"/>
      <c r="B85" s="70" t="s">
        <v>453</v>
      </c>
      <c r="C85" s="94">
        <v>2000</v>
      </c>
      <c r="D85" s="94">
        <v>2000</v>
      </c>
      <c r="E85" s="53">
        <f t="shared" si="0"/>
        <v>1</v>
      </c>
      <c r="F85" s="94"/>
      <c r="G85" s="94"/>
      <c r="H85" s="53"/>
      <c r="I85" s="94">
        <v>2385</v>
      </c>
      <c r="J85" s="94">
        <v>2385</v>
      </c>
      <c r="K85" s="53">
        <f t="shared" si="6"/>
        <v>1</v>
      </c>
      <c r="L85" s="94">
        <v>1000</v>
      </c>
      <c r="M85" s="94">
        <v>0</v>
      </c>
      <c r="N85" s="53">
        <f t="shared" si="9"/>
        <v>0</v>
      </c>
      <c r="O85" s="57">
        <f t="shared" si="10"/>
        <v>5385</v>
      </c>
      <c r="P85" s="57">
        <f t="shared" si="10"/>
        <v>4385</v>
      </c>
      <c r="Q85" s="53">
        <f t="shared" si="7"/>
        <v>0.8142989786443825</v>
      </c>
    </row>
    <row r="86" spans="1:17" s="72" customFormat="1" ht="25.5">
      <c r="A86" s="56"/>
      <c r="B86" s="70" t="s">
        <v>783</v>
      </c>
      <c r="C86" s="94"/>
      <c r="D86" s="94"/>
      <c r="E86" s="53"/>
      <c r="F86" s="94"/>
      <c r="G86" s="94"/>
      <c r="H86" s="53"/>
      <c r="I86" s="94">
        <v>1000</v>
      </c>
      <c r="J86" s="94">
        <v>1000</v>
      </c>
      <c r="K86" s="53">
        <f t="shared" si="6"/>
        <v>1</v>
      </c>
      <c r="L86" s="94">
        <v>2000</v>
      </c>
      <c r="M86" s="94">
        <v>0</v>
      </c>
      <c r="N86" s="53">
        <f t="shared" si="9"/>
        <v>0</v>
      </c>
      <c r="O86" s="57">
        <f t="shared" si="10"/>
        <v>3000</v>
      </c>
      <c r="P86" s="57">
        <f t="shared" si="10"/>
        <v>1000</v>
      </c>
      <c r="Q86" s="53">
        <f t="shared" si="7"/>
        <v>0.33333333333333331</v>
      </c>
    </row>
    <row r="87" spans="1:17" s="72" customFormat="1" ht="25.5">
      <c r="A87" s="56"/>
      <c r="B87" s="70" t="s">
        <v>703</v>
      </c>
      <c r="C87" s="94"/>
      <c r="D87" s="94"/>
      <c r="E87" s="53"/>
      <c r="F87" s="94"/>
      <c r="G87" s="94"/>
      <c r="H87" s="53"/>
      <c r="I87" s="94">
        <v>10661</v>
      </c>
      <c r="J87" s="94">
        <v>10661</v>
      </c>
      <c r="K87" s="53">
        <f t="shared" si="6"/>
        <v>1</v>
      </c>
      <c r="L87" s="94">
        <v>7300</v>
      </c>
      <c r="M87" s="94">
        <v>4868</v>
      </c>
      <c r="N87" s="53">
        <f t="shared" si="9"/>
        <v>0.6668493150684931</v>
      </c>
      <c r="O87" s="57">
        <f t="shared" si="10"/>
        <v>17961</v>
      </c>
      <c r="P87" s="57">
        <f t="shared" si="10"/>
        <v>15529</v>
      </c>
      <c r="Q87" s="53">
        <f t="shared" si="7"/>
        <v>0.864595512499304</v>
      </c>
    </row>
    <row r="88" spans="1:17" s="72" customFormat="1" ht="25.5">
      <c r="A88" s="56"/>
      <c r="B88" s="70" t="s">
        <v>694</v>
      </c>
      <c r="C88" s="94"/>
      <c r="D88" s="94"/>
      <c r="E88" s="53"/>
      <c r="F88" s="94"/>
      <c r="G88" s="94"/>
      <c r="H88" s="53"/>
      <c r="I88" s="94">
        <v>1000</v>
      </c>
      <c r="J88" s="94">
        <v>1000</v>
      </c>
      <c r="K88" s="53">
        <f t="shared" si="6"/>
        <v>1</v>
      </c>
      <c r="L88" s="94"/>
      <c r="M88" s="94"/>
      <c r="N88" s="53"/>
      <c r="O88" s="57"/>
      <c r="P88" s="57"/>
      <c r="Q88" s="53"/>
    </row>
    <row r="89" spans="1:17" s="72" customFormat="1" ht="25.5">
      <c r="A89" s="56"/>
      <c r="B89" s="70" t="s">
        <v>454</v>
      </c>
      <c r="C89" s="94">
        <f>3000+900</f>
        <v>3900</v>
      </c>
      <c r="D89" s="94">
        <f>3000+900</f>
        <v>3900</v>
      </c>
      <c r="E89" s="53">
        <f t="shared" si="0"/>
        <v>1</v>
      </c>
      <c r="F89" s="94">
        <v>13780</v>
      </c>
      <c r="G89" s="94">
        <v>11806</v>
      </c>
      <c r="H89" s="53">
        <f t="shared" si="8"/>
        <v>0.8567489114658926</v>
      </c>
      <c r="I89" s="94">
        <v>1000</v>
      </c>
      <c r="J89" s="94">
        <v>1000</v>
      </c>
      <c r="K89" s="53">
        <f t="shared" si="6"/>
        <v>1</v>
      </c>
      <c r="L89" s="94"/>
      <c r="M89" s="94"/>
      <c r="N89" s="53"/>
      <c r="O89" s="57">
        <f t="shared" si="10"/>
        <v>18680</v>
      </c>
      <c r="P89" s="57">
        <f t="shared" si="10"/>
        <v>16706</v>
      </c>
      <c r="Q89" s="53">
        <f t="shared" si="7"/>
        <v>0.89432548179871518</v>
      </c>
    </row>
    <row r="90" spans="1:17" s="72" customFormat="1" ht="25.5">
      <c r="A90" s="56"/>
      <c r="B90" s="70" t="s">
        <v>708</v>
      </c>
      <c r="C90" s="94"/>
      <c r="D90" s="94"/>
      <c r="E90" s="53"/>
      <c r="F90" s="94"/>
      <c r="G90" s="94"/>
      <c r="H90" s="53"/>
      <c r="I90" s="94"/>
      <c r="J90" s="94"/>
      <c r="K90" s="53"/>
      <c r="L90" s="94">
        <v>1500</v>
      </c>
      <c r="M90" s="94">
        <v>870</v>
      </c>
      <c r="N90" s="53">
        <f t="shared" si="9"/>
        <v>0.57999999999999996</v>
      </c>
      <c r="O90" s="57"/>
      <c r="P90" s="57"/>
      <c r="Q90" s="53"/>
    </row>
    <row r="91" spans="1:17" s="72" customFormat="1" ht="38.25">
      <c r="A91" s="56"/>
      <c r="B91" s="69" t="s">
        <v>455</v>
      </c>
      <c r="C91" s="55">
        <v>1000</v>
      </c>
      <c r="D91" s="55">
        <v>1000</v>
      </c>
      <c r="E91" s="53">
        <f t="shared" si="0"/>
        <v>1</v>
      </c>
      <c r="F91" s="55"/>
      <c r="G91" s="55"/>
      <c r="H91" s="53"/>
      <c r="I91" s="55"/>
      <c r="J91" s="55"/>
      <c r="K91" s="53"/>
      <c r="L91" s="55"/>
      <c r="M91" s="55"/>
      <c r="N91" s="53"/>
      <c r="O91" s="57">
        <f t="shared" si="10"/>
        <v>1000</v>
      </c>
      <c r="P91" s="57">
        <f t="shared" si="10"/>
        <v>1000</v>
      </c>
      <c r="Q91" s="53">
        <f t="shared" si="7"/>
        <v>1</v>
      </c>
    </row>
    <row r="92" spans="1:17" s="72" customFormat="1" ht="25.5">
      <c r="A92" s="56"/>
      <c r="B92" s="69" t="s">
        <v>697</v>
      </c>
      <c r="C92" s="55"/>
      <c r="D92" s="55"/>
      <c r="E92" s="53"/>
      <c r="F92" s="55"/>
      <c r="G92" s="55"/>
      <c r="H92" s="53"/>
      <c r="I92" s="55">
        <v>1155</v>
      </c>
      <c r="J92" s="73">
        <v>1155</v>
      </c>
      <c r="K92" s="53">
        <f t="shared" si="6"/>
        <v>1</v>
      </c>
      <c r="L92" s="55"/>
      <c r="M92" s="55"/>
      <c r="N92" s="53"/>
      <c r="O92" s="57"/>
      <c r="P92" s="57"/>
      <c r="Q92" s="53"/>
    </row>
    <row r="93" spans="1:17" s="72" customFormat="1" ht="38.25">
      <c r="A93" s="56"/>
      <c r="B93" s="69" t="s">
        <v>456</v>
      </c>
      <c r="C93" s="55">
        <v>2000</v>
      </c>
      <c r="D93" s="55">
        <v>2000</v>
      </c>
      <c r="E93" s="53">
        <f t="shared" si="0"/>
        <v>1</v>
      </c>
      <c r="F93" s="55"/>
      <c r="G93" s="55"/>
      <c r="H93" s="53"/>
      <c r="I93" s="55"/>
      <c r="J93" s="55"/>
      <c r="K93" s="53"/>
      <c r="L93" s="55"/>
      <c r="M93" s="55"/>
      <c r="N93" s="53"/>
      <c r="O93" s="57">
        <f t="shared" si="10"/>
        <v>2000</v>
      </c>
      <c r="P93" s="57">
        <f t="shared" si="10"/>
        <v>2000</v>
      </c>
      <c r="Q93" s="53">
        <f t="shared" si="7"/>
        <v>1</v>
      </c>
    </row>
    <row r="94" spans="1:17" s="72" customFormat="1" ht="51">
      <c r="A94" s="56"/>
      <c r="B94" s="69" t="s">
        <v>688</v>
      </c>
      <c r="C94" s="55"/>
      <c r="D94" s="55"/>
      <c r="E94" s="53"/>
      <c r="F94" s="55">
        <v>183</v>
      </c>
      <c r="G94" s="55">
        <v>183</v>
      </c>
      <c r="H94" s="53">
        <f t="shared" si="8"/>
        <v>1</v>
      </c>
      <c r="I94" s="55"/>
      <c r="J94" s="55"/>
      <c r="K94" s="53"/>
      <c r="L94" s="55"/>
      <c r="M94" s="55"/>
      <c r="N94" s="53"/>
      <c r="O94" s="57"/>
      <c r="P94" s="57"/>
      <c r="Q94" s="53"/>
    </row>
    <row r="95" spans="1:17" s="72" customFormat="1" ht="12.75">
      <c r="A95" s="56"/>
      <c r="B95" s="69" t="s">
        <v>457</v>
      </c>
      <c r="C95" s="55">
        <v>3000</v>
      </c>
      <c r="D95" s="55">
        <v>3000</v>
      </c>
      <c r="E95" s="53">
        <f t="shared" si="0"/>
        <v>1</v>
      </c>
      <c r="F95" s="55"/>
      <c r="G95" s="55"/>
      <c r="H95" s="53"/>
      <c r="I95" s="55"/>
      <c r="J95" s="55"/>
      <c r="K95" s="53"/>
      <c r="L95" s="55"/>
      <c r="M95" s="55"/>
      <c r="N95" s="53"/>
      <c r="O95" s="57">
        <f t="shared" si="10"/>
        <v>3000</v>
      </c>
      <c r="P95" s="57">
        <f t="shared" si="10"/>
        <v>3000</v>
      </c>
      <c r="Q95" s="53">
        <f t="shared" si="7"/>
        <v>1</v>
      </c>
    </row>
    <row r="96" spans="1:17" s="72" customFormat="1" ht="25.5">
      <c r="A96" s="56"/>
      <c r="B96" s="69" t="s">
        <v>458</v>
      </c>
      <c r="C96" s="55">
        <v>3500</v>
      </c>
      <c r="D96" s="95">
        <v>3500</v>
      </c>
      <c r="E96" s="53">
        <f t="shared" si="0"/>
        <v>1</v>
      </c>
      <c r="F96" s="55"/>
      <c r="G96" s="95"/>
      <c r="H96" s="53"/>
      <c r="I96" s="55">
        <v>3500</v>
      </c>
      <c r="J96" s="95">
        <v>3500</v>
      </c>
      <c r="K96" s="53">
        <f t="shared" si="6"/>
        <v>1</v>
      </c>
      <c r="L96" s="55">
        <v>2500</v>
      </c>
      <c r="M96" s="95">
        <v>2500</v>
      </c>
      <c r="N96" s="53">
        <f t="shared" si="9"/>
        <v>1</v>
      </c>
      <c r="O96" s="57">
        <f t="shared" si="10"/>
        <v>9500</v>
      </c>
      <c r="P96" s="57">
        <f t="shared" si="10"/>
        <v>9500</v>
      </c>
      <c r="Q96" s="53">
        <f t="shared" si="7"/>
        <v>1</v>
      </c>
    </row>
    <row r="97" spans="1:17" s="72" customFormat="1" ht="25.5">
      <c r="A97" s="56"/>
      <c r="B97" s="69" t="s">
        <v>709</v>
      </c>
      <c r="C97" s="55"/>
      <c r="D97" s="95"/>
      <c r="E97" s="53"/>
      <c r="F97" s="55"/>
      <c r="G97" s="95"/>
      <c r="H97" s="53"/>
      <c r="I97" s="55"/>
      <c r="J97" s="95"/>
      <c r="K97" s="53"/>
      <c r="L97" s="55">
        <v>2000</v>
      </c>
      <c r="M97" s="55">
        <v>2000</v>
      </c>
      <c r="N97" s="53">
        <f t="shared" si="9"/>
        <v>1</v>
      </c>
      <c r="O97" s="57"/>
      <c r="P97" s="57"/>
      <c r="Q97" s="53"/>
    </row>
    <row r="98" spans="1:17" s="72" customFormat="1" ht="25.5">
      <c r="A98" s="56"/>
      <c r="B98" s="69" t="s">
        <v>459</v>
      </c>
      <c r="C98" s="55">
        <v>2000</v>
      </c>
      <c r="D98" s="95">
        <v>2000</v>
      </c>
      <c r="E98" s="53">
        <f t="shared" si="0"/>
        <v>1</v>
      </c>
      <c r="F98" s="55"/>
      <c r="G98" s="95"/>
      <c r="H98" s="53"/>
      <c r="I98" s="55">
        <v>1000</v>
      </c>
      <c r="J98" s="95">
        <v>1000</v>
      </c>
      <c r="K98" s="53">
        <f t="shared" si="6"/>
        <v>1</v>
      </c>
      <c r="L98" s="55"/>
      <c r="M98" s="95"/>
      <c r="N98" s="53"/>
      <c r="O98" s="57">
        <f t="shared" si="10"/>
        <v>3000</v>
      </c>
      <c r="P98" s="57">
        <f t="shared" si="10"/>
        <v>3000</v>
      </c>
      <c r="Q98" s="53">
        <f t="shared" si="7"/>
        <v>1</v>
      </c>
    </row>
    <row r="99" spans="1:17" s="72" customFormat="1" ht="25.5">
      <c r="A99" s="56"/>
      <c r="B99" s="69" t="s">
        <v>460</v>
      </c>
      <c r="C99" s="55">
        <v>2000</v>
      </c>
      <c r="D99" s="55">
        <v>2000</v>
      </c>
      <c r="E99" s="53">
        <f t="shared" si="0"/>
        <v>1</v>
      </c>
      <c r="F99" s="55"/>
      <c r="G99" s="55"/>
      <c r="H99" s="53"/>
      <c r="I99" s="55"/>
      <c r="J99" s="55"/>
      <c r="K99" s="53"/>
      <c r="L99" s="55">
        <v>3000</v>
      </c>
      <c r="M99" s="55">
        <v>0</v>
      </c>
      <c r="N99" s="53">
        <f t="shared" si="9"/>
        <v>0</v>
      </c>
      <c r="O99" s="57">
        <f t="shared" si="10"/>
        <v>5000</v>
      </c>
      <c r="P99" s="57">
        <f t="shared" si="10"/>
        <v>2000</v>
      </c>
      <c r="Q99" s="53">
        <f t="shared" si="7"/>
        <v>0.4</v>
      </c>
    </row>
    <row r="100" spans="1:17" s="72" customFormat="1" ht="25.5">
      <c r="A100" s="56"/>
      <c r="B100" s="69" t="s">
        <v>461</v>
      </c>
      <c r="C100" s="55">
        <v>1000</v>
      </c>
      <c r="D100" s="55">
        <v>1000</v>
      </c>
      <c r="E100" s="53">
        <f t="shared" si="0"/>
        <v>1</v>
      </c>
      <c r="F100" s="55"/>
      <c r="G100" s="55"/>
      <c r="H100" s="53"/>
      <c r="I100" s="55"/>
      <c r="J100" s="55"/>
      <c r="K100" s="53"/>
      <c r="L100" s="55"/>
      <c r="M100" s="55"/>
      <c r="N100" s="53"/>
      <c r="O100" s="57">
        <f t="shared" si="10"/>
        <v>1000</v>
      </c>
      <c r="P100" s="57">
        <f t="shared" si="10"/>
        <v>1000</v>
      </c>
      <c r="Q100" s="53">
        <f t="shared" si="7"/>
        <v>1</v>
      </c>
    </row>
    <row r="101" spans="1:17" s="72" customFormat="1" ht="25.5">
      <c r="A101" s="60"/>
      <c r="B101" s="69" t="s">
        <v>462</v>
      </c>
      <c r="C101" s="67">
        <v>331</v>
      </c>
      <c r="D101" s="95"/>
      <c r="E101" s="53">
        <f t="shared" si="0"/>
        <v>0</v>
      </c>
      <c r="F101" s="67">
        <v>331</v>
      </c>
      <c r="G101" s="95">
        <v>331</v>
      </c>
      <c r="H101" s="53">
        <f t="shared" si="8"/>
        <v>1</v>
      </c>
      <c r="I101" s="67"/>
      <c r="J101" s="95"/>
      <c r="K101" s="53"/>
      <c r="L101" s="67"/>
      <c r="M101" s="95"/>
      <c r="N101" s="53"/>
      <c r="O101" s="57">
        <f t="shared" si="10"/>
        <v>662</v>
      </c>
      <c r="P101" s="57">
        <f t="shared" si="10"/>
        <v>331</v>
      </c>
      <c r="Q101" s="53">
        <f t="shared" si="7"/>
        <v>0.5</v>
      </c>
    </row>
    <row r="102" spans="1:17" s="72" customFormat="1" ht="25.5">
      <c r="A102" s="60"/>
      <c r="B102" s="69" t="s">
        <v>463</v>
      </c>
      <c r="C102" s="67">
        <v>271</v>
      </c>
      <c r="D102" s="95"/>
      <c r="E102" s="53">
        <f t="shared" si="0"/>
        <v>0</v>
      </c>
      <c r="F102" s="67">
        <v>271</v>
      </c>
      <c r="G102" s="95">
        <v>271</v>
      </c>
      <c r="H102" s="53">
        <f t="shared" si="8"/>
        <v>1</v>
      </c>
      <c r="I102" s="67"/>
      <c r="J102" s="95"/>
      <c r="K102" s="53"/>
      <c r="L102" s="67"/>
      <c r="M102" s="95"/>
      <c r="N102" s="53"/>
      <c r="O102" s="57">
        <f t="shared" si="10"/>
        <v>542</v>
      </c>
      <c r="P102" s="57">
        <f t="shared" si="10"/>
        <v>271</v>
      </c>
      <c r="Q102" s="53">
        <f t="shared" si="7"/>
        <v>0.5</v>
      </c>
    </row>
    <row r="103" spans="1:17" s="72" customFormat="1" ht="12.75">
      <c r="A103" s="60"/>
      <c r="B103" s="69" t="s">
        <v>784</v>
      </c>
      <c r="C103" s="67"/>
      <c r="D103" s="95"/>
      <c r="E103" s="53"/>
      <c r="F103" s="67">
        <v>130</v>
      </c>
      <c r="G103" s="95">
        <v>130</v>
      </c>
      <c r="H103" s="53">
        <f t="shared" si="8"/>
        <v>1</v>
      </c>
      <c r="I103" s="67"/>
      <c r="J103" s="95"/>
      <c r="K103" s="53"/>
      <c r="L103" s="67"/>
      <c r="M103" s="95"/>
      <c r="N103" s="53"/>
      <c r="O103" s="57">
        <f t="shared" si="10"/>
        <v>130</v>
      </c>
      <c r="P103" s="57">
        <f t="shared" si="10"/>
        <v>130</v>
      </c>
      <c r="Q103" s="53">
        <f t="shared" si="7"/>
        <v>1</v>
      </c>
    </row>
    <row r="104" spans="1:17" s="72" customFormat="1" ht="25.5">
      <c r="A104" s="60"/>
      <c r="B104" s="69" t="s">
        <v>707</v>
      </c>
      <c r="C104" s="67"/>
      <c r="D104" s="95"/>
      <c r="E104" s="53"/>
      <c r="F104" s="67"/>
      <c r="G104" s="95"/>
      <c r="H104" s="53"/>
      <c r="I104" s="67"/>
      <c r="J104" s="95"/>
      <c r="K104" s="53"/>
      <c r="L104" s="67">
        <v>950</v>
      </c>
      <c r="M104" s="95">
        <v>950</v>
      </c>
      <c r="N104" s="53">
        <f t="shared" si="9"/>
        <v>1</v>
      </c>
      <c r="O104" s="57"/>
      <c r="P104" s="57"/>
      <c r="Q104" s="53"/>
    </row>
    <row r="105" spans="1:17" s="72" customFormat="1" ht="25.5">
      <c r="A105" s="60"/>
      <c r="B105" s="96" t="s">
        <v>464</v>
      </c>
      <c r="C105" s="67">
        <v>500</v>
      </c>
      <c r="D105" s="95"/>
      <c r="E105" s="53">
        <f t="shared" si="0"/>
        <v>0</v>
      </c>
      <c r="F105" s="67">
        <v>500</v>
      </c>
      <c r="G105" s="95">
        <v>500</v>
      </c>
      <c r="H105" s="53">
        <f t="shared" si="8"/>
        <v>1</v>
      </c>
      <c r="I105" s="67"/>
      <c r="J105" s="95"/>
      <c r="K105" s="53"/>
      <c r="L105" s="67"/>
      <c r="M105" s="95"/>
      <c r="N105" s="53"/>
      <c r="O105" s="57">
        <f t="shared" si="10"/>
        <v>1000</v>
      </c>
      <c r="P105" s="57">
        <f t="shared" si="10"/>
        <v>500</v>
      </c>
      <c r="Q105" s="53">
        <f t="shared" si="7"/>
        <v>0.5</v>
      </c>
    </row>
    <row r="106" spans="1:17" s="72" customFormat="1" ht="25.5">
      <c r="A106" s="60"/>
      <c r="B106" s="54" t="s">
        <v>465</v>
      </c>
      <c r="C106" s="67">
        <v>1028</v>
      </c>
      <c r="D106" s="95"/>
      <c r="E106" s="53">
        <f t="shared" si="0"/>
        <v>0</v>
      </c>
      <c r="F106" s="67">
        <v>1028</v>
      </c>
      <c r="G106" s="95">
        <v>1028</v>
      </c>
      <c r="H106" s="53">
        <f t="shared" si="8"/>
        <v>1</v>
      </c>
      <c r="I106" s="67"/>
      <c r="J106" s="95"/>
      <c r="K106" s="53"/>
      <c r="L106" s="67"/>
      <c r="M106" s="95"/>
      <c r="N106" s="53"/>
      <c r="O106" s="57">
        <f t="shared" si="10"/>
        <v>2056</v>
      </c>
      <c r="P106" s="57">
        <f t="shared" si="10"/>
        <v>1028</v>
      </c>
      <c r="Q106" s="53">
        <f t="shared" si="7"/>
        <v>0.5</v>
      </c>
    </row>
    <row r="107" spans="1:17" s="72" customFormat="1" ht="25.5">
      <c r="A107" s="60"/>
      <c r="B107" s="54" t="s">
        <v>690</v>
      </c>
      <c r="C107" s="67"/>
      <c r="D107" s="95"/>
      <c r="E107" s="53"/>
      <c r="F107" s="67">
        <v>1500</v>
      </c>
      <c r="G107" s="95">
        <v>0</v>
      </c>
      <c r="H107" s="53">
        <f t="shared" si="8"/>
        <v>0</v>
      </c>
      <c r="I107" s="67"/>
      <c r="J107" s="95"/>
      <c r="K107" s="53"/>
      <c r="L107" s="67">
        <v>5000</v>
      </c>
      <c r="M107" s="95">
        <v>1200</v>
      </c>
      <c r="N107" s="53">
        <f t="shared" si="9"/>
        <v>0.24</v>
      </c>
      <c r="O107" s="57"/>
      <c r="P107" s="57"/>
      <c r="Q107" s="53"/>
    </row>
    <row r="108" spans="1:17" s="72" customFormat="1" ht="25.5">
      <c r="A108" s="60"/>
      <c r="B108" s="69" t="s">
        <v>827</v>
      </c>
      <c r="C108" s="67">
        <v>1500</v>
      </c>
      <c r="D108" s="95"/>
      <c r="E108" s="53">
        <f t="shared" ref="E108:E170" si="11">D108/C108</f>
        <v>0</v>
      </c>
      <c r="F108" s="67"/>
      <c r="G108" s="95"/>
      <c r="H108" s="53"/>
      <c r="I108" s="67"/>
      <c r="J108" s="95"/>
      <c r="K108" s="53"/>
      <c r="L108" s="67"/>
      <c r="M108" s="95"/>
      <c r="N108" s="53"/>
      <c r="O108" s="57">
        <f t="shared" si="10"/>
        <v>1500</v>
      </c>
      <c r="P108" s="57">
        <f t="shared" si="10"/>
        <v>0</v>
      </c>
      <c r="Q108" s="53">
        <f t="shared" si="7"/>
        <v>0</v>
      </c>
    </row>
    <row r="109" spans="1:17" s="72" customFormat="1" ht="25.5">
      <c r="A109" s="60"/>
      <c r="B109" s="69" t="s">
        <v>828</v>
      </c>
      <c r="C109" s="67"/>
      <c r="D109" s="95"/>
      <c r="E109" s="53"/>
      <c r="F109" s="67">
        <v>4000</v>
      </c>
      <c r="G109" s="95">
        <v>4000</v>
      </c>
      <c r="H109" s="53">
        <f t="shared" si="8"/>
        <v>1</v>
      </c>
      <c r="I109" s="67"/>
      <c r="J109" s="95"/>
      <c r="K109" s="53"/>
      <c r="L109" s="67"/>
      <c r="M109" s="95"/>
      <c r="N109" s="53"/>
      <c r="O109" s="57"/>
      <c r="P109" s="57"/>
      <c r="Q109" s="53"/>
    </row>
    <row r="110" spans="1:17" s="72" customFormat="1" ht="25.5">
      <c r="A110" s="60"/>
      <c r="B110" s="69" t="s">
        <v>466</v>
      </c>
      <c r="C110" s="67">
        <v>6000</v>
      </c>
      <c r="D110" s="67">
        <v>5220</v>
      </c>
      <c r="E110" s="53">
        <f t="shared" si="11"/>
        <v>0.87</v>
      </c>
      <c r="F110" s="67"/>
      <c r="G110" s="67"/>
      <c r="H110" s="53"/>
      <c r="I110" s="67"/>
      <c r="J110" s="67"/>
      <c r="K110" s="53"/>
      <c r="L110" s="67"/>
      <c r="M110" s="67"/>
      <c r="N110" s="53"/>
      <c r="O110" s="57">
        <f t="shared" si="10"/>
        <v>6000</v>
      </c>
      <c r="P110" s="57">
        <f t="shared" si="10"/>
        <v>5220</v>
      </c>
      <c r="Q110" s="53">
        <f t="shared" si="7"/>
        <v>0.87</v>
      </c>
    </row>
    <row r="111" spans="1:17" s="72" customFormat="1" ht="51">
      <c r="A111" s="60"/>
      <c r="B111" s="69" t="s">
        <v>467</v>
      </c>
      <c r="C111" s="67">
        <v>4500</v>
      </c>
      <c r="D111" s="95"/>
      <c r="E111" s="53">
        <f t="shared" si="11"/>
        <v>0</v>
      </c>
      <c r="F111" s="67"/>
      <c r="G111" s="95"/>
      <c r="H111" s="53"/>
      <c r="I111" s="67"/>
      <c r="J111" s="95"/>
      <c r="K111" s="53"/>
      <c r="L111" s="67">
        <v>3000</v>
      </c>
      <c r="M111" s="95">
        <v>0</v>
      </c>
      <c r="N111" s="53">
        <f t="shared" si="9"/>
        <v>0</v>
      </c>
      <c r="O111" s="57">
        <f t="shared" si="10"/>
        <v>7500</v>
      </c>
      <c r="P111" s="57">
        <f t="shared" si="10"/>
        <v>0</v>
      </c>
      <c r="Q111" s="53">
        <f t="shared" si="7"/>
        <v>0</v>
      </c>
    </row>
    <row r="112" spans="1:17" s="72" customFormat="1" ht="25.5">
      <c r="A112" s="60"/>
      <c r="B112" s="69" t="s">
        <v>689</v>
      </c>
      <c r="C112" s="67"/>
      <c r="D112" s="95"/>
      <c r="E112" s="53"/>
      <c r="F112" s="67">
        <v>5000</v>
      </c>
      <c r="G112" s="55">
        <v>1808.7850000000001</v>
      </c>
      <c r="H112" s="53">
        <f t="shared" si="8"/>
        <v>0.361757</v>
      </c>
      <c r="I112" s="67">
        <v>6191</v>
      </c>
      <c r="J112" s="95">
        <v>6000</v>
      </c>
      <c r="K112" s="53">
        <f t="shared" si="6"/>
        <v>0.96914876433532549</v>
      </c>
      <c r="L112" s="67"/>
      <c r="M112" s="95"/>
      <c r="N112" s="53"/>
      <c r="O112" s="57"/>
      <c r="P112" s="57"/>
      <c r="Q112" s="53"/>
    </row>
    <row r="113" spans="1:17" s="72" customFormat="1" ht="25.5">
      <c r="A113" s="60"/>
      <c r="B113" s="69" t="s">
        <v>468</v>
      </c>
      <c r="C113" s="67">
        <v>1500</v>
      </c>
      <c r="D113" s="67"/>
      <c r="E113" s="53">
        <f t="shared" si="11"/>
        <v>0</v>
      </c>
      <c r="F113" s="67">
        <v>3500</v>
      </c>
      <c r="G113" s="95">
        <v>3500</v>
      </c>
      <c r="H113" s="53">
        <f t="shared" si="8"/>
        <v>1</v>
      </c>
      <c r="I113" s="67"/>
      <c r="J113" s="95"/>
      <c r="K113" s="53"/>
      <c r="L113" s="67"/>
      <c r="M113" s="95"/>
      <c r="N113" s="53"/>
      <c r="O113" s="57">
        <f t="shared" si="10"/>
        <v>5000</v>
      </c>
      <c r="P113" s="57">
        <f t="shared" si="10"/>
        <v>3500</v>
      </c>
      <c r="Q113" s="53">
        <f t="shared" si="7"/>
        <v>0.7</v>
      </c>
    </row>
    <row r="114" spans="1:17" s="72" customFormat="1" ht="25.5">
      <c r="A114" s="60"/>
      <c r="B114" s="69" t="s">
        <v>469</v>
      </c>
      <c r="C114" s="67">
        <v>424</v>
      </c>
      <c r="D114" s="67"/>
      <c r="E114" s="53">
        <f t="shared" si="11"/>
        <v>0</v>
      </c>
      <c r="F114" s="67">
        <v>424</v>
      </c>
      <c r="G114" s="95">
        <v>424</v>
      </c>
      <c r="H114" s="53">
        <f t="shared" si="8"/>
        <v>1</v>
      </c>
      <c r="I114" s="67"/>
      <c r="J114" s="95"/>
      <c r="K114" s="53"/>
      <c r="L114" s="67"/>
      <c r="M114" s="95"/>
      <c r="N114" s="53"/>
      <c r="O114" s="57">
        <f t="shared" si="10"/>
        <v>848</v>
      </c>
      <c r="P114" s="57">
        <f t="shared" si="10"/>
        <v>424</v>
      </c>
      <c r="Q114" s="53">
        <f t="shared" si="7"/>
        <v>0.5</v>
      </c>
    </row>
    <row r="115" spans="1:17" s="72" customFormat="1" ht="25.5">
      <c r="A115" s="60"/>
      <c r="B115" s="69" t="s">
        <v>685</v>
      </c>
      <c r="C115" s="67"/>
      <c r="D115" s="67"/>
      <c r="E115" s="53"/>
      <c r="F115" s="59">
        <v>5000</v>
      </c>
      <c r="G115" s="59">
        <v>5000</v>
      </c>
      <c r="H115" s="53">
        <f t="shared" si="8"/>
        <v>1</v>
      </c>
      <c r="I115" s="67"/>
      <c r="J115" s="95"/>
      <c r="K115" s="53"/>
      <c r="L115" s="67"/>
      <c r="M115" s="95"/>
      <c r="N115" s="53"/>
      <c r="O115" s="57"/>
      <c r="P115" s="57"/>
      <c r="Q115" s="53"/>
    </row>
    <row r="116" spans="1:17" s="72" customFormat="1" ht="25.5">
      <c r="A116" s="60"/>
      <c r="B116" s="69" t="s">
        <v>706</v>
      </c>
      <c r="C116" s="67"/>
      <c r="D116" s="67"/>
      <c r="E116" s="53"/>
      <c r="F116" s="59"/>
      <c r="G116" s="59"/>
      <c r="H116" s="53"/>
      <c r="I116" s="67"/>
      <c r="J116" s="95"/>
      <c r="K116" s="53"/>
      <c r="L116" s="67">
        <v>541</v>
      </c>
      <c r="M116" s="95">
        <v>0</v>
      </c>
      <c r="N116" s="53">
        <f t="shared" si="9"/>
        <v>0</v>
      </c>
      <c r="O116" s="57"/>
      <c r="P116" s="57"/>
      <c r="Q116" s="53"/>
    </row>
    <row r="117" spans="1:17" s="72" customFormat="1" ht="25.5">
      <c r="A117" s="60"/>
      <c r="B117" s="69" t="s">
        <v>470</v>
      </c>
      <c r="C117" s="67">
        <v>205</v>
      </c>
      <c r="D117" s="95"/>
      <c r="E117" s="53">
        <f t="shared" si="11"/>
        <v>0</v>
      </c>
      <c r="F117" s="67"/>
      <c r="G117" s="95"/>
      <c r="H117" s="53"/>
      <c r="I117" s="67"/>
      <c r="J117" s="95"/>
      <c r="K117" s="53"/>
      <c r="L117" s="67"/>
      <c r="M117" s="95"/>
      <c r="N117" s="53"/>
      <c r="O117" s="57">
        <f t="shared" si="10"/>
        <v>205</v>
      </c>
      <c r="P117" s="57">
        <f t="shared" si="10"/>
        <v>0</v>
      </c>
      <c r="Q117" s="53">
        <f t="shared" si="7"/>
        <v>0</v>
      </c>
    </row>
    <row r="118" spans="1:17" s="72" customFormat="1" ht="25.5">
      <c r="A118" s="60"/>
      <c r="B118" s="69" t="s">
        <v>471</v>
      </c>
      <c r="C118" s="67">
        <v>263</v>
      </c>
      <c r="D118" s="95"/>
      <c r="E118" s="53">
        <f t="shared" si="11"/>
        <v>0</v>
      </c>
      <c r="F118" s="67"/>
      <c r="G118" s="95"/>
      <c r="H118" s="53"/>
      <c r="I118" s="67"/>
      <c r="J118" s="95"/>
      <c r="K118" s="53"/>
      <c r="L118" s="67"/>
      <c r="M118" s="95"/>
      <c r="N118" s="53"/>
      <c r="O118" s="57">
        <f t="shared" si="10"/>
        <v>263</v>
      </c>
      <c r="P118" s="57">
        <f t="shared" si="10"/>
        <v>0</v>
      </c>
      <c r="Q118" s="53">
        <f t="shared" si="7"/>
        <v>0</v>
      </c>
    </row>
    <row r="119" spans="1:17" s="72" customFormat="1" ht="25.5">
      <c r="A119" s="60"/>
      <c r="B119" s="69" t="s">
        <v>829</v>
      </c>
      <c r="C119" s="67"/>
      <c r="D119" s="95"/>
      <c r="E119" s="53"/>
      <c r="F119" s="67">
        <v>263</v>
      </c>
      <c r="G119" s="95">
        <v>263</v>
      </c>
      <c r="H119" s="53">
        <f t="shared" si="8"/>
        <v>1</v>
      </c>
      <c r="I119" s="67"/>
      <c r="J119" s="95"/>
      <c r="K119" s="53"/>
      <c r="L119" s="67"/>
      <c r="M119" s="95"/>
      <c r="N119" s="53"/>
      <c r="O119" s="57"/>
      <c r="P119" s="57"/>
      <c r="Q119" s="53"/>
    </row>
    <row r="120" spans="1:17" s="72" customFormat="1" ht="25.5">
      <c r="A120" s="60"/>
      <c r="B120" s="69" t="s">
        <v>472</v>
      </c>
      <c r="C120" s="67">
        <v>161</v>
      </c>
      <c r="D120" s="95"/>
      <c r="E120" s="53">
        <f t="shared" si="11"/>
        <v>0</v>
      </c>
      <c r="F120" s="67"/>
      <c r="G120" s="95"/>
      <c r="H120" s="53"/>
      <c r="I120" s="67"/>
      <c r="J120" s="95"/>
      <c r="K120" s="53"/>
      <c r="L120" s="67"/>
      <c r="M120" s="95"/>
      <c r="N120" s="53"/>
      <c r="O120" s="57">
        <f t="shared" si="10"/>
        <v>161</v>
      </c>
      <c r="P120" s="57"/>
      <c r="Q120" s="53">
        <f t="shared" si="7"/>
        <v>0</v>
      </c>
    </row>
    <row r="121" spans="1:17" s="72" customFormat="1" ht="25.5">
      <c r="A121" s="60"/>
      <c r="B121" s="69" t="s">
        <v>473</v>
      </c>
      <c r="C121" s="67">
        <v>200</v>
      </c>
      <c r="D121" s="95"/>
      <c r="E121" s="53">
        <f t="shared" si="11"/>
        <v>0</v>
      </c>
      <c r="F121" s="67"/>
      <c r="G121" s="95"/>
      <c r="H121" s="53"/>
      <c r="I121" s="67"/>
      <c r="J121" s="95"/>
      <c r="K121" s="53"/>
      <c r="L121" s="67">
        <v>1000</v>
      </c>
      <c r="M121" s="95">
        <v>1000</v>
      </c>
      <c r="N121" s="53">
        <f t="shared" si="9"/>
        <v>1</v>
      </c>
      <c r="O121" s="57">
        <f t="shared" si="10"/>
        <v>1200</v>
      </c>
      <c r="P121" s="57">
        <f t="shared" si="10"/>
        <v>1000</v>
      </c>
      <c r="Q121" s="53">
        <f t="shared" si="7"/>
        <v>0.83333333333333337</v>
      </c>
    </row>
    <row r="122" spans="1:17" s="72" customFormat="1" ht="25.5">
      <c r="A122" s="60"/>
      <c r="B122" s="69" t="s">
        <v>474</v>
      </c>
      <c r="C122" s="67">
        <v>500</v>
      </c>
      <c r="D122" s="95"/>
      <c r="E122" s="53">
        <f t="shared" si="11"/>
        <v>0</v>
      </c>
      <c r="F122" s="67"/>
      <c r="G122" s="95"/>
      <c r="H122" s="53"/>
      <c r="I122" s="67"/>
      <c r="J122" s="95"/>
      <c r="K122" s="53"/>
      <c r="L122" s="67"/>
      <c r="M122" s="95"/>
      <c r="N122" s="53"/>
      <c r="O122" s="57">
        <f t="shared" si="10"/>
        <v>500</v>
      </c>
      <c r="P122" s="57">
        <f t="shared" si="10"/>
        <v>0</v>
      </c>
      <c r="Q122" s="53">
        <f t="shared" si="7"/>
        <v>0</v>
      </c>
    </row>
    <row r="123" spans="1:17" s="72" customFormat="1" ht="25.5">
      <c r="A123" s="60"/>
      <c r="B123" s="54" t="s">
        <v>785</v>
      </c>
      <c r="C123" s="67"/>
      <c r="D123" s="95"/>
      <c r="E123" s="53"/>
      <c r="F123" s="67">
        <v>8527</v>
      </c>
      <c r="G123" s="95">
        <v>4527</v>
      </c>
      <c r="H123" s="53">
        <f t="shared" si="8"/>
        <v>0.53090184121027328</v>
      </c>
      <c r="I123" s="67">
        <v>8469</v>
      </c>
      <c r="J123" s="95">
        <v>8469</v>
      </c>
      <c r="K123" s="53">
        <f t="shared" si="6"/>
        <v>1</v>
      </c>
      <c r="L123" s="67">
        <v>3500</v>
      </c>
      <c r="M123" s="95">
        <v>0</v>
      </c>
      <c r="N123" s="53">
        <f t="shared" si="9"/>
        <v>0</v>
      </c>
      <c r="O123" s="57">
        <f t="shared" si="10"/>
        <v>20496</v>
      </c>
      <c r="P123" s="57">
        <f t="shared" si="10"/>
        <v>12996</v>
      </c>
      <c r="Q123" s="53">
        <f t="shared" si="7"/>
        <v>0.63407494145199061</v>
      </c>
    </row>
    <row r="124" spans="1:17" s="72" customFormat="1" ht="25.5">
      <c r="A124" s="60"/>
      <c r="B124" s="54" t="s">
        <v>696</v>
      </c>
      <c r="C124" s="67"/>
      <c r="D124" s="95"/>
      <c r="E124" s="53"/>
      <c r="F124" s="67"/>
      <c r="G124" s="95"/>
      <c r="H124" s="53"/>
      <c r="I124" s="67">
        <v>2000</v>
      </c>
      <c r="J124" s="67">
        <v>2000</v>
      </c>
      <c r="K124" s="53">
        <f t="shared" si="6"/>
        <v>1</v>
      </c>
      <c r="L124" s="67"/>
      <c r="M124" s="95"/>
      <c r="N124" s="53"/>
      <c r="O124" s="57"/>
      <c r="P124" s="57"/>
      <c r="Q124" s="53"/>
    </row>
    <row r="125" spans="1:17" s="72" customFormat="1" ht="25.5">
      <c r="A125" s="60"/>
      <c r="B125" s="54" t="s">
        <v>786</v>
      </c>
      <c r="C125" s="67"/>
      <c r="D125" s="95"/>
      <c r="E125" s="53"/>
      <c r="F125" s="67"/>
      <c r="G125" s="95"/>
      <c r="H125" s="53"/>
      <c r="I125" s="67"/>
      <c r="J125" s="95"/>
      <c r="K125" s="53"/>
      <c r="L125" s="67">
        <v>274</v>
      </c>
      <c r="M125" s="95">
        <v>0</v>
      </c>
      <c r="N125" s="53">
        <f t="shared" si="9"/>
        <v>0</v>
      </c>
      <c r="O125" s="57">
        <f t="shared" si="10"/>
        <v>274</v>
      </c>
      <c r="P125" s="57">
        <f t="shared" si="10"/>
        <v>0</v>
      </c>
      <c r="Q125" s="53">
        <f t="shared" si="7"/>
        <v>0</v>
      </c>
    </row>
    <row r="126" spans="1:17" s="72" customFormat="1" ht="25.5">
      <c r="A126" s="60"/>
      <c r="B126" s="54" t="s">
        <v>475</v>
      </c>
      <c r="C126" s="67">
        <v>2000</v>
      </c>
      <c r="D126" s="95"/>
      <c r="E126" s="53">
        <f t="shared" si="11"/>
        <v>0</v>
      </c>
      <c r="F126" s="67"/>
      <c r="G126" s="95"/>
      <c r="H126" s="53"/>
      <c r="I126" s="67">
        <v>2000</v>
      </c>
      <c r="J126" s="95">
        <v>2000</v>
      </c>
      <c r="K126" s="53">
        <f t="shared" si="6"/>
        <v>1</v>
      </c>
      <c r="L126" s="67">
        <v>12000</v>
      </c>
      <c r="M126" s="95">
        <v>2000</v>
      </c>
      <c r="N126" s="53">
        <f t="shared" si="9"/>
        <v>0.16666666666666666</v>
      </c>
      <c r="O126" s="57">
        <f t="shared" si="10"/>
        <v>16000</v>
      </c>
      <c r="P126" s="57">
        <f t="shared" si="10"/>
        <v>4000</v>
      </c>
      <c r="Q126" s="53">
        <f t="shared" si="7"/>
        <v>0.25</v>
      </c>
    </row>
    <row r="127" spans="1:17" s="72" customFormat="1" ht="25.5">
      <c r="A127" s="60"/>
      <c r="B127" s="54" t="s">
        <v>787</v>
      </c>
      <c r="C127" s="67"/>
      <c r="D127" s="95"/>
      <c r="E127" s="53"/>
      <c r="F127" s="67">
        <v>2000</v>
      </c>
      <c r="G127" s="95">
        <v>2000</v>
      </c>
      <c r="H127" s="53">
        <f t="shared" si="8"/>
        <v>1</v>
      </c>
      <c r="I127" s="67"/>
      <c r="J127" s="95"/>
      <c r="K127" s="53"/>
      <c r="L127" s="67"/>
      <c r="M127" s="95"/>
      <c r="N127" s="53"/>
      <c r="O127" s="57">
        <f t="shared" si="10"/>
        <v>2000</v>
      </c>
      <c r="P127" s="57">
        <f t="shared" si="10"/>
        <v>2000</v>
      </c>
      <c r="Q127" s="53">
        <f t="shared" si="7"/>
        <v>1</v>
      </c>
    </row>
    <row r="128" spans="1:17" s="72" customFormat="1" ht="25.5">
      <c r="A128" s="60"/>
      <c r="B128" s="54" t="s">
        <v>788</v>
      </c>
      <c r="C128" s="67"/>
      <c r="D128" s="95"/>
      <c r="E128" s="53"/>
      <c r="F128" s="67">
        <v>1000</v>
      </c>
      <c r="G128" s="95">
        <v>1000</v>
      </c>
      <c r="H128" s="53">
        <f t="shared" si="8"/>
        <v>1</v>
      </c>
      <c r="I128" s="67"/>
      <c r="J128" s="95"/>
      <c r="K128" s="53"/>
      <c r="L128" s="67"/>
      <c r="M128" s="95"/>
      <c r="N128" s="53"/>
      <c r="O128" s="57">
        <f t="shared" si="10"/>
        <v>1000</v>
      </c>
      <c r="P128" s="57">
        <f t="shared" si="10"/>
        <v>1000</v>
      </c>
      <c r="Q128" s="53">
        <f t="shared" si="7"/>
        <v>1</v>
      </c>
    </row>
    <row r="129" spans="1:17" s="72" customFormat="1" ht="12.75">
      <c r="A129" s="56"/>
      <c r="B129" s="62" t="s">
        <v>476</v>
      </c>
      <c r="C129" s="58">
        <v>15000</v>
      </c>
      <c r="D129" s="58">
        <v>15000</v>
      </c>
      <c r="E129" s="53">
        <f t="shared" si="11"/>
        <v>1</v>
      </c>
      <c r="F129" s="58"/>
      <c r="G129" s="58"/>
      <c r="H129" s="53"/>
      <c r="I129" s="58"/>
      <c r="J129" s="58"/>
      <c r="K129" s="53"/>
      <c r="L129" s="58"/>
      <c r="M129" s="58"/>
      <c r="N129" s="53"/>
      <c r="O129" s="57">
        <f t="shared" si="10"/>
        <v>15000</v>
      </c>
      <c r="P129" s="57">
        <f t="shared" si="10"/>
        <v>15000</v>
      </c>
      <c r="Q129" s="53">
        <f t="shared" si="7"/>
        <v>1</v>
      </c>
    </row>
    <row r="130" spans="1:17" s="72" customFormat="1" ht="12.75">
      <c r="A130" s="56"/>
      <c r="B130" s="97" t="s">
        <v>477</v>
      </c>
      <c r="C130" s="58">
        <v>15000</v>
      </c>
      <c r="D130" s="58">
        <v>15000</v>
      </c>
      <c r="E130" s="53">
        <f t="shared" si="11"/>
        <v>1</v>
      </c>
      <c r="F130" s="58">
        <v>9500</v>
      </c>
      <c r="G130" s="58">
        <v>9500</v>
      </c>
      <c r="H130" s="53">
        <f t="shared" si="8"/>
        <v>1</v>
      </c>
      <c r="I130" s="58">
        <v>2500</v>
      </c>
      <c r="J130" s="58">
        <v>2500</v>
      </c>
      <c r="K130" s="53">
        <f t="shared" si="6"/>
        <v>1</v>
      </c>
      <c r="L130" s="58"/>
      <c r="M130" s="58"/>
      <c r="N130" s="53"/>
      <c r="O130" s="57">
        <f t="shared" si="10"/>
        <v>27000</v>
      </c>
      <c r="P130" s="57">
        <f t="shared" si="10"/>
        <v>27000</v>
      </c>
      <c r="Q130" s="53">
        <f t="shared" si="7"/>
        <v>1</v>
      </c>
    </row>
    <row r="131" spans="1:17" s="72" customFormat="1" ht="12.75">
      <c r="A131" s="56"/>
      <c r="B131" s="97" t="s">
        <v>493</v>
      </c>
      <c r="C131" s="58"/>
      <c r="D131" s="58"/>
      <c r="E131" s="53"/>
      <c r="F131" s="59">
        <v>8970</v>
      </c>
      <c r="G131" s="59">
        <v>8970</v>
      </c>
      <c r="H131" s="53">
        <f t="shared" si="8"/>
        <v>1</v>
      </c>
      <c r="I131" s="58">
        <v>2463</v>
      </c>
      <c r="J131" s="58">
        <v>2463</v>
      </c>
      <c r="K131" s="53">
        <f t="shared" si="6"/>
        <v>1</v>
      </c>
      <c r="L131" s="58">
        <v>2150</v>
      </c>
      <c r="M131" s="58">
        <v>2150</v>
      </c>
      <c r="N131" s="53">
        <f t="shared" si="9"/>
        <v>1</v>
      </c>
      <c r="O131" s="57"/>
      <c r="P131" s="57"/>
      <c r="Q131" s="53"/>
    </row>
    <row r="132" spans="1:17" s="72" customFormat="1" ht="25.5">
      <c r="A132" s="56"/>
      <c r="B132" s="65" t="s">
        <v>452</v>
      </c>
      <c r="C132" s="58">
        <v>15000</v>
      </c>
      <c r="D132" s="55">
        <v>15000</v>
      </c>
      <c r="E132" s="53">
        <f t="shared" si="11"/>
        <v>1</v>
      </c>
      <c r="F132" s="58"/>
      <c r="G132" s="55"/>
      <c r="H132" s="53"/>
      <c r="I132" s="58"/>
      <c r="J132" s="55"/>
      <c r="K132" s="53"/>
      <c r="L132" s="58"/>
      <c r="M132" s="55"/>
      <c r="N132" s="53"/>
      <c r="O132" s="57">
        <f t="shared" si="10"/>
        <v>15000</v>
      </c>
      <c r="P132" s="57">
        <f t="shared" si="10"/>
        <v>15000</v>
      </c>
      <c r="Q132" s="53">
        <f t="shared" si="7"/>
        <v>1</v>
      </c>
    </row>
    <row r="133" spans="1:17" s="72" customFormat="1" ht="25.5">
      <c r="A133" s="56"/>
      <c r="B133" s="98" t="s">
        <v>478</v>
      </c>
      <c r="C133" s="58">
        <v>15000</v>
      </c>
      <c r="D133" s="58">
        <v>15000</v>
      </c>
      <c r="E133" s="53">
        <f t="shared" si="11"/>
        <v>1</v>
      </c>
      <c r="F133" s="58"/>
      <c r="G133" s="58"/>
      <c r="H133" s="53"/>
      <c r="I133" s="58"/>
      <c r="J133" s="58"/>
      <c r="K133" s="53"/>
      <c r="L133" s="58"/>
      <c r="M133" s="58"/>
      <c r="N133" s="53"/>
      <c r="O133" s="57">
        <f t="shared" si="10"/>
        <v>15000</v>
      </c>
      <c r="P133" s="57">
        <f t="shared" si="10"/>
        <v>15000</v>
      </c>
      <c r="Q133" s="53">
        <f t="shared" si="7"/>
        <v>1</v>
      </c>
    </row>
    <row r="134" spans="1:17" s="72" customFormat="1" ht="25.5">
      <c r="A134" s="56"/>
      <c r="B134" s="98" t="s">
        <v>789</v>
      </c>
      <c r="C134" s="58"/>
      <c r="D134" s="58"/>
      <c r="E134" s="53"/>
      <c r="F134" s="58"/>
      <c r="G134" s="58"/>
      <c r="H134" s="53"/>
      <c r="I134" s="58">
        <v>291</v>
      </c>
      <c r="J134" s="58">
        <v>291</v>
      </c>
      <c r="K134" s="53">
        <f t="shared" si="6"/>
        <v>1</v>
      </c>
      <c r="L134" s="58"/>
      <c r="M134" s="58"/>
      <c r="N134" s="53"/>
      <c r="O134" s="57">
        <f t="shared" si="10"/>
        <v>291</v>
      </c>
      <c r="P134" s="57">
        <f t="shared" si="10"/>
        <v>291</v>
      </c>
      <c r="Q134" s="53">
        <f t="shared" si="7"/>
        <v>1</v>
      </c>
    </row>
    <row r="135" spans="1:17" s="72" customFormat="1" ht="38.25">
      <c r="A135" s="56"/>
      <c r="B135" s="98" t="s">
        <v>704</v>
      </c>
      <c r="C135" s="58"/>
      <c r="D135" s="58"/>
      <c r="E135" s="53"/>
      <c r="F135" s="58"/>
      <c r="G135" s="58"/>
      <c r="H135" s="53"/>
      <c r="I135" s="58">
        <v>3000</v>
      </c>
      <c r="J135" s="58">
        <v>3000</v>
      </c>
      <c r="K135" s="53">
        <f t="shared" si="6"/>
        <v>1</v>
      </c>
      <c r="L135" s="58"/>
      <c r="M135" s="58"/>
      <c r="N135" s="53"/>
      <c r="O135" s="57"/>
      <c r="P135" s="57"/>
      <c r="Q135" s="53"/>
    </row>
    <row r="136" spans="1:17" s="72" customFormat="1" ht="25.5">
      <c r="A136" s="56"/>
      <c r="B136" s="98" t="s">
        <v>790</v>
      </c>
      <c r="C136" s="58"/>
      <c r="D136" s="58"/>
      <c r="E136" s="53"/>
      <c r="F136" s="58">
        <v>1500</v>
      </c>
      <c r="G136" s="58">
        <v>1500</v>
      </c>
      <c r="H136" s="53">
        <f t="shared" si="8"/>
        <v>1</v>
      </c>
      <c r="I136" s="58"/>
      <c r="J136" s="58"/>
      <c r="K136" s="53"/>
      <c r="L136" s="58"/>
      <c r="M136" s="58"/>
      <c r="N136" s="53"/>
      <c r="O136" s="57">
        <f t="shared" si="10"/>
        <v>1500</v>
      </c>
      <c r="P136" s="57">
        <f t="shared" si="10"/>
        <v>1500</v>
      </c>
      <c r="Q136" s="53">
        <f t="shared" si="7"/>
        <v>1</v>
      </c>
    </row>
    <row r="137" spans="1:17" s="72" customFormat="1" ht="12.75">
      <c r="A137" s="56"/>
      <c r="B137" s="98" t="s">
        <v>791</v>
      </c>
      <c r="C137" s="58"/>
      <c r="D137" s="58"/>
      <c r="E137" s="53"/>
      <c r="F137" s="58">
        <v>5000</v>
      </c>
      <c r="G137" s="58">
        <v>4748</v>
      </c>
      <c r="H137" s="53">
        <f t="shared" ref="H137:H179" si="12">G137/F137</f>
        <v>0.9496</v>
      </c>
      <c r="I137" s="58">
        <v>252</v>
      </c>
      <c r="J137" s="58">
        <v>252</v>
      </c>
      <c r="K137" s="53">
        <f t="shared" ref="K137:K179" si="13">J137/I137</f>
        <v>1</v>
      </c>
      <c r="L137" s="58">
        <v>1000</v>
      </c>
      <c r="M137" s="58">
        <v>0</v>
      </c>
      <c r="N137" s="53">
        <f t="shared" ref="N137:N196" si="14">M137/L137</f>
        <v>0</v>
      </c>
      <c r="O137" s="57">
        <f t="shared" si="10"/>
        <v>6252</v>
      </c>
      <c r="P137" s="57">
        <f t="shared" si="10"/>
        <v>5000</v>
      </c>
      <c r="Q137" s="53">
        <f t="shared" ref="Q137:Q196" si="15">P137/O137</f>
        <v>0.79974408189379398</v>
      </c>
    </row>
    <row r="138" spans="1:17" s="72" customFormat="1" ht="25.5">
      <c r="A138" s="56"/>
      <c r="B138" s="98" t="s">
        <v>792</v>
      </c>
      <c r="C138" s="58"/>
      <c r="D138" s="58"/>
      <c r="E138" s="53"/>
      <c r="F138" s="58">
        <v>703</v>
      </c>
      <c r="G138" s="58">
        <v>703</v>
      </c>
      <c r="H138" s="53">
        <f t="shared" si="12"/>
        <v>1</v>
      </c>
      <c r="I138" s="58"/>
      <c r="J138" s="58"/>
      <c r="K138" s="53"/>
      <c r="L138" s="58"/>
      <c r="M138" s="58"/>
      <c r="N138" s="53"/>
      <c r="O138" s="57">
        <f t="shared" si="10"/>
        <v>703</v>
      </c>
      <c r="P138" s="57">
        <f t="shared" si="10"/>
        <v>703</v>
      </c>
      <c r="Q138" s="53">
        <f t="shared" si="15"/>
        <v>1</v>
      </c>
    </row>
    <row r="139" spans="1:17" s="72" customFormat="1" ht="12.75">
      <c r="A139" s="56"/>
      <c r="B139" s="98" t="s">
        <v>793</v>
      </c>
      <c r="C139" s="58"/>
      <c r="D139" s="58"/>
      <c r="E139" s="53"/>
      <c r="F139" s="58">
        <v>467</v>
      </c>
      <c r="G139" s="58">
        <v>467</v>
      </c>
      <c r="H139" s="53">
        <f t="shared" si="12"/>
        <v>1</v>
      </c>
      <c r="I139" s="58"/>
      <c r="J139" s="58"/>
      <c r="K139" s="53"/>
      <c r="L139" s="58"/>
      <c r="M139" s="58"/>
      <c r="N139" s="53"/>
      <c r="O139" s="57">
        <f t="shared" si="10"/>
        <v>467</v>
      </c>
      <c r="P139" s="57">
        <f t="shared" si="10"/>
        <v>467</v>
      </c>
      <c r="Q139" s="53">
        <f t="shared" si="15"/>
        <v>1</v>
      </c>
    </row>
    <row r="140" spans="1:17" s="72" customFormat="1" ht="12.75">
      <c r="A140" s="56"/>
      <c r="B140" s="98" t="s">
        <v>794</v>
      </c>
      <c r="C140" s="58"/>
      <c r="D140" s="58"/>
      <c r="E140" s="53"/>
      <c r="F140" s="58">
        <v>1279</v>
      </c>
      <c r="G140" s="58">
        <v>1238</v>
      </c>
      <c r="H140" s="53">
        <f t="shared" si="12"/>
        <v>0.96794370602032842</v>
      </c>
      <c r="I140" s="58"/>
      <c r="J140" s="58"/>
      <c r="K140" s="53"/>
      <c r="L140" s="58"/>
      <c r="M140" s="58"/>
      <c r="N140" s="53"/>
      <c r="O140" s="57">
        <f t="shared" si="10"/>
        <v>1279</v>
      </c>
      <c r="P140" s="57">
        <f t="shared" si="10"/>
        <v>1238</v>
      </c>
      <c r="Q140" s="53">
        <f t="shared" si="15"/>
        <v>0.96794370602032842</v>
      </c>
    </row>
    <row r="141" spans="1:17" s="72" customFormat="1" ht="12.75">
      <c r="A141" s="56"/>
      <c r="B141" s="98" t="s">
        <v>795</v>
      </c>
      <c r="C141" s="58"/>
      <c r="D141" s="58"/>
      <c r="E141" s="53"/>
      <c r="F141" s="58"/>
      <c r="G141" s="58"/>
      <c r="H141" s="53"/>
      <c r="I141" s="58">
        <v>5000</v>
      </c>
      <c r="J141" s="58">
        <v>635</v>
      </c>
      <c r="K141" s="53">
        <f t="shared" si="13"/>
        <v>0.127</v>
      </c>
      <c r="L141" s="58"/>
      <c r="M141" s="58"/>
      <c r="N141" s="53"/>
      <c r="O141" s="57">
        <f t="shared" si="10"/>
        <v>5000</v>
      </c>
      <c r="P141" s="57">
        <f t="shared" si="10"/>
        <v>635</v>
      </c>
      <c r="Q141" s="53">
        <f t="shared" si="15"/>
        <v>0.127</v>
      </c>
    </row>
    <row r="142" spans="1:17" s="72" customFormat="1" ht="25.5">
      <c r="A142" s="56"/>
      <c r="B142" s="98" t="s">
        <v>796</v>
      </c>
      <c r="C142" s="58"/>
      <c r="D142" s="58"/>
      <c r="E142" s="53"/>
      <c r="F142" s="58"/>
      <c r="G142" s="58"/>
      <c r="H142" s="53"/>
      <c r="I142" s="58">
        <v>1000</v>
      </c>
      <c r="J142" s="58">
        <v>980</v>
      </c>
      <c r="K142" s="53">
        <f t="shared" si="13"/>
        <v>0.98</v>
      </c>
      <c r="L142" s="58"/>
      <c r="M142" s="58"/>
      <c r="N142" s="53"/>
      <c r="O142" s="57">
        <f t="shared" si="10"/>
        <v>1000</v>
      </c>
      <c r="P142" s="57">
        <f t="shared" si="10"/>
        <v>980</v>
      </c>
      <c r="Q142" s="53">
        <f t="shared" si="15"/>
        <v>0.98</v>
      </c>
    </row>
    <row r="143" spans="1:17" s="72" customFormat="1" ht="12.75">
      <c r="A143" s="56"/>
      <c r="B143" s="98" t="s">
        <v>797</v>
      </c>
      <c r="C143" s="58"/>
      <c r="D143" s="58"/>
      <c r="E143" s="53"/>
      <c r="F143" s="58">
        <v>1500</v>
      </c>
      <c r="G143" s="58">
        <v>1000</v>
      </c>
      <c r="H143" s="53">
        <f t="shared" si="12"/>
        <v>0.66666666666666663</v>
      </c>
      <c r="I143" s="58">
        <v>2000</v>
      </c>
      <c r="J143" s="58">
        <v>1000</v>
      </c>
      <c r="K143" s="53">
        <f t="shared" si="13"/>
        <v>0.5</v>
      </c>
      <c r="L143" s="58">
        <v>4000</v>
      </c>
      <c r="M143" s="58">
        <v>0</v>
      </c>
      <c r="N143" s="53">
        <f t="shared" si="14"/>
        <v>0</v>
      </c>
      <c r="O143" s="57">
        <f t="shared" si="10"/>
        <v>7500</v>
      </c>
      <c r="P143" s="57">
        <f t="shared" si="10"/>
        <v>2000</v>
      </c>
      <c r="Q143" s="53">
        <f t="shared" si="15"/>
        <v>0.26666666666666666</v>
      </c>
    </row>
    <row r="144" spans="1:17" s="72" customFormat="1" ht="12.75">
      <c r="A144" s="56"/>
      <c r="B144" s="98" t="s">
        <v>798</v>
      </c>
      <c r="C144" s="58"/>
      <c r="D144" s="58"/>
      <c r="E144" s="53"/>
      <c r="F144" s="58"/>
      <c r="G144" s="58"/>
      <c r="H144" s="53"/>
      <c r="I144" s="58">
        <v>9843</v>
      </c>
      <c r="J144" s="58">
        <v>0</v>
      </c>
      <c r="K144" s="53">
        <f t="shared" si="13"/>
        <v>0</v>
      </c>
      <c r="L144" s="58"/>
      <c r="M144" s="58"/>
      <c r="N144" s="53"/>
      <c r="O144" s="57">
        <f t="shared" si="10"/>
        <v>9843</v>
      </c>
      <c r="P144" s="57">
        <f t="shared" si="10"/>
        <v>0</v>
      </c>
      <c r="Q144" s="53">
        <f t="shared" si="15"/>
        <v>0</v>
      </c>
    </row>
    <row r="145" spans="1:17" s="72" customFormat="1" ht="38.25">
      <c r="A145" s="138"/>
      <c r="B145" s="153" t="s">
        <v>799</v>
      </c>
      <c r="C145" s="154"/>
      <c r="D145" s="154"/>
      <c r="E145" s="104"/>
      <c r="F145" s="154"/>
      <c r="G145" s="154"/>
      <c r="H145" s="104"/>
      <c r="I145" s="154">
        <v>1000</v>
      </c>
      <c r="J145" s="154">
        <v>1000</v>
      </c>
      <c r="K145" s="104">
        <f t="shared" si="13"/>
        <v>1</v>
      </c>
      <c r="L145" s="154">
        <v>5000</v>
      </c>
      <c r="M145" s="154">
        <v>0</v>
      </c>
      <c r="N145" s="104">
        <f t="shared" si="14"/>
        <v>0</v>
      </c>
      <c r="O145" s="105">
        <f t="shared" si="10"/>
        <v>6000</v>
      </c>
      <c r="P145" s="105">
        <f t="shared" si="10"/>
        <v>1000</v>
      </c>
      <c r="Q145" s="104">
        <f t="shared" si="15"/>
        <v>0.16666666666666666</v>
      </c>
    </row>
    <row r="146" spans="1:17" s="72" customFormat="1" ht="12.75">
      <c r="A146" s="124" t="s">
        <v>413</v>
      </c>
      <c r="B146" s="155" t="s">
        <v>479</v>
      </c>
      <c r="C146" s="156">
        <f>C147</f>
        <v>112000</v>
      </c>
      <c r="D146" s="156">
        <f>D147</f>
        <v>110097.281</v>
      </c>
      <c r="E146" s="127">
        <f t="shared" si="11"/>
        <v>0.98301143749999997</v>
      </c>
      <c r="F146" s="156">
        <f>F147</f>
        <v>115366</v>
      </c>
      <c r="G146" s="156">
        <f>G147</f>
        <v>89193</v>
      </c>
      <c r="H146" s="127">
        <f t="shared" si="12"/>
        <v>0.77313073175805702</v>
      </c>
      <c r="I146" s="156">
        <f>I147</f>
        <v>87574</v>
      </c>
      <c r="J146" s="156">
        <f>J147</f>
        <v>86915</v>
      </c>
      <c r="K146" s="127">
        <f t="shared" si="13"/>
        <v>0.99247493548313426</v>
      </c>
      <c r="L146" s="156">
        <f>L147</f>
        <v>325400</v>
      </c>
      <c r="M146" s="156">
        <f>M147</f>
        <v>42512</v>
      </c>
      <c r="N146" s="127">
        <f t="shared" si="14"/>
        <v>0.13064535955746773</v>
      </c>
      <c r="O146" s="156">
        <f>O147</f>
        <v>640340</v>
      </c>
      <c r="P146" s="156">
        <f>P147</f>
        <v>328717.28100000002</v>
      </c>
      <c r="Q146" s="127">
        <f t="shared" si="15"/>
        <v>0.5133480354186839</v>
      </c>
    </row>
    <row r="147" spans="1:17" s="72" customFormat="1" ht="38.25">
      <c r="A147" s="124"/>
      <c r="B147" s="157" t="s">
        <v>480</v>
      </c>
      <c r="C147" s="158">
        <f>SUM(C148:C194)</f>
        <v>112000</v>
      </c>
      <c r="D147" s="158">
        <f>SUM(D148:D194)</f>
        <v>110097.281</v>
      </c>
      <c r="E147" s="127">
        <f t="shared" si="11"/>
        <v>0.98301143749999997</v>
      </c>
      <c r="F147" s="158">
        <f>SUM(F148:F196)</f>
        <v>115366</v>
      </c>
      <c r="G147" s="158">
        <f>SUM(G148:G194)</f>
        <v>89193</v>
      </c>
      <c r="H147" s="127">
        <f t="shared" si="12"/>
        <v>0.77313073175805702</v>
      </c>
      <c r="I147" s="158">
        <f>SUM(I148:I194)</f>
        <v>87574</v>
      </c>
      <c r="J147" s="158">
        <f>SUM(J148:J194)</f>
        <v>86915</v>
      </c>
      <c r="K147" s="127">
        <f t="shared" si="13"/>
        <v>0.99247493548313426</v>
      </c>
      <c r="L147" s="158">
        <f>SUM(L148:L196)</f>
        <v>325400</v>
      </c>
      <c r="M147" s="158">
        <f>SUM(M148:M194)</f>
        <v>42512</v>
      </c>
      <c r="N147" s="127">
        <f t="shared" si="14"/>
        <v>0.13064535955746773</v>
      </c>
      <c r="O147" s="129">
        <f t="shared" si="10"/>
        <v>640340</v>
      </c>
      <c r="P147" s="129">
        <f t="shared" si="10"/>
        <v>328717.28100000002</v>
      </c>
      <c r="Q147" s="127">
        <f t="shared" si="15"/>
        <v>0.5133480354186839</v>
      </c>
    </row>
    <row r="148" spans="1:17" s="72" customFormat="1" ht="38.25">
      <c r="A148" s="52"/>
      <c r="B148" s="159" t="s">
        <v>481</v>
      </c>
      <c r="C148" s="160">
        <v>1500</v>
      </c>
      <c r="D148" s="161">
        <v>443.92099999999999</v>
      </c>
      <c r="E148" s="87">
        <f t="shared" si="11"/>
        <v>0.29594733333333334</v>
      </c>
      <c r="F148" s="160">
        <v>1056</v>
      </c>
      <c r="G148" s="161">
        <v>1056</v>
      </c>
      <c r="H148" s="87">
        <f t="shared" si="12"/>
        <v>1</v>
      </c>
      <c r="I148" s="160">
        <v>15000</v>
      </c>
      <c r="J148" s="161">
        <v>14993</v>
      </c>
      <c r="K148" s="87">
        <f t="shared" si="13"/>
        <v>0.99953333333333338</v>
      </c>
      <c r="L148" s="160">
        <v>25000</v>
      </c>
      <c r="M148" s="161">
        <v>12100</v>
      </c>
      <c r="N148" s="87">
        <f t="shared" si="14"/>
        <v>0.48399999999999999</v>
      </c>
      <c r="O148" s="86">
        <f t="shared" si="10"/>
        <v>42556</v>
      </c>
      <c r="P148" s="86">
        <f t="shared" si="10"/>
        <v>28592.920999999998</v>
      </c>
      <c r="Q148" s="87">
        <f t="shared" si="15"/>
        <v>0.67188929880627879</v>
      </c>
    </row>
    <row r="149" spans="1:17" s="72" customFormat="1" ht="38.25">
      <c r="A149" s="56"/>
      <c r="B149" s="65" t="s">
        <v>482</v>
      </c>
      <c r="C149" s="99">
        <v>3000</v>
      </c>
      <c r="D149" s="58">
        <v>3000</v>
      </c>
      <c r="E149" s="53">
        <f t="shared" si="11"/>
        <v>1</v>
      </c>
      <c r="F149" s="99"/>
      <c r="G149" s="58"/>
      <c r="H149" s="53"/>
      <c r="I149" s="99">
        <v>15000</v>
      </c>
      <c r="J149" s="58">
        <v>14890</v>
      </c>
      <c r="K149" s="53">
        <f t="shared" si="13"/>
        <v>0.9926666666666667</v>
      </c>
      <c r="L149" s="99">
        <v>30000</v>
      </c>
      <c r="M149" s="58">
        <v>30000</v>
      </c>
      <c r="N149" s="53">
        <f t="shared" si="14"/>
        <v>1</v>
      </c>
      <c r="O149" s="57">
        <f t="shared" si="10"/>
        <v>48000</v>
      </c>
      <c r="P149" s="57">
        <f t="shared" si="10"/>
        <v>47890</v>
      </c>
      <c r="Q149" s="53">
        <f t="shared" si="15"/>
        <v>0.99770833333333331</v>
      </c>
    </row>
    <row r="150" spans="1:17" s="72" customFormat="1" ht="12.75">
      <c r="A150" s="56"/>
      <c r="B150" s="65" t="s">
        <v>800</v>
      </c>
      <c r="C150" s="99"/>
      <c r="D150" s="58"/>
      <c r="E150" s="53"/>
      <c r="F150" s="99"/>
      <c r="G150" s="58"/>
      <c r="H150" s="53"/>
      <c r="I150" s="99">
        <v>1000</v>
      </c>
      <c r="J150" s="58">
        <v>1000</v>
      </c>
      <c r="K150" s="53">
        <f t="shared" si="13"/>
        <v>1</v>
      </c>
      <c r="L150" s="99"/>
      <c r="M150" s="58"/>
      <c r="N150" s="53"/>
      <c r="O150" s="57">
        <f t="shared" si="10"/>
        <v>1000</v>
      </c>
      <c r="P150" s="57">
        <f t="shared" si="10"/>
        <v>1000</v>
      </c>
      <c r="Q150" s="53">
        <f t="shared" si="15"/>
        <v>1</v>
      </c>
    </row>
    <row r="151" spans="1:17" s="72" customFormat="1" ht="38.25">
      <c r="A151" s="56"/>
      <c r="B151" s="68" t="s">
        <v>483</v>
      </c>
      <c r="C151" s="99">
        <v>1500</v>
      </c>
      <c r="D151" s="99">
        <v>1500</v>
      </c>
      <c r="E151" s="53">
        <f t="shared" si="11"/>
        <v>1</v>
      </c>
      <c r="F151" s="99"/>
      <c r="G151" s="99"/>
      <c r="H151" s="53"/>
      <c r="I151" s="99">
        <v>15000</v>
      </c>
      <c r="J151" s="99">
        <v>15000</v>
      </c>
      <c r="K151" s="53">
        <f t="shared" si="13"/>
        <v>1</v>
      </c>
      <c r="L151" s="99">
        <v>25000</v>
      </c>
      <c r="M151" s="99">
        <v>412</v>
      </c>
      <c r="N151" s="53">
        <f t="shared" si="14"/>
        <v>1.6480000000000002E-2</v>
      </c>
      <c r="O151" s="57">
        <f t="shared" si="10"/>
        <v>41500</v>
      </c>
      <c r="P151" s="57">
        <f t="shared" si="10"/>
        <v>16912</v>
      </c>
      <c r="Q151" s="53">
        <f t="shared" si="15"/>
        <v>0.40751807228915665</v>
      </c>
    </row>
    <row r="152" spans="1:17" s="72" customFormat="1" ht="25.5">
      <c r="A152" s="56"/>
      <c r="B152" s="68" t="s">
        <v>484</v>
      </c>
      <c r="C152" s="99">
        <v>1500</v>
      </c>
      <c r="D152" s="58">
        <v>653.80899999999997</v>
      </c>
      <c r="E152" s="53">
        <f t="shared" si="11"/>
        <v>0.43587266666666663</v>
      </c>
      <c r="F152" s="99">
        <v>846</v>
      </c>
      <c r="G152" s="58">
        <v>846</v>
      </c>
      <c r="H152" s="53">
        <f t="shared" si="12"/>
        <v>1</v>
      </c>
      <c r="I152" s="99"/>
      <c r="J152" s="58"/>
      <c r="K152" s="53"/>
      <c r="L152" s="99"/>
      <c r="M152" s="58"/>
      <c r="N152" s="53"/>
      <c r="O152" s="57">
        <f t="shared" si="10"/>
        <v>2346</v>
      </c>
      <c r="P152" s="57">
        <f t="shared" si="10"/>
        <v>1499.809</v>
      </c>
      <c r="Q152" s="53">
        <f t="shared" si="15"/>
        <v>0.63930477408354647</v>
      </c>
    </row>
    <row r="153" spans="1:17" s="72" customFormat="1" ht="25.5">
      <c r="A153" s="56"/>
      <c r="B153" s="68" t="s">
        <v>485</v>
      </c>
      <c r="C153" s="99">
        <v>1500</v>
      </c>
      <c r="D153" s="99">
        <v>1500</v>
      </c>
      <c r="E153" s="53">
        <f t="shared" si="11"/>
        <v>1</v>
      </c>
      <c r="F153" s="99"/>
      <c r="G153" s="99"/>
      <c r="H153" s="53"/>
      <c r="I153" s="99"/>
      <c r="J153" s="99"/>
      <c r="K153" s="53"/>
      <c r="L153" s="99"/>
      <c r="M153" s="99"/>
      <c r="N153" s="53"/>
      <c r="O153" s="57">
        <f t="shared" si="10"/>
        <v>1500</v>
      </c>
      <c r="P153" s="57">
        <f t="shared" si="10"/>
        <v>1500</v>
      </c>
      <c r="Q153" s="53">
        <f t="shared" si="15"/>
        <v>1</v>
      </c>
    </row>
    <row r="154" spans="1:17" s="72" customFormat="1" ht="12.75">
      <c r="A154" s="56"/>
      <c r="B154" s="68" t="s">
        <v>801</v>
      </c>
      <c r="C154" s="99"/>
      <c r="D154" s="99"/>
      <c r="E154" s="53"/>
      <c r="F154" s="99">
        <v>1900</v>
      </c>
      <c r="G154" s="99">
        <v>1788</v>
      </c>
      <c r="H154" s="53">
        <f t="shared" si="12"/>
        <v>0.94105263157894736</v>
      </c>
      <c r="I154" s="99">
        <v>112</v>
      </c>
      <c r="J154" s="99">
        <v>0</v>
      </c>
      <c r="K154" s="53">
        <f t="shared" si="13"/>
        <v>0</v>
      </c>
      <c r="L154" s="99"/>
      <c r="M154" s="99"/>
      <c r="N154" s="53"/>
      <c r="O154" s="57">
        <f t="shared" si="10"/>
        <v>2012</v>
      </c>
      <c r="P154" s="57">
        <f t="shared" si="10"/>
        <v>1788</v>
      </c>
      <c r="Q154" s="53">
        <f t="shared" si="15"/>
        <v>0.88866799204771374</v>
      </c>
    </row>
    <row r="155" spans="1:17" s="72" customFormat="1" ht="25.5">
      <c r="A155" s="56"/>
      <c r="B155" s="68" t="s">
        <v>802</v>
      </c>
      <c r="C155" s="99"/>
      <c r="D155" s="99"/>
      <c r="E155" s="53"/>
      <c r="F155" s="99">
        <v>4000</v>
      </c>
      <c r="G155" s="99">
        <v>3638</v>
      </c>
      <c r="H155" s="53">
        <f t="shared" si="12"/>
        <v>0.90949999999999998</v>
      </c>
      <c r="I155" s="99">
        <v>362</v>
      </c>
      <c r="J155" s="99">
        <v>342</v>
      </c>
      <c r="K155" s="53">
        <f t="shared" si="13"/>
        <v>0.94475138121546964</v>
      </c>
      <c r="L155" s="99"/>
      <c r="M155" s="99"/>
      <c r="N155" s="53"/>
      <c r="O155" s="57">
        <f t="shared" si="10"/>
        <v>4362</v>
      </c>
      <c r="P155" s="57">
        <f t="shared" si="10"/>
        <v>3980</v>
      </c>
      <c r="Q155" s="53">
        <f t="shared" si="15"/>
        <v>0.91242549289316832</v>
      </c>
    </row>
    <row r="156" spans="1:17" s="72" customFormat="1" ht="25.5">
      <c r="A156" s="56"/>
      <c r="B156" s="68" t="s">
        <v>803</v>
      </c>
      <c r="C156" s="99"/>
      <c r="D156" s="99"/>
      <c r="E156" s="53"/>
      <c r="F156" s="99"/>
      <c r="G156" s="99"/>
      <c r="H156" s="53"/>
      <c r="I156" s="99">
        <v>1100</v>
      </c>
      <c r="J156" s="99">
        <v>1012</v>
      </c>
      <c r="K156" s="53">
        <f t="shared" si="13"/>
        <v>0.92</v>
      </c>
      <c r="L156" s="99"/>
      <c r="M156" s="99"/>
      <c r="N156" s="53"/>
      <c r="O156" s="57">
        <f t="shared" si="10"/>
        <v>1100</v>
      </c>
      <c r="P156" s="57">
        <f t="shared" si="10"/>
        <v>1012</v>
      </c>
      <c r="Q156" s="53">
        <f t="shared" si="15"/>
        <v>0.92</v>
      </c>
    </row>
    <row r="157" spans="1:17" s="72" customFormat="1" ht="25.5">
      <c r="A157" s="56"/>
      <c r="B157" s="68" t="s">
        <v>804</v>
      </c>
      <c r="C157" s="99"/>
      <c r="D157" s="99"/>
      <c r="E157" s="53"/>
      <c r="F157" s="99"/>
      <c r="G157" s="99"/>
      <c r="H157" s="53"/>
      <c r="I157" s="99">
        <v>1000</v>
      </c>
      <c r="J157" s="99">
        <v>959</v>
      </c>
      <c r="K157" s="53">
        <f t="shared" si="13"/>
        <v>0.95899999999999996</v>
      </c>
      <c r="L157" s="99"/>
      <c r="M157" s="99"/>
      <c r="N157" s="53"/>
      <c r="O157" s="57">
        <f t="shared" si="10"/>
        <v>1000</v>
      </c>
      <c r="P157" s="57">
        <f t="shared" si="10"/>
        <v>959</v>
      </c>
      <c r="Q157" s="53">
        <f t="shared" si="15"/>
        <v>0.95899999999999996</v>
      </c>
    </row>
    <row r="158" spans="1:17" s="72" customFormat="1" ht="25.5">
      <c r="A158" s="56"/>
      <c r="B158" s="68" t="s">
        <v>684</v>
      </c>
      <c r="C158" s="99"/>
      <c r="D158" s="99"/>
      <c r="E158" s="53"/>
      <c r="F158" s="99">
        <v>15000</v>
      </c>
      <c r="G158" s="99">
        <v>15000</v>
      </c>
      <c r="H158" s="53">
        <f t="shared" si="12"/>
        <v>1</v>
      </c>
      <c r="I158" s="99"/>
      <c r="J158" s="99"/>
      <c r="K158" s="53"/>
      <c r="L158" s="99"/>
      <c r="M158" s="99"/>
      <c r="N158" s="53"/>
      <c r="O158" s="57"/>
      <c r="P158" s="57"/>
      <c r="Q158" s="53"/>
    </row>
    <row r="159" spans="1:17" s="72" customFormat="1" ht="12.75">
      <c r="A159" s="56"/>
      <c r="B159" s="68" t="s">
        <v>805</v>
      </c>
      <c r="C159" s="99"/>
      <c r="D159" s="99"/>
      <c r="E159" s="53"/>
      <c r="F159" s="99">
        <v>1300</v>
      </c>
      <c r="G159" s="99">
        <v>1013</v>
      </c>
      <c r="H159" s="53">
        <f t="shared" si="12"/>
        <v>0.77923076923076928</v>
      </c>
      <c r="I159" s="99"/>
      <c r="J159" s="99"/>
      <c r="K159" s="53"/>
      <c r="L159" s="99"/>
      <c r="M159" s="99"/>
      <c r="N159" s="53"/>
      <c r="O159" s="57">
        <f t="shared" si="10"/>
        <v>1300</v>
      </c>
      <c r="P159" s="57">
        <f t="shared" si="10"/>
        <v>1013</v>
      </c>
      <c r="Q159" s="53">
        <f t="shared" si="15"/>
        <v>0.77923076923076928</v>
      </c>
    </row>
    <row r="160" spans="1:17" s="72" customFormat="1" ht="25.5">
      <c r="A160" s="56"/>
      <c r="B160" s="68" t="s">
        <v>806</v>
      </c>
      <c r="C160" s="99"/>
      <c r="D160" s="99"/>
      <c r="E160" s="53"/>
      <c r="F160" s="99"/>
      <c r="G160" s="99"/>
      <c r="H160" s="53"/>
      <c r="I160" s="99">
        <v>1000</v>
      </c>
      <c r="J160" s="99">
        <v>1000</v>
      </c>
      <c r="K160" s="53">
        <f t="shared" si="13"/>
        <v>1</v>
      </c>
      <c r="L160" s="99"/>
      <c r="M160" s="99"/>
      <c r="N160" s="53"/>
      <c r="O160" s="57">
        <f t="shared" ref="O160:P196" si="16">C160+F160+I160+L160</f>
        <v>1000</v>
      </c>
      <c r="P160" s="57">
        <f t="shared" si="16"/>
        <v>1000</v>
      </c>
      <c r="Q160" s="53">
        <f t="shared" si="15"/>
        <v>1</v>
      </c>
    </row>
    <row r="161" spans="1:17" s="72" customFormat="1" ht="25.5">
      <c r="A161" s="56"/>
      <c r="B161" s="68" t="s">
        <v>486</v>
      </c>
      <c r="C161" s="99">
        <v>2000</v>
      </c>
      <c r="D161" s="58">
        <v>2000</v>
      </c>
      <c r="E161" s="53">
        <f t="shared" si="11"/>
        <v>1</v>
      </c>
      <c r="F161" s="99"/>
      <c r="G161" s="58"/>
      <c r="H161" s="53"/>
      <c r="I161" s="99"/>
      <c r="J161" s="58"/>
      <c r="K161" s="53"/>
      <c r="L161" s="99"/>
      <c r="M161" s="58"/>
      <c r="N161" s="53"/>
      <c r="O161" s="57">
        <f t="shared" si="16"/>
        <v>2000</v>
      </c>
      <c r="P161" s="57">
        <f t="shared" si="16"/>
        <v>2000</v>
      </c>
      <c r="Q161" s="53">
        <f t="shared" si="15"/>
        <v>1</v>
      </c>
    </row>
    <row r="162" spans="1:17" s="72" customFormat="1" ht="12.75">
      <c r="A162" s="56"/>
      <c r="B162" s="65"/>
      <c r="C162" s="99"/>
      <c r="D162" s="58"/>
      <c r="E162" s="53"/>
      <c r="F162" s="66"/>
      <c r="G162" s="58"/>
      <c r="H162" s="53"/>
      <c r="I162" s="99"/>
      <c r="J162" s="58"/>
      <c r="K162" s="53"/>
      <c r="L162" s="99"/>
      <c r="M162" s="58"/>
      <c r="N162" s="53"/>
      <c r="O162" s="57"/>
      <c r="P162" s="57"/>
      <c r="Q162" s="53"/>
    </row>
    <row r="163" spans="1:17" s="72" customFormat="1" ht="12.75">
      <c r="A163" s="56"/>
      <c r="B163" s="68"/>
      <c r="C163" s="99"/>
      <c r="D163" s="58"/>
      <c r="E163" s="53"/>
      <c r="F163" s="66"/>
      <c r="G163" s="58"/>
      <c r="H163" s="53"/>
      <c r="I163" s="99"/>
      <c r="J163" s="58"/>
      <c r="K163" s="53"/>
      <c r="L163" s="99"/>
      <c r="M163" s="58"/>
      <c r="N163" s="53"/>
      <c r="O163" s="57"/>
      <c r="P163" s="57"/>
      <c r="Q163" s="53"/>
    </row>
    <row r="164" spans="1:17" s="72" customFormat="1" ht="12.75">
      <c r="A164" s="56"/>
      <c r="B164" s="68" t="s">
        <v>695</v>
      </c>
      <c r="C164" s="99"/>
      <c r="D164" s="58"/>
      <c r="E164" s="53"/>
      <c r="F164" s="99"/>
      <c r="G164" s="58"/>
      <c r="H164" s="53"/>
      <c r="I164" s="99">
        <v>3000</v>
      </c>
      <c r="J164" s="58">
        <v>2719</v>
      </c>
      <c r="K164" s="53">
        <f t="shared" si="13"/>
        <v>0.90633333333333332</v>
      </c>
      <c r="L164" s="99"/>
      <c r="M164" s="58"/>
      <c r="N164" s="53"/>
      <c r="O164" s="57">
        <f t="shared" si="16"/>
        <v>3000</v>
      </c>
      <c r="P164" s="57">
        <f t="shared" si="16"/>
        <v>2719</v>
      </c>
      <c r="Q164" s="53">
        <f t="shared" si="15"/>
        <v>0.90633333333333332</v>
      </c>
    </row>
    <row r="165" spans="1:17" s="72" customFormat="1" ht="12.75">
      <c r="A165" s="56"/>
      <c r="B165" s="68" t="s">
        <v>807</v>
      </c>
      <c r="C165" s="99"/>
      <c r="D165" s="58"/>
      <c r="E165" s="53"/>
      <c r="F165" s="99"/>
      <c r="G165" s="58"/>
      <c r="H165" s="53"/>
      <c r="I165" s="99">
        <v>2000</v>
      </c>
      <c r="J165" s="58">
        <v>2000</v>
      </c>
      <c r="K165" s="53">
        <f t="shared" si="13"/>
        <v>1</v>
      </c>
      <c r="L165" s="99"/>
      <c r="M165" s="58"/>
      <c r="N165" s="53"/>
      <c r="O165" s="57">
        <f t="shared" si="16"/>
        <v>2000</v>
      </c>
      <c r="P165" s="57">
        <f t="shared" si="16"/>
        <v>2000</v>
      </c>
      <c r="Q165" s="53">
        <f t="shared" si="15"/>
        <v>1</v>
      </c>
    </row>
    <row r="166" spans="1:17" s="72" customFormat="1" ht="12.75">
      <c r="A166" s="56"/>
      <c r="B166" s="68"/>
      <c r="C166" s="99"/>
      <c r="D166" s="58"/>
      <c r="E166" s="53"/>
      <c r="F166" s="99"/>
      <c r="G166" s="58"/>
      <c r="H166" s="53"/>
      <c r="I166" s="99"/>
      <c r="J166" s="58"/>
      <c r="K166" s="53"/>
      <c r="L166" s="99"/>
      <c r="M166" s="58"/>
      <c r="N166" s="53"/>
      <c r="O166" s="57"/>
      <c r="P166" s="57"/>
      <c r="Q166" s="53"/>
    </row>
    <row r="167" spans="1:17" s="72" customFormat="1" ht="25.5">
      <c r="A167" s="56"/>
      <c r="B167" s="68" t="s">
        <v>808</v>
      </c>
      <c r="C167" s="99"/>
      <c r="D167" s="58"/>
      <c r="E167" s="53"/>
      <c r="F167" s="99"/>
      <c r="G167" s="58"/>
      <c r="H167" s="53"/>
      <c r="I167" s="99">
        <v>4000</v>
      </c>
      <c r="J167" s="58">
        <v>4000</v>
      </c>
      <c r="K167" s="53">
        <f t="shared" si="13"/>
        <v>1</v>
      </c>
      <c r="L167" s="99"/>
      <c r="M167" s="58"/>
      <c r="N167" s="53"/>
      <c r="O167" s="57">
        <f t="shared" si="16"/>
        <v>4000</v>
      </c>
      <c r="P167" s="57">
        <f t="shared" si="16"/>
        <v>4000</v>
      </c>
      <c r="Q167" s="53">
        <f t="shared" si="15"/>
        <v>1</v>
      </c>
    </row>
    <row r="168" spans="1:17" s="72" customFormat="1" ht="25.5">
      <c r="A168" s="56"/>
      <c r="B168" s="100" t="s">
        <v>487</v>
      </c>
      <c r="C168" s="99">
        <v>3000</v>
      </c>
      <c r="D168" s="99">
        <v>3000</v>
      </c>
      <c r="E168" s="53">
        <f t="shared" si="11"/>
        <v>1</v>
      </c>
      <c r="F168" s="99"/>
      <c r="G168" s="99"/>
      <c r="H168" s="53"/>
      <c r="I168" s="99"/>
      <c r="J168" s="99"/>
      <c r="K168" s="53"/>
      <c r="L168" s="99"/>
      <c r="M168" s="99"/>
      <c r="N168" s="53"/>
      <c r="O168" s="57">
        <f t="shared" si="16"/>
        <v>3000</v>
      </c>
      <c r="P168" s="57">
        <f t="shared" si="16"/>
        <v>3000</v>
      </c>
      <c r="Q168" s="53">
        <f t="shared" si="15"/>
        <v>1</v>
      </c>
    </row>
    <row r="169" spans="1:17" s="72" customFormat="1" ht="25.5">
      <c r="A169" s="56"/>
      <c r="B169" s="101" t="s">
        <v>488</v>
      </c>
      <c r="C169" s="99">
        <v>2800</v>
      </c>
      <c r="D169" s="99">
        <v>2800</v>
      </c>
      <c r="E169" s="53">
        <f t="shared" si="11"/>
        <v>1</v>
      </c>
      <c r="F169" s="61">
        <v>25000</v>
      </c>
      <c r="G169" s="99">
        <v>0</v>
      </c>
      <c r="H169" s="53">
        <f t="shared" si="12"/>
        <v>0</v>
      </c>
      <c r="I169" s="99">
        <v>25000</v>
      </c>
      <c r="J169" s="99">
        <v>25000</v>
      </c>
      <c r="K169" s="53">
        <f t="shared" si="13"/>
        <v>1</v>
      </c>
      <c r="L169" s="99"/>
      <c r="M169" s="99"/>
      <c r="N169" s="53"/>
      <c r="O169" s="57">
        <f t="shared" si="16"/>
        <v>52800</v>
      </c>
      <c r="P169" s="57">
        <f t="shared" si="16"/>
        <v>27800</v>
      </c>
      <c r="Q169" s="53">
        <f t="shared" si="15"/>
        <v>0.52651515151515149</v>
      </c>
    </row>
    <row r="170" spans="1:17" s="72" customFormat="1" ht="25.5">
      <c r="A170" s="56"/>
      <c r="B170" s="101" t="s">
        <v>447</v>
      </c>
      <c r="C170" s="99">
        <v>850</v>
      </c>
      <c r="D170" s="99">
        <v>850</v>
      </c>
      <c r="E170" s="53">
        <f t="shared" si="11"/>
        <v>1</v>
      </c>
      <c r="F170" s="99"/>
      <c r="G170" s="99"/>
      <c r="H170" s="53"/>
      <c r="I170" s="99"/>
      <c r="J170" s="99"/>
      <c r="K170" s="53"/>
      <c r="L170" s="99"/>
      <c r="M170" s="99"/>
      <c r="N170" s="53"/>
      <c r="O170" s="57">
        <f t="shared" si="16"/>
        <v>850</v>
      </c>
      <c r="P170" s="57">
        <f t="shared" si="16"/>
        <v>850</v>
      </c>
      <c r="Q170" s="53">
        <f t="shared" si="15"/>
        <v>1</v>
      </c>
    </row>
    <row r="171" spans="1:17" s="72" customFormat="1" ht="12.75">
      <c r="A171" s="56"/>
      <c r="B171" s="101" t="s">
        <v>489</v>
      </c>
      <c r="C171" s="99">
        <v>3000</v>
      </c>
      <c r="D171" s="99">
        <v>3000</v>
      </c>
      <c r="E171" s="53">
        <f t="shared" ref="E171:E195" si="17">D171/C171</f>
        <v>1</v>
      </c>
      <c r="F171" s="99"/>
      <c r="G171" s="99"/>
      <c r="H171" s="53"/>
      <c r="I171" s="99"/>
      <c r="J171" s="99"/>
      <c r="K171" s="53"/>
      <c r="L171" s="99"/>
      <c r="M171" s="99"/>
      <c r="N171" s="53"/>
      <c r="O171" s="57">
        <f t="shared" si="16"/>
        <v>3000</v>
      </c>
      <c r="P171" s="57">
        <f t="shared" si="16"/>
        <v>3000</v>
      </c>
      <c r="Q171" s="53">
        <f t="shared" si="15"/>
        <v>1</v>
      </c>
    </row>
    <row r="172" spans="1:17" s="72" customFormat="1" ht="25.5">
      <c r="A172" s="56"/>
      <c r="B172" s="100" t="s">
        <v>490</v>
      </c>
      <c r="C172" s="99">
        <v>3000</v>
      </c>
      <c r="D172" s="99">
        <v>3000</v>
      </c>
      <c r="E172" s="53">
        <f t="shared" si="17"/>
        <v>1</v>
      </c>
      <c r="F172" s="99">
        <v>5092</v>
      </c>
      <c r="G172" s="99">
        <v>4680</v>
      </c>
      <c r="H172" s="53">
        <f t="shared" si="12"/>
        <v>0.91908876669285156</v>
      </c>
      <c r="I172" s="99"/>
      <c r="J172" s="99"/>
      <c r="K172" s="53"/>
      <c r="L172" s="99"/>
      <c r="M172" s="99"/>
      <c r="N172" s="53"/>
      <c r="O172" s="57">
        <f t="shared" si="16"/>
        <v>8092</v>
      </c>
      <c r="P172" s="57">
        <f t="shared" si="16"/>
        <v>7680</v>
      </c>
      <c r="Q172" s="53">
        <f t="shared" si="15"/>
        <v>0.94908551655956497</v>
      </c>
    </row>
    <row r="173" spans="1:17" s="72" customFormat="1" ht="25.5">
      <c r="A173" s="56"/>
      <c r="B173" s="100" t="s">
        <v>491</v>
      </c>
      <c r="C173" s="99">
        <v>1600</v>
      </c>
      <c r="D173" s="99">
        <v>1599.5509999999999</v>
      </c>
      <c r="E173" s="53">
        <f t="shared" si="17"/>
        <v>0.99971937499999997</v>
      </c>
      <c r="F173" s="99"/>
      <c r="G173" s="99"/>
      <c r="H173" s="53"/>
      <c r="I173" s="99"/>
      <c r="J173" s="99"/>
      <c r="K173" s="53"/>
      <c r="L173" s="99"/>
      <c r="M173" s="99"/>
      <c r="N173" s="53"/>
      <c r="O173" s="57">
        <f t="shared" si="16"/>
        <v>1600</v>
      </c>
      <c r="P173" s="57">
        <f t="shared" si="16"/>
        <v>1599.5509999999999</v>
      </c>
      <c r="Q173" s="53">
        <f t="shared" si="15"/>
        <v>0.99971937499999997</v>
      </c>
    </row>
    <row r="174" spans="1:17" s="72" customFormat="1" ht="25.5">
      <c r="A174" s="56"/>
      <c r="B174" s="100" t="s">
        <v>809</v>
      </c>
      <c r="C174" s="99"/>
      <c r="D174" s="99"/>
      <c r="E174" s="53"/>
      <c r="F174" s="99">
        <v>1172</v>
      </c>
      <c r="G174" s="99">
        <v>1172</v>
      </c>
      <c r="H174" s="53">
        <f t="shared" si="12"/>
        <v>1</v>
      </c>
      <c r="I174" s="99"/>
      <c r="J174" s="99"/>
      <c r="K174" s="53"/>
      <c r="L174" s="99"/>
      <c r="M174" s="99"/>
      <c r="N174" s="53"/>
      <c r="O174" s="57">
        <f t="shared" si="16"/>
        <v>1172</v>
      </c>
      <c r="P174" s="57">
        <f t="shared" si="16"/>
        <v>1172</v>
      </c>
      <c r="Q174" s="53">
        <f t="shared" si="15"/>
        <v>1</v>
      </c>
    </row>
    <row r="175" spans="1:17" s="72" customFormat="1" ht="25.5">
      <c r="A175" s="56"/>
      <c r="B175" s="101" t="s">
        <v>450</v>
      </c>
      <c r="C175" s="99">
        <v>4500</v>
      </c>
      <c r="D175" s="58">
        <v>4500</v>
      </c>
      <c r="E175" s="53">
        <f t="shared" si="17"/>
        <v>1</v>
      </c>
      <c r="F175" s="99"/>
      <c r="G175" s="58"/>
      <c r="H175" s="53"/>
      <c r="I175" s="99"/>
      <c r="J175" s="58"/>
      <c r="K175" s="53"/>
      <c r="L175" s="99"/>
      <c r="M175" s="58"/>
      <c r="N175" s="53"/>
      <c r="O175" s="57">
        <f t="shared" si="16"/>
        <v>4500</v>
      </c>
      <c r="P175" s="57">
        <f t="shared" si="16"/>
        <v>4500</v>
      </c>
      <c r="Q175" s="53">
        <f t="shared" si="15"/>
        <v>1</v>
      </c>
    </row>
    <row r="176" spans="1:17" s="72" customFormat="1" ht="12.75">
      <c r="A176" s="56"/>
      <c r="B176" s="101" t="s">
        <v>492</v>
      </c>
      <c r="C176" s="99">
        <v>6000</v>
      </c>
      <c r="D176" s="99">
        <v>6000</v>
      </c>
      <c r="E176" s="53">
        <f t="shared" si="17"/>
        <v>1</v>
      </c>
      <c r="F176" s="99"/>
      <c r="G176" s="99"/>
      <c r="H176" s="53"/>
      <c r="I176" s="99"/>
      <c r="J176" s="99"/>
      <c r="K176" s="53"/>
      <c r="L176" s="99"/>
      <c r="M176" s="99"/>
      <c r="N176" s="53"/>
      <c r="O176" s="57">
        <f t="shared" si="16"/>
        <v>6000</v>
      </c>
      <c r="P176" s="57">
        <f t="shared" si="16"/>
        <v>6000</v>
      </c>
      <c r="Q176" s="53">
        <f t="shared" si="15"/>
        <v>1</v>
      </c>
    </row>
    <row r="177" spans="1:17" s="72" customFormat="1" ht="12.75">
      <c r="A177" s="56"/>
      <c r="B177" s="101" t="s">
        <v>493</v>
      </c>
      <c r="C177" s="99">
        <v>1500</v>
      </c>
      <c r="D177" s="58">
        <v>1500</v>
      </c>
      <c r="E177" s="53">
        <f t="shared" si="17"/>
        <v>1</v>
      </c>
      <c r="F177" s="99"/>
      <c r="G177" s="58"/>
      <c r="H177" s="53"/>
      <c r="I177" s="99"/>
      <c r="J177" s="58"/>
      <c r="K177" s="53"/>
      <c r="L177" s="99"/>
      <c r="M177" s="58"/>
      <c r="N177" s="53"/>
      <c r="O177" s="57">
        <f t="shared" si="16"/>
        <v>1500</v>
      </c>
      <c r="P177" s="57">
        <f t="shared" si="16"/>
        <v>1500</v>
      </c>
      <c r="Q177" s="53">
        <f t="shared" si="15"/>
        <v>1</v>
      </c>
    </row>
    <row r="178" spans="1:17" s="72" customFormat="1" ht="25.5">
      <c r="A178" s="56"/>
      <c r="B178" s="101" t="s">
        <v>494</v>
      </c>
      <c r="C178" s="99">
        <v>6000</v>
      </c>
      <c r="D178" s="58">
        <v>6000</v>
      </c>
      <c r="E178" s="53">
        <f t="shared" si="17"/>
        <v>1</v>
      </c>
      <c r="F178" s="99"/>
      <c r="G178" s="58"/>
      <c r="H178" s="53"/>
      <c r="I178" s="99"/>
      <c r="J178" s="58"/>
      <c r="K178" s="53"/>
      <c r="L178" s="99"/>
      <c r="M178" s="58"/>
      <c r="N178" s="53"/>
      <c r="O178" s="57">
        <f t="shared" si="16"/>
        <v>6000</v>
      </c>
      <c r="P178" s="57">
        <f t="shared" si="16"/>
        <v>6000</v>
      </c>
      <c r="Q178" s="53">
        <f t="shared" si="15"/>
        <v>1</v>
      </c>
    </row>
    <row r="179" spans="1:17" s="72" customFormat="1" ht="25.5">
      <c r="A179" s="56"/>
      <c r="B179" s="101" t="s">
        <v>495</v>
      </c>
      <c r="C179" s="99">
        <v>48750</v>
      </c>
      <c r="D179" s="58">
        <v>48750</v>
      </c>
      <c r="E179" s="53">
        <f t="shared" si="17"/>
        <v>1</v>
      </c>
      <c r="F179" s="99">
        <v>60000</v>
      </c>
      <c r="G179" s="58">
        <v>60000</v>
      </c>
      <c r="H179" s="53">
        <f t="shared" si="12"/>
        <v>1</v>
      </c>
      <c r="I179" s="99">
        <v>4000</v>
      </c>
      <c r="J179" s="58">
        <v>4000</v>
      </c>
      <c r="K179" s="53">
        <f t="shared" si="13"/>
        <v>1</v>
      </c>
      <c r="L179" s="99"/>
      <c r="M179" s="58"/>
      <c r="N179" s="53"/>
      <c r="O179" s="57">
        <f t="shared" si="16"/>
        <v>112750</v>
      </c>
      <c r="P179" s="57">
        <f t="shared" si="16"/>
        <v>112750</v>
      </c>
      <c r="Q179" s="53">
        <f t="shared" si="15"/>
        <v>1</v>
      </c>
    </row>
    <row r="180" spans="1:17" s="72" customFormat="1" ht="12.75">
      <c r="A180" s="56"/>
      <c r="B180" s="101" t="s">
        <v>810</v>
      </c>
      <c r="C180" s="99"/>
      <c r="D180" s="58"/>
      <c r="E180" s="53"/>
      <c r="F180" s="99"/>
      <c r="G180" s="58"/>
      <c r="H180" s="53"/>
      <c r="I180" s="99"/>
      <c r="J180" s="58"/>
      <c r="K180" s="53"/>
      <c r="L180" s="99">
        <v>5000</v>
      </c>
      <c r="M180" s="58">
        <v>0</v>
      </c>
      <c r="N180" s="53">
        <f t="shared" si="14"/>
        <v>0</v>
      </c>
      <c r="O180" s="57">
        <f t="shared" si="16"/>
        <v>5000</v>
      </c>
      <c r="P180" s="57">
        <f t="shared" si="16"/>
        <v>0</v>
      </c>
      <c r="Q180" s="53">
        <f t="shared" si="15"/>
        <v>0</v>
      </c>
    </row>
    <row r="181" spans="1:17" s="72" customFormat="1" ht="12.75">
      <c r="A181" s="56"/>
      <c r="B181" s="101" t="s">
        <v>811</v>
      </c>
      <c r="C181" s="99"/>
      <c r="D181" s="58"/>
      <c r="E181" s="53"/>
      <c r="F181" s="99"/>
      <c r="G181" s="58"/>
      <c r="H181" s="53"/>
      <c r="I181" s="99"/>
      <c r="J181" s="58"/>
      <c r="K181" s="53"/>
      <c r="L181" s="99">
        <v>5000</v>
      </c>
      <c r="M181" s="58">
        <v>0</v>
      </c>
      <c r="N181" s="53">
        <f t="shared" si="14"/>
        <v>0</v>
      </c>
      <c r="O181" s="57">
        <f t="shared" si="16"/>
        <v>5000</v>
      </c>
      <c r="P181" s="57">
        <f t="shared" si="16"/>
        <v>0</v>
      </c>
      <c r="Q181" s="53">
        <f t="shared" si="15"/>
        <v>0</v>
      </c>
    </row>
    <row r="182" spans="1:17" s="72" customFormat="1" ht="12.75">
      <c r="A182" s="56"/>
      <c r="B182" s="101" t="s">
        <v>812</v>
      </c>
      <c r="C182" s="99"/>
      <c r="D182" s="58"/>
      <c r="E182" s="53"/>
      <c r="F182" s="99"/>
      <c r="G182" s="58"/>
      <c r="H182" s="53"/>
      <c r="I182" s="99"/>
      <c r="J182" s="58"/>
      <c r="K182" s="53"/>
      <c r="L182" s="99">
        <v>5000</v>
      </c>
      <c r="M182" s="58">
        <v>0</v>
      </c>
      <c r="N182" s="53">
        <f t="shared" si="14"/>
        <v>0</v>
      </c>
      <c r="O182" s="57">
        <f t="shared" si="16"/>
        <v>5000</v>
      </c>
      <c r="P182" s="57">
        <f t="shared" si="16"/>
        <v>0</v>
      </c>
      <c r="Q182" s="53">
        <f t="shared" si="15"/>
        <v>0</v>
      </c>
    </row>
    <row r="183" spans="1:17" s="72" customFormat="1" ht="12.75">
      <c r="A183" s="56"/>
      <c r="B183" s="101" t="s">
        <v>813</v>
      </c>
      <c r="C183" s="99"/>
      <c r="D183" s="58"/>
      <c r="E183" s="53"/>
      <c r="F183" s="99"/>
      <c r="G183" s="58"/>
      <c r="H183" s="53"/>
      <c r="I183" s="99"/>
      <c r="J183" s="58"/>
      <c r="K183" s="53"/>
      <c r="L183" s="99">
        <v>3500</v>
      </c>
      <c r="M183" s="58">
        <v>0</v>
      </c>
      <c r="N183" s="53">
        <f t="shared" si="14"/>
        <v>0</v>
      </c>
      <c r="O183" s="57">
        <f t="shared" si="16"/>
        <v>3500</v>
      </c>
      <c r="P183" s="57">
        <f t="shared" si="16"/>
        <v>0</v>
      </c>
      <c r="Q183" s="53">
        <f t="shared" si="15"/>
        <v>0</v>
      </c>
    </row>
    <row r="184" spans="1:17" s="72" customFormat="1" ht="12.75">
      <c r="A184" s="56"/>
      <c r="B184" s="101" t="s">
        <v>814</v>
      </c>
      <c r="C184" s="99"/>
      <c r="D184" s="58"/>
      <c r="E184" s="53"/>
      <c r="F184" s="99"/>
      <c r="G184" s="58"/>
      <c r="H184" s="53"/>
      <c r="I184" s="99"/>
      <c r="J184" s="58"/>
      <c r="K184" s="53"/>
      <c r="L184" s="99">
        <v>2800</v>
      </c>
      <c r="M184" s="58">
        <v>0</v>
      </c>
      <c r="N184" s="53">
        <f t="shared" si="14"/>
        <v>0</v>
      </c>
      <c r="O184" s="57">
        <f t="shared" si="16"/>
        <v>2800</v>
      </c>
      <c r="P184" s="57">
        <f t="shared" si="16"/>
        <v>0</v>
      </c>
      <c r="Q184" s="53">
        <f t="shared" si="15"/>
        <v>0</v>
      </c>
    </row>
    <row r="185" spans="1:17" s="72" customFormat="1" ht="12.75">
      <c r="A185" s="56"/>
      <c r="B185" s="101" t="s">
        <v>815</v>
      </c>
      <c r="C185" s="99"/>
      <c r="D185" s="58"/>
      <c r="E185" s="53"/>
      <c r="F185" s="99"/>
      <c r="G185" s="58"/>
      <c r="H185" s="53"/>
      <c r="I185" s="99"/>
      <c r="J185" s="58"/>
      <c r="K185" s="53"/>
      <c r="L185" s="99">
        <v>2300</v>
      </c>
      <c r="M185" s="58">
        <v>0</v>
      </c>
      <c r="N185" s="53">
        <f t="shared" si="14"/>
        <v>0</v>
      </c>
      <c r="O185" s="57">
        <f t="shared" si="16"/>
        <v>2300</v>
      </c>
      <c r="P185" s="57">
        <f t="shared" si="16"/>
        <v>0</v>
      </c>
      <c r="Q185" s="53">
        <f t="shared" si="15"/>
        <v>0</v>
      </c>
    </row>
    <row r="186" spans="1:17" s="72" customFormat="1" ht="12.75">
      <c r="A186" s="56"/>
      <c r="B186" s="101" t="s">
        <v>711</v>
      </c>
      <c r="C186" s="99"/>
      <c r="D186" s="58"/>
      <c r="E186" s="53"/>
      <c r="F186" s="99"/>
      <c r="G186" s="58"/>
      <c r="H186" s="53"/>
      <c r="I186" s="99"/>
      <c r="J186" s="58"/>
      <c r="K186" s="53"/>
      <c r="L186" s="99">
        <v>700</v>
      </c>
      <c r="M186" s="58">
        <v>0</v>
      </c>
      <c r="N186" s="53">
        <f t="shared" si="14"/>
        <v>0</v>
      </c>
      <c r="O186" s="57">
        <f t="shared" si="16"/>
        <v>700</v>
      </c>
      <c r="P186" s="57">
        <f t="shared" si="16"/>
        <v>0</v>
      </c>
      <c r="Q186" s="53">
        <f t="shared" si="15"/>
        <v>0</v>
      </c>
    </row>
    <row r="187" spans="1:17" s="72" customFormat="1" ht="12.75">
      <c r="A187" s="56"/>
      <c r="B187" s="101" t="s">
        <v>710</v>
      </c>
      <c r="C187" s="99"/>
      <c r="D187" s="58"/>
      <c r="E187" s="53"/>
      <c r="F187" s="99"/>
      <c r="G187" s="58"/>
      <c r="H187" s="53"/>
      <c r="I187" s="99"/>
      <c r="J187" s="58"/>
      <c r="K187" s="53"/>
      <c r="L187" s="99">
        <v>1100</v>
      </c>
      <c r="M187" s="58">
        <v>0</v>
      </c>
      <c r="N187" s="53">
        <f t="shared" si="14"/>
        <v>0</v>
      </c>
      <c r="O187" s="57">
        <f t="shared" si="16"/>
        <v>1100</v>
      </c>
      <c r="P187" s="57">
        <f t="shared" si="16"/>
        <v>0</v>
      </c>
      <c r="Q187" s="53">
        <f t="shared" si="15"/>
        <v>0</v>
      </c>
    </row>
    <row r="188" spans="1:17" s="72" customFormat="1" ht="12.75">
      <c r="A188" s="56"/>
      <c r="B188" s="101" t="s">
        <v>816</v>
      </c>
      <c r="C188" s="99"/>
      <c r="D188" s="58"/>
      <c r="E188" s="53"/>
      <c r="F188" s="99"/>
      <c r="G188" s="58"/>
      <c r="H188" s="53"/>
      <c r="I188" s="99"/>
      <c r="J188" s="58"/>
      <c r="K188" s="53"/>
      <c r="L188" s="99">
        <v>15000</v>
      </c>
      <c r="M188" s="58">
        <v>0</v>
      </c>
      <c r="N188" s="53">
        <f t="shared" si="14"/>
        <v>0</v>
      </c>
      <c r="O188" s="57">
        <f t="shared" si="16"/>
        <v>15000</v>
      </c>
      <c r="P188" s="57">
        <f t="shared" si="16"/>
        <v>0</v>
      </c>
      <c r="Q188" s="53">
        <f t="shared" si="15"/>
        <v>0</v>
      </c>
    </row>
    <row r="189" spans="1:17" s="72" customFormat="1" ht="25.5">
      <c r="A189" s="56"/>
      <c r="B189" s="101" t="s">
        <v>817</v>
      </c>
      <c r="C189" s="99"/>
      <c r="D189" s="58"/>
      <c r="E189" s="53"/>
      <c r="F189" s="99"/>
      <c r="G189" s="58"/>
      <c r="H189" s="53"/>
      <c r="I189" s="99"/>
      <c r="J189" s="58"/>
      <c r="K189" s="53"/>
      <c r="L189" s="99">
        <v>40000</v>
      </c>
      <c r="M189" s="58">
        <v>0</v>
      </c>
      <c r="N189" s="53">
        <f t="shared" si="14"/>
        <v>0</v>
      </c>
      <c r="O189" s="57">
        <f t="shared" si="16"/>
        <v>40000</v>
      </c>
      <c r="P189" s="57">
        <f t="shared" si="16"/>
        <v>0</v>
      </c>
      <c r="Q189" s="53">
        <f t="shared" si="15"/>
        <v>0</v>
      </c>
    </row>
    <row r="190" spans="1:17" s="72" customFormat="1" ht="25.5">
      <c r="A190" s="56"/>
      <c r="B190" s="101" t="s">
        <v>818</v>
      </c>
      <c r="C190" s="99"/>
      <c r="D190" s="58"/>
      <c r="E190" s="53"/>
      <c r="F190" s="99"/>
      <c r="G190" s="58"/>
      <c r="H190" s="53"/>
      <c r="I190" s="99"/>
      <c r="J190" s="58"/>
      <c r="K190" s="53"/>
      <c r="L190" s="99">
        <v>25000</v>
      </c>
      <c r="M190" s="58">
        <v>0</v>
      </c>
      <c r="N190" s="53">
        <f t="shared" si="14"/>
        <v>0</v>
      </c>
      <c r="O190" s="57">
        <f t="shared" si="16"/>
        <v>25000</v>
      </c>
      <c r="P190" s="57">
        <f t="shared" si="16"/>
        <v>0</v>
      </c>
      <c r="Q190" s="53">
        <f t="shared" si="15"/>
        <v>0</v>
      </c>
    </row>
    <row r="191" spans="1:17" s="72" customFormat="1" ht="12.75">
      <c r="A191" s="56"/>
      <c r="B191" s="101" t="s">
        <v>819</v>
      </c>
      <c r="C191" s="99"/>
      <c r="D191" s="58"/>
      <c r="E191" s="53"/>
      <c r="F191" s="99"/>
      <c r="G191" s="58"/>
      <c r="H191" s="53"/>
      <c r="I191" s="99"/>
      <c r="J191" s="58"/>
      <c r="K191" s="53"/>
      <c r="L191" s="99">
        <v>45000</v>
      </c>
      <c r="M191" s="58">
        <v>0</v>
      </c>
      <c r="N191" s="53">
        <f t="shared" si="14"/>
        <v>0</v>
      </c>
      <c r="O191" s="57">
        <f t="shared" si="16"/>
        <v>45000</v>
      </c>
      <c r="P191" s="57">
        <f t="shared" si="16"/>
        <v>0</v>
      </c>
      <c r="Q191" s="53">
        <f t="shared" si="15"/>
        <v>0</v>
      </c>
    </row>
    <row r="192" spans="1:17" s="72" customFormat="1" ht="25.5">
      <c r="A192" s="56"/>
      <c r="B192" s="101" t="s">
        <v>820</v>
      </c>
      <c r="C192" s="99"/>
      <c r="D192" s="58"/>
      <c r="E192" s="53"/>
      <c r="F192" s="99"/>
      <c r="G192" s="58"/>
      <c r="H192" s="53"/>
      <c r="I192" s="99"/>
      <c r="J192" s="58"/>
      <c r="K192" s="53"/>
      <c r="L192" s="99">
        <v>25000</v>
      </c>
      <c r="M192" s="58">
        <v>0</v>
      </c>
      <c r="N192" s="53">
        <f t="shared" si="14"/>
        <v>0</v>
      </c>
      <c r="O192" s="57">
        <f t="shared" si="16"/>
        <v>25000</v>
      </c>
      <c r="P192" s="57">
        <f t="shared" si="16"/>
        <v>0</v>
      </c>
      <c r="Q192" s="53">
        <f t="shared" si="15"/>
        <v>0</v>
      </c>
    </row>
    <row r="193" spans="1:17" s="72" customFormat="1" ht="12.75">
      <c r="A193" s="56"/>
      <c r="B193" s="101" t="s">
        <v>821</v>
      </c>
      <c r="C193" s="99"/>
      <c r="D193" s="58"/>
      <c r="E193" s="53"/>
      <c r="F193" s="99"/>
      <c r="G193" s="58"/>
      <c r="H193" s="53"/>
      <c r="I193" s="99"/>
      <c r="J193" s="58"/>
      <c r="K193" s="53"/>
      <c r="L193" s="99">
        <v>5000</v>
      </c>
      <c r="M193" s="58">
        <v>0</v>
      </c>
      <c r="N193" s="53">
        <f t="shared" si="14"/>
        <v>0</v>
      </c>
      <c r="O193" s="57">
        <f t="shared" si="16"/>
        <v>5000</v>
      </c>
      <c r="P193" s="57">
        <f t="shared" si="16"/>
        <v>0</v>
      </c>
      <c r="Q193" s="53">
        <f t="shared" si="15"/>
        <v>0</v>
      </c>
    </row>
    <row r="194" spans="1:17" s="72" customFormat="1" ht="25.5">
      <c r="A194" s="56"/>
      <c r="B194" s="101" t="s">
        <v>496</v>
      </c>
      <c r="C194" s="58">
        <f>C195</f>
        <v>20000</v>
      </c>
      <c r="D194" s="58">
        <f>D195</f>
        <v>20000</v>
      </c>
      <c r="E194" s="53">
        <f t="shared" si="17"/>
        <v>1</v>
      </c>
      <c r="F194" s="58"/>
      <c r="G194" s="58"/>
      <c r="H194" s="53"/>
      <c r="I194" s="58"/>
      <c r="J194" s="58"/>
      <c r="K194" s="53"/>
      <c r="L194" s="58"/>
      <c r="M194" s="58"/>
      <c r="N194" s="53"/>
      <c r="O194" s="57">
        <f t="shared" si="16"/>
        <v>20000</v>
      </c>
      <c r="P194" s="57">
        <f t="shared" si="16"/>
        <v>20000</v>
      </c>
      <c r="Q194" s="53">
        <f t="shared" si="15"/>
        <v>1</v>
      </c>
    </row>
    <row r="195" spans="1:17" s="71" customFormat="1" ht="13.5">
      <c r="A195" s="63"/>
      <c r="B195" s="102" t="s">
        <v>497</v>
      </c>
      <c r="C195" s="103">
        <v>20000</v>
      </c>
      <c r="D195" s="103">
        <v>20000</v>
      </c>
      <c r="E195" s="53">
        <f t="shared" si="17"/>
        <v>1</v>
      </c>
      <c r="F195" s="103"/>
      <c r="G195" s="103"/>
      <c r="H195" s="53"/>
      <c r="I195" s="103"/>
      <c r="J195" s="103"/>
      <c r="K195" s="53"/>
      <c r="L195" s="103"/>
      <c r="M195" s="103"/>
      <c r="N195" s="53"/>
      <c r="O195" s="57">
        <f t="shared" si="16"/>
        <v>20000</v>
      </c>
      <c r="P195" s="57">
        <f t="shared" si="16"/>
        <v>20000</v>
      </c>
      <c r="Q195" s="53">
        <f t="shared" si="15"/>
        <v>1</v>
      </c>
    </row>
    <row r="196" spans="1:17" s="83" customFormat="1" ht="12.75">
      <c r="A196" s="60"/>
      <c r="B196" s="69" t="s">
        <v>822</v>
      </c>
      <c r="C196" s="162"/>
      <c r="D196" s="162"/>
      <c r="E196" s="53"/>
      <c r="F196" s="163"/>
      <c r="G196" s="163"/>
      <c r="H196" s="53"/>
      <c r="I196" s="163"/>
      <c r="J196" s="163"/>
      <c r="K196" s="53"/>
      <c r="L196" s="163">
        <v>65000</v>
      </c>
      <c r="M196" s="163">
        <v>0</v>
      </c>
      <c r="N196" s="53">
        <f t="shared" si="14"/>
        <v>0</v>
      </c>
      <c r="O196" s="57">
        <f t="shared" si="16"/>
        <v>65000</v>
      </c>
      <c r="P196" s="57">
        <f t="shared" si="16"/>
        <v>0</v>
      </c>
      <c r="Q196" s="53">
        <f t="shared" si="15"/>
        <v>0</v>
      </c>
    </row>
    <row r="197" spans="1:17">
      <c r="A197" s="50"/>
      <c r="B197" s="51"/>
      <c r="C197" s="293"/>
      <c r="D197" s="293"/>
      <c r="E197" s="293"/>
      <c r="F197" s="164"/>
      <c r="G197" s="164"/>
      <c r="H197" s="164"/>
      <c r="I197" s="164"/>
      <c r="J197" s="164"/>
      <c r="K197" s="164"/>
      <c r="L197" s="164"/>
      <c r="M197" s="164"/>
      <c r="N197" s="164"/>
      <c r="O197" s="164"/>
      <c r="P197" s="164"/>
      <c r="Q197" s="164"/>
    </row>
    <row r="198" spans="1:17">
      <c r="A198" s="113"/>
      <c r="B198" s="114"/>
      <c r="C198" s="85"/>
      <c r="D198" s="85"/>
      <c r="E198" s="85"/>
    </row>
    <row r="199" spans="1:17" s="116" customFormat="1">
      <c r="A199" s="115"/>
      <c r="B199" s="115"/>
      <c r="C199" s="294"/>
      <c r="D199" s="294"/>
      <c r="E199" s="294"/>
      <c r="N199" s="297" t="s">
        <v>120</v>
      </c>
      <c r="O199" s="297"/>
      <c r="P199" s="297"/>
      <c r="Q199" s="297"/>
    </row>
    <row r="200" spans="1:17">
      <c r="A200" s="113"/>
      <c r="B200" s="114"/>
      <c r="C200" s="117"/>
      <c r="D200" s="117"/>
      <c r="E200" s="114"/>
    </row>
    <row r="201" spans="1:17">
      <c r="A201" s="113"/>
      <c r="B201" s="114"/>
      <c r="C201" s="117"/>
      <c r="D201" s="117"/>
      <c r="E201" s="114"/>
    </row>
    <row r="202" spans="1:17">
      <c r="A202" s="113"/>
      <c r="B202" s="114"/>
      <c r="C202" s="117"/>
      <c r="D202" s="117"/>
      <c r="E202" s="114"/>
    </row>
    <row r="203" spans="1:17">
      <c r="A203" s="113"/>
      <c r="B203" s="114"/>
      <c r="C203" s="117"/>
      <c r="D203" s="117"/>
      <c r="E203" s="114"/>
    </row>
    <row r="204" spans="1:17" s="121" customFormat="1" ht="20.25" customHeight="1">
      <c r="A204" s="115"/>
      <c r="B204" s="115"/>
      <c r="C204" s="118"/>
      <c r="D204" s="119"/>
      <c r="E204" s="120"/>
    </row>
    <row r="205" spans="1:17">
      <c r="A205" s="113"/>
      <c r="B205" s="114"/>
      <c r="C205" s="117"/>
      <c r="D205" s="117"/>
      <c r="E205" s="114"/>
    </row>
    <row r="206" spans="1:17">
      <c r="A206" s="113"/>
      <c r="B206" s="114"/>
      <c r="C206" s="117"/>
      <c r="D206" s="117"/>
      <c r="E206" s="114"/>
    </row>
    <row r="207" spans="1:17">
      <c r="A207" s="113"/>
      <c r="B207" s="114"/>
      <c r="C207" s="117"/>
      <c r="D207" s="117"/>
      <c r="E207" s="114"/>
    </row>
  </sheetData>
  <autoFilter ref="A7:Q196"/>
  <mergeCells count="14">
    <mergeCell ref="C199:E199"/>
    <mergeCell ref="A3:Q3"/>
    <mergeCell ref="O4:Q4"/>
    <mergeCell ref="N199:Q199"/>
    <mergeCell ref="C5:E5"/>
    <mergeCell ref="F5:H5"/>
    <mergeCell ref="I5:K5"/>
    <mergeCell ref="L5:N5"/>
    <mergeCell ref="O5:Q5"/>
    <mergeCell ref="A1:Q1"/>
    <mergeCell ref="A2:Q2"/>
    <mergeCell ref="A5:A6"/>
    <mergeCell ref="B5:B6"/>
    <mergeCell ref="C197:E197"/>
  </mergeCells>
  <printOptions horizontalCentered="1"/>
  <pageMargins left="0" right="0" top="0.39370078740157483" bottom="0.39370078740157483" header="0.51181102362204722" footer="0.11811023622047245"/>
  <pageSetup paperSize="8" fitToHeight="10000" orientation="landscape" r:id="rId1"/>
  <headerFooter alignWithMargins="0">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7"/>
  <sheetViews>
    <sheetView view="pageBreakPreview" topLeftCell="A139" zoomScale="80" zoomScaleNormal="70" zoomScaleSheetLayoutView="80" workbookViewId="0">
      <selection activeCell="D143" sqref="D143"/>
    </sheetView>
  </sheetViews>
  <sheetFormatPr defaultRowHeight="16.5"/>
  <cols>
    <col min="1" max="1" width="5.42578125" style="176" customWidth="1"/>
    <col min="2" max="2" width="25.85546875" style="173" customWidth="1"/>
    <col min="3" max="3" width="23.85546875" style="189" customWidth="1"/>
    <col min="4" max="4" width="79.7109375" style="179" customWidth="1"/>
    <col min="5" max="5" width="32.42578125" style="173" bestFit="1" customWidth="1"/>
    <col min="6" max="16384" width="9.140625" style="47"/>
  </cols>
  <sheetData>
    <row r="1" spans="1:5" ht="36.75" customHeight="1">
      <c r="A1" s="320" t="s">
        <v>840</v>
      </c>
      <c r="B1" s="320"/>
      <c r="C1" s="320"/>
      <c r="D1" s="320"/>
      <c r="E1" s="320"/>
    </row>
    <row r="2" spans="1:5" ht="17.25" customHeight="1">
      <c r="A2" s="321" t="s">
        <v>931</v>
      </c>
      <c r="B2" s="321"/>
      <c r="C2" s="321"/>
      <c r="D2" s="321"/>
      <c r="E2" s="321"/>
    </row>
    <row r="3" spans="1:5">
      <c r="E3" s="173" t="s">
        <v>498</v>
      </c>
    </row>
    <row r="4" spans="1:5" s="45" customFormat="1">
      <c r="A4" s="190" t="s">
        <v>121</v>
      </c>
      <c r="B4" s="190" t="s">
        <v>499</v>
      </c>
      <c r="C4" s="191" t="s">
        <v>500</v>
      </c>
      <c r="D4" s="46" t="s">
        <v>501</v>
      </c>
      <c r="E4" s="190" t="s">
        <v>502</v>
      </c>
    </row>
    <row r="5" spans="1:5" s="45" customFormat="1">
      <c r="A5" s="190" t="s">
        <v>35</v>
      </c>
      <c r="B5" s="192" t="s">
        <v>503</v>
      </c>
      <c r="C5" s="191"/>
      <c r="D5" s="171"/>
      <c r="E5" s="192"/>
    </row>
    <row r="6" spans="1:5" s="45" customFormat="1">
      <c r="A6" s="190" t="s">
        <v>63</v>
      </c>
      <c r="B6" s="312" t="s">
        <v>838</v>
      </c>
      <c r="C6" s="312"/>
      <c r="D6" s="171"/>
      <c r="E6" s="192"/>
    </row>
    <row r="7" spans="1:5" ht="47.25">
      <c r="A7" s="305">
        <v>1</v>
      </c>
      <c r="B7" s="317" t="s">
        <v>504</v>
      </c>
      <c r="C7" s="307" t="s">
        <v>505</v>
      </c>
      <c r="D7" s="177" t="s">
        <v>506</v>
      </c>
      <c r="E7" s="177" t="s">
        <v>507</v>
      </c>
    </row>
    <row r="8" spans="1:5" ht="47.25">
      <c r="A8" s="316"/>
      <c r="B8" s="309"/>
      <c r="C8" s="311"/>
      <c r="D8" s="178" t="s">
        <v>508</v>
      </c>
      <c r="E8" s="178" t="s">
        <v>507</v>
      </c>
    </row>
    <row r="9" spans="1:5" ht="31.5">
      <c r="A9" s="316">
        <v>2</v>
      </c>
      <c r="B9" s="309" t="s">
        <v>509</v>
      </c>
      <c r="C9" s="311" t="s">
        <v>510</v>
      </c>
      <c r="D9" s="178" t="s">
        <v>511</v>
      </c>
      <c r="E9" s="178" t="s">
        <v>512</v>
      </c>
    </row>
    <row r="10" spans="1:5" ht="47.25">
      <c r="A10" s="316"/>
      <c r="B10" s="309"/>
      <c r="C10" s="311"/>
      <c r="D10" s="178" t="s">
        <v>513</v>
      </c>
      <c r="E10" s="178" t="s">
        <v>514</v>
      </c>
    </row>
    <row r="11" spans="1:5" ht="31.5">
      <c r="A11" s="193">
        <v>3</v>
      </c>
      <c r="B11" s="194" t="s">
        <v>515</v>
      </c>
      <c r="C11" s="195" t="s">
        <v>510</v>
      </c>
      <c r="D11" s="180" t="s">
        <v>516</v>
      </c>
      <c r="E11" s="180" t="s">
        <v>512</v>
      </c>
    </row>
    <row r="12" spans="1:5">
      <c r="A12" s="190" t="s">
        <v>104</v>
      </c>
      <c r="B12" s="222" t="s">
        <v>839</v>
      </c>
      <c r="C12" s="222"/>
      <c r="D12" s="172"/>
      <c r="E12" s="172"/>
    </row>
    <row r="13" spans="1:5">
      <c r="A13" s="196">
        <v>1</v>
      </c>
      <c r="B13" s="201" t="s">
        <v>504</v>
      </c>
      <c r="C13" s="206" t="s">
        <v>505</v>
      </c>
      <c r="D13" s="181" t="s">
        <v>660</v>
      </c>
      <c r="E13" s="177"/>
    </row>
    <row r="14" spans="1:5" ht="31.5">
      <c r="A14" s="197">
        <v>2</v>
      </c>
      <c r="B14" s="198" t="s">
        <v>509</v>
      </c>
      <c r="C14" s="207" t="s">
        <v>510</v>
      </c>
      <c r="D14" s="209" t="s">
        <v>661</v>
      </c>
      <c r="E14" s="178"/>
    </row>
    <row r="15" spans="1:5">
      <c r="A15" s="193">
        <v>3</v>
      </c>
      <c r="B15" s="194" t="s">
        <v>515</v>
      </c>
      <c r="C15" s="208" t="s">
        <v>510</v>
      </c>
      <c r="D15" s="182" t="s">
        <v>660</v>
      </c>
      <c r="E15" s="180"/>
    </row>
    <row r="16" spans="1:5">
      <c r="A16" s="190" t="s">
        <v>687</v>
      </c>
      <c r="B16" s="312" t="s">
        <v>841</v>
      </c>
      <c r="C16" s="312"/>
      <c r="D16" s="172"/>
      <c r="E16" s="172"/>
    </row>
    <row r="17" spans="1:5" ht="47.25">
      <c r="A17" s="196">
        <v>1</v>
      </c>
      <c r="B17" s="181" t="s">
        <v>596</v>
      </c>
      <c r="C17" s="206" t="s">
        <v>597</v>
      </c>
      <c r="D17" s="181" t="s">
        <v>598</v>
      </c>
      <c r="E17" s="210" t="s">
        <v>507</v>
      </c>
    </row>
    <row r="18" spans="1:5" ht="31.5">
      <c r="A18" s="197">
        <v>2</v>
      </c>
      <c r="B18" s="209" t="s">
        <v>599</v>
      </c>
      <c r="C18" s="207" t="s">
        <v>600</v>
      </c>
      <c r="D18" s="209" t="s">
        <v>601</v>
      </c>
      <c r="E18" s="211" t="s">
        <v>507</v>
      </c>
    </row>
    <row r="19" spans="1:5" ht="31.5">
      <c r="A19" s="197">
        <v>3</v>
      </c>
      <c r="B19" s="209" t="s">
        <v>602</v>
      </c>
      <c r="C19" s="207" t="s">
        <v>603</v>
      </c>
      <c r="D19" s="209" t="s">
        <v>604</v>
      </c>
      <c r="E19" s="211" t="s">
        <v>507</v>
      </c>
    </row>
    <row r="20" spans="1:5">
      <c r="A20" s="197">
        <v>4</v>
      </c>
      <c r="B20" s="209" t="s">
        <v>605</v>
      </c>
      <c r="C20" s="207" t="s">
        <v>606</v>
      </c>
      <c r="D20" s="209" t="s">
        <v>607</v>
      </c>
      <c r="E20" s="211" t="s">
        <v>507</v>
      </c>
    </row>
    <row r="21" spans="1:5">
      <c r="A21" s="193">
        <v>5</v>
      </c>
      <c r="B21" s="182" t="s">
        <v>608</v>
      </c>
      <c r="C21" s="208" t="s">
        <v>609</v>
      </c>
      <c r="D21" s="182" t="s">
        <v>610</v>
      </c>
      <c r="E21" s="212" t="s">
        <v>507</v>
      </c>
    </row>
    <row r="22" spans="1:5" s="48" customFormat="1">
      <c r="A22" s="190" t="s">
        <v>37</v>
      </c>
      <c r="B22" s="192" t="s">
        <v>517</v>
      </c>
      <c r="C22" s="191"/>
      <c r="D22" s="171"/>
      <c r="E22" s="192"/>
    </row>
    <row r="23" spans="1:5" s="48" customFormat="1">
      <c r="A23" s="190" t="s">
        <v>63</v>
      </c>
      <c r="B23" s="312" t="s">
        <v>838</v>
      </c>
      <c r="C23" s="312"/>
      <c r="D23" s="171"/>
      <c r="E23" s="192"/>
    </row>
    <row r="24" spans="1:5" ht="47.25">
      <c r="A24" s="214">
        <v>1</v>
      </c>
      <c r="B24" s="213" t="s">
        <v>518</v>
      </c>
      <c r="C24" s="216" t="s">
        <v>510</v>
      </c>
      <c r="D24" s="177" t="s">
        <v>519</v>
      </c>
      <c r="E24" s="177" t="s">
        <v>514</v>
      </c>
    </row>
    <row r="25" spans="1:5" ht="63">
      <c r="A25" s="215">
        <v>2</v>
      </c>
      <c r="B25" s="213" t="s">
        <v>518</v>
      </c>
      <c r="C25" s="199" t="s">
        <v>510</v>
      </c>
      <c r="D25" s="178" t="s">
        <v>520</v>
      </c>
      <c r="E25" s="178" t="s">
        <v>512</v>
      </c>
    </row>
    <row r="26" spans="1:5" ht="31.5">
      <c r="A26" s="197">
        <v>3</v>
      </c>
      <c r="B26" s="198" t="s">
        <v>521</v>
      </c>
      <c r="C26" s="199" t="s">
        <v>510</v>
      </c>
      <c r="D26" s="178" t="s">
        <v>522</v>
      </c>
      <c r="E26" s="178" t="s">
        <v>512</v>
      </c>
    </row>
    <row r="27" spans="1:5" ht="31.5">
      <c r="A27" s="197">
        <v>4</v>
      </c>
      <c r="B27" s="198" t="s">
        <v>523</v>
      </c>
      <c r="C27" s="199" t="s">
        <v>510</v>
      </c>
      <c r="D27" s="178" t="s">
        <v>524</v>
      </c>
      <c r="E27" s="178" t="s">
        <v>512</v>
      </c>
    </row>
    <row r="28" spans="1:5" ht="63">
      <c r="A28" s="193">
        <v>5</v>
      </c>
      <c r="B28" s="194" t="s">
        <v>525</v>
      </c>
      <c r="C28" s="195" t="s">
        <v>510</v>
      </c>
      <c r="D28" s="180" t="s">
        <v>526</v>
      </c>
      <c r="E28" s="180" t="s">
        <v>512</v>
      </c>
    </row>
    <row r="29" spans="1:5">
      <c r="A29" s="190" t="s">
        <v>104</v>
      </c>
      <c r="B29" s="222" t="s">
        <v>839</v>
      </c>
      <c r="C29" s="222"/>
      <c r="D29" s="172"/>
      <c r="E29" s="172"/>
    </row>
    <row r="30" spans="1:5">
      <c r="A30" s="196"/>
      <c r="B30" s="201" t="s">
        <v>518</v>
      </c>
      <c r="C30" s="206" t="s">
        <v>510</v>
      </c>
      <c r="D30" s="181" t="s">
        <v>660</v>
      </c>
      <c r="E30" s="177"/>
    </row>
    <row r="31" spans="1:5">
      <c r="A31" s="197"/>
      <c r="B31" s="198" t="s">
        <v>666</v>
      </c>
      <c r="C31" s="207" t="s">
        <v>510</v>
      </c>
      <c r="D31" s="209" t="s">
        <v>660</v>
      </c>
      <c r="E31" s="178"/>
    </row>
    <row r="32" spans="1:5">
      <c r="A32" s="197"/>
      <c r="B32" s="198" t="s">
        <v>667</v>
      </c>
      <c r="C32" s="207" t="s">
        <v>510</v>
      </c>
      <c r="D32" s="209" t="s">
        <v>660</v>
      </c>
      <c r="E32" s="178"/>
    </row>
    <row r="33" spans="1:5">
      <c r="A33" s="197"/>
      <c r="B33" s="198" t="s">
        <v>521</v>
      </c>
      <c r="C33" s="207" t="s">
        <v>510</v>
      </c>
      <c r="D33" s="209" t="s">
        <v>660</v>
      </c>
      <c r="E33" s="178"/>
    </row>
    <row r="34" spans="1:5">
      <c r="A34" s="193"/>
      <c r="B34" s="194" t="s">
        <v>523</v>
      </c>
      <c r="C34" s="208" t="s">
        <v>510</v>
      </c>
      <c r="D34" s="182" t="s">
        <v>660</v>
      </c>
      <c r="E34" s="180"/>
    </row>
    <row r="35" spans="1:5" s="48" customFormat="1">
      <c r="A35" s="190" t="s">
        <v>141</v>
      </c>
      <c r="B35" s="192" t="s">
        <v>527</v>
      </c>
      <c r="C35" s="191"/>
      <c r="D35" s="171"/>
      <c r="E35" s="172" t="s">
        <v>512</v>
      </c>
    </row>
    <row r="36" spans="1:5" s="48" customFormat="1">
      <c r="A36" s="190" t="s">
        <v>63</v>
      </c>
      <c r="B36" s="312" t="s">
        <v>838</v>
      </c>
      <c r="C36" s="312"/>
      <c r="D36" s="171"/>
      <c r="E36" s="172"/>
    </row>
    <row r="37" spans="1:5" ht="63">
      <c r="A37" s="305">
        <v>1</v>
      </c>
      <c r="B37" s="317" t="s">
        <v>528</v>
      </c>
      <c r="C37" s="307" t="s">
        <v>529</v>
      </c>
      <c r="D37" s="177" t="s">
        <v>530</v>
      </c>
      <c r="E37" s="177" t="s">
        <v>512</v>
      </c>
    </row>
    <row r="38" spans="1:5" ht="31.5">
      <c r="A38" s="316"/>
      <c r="B38" s="309"/>
      <c r="C38" s="311"/>
      <c r="D38" s="178" t="s">
        <v>531</v>
      </c>
      <c r="E38" s="178" t="s">
        <v>512</v>
      </c>
    </row>
    <row r="39" spans="1:5" ht="31.5">
      <c r="A39" s="316"/>
      <c r="B39" s="309"/>
      <c r="C39" s="311"/>
      <c r="D39" s="178" t="s">
        <v>837</v>
      </c>
      <c r="E39" s="178" t="s">
        <v>512</v>
      </c>
    </row>
    <row r="40" spans="1:5" ht="31.5">
      <c r="A40" s="316">
        <v>2</v>
      </c>
      <c r="B40" s="309" t="s">
        <v>336</v>
      </c>
      <c r="C40" s="311" t="s">
        <v>529</v>
      </c>
      <c r="D40" s="178" t="s">
        <v>532</v>
      </c>
      <c r="E40" s="178" t="s">
        <v>512</v>
      </c>
    </row>
    <row r="41" spans="1:5" ht="47.25">
      <c r="A41" s="306"/>
      <c r="B41" s="310"/>
      <c r="C41" s="308"/>
      <c r="D41" s="180" t="s">
        <v>533</v>
      </c>
      <c r="E41" s="180" t="s">
        <v>512</v>
      </c>
    </row>
    <row r="42" spans="1:5" s="48" customFormat="1">
      <c r="A42" s="190" t="s">
        <v>138</v>
      </c>
      <c r="B42" s="192" t="s">
        <v>534</v>
      </c>
      <c r="C42" s="191"/>
      <c r="D42" s="171"/>
      <c r="E42" s="192"/>
    </row>
    <row r="43" spans="1:5" s="48" customFormat="1">
      <c r="A43" s="190" t="s">
        <v>63</v>
      </c>
      <c r="B43" s="312" t="s">
        <v>838</v>
      </c>
      <c r="C43" s="312"/>
      <c r="D43" s="171"/>
      <c r="E43" s="192"/>
    </row>
    <row r="44" spans="1:5">
      <c r="A44" s="305">
        <v>1</v>
      </c>
      <c r="B44" s="317" t="s">
        <v>535</v>
      </c>
      <c r="C44" s="307" t="s">
        <v>536</v>
      </c>
      <c r="D44" s="181" t="s">
        <v>537</v>
      </c>
      <c r="E44" s="177" t="s">
        <v>512</v>
      </c>
    </row>
    <row r="45" spans="1:5">
      <c r="A45" s="306"/>
      <c r="B45" s="310"/>
      <c r="C45" s="308"/>
      <c r="D45" s="182" t="s">
        <v>538</v>
      </c>
      <c r="E45" s="180" t="s">
        <v>512</v>
      </c>
    </row>
    <row r="46" spans="1:5" s="48" customFormat="1">
      <c r="A46" s="190" t="s">
        <v>134</v>
      </c>
      <c r="B46" s="192" t="s">
        <v>539</v>
      </c>
      <c r="C46" s="191"/>
      <c r="D46" s="171"/>
      <c r="E46" s="192"/>
    </row>
    <row r="47" spans="1:5" s="48" customFormat="1">
      <c r="A47" s="190" t="s">
        <v>63</v>
      </c>
      <c r="B47" s="312" t="s">
        <v>838</v>
      </c>
      <c r="C47" s="312"/>
      <c r="D47" s="171"/>
      <c r="E47" s="192"/>
    </row>
    <row r="48" spans="1:5" ht="31.5">
      <c r="A48" s="214">
        <v>1</v>
      </c>
      <c r="B48" s="213" t="s">
        <v>540</v>
      </c>
      <c r="C48" s="216" t="s">
        <v>536</v>
      </c>
      <c r="D48" s="177" t="s">
        <v>541</v>
      </c>
      <c r="E48" s="177" t="s">
        <v>512</v>
      </c>
    </row>
    <row r="49" spans="1:5" ht="31.5">
      <c r="A49" s="215">
        <v>2</v>
      </c>
      <c r="B49" s="213" t="s">
        <v>540</v>
      </c>
      <c r="C49" s="216" t="s">
        <v>536</v>
      </c>
      <c r="D49" s="178" t="s">
        <v>542</v>
      </c>
      <c r="E49" s="178" t="s">
        <v>512</v>
      </c>
    </row>
    <row r="50" spans="1:5" ht="47.25">
      <c r="A50" s="193">
        <v>3</v>
      </c>
      <c r="B50" s="194" t="s">
        <v>611</v>
      </c>
      <c r="C50" s="208" t="s">
        <v>612</v>
      </c>
      <c r="D50" s="182" t="s">
        <v>842</v>
      </c>
      <c r="E50" s="182" t="s">
        <v>613</v>
      </c>
    </row>
    <row r="51" spans="1:5">
      <c r="A51" s="190" t="s">
        <v>104</v>
      </c>
      <c r="B51" s="313" t="s">
        <v>831</v>
      </c>
      <c r="C51" s="313"/>
      <c r="D51" s="172"/>
      <c r="E51" s="172"/>
    </row>
    <row r="52" spans="1:5" ht="31.5">
      <c r="A52" s="200">
        <v>1</v>
      </c>
      <c r="B52" s="174" t="s">
        <v>834</v>
      </c>
      <c r="C52" s="205" t="s">
        <v>612</v>
      </c>
      <c r="D52" s="172"/>
      <c r="E52" s="174" t="s">
        <v>613</v>
      </c>
    </row>
    <row r="53" spans="1:5" s="48" customFormat="1">
      <c r="A53" s="190" t="s">
        <v>174</v>
      </c>
      <c r="B53" s="192" t="s">
        <v>543</v>
      </c>
      <c r="C53" s="191"/>
      <c r="D53" s="171"/>
      <c r="E53" s="192"/>
    </row>
    <row r="54" spans="1:5" s="48" customFormat="1">
      <c r="A54" s="190" t="s">
        <v>63</v>
      </c>
      <c r="B54" s="312" t="s">
        <v>838</v>
      </c>
      <c r="C54" s="312"/>
      <c r="D54" s="171"/>
      <c r="E54" s="192"/>
    </row>
    <row r="55" spans="1:5" ht="78.75">
      <c r="A55" s="196">
        <v>1</v>
      </c>
      <c r="B55" s="201" t="s">
        <v>288</v>
      </c>
      <c r="C55" s="202" t="s">
        <v>544</v>
      </c>
      <c r="D55" s="177" t="s">
        <v>545</v>
      </c>
      <c r="E55" s="177" t="s">
        <v>512</v>
      </c>
    </row>
    <row r="56" spans="1:5" ht="31.5">
      <c r="A56" s="193">
        <v>2</v>
      </c>
      <c r="B56" s="194" t="s">
        <v>546</v>
      </c>
      <c r="C56" s="202" t="s">
        <v>544</v>
      </c>
      <c r="D56" s="180" t="s">
        <v>547</v>
      </c>
      <c r="E56" s="180" t="s">
        <v>512</v>
      </c>
    </row>
    <row r="57" spans="1:5">
      <c r="A57" s="190" t="s">
        <v>104</v>
      </c>
      <c r="B57" s="312" t="s">
        <v>841</v>
      </c>
      <c r="C57" s="312"/>
      <c r="D57" s="312"/>
      <c r="E57" s="172"/>
    </row>
    <row r="58" spans="1:5" ht="47.25">
      <c r="A58" s="196">
        <v>1</v>
      </c>
      <c r="B58" s="201" t="s">
        <v>311</v>
      </c>
      <c r="C58" s="206" t="s">
        <v>614</v>
      </c>
      <c r="D58" s="181" t="s">
        <v>843</v>
      </c>
      <c r="E58" s="181" t="s">
        <v>613</v>
      </c>
    </row>
    <row r="59" spans="1:5" ht="47.25">
      <c r="A59" s="197">
        <v>2</v>
      </c>
      <c r="B59" s="198" t="s">
        <v>311</v>
      </c>
      <c r="C59" s="207" t="s">
        <v>615</v>
      </c>
      <c r="D59" s="209" t="s">
        <v>844</v>
      </c>
      <c r="E59" s="209" t="s">
        <v>613</v>
      </c>
    </row>
    <row r="60" spans="1:5" ht="47.25">
      <c r="A60" s="197">
        <v>3</v>
      </c>
      <c r="B60" s="198" t="s">
        <v>311</v>
      </c>
      <c r="C60" s="207" t="s">
        <v>616</v>
      </c>
      <c r="D60" s="209" t="s">
        <v>845</v>
      </c>
      <c r="E60" s="209" t="s">
        <v>613</v>
      </c>
    </row>
    <row r="61" spans="1:5" ht="47.25">
      <c r="A61" s="193">
        <v>4</v>
      </c>
      <c r="B61" s="194" t="s">
        <v>617</v>
      </c>
      <c r="C61" s="208" t="s">
        <v>618</v>
      </c>
      <c r="D61" s="182" t="s">
        <v>846</v>
      </c>
      <c r="E61" s="182" t="s">
        <v>619</v>
      </c>
    </row>
    <row r="62" spans="1:5">
      <c r="A62" s="190" t="s">
        <v>687</v>
      </c>
      <c r="B62" s="313" t="s">
        <v>831</v>
      </c>
      <c r="C62" s="313"/>
      <c r="D62" s="172"/>
      <c r="E62" s="172"/>
    </row>
    <row r="63" spans="1:5" ht="31.5">
      <c r="A63" s="196">
        <v>1</v>
      </c>
      <c r="B63" s="181" t="s">
        <v>656</v>
      </c>
      <c r="C63" s="196" t="s">
        <v>655</v>
      </c>
      <c r="D63" s="177" t="s">
        <v>832</v>
      </c>
      <c r="E63" s="181" t="s">
        <v>613</v>
      </c>
    </row>
    <row r="64" spans="1:5" ht="31.5">
      <c r="A64" s="197">
        <v>2</v>
      </c>
      <c r="B64" s="209" t="s">
        <v>656</v>
      </c>
      <c r="C64" s="197" t="s">
        <v>615</v>
      </c>
      <c r="D64" s="178" t="s">
        <v>832</v>
      </c>
      <c r="E64" s="209" t="s">
        <v>613</v>
      </c>
    </row>
    <row r="65" spans="1:5" ht="31.5">
      <c r="A65" s="197">
        <v>3</v>
      </c>
      <c r="B65" s="209" t="s">
        <v>656</v>
      </c>
      <c r="C65" s="197" t="s">
        <v>616</v>
      </c>
      <c r="D65" s="178" t="s">
        <v>832</v>
      </c>
      <c r="E65" s="209" t="s">
        <v>613</v>
      </c>
    </row>
    <row r="66" spans="1:5" ht="31.5">
      <c r="A66" s="193">
        <v>4</v>
      </c>
      <c r="B66" s="182" t="s">
        <v>657</v>
      </c>
      <c r="C66" s="193" t="s">
        <v>618</v>
      </c>
      <c r="D66" s="180" t="s">
        <v>832</v>
      </c>
      <c r="E66" s="182" t="s">
        <v>613</v>
      </c>
    </row>
    <row r="67" spans="1:5">
      <c r="A67" s="190" t="s">
        <v>182</v>
      </c>
      <c r="B67" s="192" t="s">
        <v>548</v>
      </c>
      <c r="C67" s="203"/>
      <c r="D67" s="174"/>
      <c r="E67" s="204"/>
    </row>
    <row r="68" spans="1:5">
      <c r="A68" s="190" t="s">
        <v>63</v>
      </c>
      <c r="B68" s="312" t="s">
        <v>838</v>
      </c>
      <c r="C68" s="312"/>
      <c r="D68" s="174"/>
      <c r="E68" s="204"/>
    </row>
    <row r="69" spans="1:5" ht="31.5">
      <c r="A69" s="305">
        <v>1</v>
      </c>
      <c r="B69" s="317" t="s">
        <v>549</v>
      </c>
      <c r="C69" s="318" t="s">
        <v>550</v>
      </c>
      <c r="D69" s="177" t="s">
        <v>551</v>
      </c>
      <c r="E69" s="177" t="s">
        <v>512</v>
      </c>
    </row>
    <row r="70" spans="1:5">
      <c r="A70" s="316"/>
      <c r="B70" s="309"/>
      <c r="C70" s="319"/>
      <c r="D70" s="178" t="s">
        <v>552</v>
      </c>
      <c r="E70" s="178" t="s">
        <v>512</v>
      </c>
    </row>
    <row r="71" spans="1:5">
      <c r="A71" s="316"/>
      <c r="B71" s="309"/>
      <c r="C71" s="319"/>
      <c r="D71" s="178" t="s">
        <v>553</v>
      </c>
      <c r="E71" s="178" t="s">
        <v>512</v>
      </c>
    </row>
    <row r="72" spans="1:5">
      <c r="A72" s="218">
        <v>2</v>
      </c>
      <c r="B72" s="217" t="s">
        <v>554</v>
      </c>
      <c r="C72" s="219" t="s">
        <v>555</v>
      </c>
      <c r="D72" s="178" t="s">
        <v>556</v>
      </c>
      <c r="E72" s="178" t="s">
        <v>512</v>
      </c>
    </row>
    <row r="73" spans="1:5">
      <c r="A73" s="301">
        <v>3</v>
      </c>
      <c r="B73" s="299" t="s">
        <v>554</v>
      </c>
      <c r="C73" s="303" t="s">
        <v>555</v>
      </c>
      <c r="D73" s="178" t="s">
        <v>557</v>
      </c>
      <c r="E73" s="178" t="s">
        <v>512</v>
      </c>
    </row>
    <row r="74" spans="1:5" ht="31.5">
      <c r="A74" s="301"/>
      <c r="B74" s="299"/>
      <c r="C74" s="303"/>
      <c r="D74" s="178" t="s">
        <v>558</v>
      </c>
      <c r="E74" s="178" t="s">
        <v>512</v>
      </c>
    </row>
    <row r="75" spans="1:5" ht="31.5">
      <c r="A75" s="302"/>
      <c r="B75" s="300"/>
      <c r="C75" s="304"/>
      <c r="D75" s="178" t="s">
        <v>559</v>
      </c>
      <c r="E75" s="178" t="s">
        <v>512</v>
      </c>
    </row>
    <row r="76" spans="1:5">
      <c r="A76" s="316">
        <v>4</v>
      </c>
      <c r="B76" s="309" t="s">
        <v>560</v>
      </c>
      <c r="C76" s="311" t="s">
        <v>561</v>
      </c>
      <c r="D76" s="178" t="s">
        <v>562</v>
      </c>
      <c r="E76" s="178" t="s">
        <v>512</v>
      </c>
    </row>
    <row r="77" spans="1:5" ht="31.5">
      <c r="A77" s="306"/>
      <c r="B77" s="310"/>
      <c r="C77" s="308"/>
      <c r="D77" s="180" t="s">
        <v>563</v>
      </c>
      <c r="E77" s="180" t="s">
        <v>512</v>
      </c>
    </row>
    <row r="78" spans="1:5">
      <c r="A78" s="190" t="s">
        <v>104</v>
      </c>
      <c r="B78" s="222" t="s">
        <v>839</v>
      </c>
      <c r="C78" s="222"/>
      <c r="D78" s="172"/>
      <c r="E78" s="172"/>
    </row>
    <row r="79" spans="1:5" ht="31.5">
      <c r="A79" s="196">
        <v>1</v>
      </c>
      <c r="B79" s="201" t="s">
        <v>560</v>
      </c>
      <c r="C79" s="206" t="s">
        <v>561</v>
      </c>
      <c r="D79" s="181" t="s">
        <v>668</v>
      </c>
      <c r="E79" s="177"/>
    </row>
    <row r="80" spans="1:5">
      <c r="A80" s="193">
        <v>2</v>
      </c>
      <c r="B80" s="194" t="s">
        <v>669</v>
      </c>
      <c r="C80" s="208" t="s">
        <v>555</v>
      </c>
      <c r="D80" s="182" t="s">
        <v>660</v>
      </c>
      <c r="E80" s="180"/>
    </row>
    <row r="81" spans="1:5">
      <c r="A81" s="190" t="s">
        <v>687</v>
      </c>
      <c r="B81" s="222" t="s">
        <v>841</v>
      </c>
      <c r="C81" s="222"/>
      <c r="D81" s="172"/>
      <c r="E81" s="172"/>
    </row>
    <row r="82" spans="1:5" ht="31.5">
      <c r="A82" s="200"/>
      <c r="B82" s="204" t="s">
        <v>620</v>
      </c>
      <c r="C82" s="205" t="s">
        <v>621</v>
      </c>
      <c r="D82" s="174" t="s">
        <v>622</v>
      </c>
      <c r="E82" s="174" t="s">
        <v>507</v>
      </c>
    </row>
    <row r="83" spans="1:5">
      <c r="A83" s="190" t="s">
        <v>188</v>
      </c>
      <c r="B83" s="192" t="s">
        <v>564</v>
      </c>
      <c r="C83" s="203"/>
      <c r="D83" s="174"/>
      <c r="E83" s="204"/>
    </row>
    <row r="84" spans="1:5">
      <c r="A84" s="190" t="s">
        <v>63</v>
      </c>
      <c r="B84" s="222" t="s">
        <v>838</v>
      </c>
      <c r="C84" s="222"/>
      <c r="D84" s="174"/>
      <c r="E84" s="204"/>
    </row>
    <row r="85" spans="1:5" ht="31.5">
      <c r="A85" s="305">
        <v>1</v>
      </c>
      <c r="B85" s="305" t="s">
        <v>565</v>
      </c>
      <c r="C85" s="307" t="s">
        <v>566</v>
      </c>
      <c r="D85" s="183" t="s">
        <v>567</v>
      </c>
      <c r="E85" s="177" t="s">
        <v>512</v>
      </c>
    </row>
    <row r="86" spans="1:5">
      <c r="A86" s="306"/>
      <c r="B86" s="306"/>
      <c r="C86" s="308"/>
      <c r="D86" s="185" t="s">
        <v>568</v>
      </c>
      <c r="E86" s="180" t="s">
        <v>512</v>
      </c>
    </row>
    <row r="87" spans="1:5">
      <c r="A87" s="305">
        <v>2</v>
      </c>
      <c r="B87" s="305" t="s">
        <v>565</v>
      </c>
      <c r="C87" s="307" t="s">
        <v>566</v>
      </c>
      <c r="D87" s="220" t="s">
        <v>569</v>
      </c>
      <c r="E87" s="221" t="s">
        <v>512</v>
      </c>
    </row>
    <row r="88" spans="1:5" ht="31.5">
      <c r="A88" s="306"/>
      <c r="B88" s="306"/>
      <c r="C88" s="308"/>
      <c r="D88" s="184" t="s">
        <v>570</v>
      </c>
      <c r="E88" s="178" t="s">
        <v>512</v>
      </c>
    </row>
    <row r="89" spans="1:5">
      <c r="A89" s="316">
        <v>3</v>
      </c>
      <c r="B89" s="309" t="s">
        <v>571</v>
      </c>
      <c r="C89" s="311" t="s">
        <v>572</v>
      </c>
      <c r="D89" s="184" t="s">
        <v>573</v>
      </c>
      <c r="E89" s="178" t="s">
        <v>512</v>
      </c>
    </row>
    <row r="90" spans="1:5">
      <c r="A90" s="316"/>
      <c r="B90" s="309"/>
      <c r="C90" s="311"/>
      <c r="D90" s="184" t="s">
        <v>574</v>
      </c>
      <c r="E90" s="178" t="s">
        <v>512</v>
      </c>
    </row>
    <row r="91" spans="1:5">
      <c r="A91" s="306"/>
      <c r="B91" s="310"/>
      <c r="C91" s="308"/>
      <c r="D91" s="185" t="s">
        <v>575</v>
      </c>
      <c r="E91" s="180" t="s">
        <v>512</v>
      </c>
    </row>
    <row r="92" spans="1:5">
      <c r="A92" s="190" t="s">
        <v>104</v>
      </c>
      <c r="B92" s="222" t="s">
        <v>839</v>
      </c>
      <c r="C92" s="222"/>
      <c r="D92" s="172"/>
      <c r="E92" s="172"/>
    </row>
    <row r="93" spans="1:5">
      <c r="A93" s="206">
        <v>1</v>
      </c>
      <c r="B93" s="181" t="s">
        <v>670</v>
      </c>
      <c r="C93" s="206" t="s">
        <v>671</v>
      </c>
      <c r="D93" s="181" t="s">
        <v>660</v>
      </c>
      <c r="E93" s="177"/>
    </row>
    <row r="94" spans="1:5">
      <c r="A94" s="208">
        <v>2</v>
      </c>
      <c r="B94" s="182" t="s">
        <v>672</v>
      </c>
      <c r="C94" s="208" t="s">
        <v>671</v>
      </c>
      <c r="D94" s="182" t="s">
        <v>673</v>
      </c>
      <c r="E94" s="180"/>
    </row>
    <row r="95" spans="1:5">
      <c r="A95" s="190" t="s">
        <v>687</v>
      </c>
      <c r="B95" s="222" t="s">
        <v>841</v>
      </c>
      <c r="C95" s="222"/>
      <c r="D95" s="172"/>
      <c r="E95" s="172"/>
    </row>
    <row r="96" spans="1:5" ht="31.5">
      <c r="A96" s="206">
        <v>1</v>
      </c>
      <c r="B96" s="181" t="s">
        <v>623</v>
      </c>
      <c r="C96" s="206" t="s">
        <v>624</v>
      </c>
      <c r="D96" s="181" t="s">
        <v>625</v>
      </c>
      <c r="E96" s="181" t="s">
        <v>613</v>
      </c>
    </row>
    <row r="97" spans="1:5">
      <c r="A97" s="208">
        <v>2</v>
      </c>
      <c r="B97" s="182" t="s">
        <v>626</v>
      </c>
      <c r="C97" s="208" t="s">
        <v>627</v>
      </c>
      <c r="D97" s="182" t="s">
        <v>628</v>
      </c>
      <c r="E97" s="182" t="s">
        <v>507</v>
      </c>
    </row>
    <row r="98" spans="1:5">
      <c r="A98" s="190" t="s">
        <v>833</v>
      </c>
      <c r="B98" s="313" t="s">
        <v>831</v>
      </c>
      <c r="C98" s="313"/>
      <c r="D98" s="172"/>
      <c r="E98" s="172"/>
    </row>
    <row r="99" spans="1:5">
      <c r="A99" s="205">
        <v>1</v>
      </c>
      <c r="B99" s="174" t="s">
        <v>835</v>
      </c>
      <c r="C99" s="205" t="s">
        <v>658</v>
      </c>
      <c r="D99" s="172"/>
      <c r="E99" s="174" t="s">
        <v>613</v>
      </c>
    </row>
    <row r="100" spans="1:5" s="48" customFormat="1">
      <c r="A100" s="190" t="s">
        <v>192</v>
      </c>
      <c r="B100" s="192" t="s">
        <v>576</v>
      </c>
      <c r="C100" s="191"/>
      <c r="D100" s="186"/>
      <c r="E100" s="192"/>
    </row>
    <row r="101" spans="1:5" s="48" customFormat="1">
      <c r="A101" s="190" t="s">
        <v>63</v>
      </c>
      <c r="B101" s="312" t="s">
        <v>838</v>
      </c>
      <c r="C101" s="312"/>
      <c r="D101" s="186"/>
      <c r="E101" s="192"/>
    </row>
    <row r="102" spans="1:5" s="48" customFormat="1" ht="63">
      <c r="A102" s="196">
        <v>1</v>
      </c>
      <c r="B102" s="201" t="s">
        <v>577</v>
      </c>
      <c r="C102" s="196" t="s">
        <v>578</v>
      </c>
      <c r="D102" s="183" t="s">
        <v>579</v>
      </c>
      <c r="E102" s="177" t="s">
        <v>512</v>
      </c>
    </row>
    <row r="103" spans="1:5" s="48" customFormat="1">
      <c r="A103" s="193">
        <v>2</v>
      </c>
      <c r="B103" s="194" t="s">
        <v>580</v>
      </c>
      <c r="C103" s="195" t="s">
        <v>581</v>
      </c>
      <c r="D103" s="185" t="s">
        <v>582</v>
      </c>
      <c r="E103" s="180" t="s">
        <v>512</v>
      </c>
    </row>
    <row r="104" spans="1:5" s="48" customFormat="1">
      <c r="A104" s="190" t="s">
        <v>104</v>
      </c>
      <c r="B104" s="222" t="s">
        <v>841</v>
      </c>
      <c r="C104" s="222"/>
      <c r="D104" s="172"/>
      <c r="E104" s="172"/>
    </row>
    <row r="105" spans="1:5" s="48" customFormat="1">
      <c r="A105" s="196">
        <v>1</v>
      </c>
      <c r="B105" s="201" t="s">
        <v>629</v>
      </c>
      <c r="C105" s="196" t="s">
        <v>630</v>
      </c>
      <c r="D105" s="181" t="s">
        <v>631</v>
      </c>
      <c r="E105" s="181" t="s">
        <v>507</v>
      </c>
    </row>
    <row r="106" spans="1:5" s="48" customFormat="1">
      <c r="A106" s="193">
        <v>2</v>
      </c>
      <c r="B106" s="194" t="s">
        <v>632</v>
      </c>
      <c r="C106" s="193" t="s">
        <v>633</v>
      </c>
      <c r="D106" s="182" t="s">
        <v>634</v>
      </c>
      <c r="E106" s="182" t="s">
        <v>507</v>
      </c>
    </row>
    <row r="107" spans="1:5">
      <c r="A107" s="190" t="s">
        <v>204</v>
      </c>
      <c r="B107" s="192" t="s">
        <v>583</v>
      </c>
      <c r="C107" s="203"/>
      <c r="D107" s="187"/>
      <c r="E107" s="204"/>
    </row>
    <row r="108" spans="1:5">
      <c r="A108" s="190" t="s">
        <v>63</v>
      </c>
      <c r="B108" s="312" t="s">
        <v>838</v>
      </c>
      <c r="C108" s="312"/>
      <c r="D108" s="187"/>
      <c r="E108" s="204"/>
    </row>
    <row r="109" spans="1:5" ht="31.5">
      <c r="A109" s="305">
        <v>1</v>
      </c>
      <c r="B109" s="317" t="s">
        <v>584</v>
      </c>
      <c r="C109" s="307" t="s">
        <v>585</v>
      </c>
      <c r="D109" s="183" t="s">
        <v>586</v>
      </c>
      <c r="E109" s="177" t="s">
        <v>512</v>
      </c>
    </row>
    <row r="110" spans="1:5" ht="31.5">
      <c r="A110" s="316"/>
      <c r="B110" s="309"/>
      <c r="C110" s="311"/>
      <c r="D110" s="184" t="s">
        <v>587</v>
      </c>
      <c r="E110" s="178" t="s">
        <v>512</v>
      </c>
    </row>
    <row r="111" spans="1:5" ht="31.5">
      <c r="A111" s="193">
        <v>2</v>
      </c>
      <c r="B111" s="194"/>
      <c r="C111" s="195" t="s">
        <v>505</v>
      </c>
      <c r="D111" s="182" t="s">
        <v>588</v>
      </c>
      <c r="E111" s="180" t="s">
        <v>512</v>
      </c>
    </row>
    <row r="112" spans="1:5">
      <c r="A112" s="200"/>
      <c r="B112" s="204"/>
      <c r="C112" s="203"/>
      <c r="D112" s="174"/>
      <c r="E112" s="172"/>
    </row>
    <row r="113" spans="1:5">
      <c r="A113" s="190" t="s">
        <v>104</v>
      </c>
      <c r="B113" s="222" t="s">
        <v>839</v>
      </c>
      <c r="C113" s="222"/>
      <c r="D113" s="172"/>
      <c r="E113" s="172"/>
    </row>
    <row r="114" spans="1:5">
      <c r="A114" s="206">
        <v>1</v>
      </c>
      <c r="B114" s="181" t="s">
        <v>662</v>
      </c>
      <c r="C114" s="206" t="s">
        <v>585</v>
      </c>
      <c r="D114" s="181" t="s">
        <v>660</v>
      </c>
      <c r="E114" s="177"/>
    </row>
    <row r="115" spans="1:5">
      <c r="A115" s="207">
        <v>2</v>
      </c>
      <c r="B115" s="209" t="s">
        <v>584</v>
      </c>
      <c r="C115" s="207" t="s">
        <v>585</v>
      </c>
      <c r="D115" s="209" t="s">
        <v>660</v>
      </c>
      <c r="E115" s="178"/>
    </row>
    <row r="116" spans="1:5">
      <c r="A116" s="207">
        <v>3</v>
      </c>
      <c r="B116" s="209" t="s">
        <v>343</v>
      </c>
      <c r="C116" s="207" t="s">
        <v>505</v>
      </c>
      <c r="D116" s="209" t="s">
        <v>660</v>
      </c>
      <c r="E116" s="178"/>
    </row>
    <row r="117" spans="1:5">
      <c r="A117" s="207">
        <v>4</v>
      </c>
      <c r="B117" s="209" t="s">
        <v>663</v>
      </c>
      <c r="C117" s="207" t="s">
        <v>505</v>
      </c>
      <c r="D117" s="209" t="s">
        <v>660</v>
      </c>
      <c r="E117" s="178"/>
    </row>
    <row r="118" spans="1:5">
      <c r="A118" s="207">
        <v>5</v>
      </c>
      <c r="B118" s="209" t="s">
        <v>664</v>
      </c>
      <c r="C118" s="207" t="s">
        <v>505</v>
      </c>
      <c r="D118" s="209" t="s">
        <v>660</v>
      </c>
      <c r="E118" s="178"/>
    </row>
    <row r="119" spans="1:5">
      <c r="A119" s="208">
        <v>6</v>
      </c>
      <c r="B119" s="182" t="s">
        <v>665</v>
      </c>
      <c r="C119" s="208" t="s">
        <v>505</v>
      </c>
      <c r="D119" s="182" t="s">
        <v>660</v>
      </c>
      <c r="E119" s="180"/>
    </row>
    <row r="120" spans="1:5">
      <c r="A120" s="190" t="s">
        <v>687</v>
      </c>
      <c r="B120" s="222" t="s">
        <v>841</v>
      </c>
      <c r="C120" s="222"/>
      <c r="D120" s="172"/>
      <c r="E120" s="172"/>
    </row>
    <row r="121" spans="1:5" ht="31.5">
      <c r="A121" s="200">
        <v>1</v>
      </c>
      <c r="B121" s="204" t="s">
        <v>645</v>
      </c>
      <c r="C121" s="205" t="s">
        <v>646</v>
      </c>
      <c r="D121" s="174" t="s">
        <v>647</v>
      </c>
      <c r="E121" s="174" t="s">
        <v>613</v>
      </c>
    </row>
    <row r="122" spans="1:5">
      <c r="A122" s="190" t="s">
        <v>833</v>
      </c>
      <c r="B122" s="313" t="s">
        <v>831</v>
      </c>
      <c r="C122" s="313"/>
      <c r="D122" s="172"/>
      <c r="E122" s="172"/>
    </row>
    <row r="123" spans="1:5" ht="31.5">
      <c r="A123" s="200">
        <v>1</v>
      </c>
      <c r="B123" s="174" t="s">
        <v>659</v>
      </c>
      <c r="C123" s="205" t="s">
        <v>646</v>
      </c>
      <c r="D123" s="172"/>
      <c r="E123" s="174" t="s">
        <v>613</v>
      </c>
    </row>
    <row r="124" spans="1:5">
      <c r="A124" s="190" t="s">
        <v>223</v>
      </c>
      <c r="B124" s="192" t="s">
        <v>589</v>
      </c>
      <c r="C124" s="203"/>
      <c r="D124" s="172"/>
      <c r="E124" s="204"/>
    </row>
    <row r="125" spans="1:5">
      <c r="A125" s="190" t="s">
        <v>63</v>
      </c>
      <c r="B125" s="312" t="s">
        <v>838</v>
      </c>
      <c r="C125" s="312"/>
      <c r="D125" s="172"/>
      <c r="E125" s="204"/>
    </row>
    <row r="126" spans="1:5">
      <c r="A126" s="305">
        <v>1</v>
      </c>
      <c r="B126" s="317" t="s">
        <v>590</v>
      </c>
      <c r="C126" s="307" t="s">
        <v>585</v>
      </c>
      <c r="D126" s="183" t="s">
        <v>591</v>
      </c>
      <c r="E126" s="177" t="s">
        <v>512</v>
      </c>
    </row>
    <row r="127" spans="1:5">
      <c r="A127" s="316"/>
      <c r="B127" s="309"/>
      <c r="C127" s="311"/>
      <c r="D127" s="184" t="s">
        <v>592</v>
      </c>
      <c r="E127" s="178" t="s">
        <v>512</v>
      </c>
    </row>
    <row r="128" spans="1:5">
      <c r="A128" s="306"/>
      <c r="B128" s="310"/>
      <c r="C128" s="308"/>
      <c r="D128" s="185" t="s">
        <v>593</v>
      </c>
      <c r="E128" s="180" t="s">
        <v>512</v>
      </c>
    </row>
    <row r="129" spans="1:5">
      <c r="A129" s="223" t="s">
        <v>104</v>
      </c>
      <c r="B129" s="222" t="s">
        <v>839</v>
      </c>
      <c r="C129" s="222"/>
      <c r="D129" s="188"/>
      <c r="E129" s="224"/>
    </row>
    <row r="130" spans="1:5">
      <c r="A130" s="196">
        <v>1</v>
      </c>
      <c r="B130" s="201" t="s">
        <v>674</v>
      </c>
      <c r="C130" s="206" t="s">
        <v>457</v>
      </c>
      <c r="D130" s="181" t="s">
        <v>660</v>
      </c>
      <c r="E130" s="177"/>
    </row>
    <row r="131" spans="1:5">
      <c r="A131" s="197">
        <v>2</v>
      </c>
      <c r="B131" s="198" t="s">
        <v>675</v>
      </c>
      <c r="C131" s="207" t="s">
        <v>676</v>
      </c>
      <c r="D131" s="209" t="s">
        <v>660</v>
      </c>
      <c r="E131" s="178"/>
    </row>
    <row r="132" spans="1:5">
      <c r="A132" s="197">
        <v>3</v>
      </c>
      <c r="B132" s="198" t="s">
        <v>677</v>
      </c>
      <c r="C132" s="207" t="s">
        <v>676</v>
      </c>
      <c r="D132" s="209" t="s">
        <v>660</v>
      </c>
      <c r="E132" s="178"/>
    </row>
    <row r="133" spans="1:5">
      <c r="A133" s="193">
        <v>4</v>
      </c>
      <c r="B133" s="194" t="s">
        <v>678</v>
      </c>
      <c r="C133" s="208" t="s">
        <v>676</v>
      </c>
      <c r="D133" s="182" t="s">
        <v>660</v>
      </c>
      <c r="E133" s="180"/>
    </row>
    <row r="134" spans="1:5">
      <c r="A134" s="190" t="s">
        <v>687</v>
      </c>
      <c r="B134" s="222" t="s">
        <v>841</v>
      </c>
      <c r="C134" s="222"/>
      <c r="D134" s="172"/>
      <c r="E134" s="172"/>
    </row>
    <row r="135" spans="1:5" ht="31.5">
      <c r="A135" s="196">
        <v>1</v>
      </c>
      <c r="B135" s="201" t="s">
        <v>590</v>
      </c>
      <c r="C135" s="196" t="s">
        <v>648</v>
      </c>
      <c r="D135" s="181" t="s">
        <v>649</v>
      </c>
      <c r="E135" s="181" t="s">
        <v>650</v>
      </c>
    </row>
    <row r="136" spans="1:5">
      <c r="A136" s="197">
        <v>2</v>
      </c>
      <c r="B136" s="198" t="s">
        <v>590</v>
      </c>
      <c r="C136" s="207" t="s">
        <v>651</v>
      </c>
      <c r="D136" s="209" t="s">
        <v>652</v>
      </c>
      <c r="E136" s="209" t="s">
        <v>507</v>
      </c>
    </row>
    <row r="137" spans="1:5">
      <c r="A137" s="193">
        <v>3</v>
      </c>
      <c r="B137" s="194" t="s">
        <v>653</v>
      </c>
      <c r="C137" s="208" t="s">
        <v>654</v>
      </c>
      <c r="D137" s="182" t="s">
        <v>652</v>
      </c>
      <c r="E137" s="182" t="s">
        <v>507</v>
      </c>
    </row>
    <row r="138" spans="1:5">
      <c r="A138" s="190" t="s">
        <v>234</v>
      </c>
      <c r="B138" s="192" t="s">
        <v>635</v>
      </c>
      <c r="C138" s="191"/>
      <c r="D138" s="171"/>
      <c r="E138" s="192"/>
    </row>
    <row r="139" spans="1:5">
      <c r="A139" s="190" t="s">
        <v>63</v>
      </c>
      <c r="B139" s="222" t="s">
        <v>841</v>
      </c>
      <c r="C139" s="222"/>
      <c r="D139" s="222"/>
      <c r="E139" s="172"/>
    </row>
    <row r="140" spans="1:5" ht="78.75">
      <c r="A140" s="196">
        <v>1</v>
      </c>
      <c r="B140" s="201" t="s">
        <v>636</v>
      </c>
      <c r="C140" s="206" t="s">
        <v>637</v>
      </c>
      <c r="D140" s="177" t="s">
        <v>638</v>
      </c>
      <c r="E140" s="181" t="s">
        <v>507</v>
      </c>
    </row>
    <row r="141" spans="1:5">
      <c r="A141" s="197">
        <v>2</v>
      </c>
      <c r="B141" s="198" t="s">
        <v>639</v>
      </c>
      <c r="C141" s="207" t="s">
        <v>640</v>
      </c>
      <c r="D141" s="209" t="s">
        <v>641</v>
      </c>
      <c r="E141" s="209"/>
    </row>
    <row r="142" spans="1:5" ht="31.5">
      <c r="A142" s="197">
        <v>3</v>
      </c>
      <c r="B142" s="198" t="s">
        <v>642</v>
      </c>
      <c r="C142" s="207" t="s">
        <v>643</v>
      </c>
      <c r="D142" s="209" t="s">
        <v>929</v>
      </c>
      <c r="E142" s="209" t="s">
        <v>613</v>
      </c>
    </row>
    <row r="143" spans="1:5" ht="47.25">
      <c r="A143" s="218">
        <v>4</v>
      </c>
      <c r="B143" s="271" t="s">
        <v>928</v>
      </c>
      <c r="C143" s="272" t="s">
        <v>927</v>
      </c>
      <c r="D143" s="273" t="s">
        <v>930</v>
      </c>
      <c r="E143" s="273" t="s">
        <v>507</v>
      </c>
    </row>
    <row r="144" spans="1:5" ht="31.5">
      <c r="A144" s="193">
        <v>5</v>
      </c>
      <c r="B144" s="194" t="s">
        <v>377</v>
      </c>
      <c r="C144" s="208" t="s">
        <v>644</v>
      </c>
      <c r="D144" s="182" t="s">
        <v>836</v>
      </c>
      <c r="E144" s="182" t="s">
        <v>507</v>
      </c>
    </row>
    <row r="145" spans="1:5">
      <c r="A145" s="168"/>
      <c r="B145" s="169"/>
      <c r="C145" s="170"/>
      <c r="D145" s="175"/>
      <c r="E145" s="175"/>
    </row>
    <row r="146" spans="1:5">
      <c r="A146" s="314" t="s">
        <v>594</v>
      </c>
      <c r="B146" s="314"/>
      <c r="C146" s="314"/>
      <c r="D146" s="314"/>
      <c r="E146" s="314"/>
    </row>
    <row r="147" spans="1:5" ht="18.75">
      <c r="D147" s="315" t="s">
        <v>595</v>
      </c>
      <c r="E147" s="315"/>
    </row>
  </sheetData>
  <mergeCells count="59">
    <mergeCell ref="A1:E1"/>
    <mergeCell ref="A2:E2"/>
    <mergeCell ref="A7:A8"/>
    <mergeCell ref="B7:B8"/>
    <mergeCell ref="C7:C8"/>
    <mergeCell ref="B6:C6"/>
    <mergeCell ref="A37:A39"/>
    <mergeCell ref="B37:B39"/>
    <mergeCell ref="C37:C39"/>
    <mergeCell ref="B36:C36"/>
    <mergeCell ref="A9:A10"/>
    <mergeCell ref="B9:B10"/>
    <mergeCell ref="C9:C10"/>
    <mergeCell ref="A40:A41"/>
    <mergeCell ref="B40:B41"/>
    <mergeCell ref="C40:C41"/>
    <mergeCell ref="A44:A45"/>
    <mergeCell ref="B44:B45"/>
    <mergeCell ref="C44:C45"/>
    <mergeCell ref="B43:C43"/>
    <mergeCell ref="A69:A71"/>
    <mergeCell ref="B69:B71"/>
    <mergeCell ref="C69:C71"/>
    <mergeCell ref="B51:C51"/>
    <mergeCell ref="B54:C54"/>
    <mergeCell ref="B62:C62"/>
    <mergeCell ref="B68:C68"/>
    <mergeCell ref="B57:D57"/>
    <mergeCell ref="B47:C47"/>
    <mergeCell ref="B16:C16"/>
    <mergeCell ref="B23:C23"/>
    <mergeCell ref="A146:E146"/>
    <mergeCell ref="D147:E147"/>
    <mergeCell ref="A109:A110"/>
    <mergeCell ref="B109:B110"/>
    <mergeCell ref="C109:C110"/>
    <mergeCell ref="A126:A128"/>
    <mergeCell ref="B126:B128"/>
    <mergeCell ref="C126:C128"/>
    <mergeCell ref="B125:C125"/>
    <mergeCell ref="A89:A91"/>
    <mergeCell ref="B89:B91"/>
    <mergeCell ref="C89:C91"/>
    <mergeCell ref="A76:A77"/>
    <mergeCell ref="A87:A88"/>
    <mergeCell ref="B87:B88"/>
    <mergeCell ref="C87:C88"/>
    <mergeCell ref="B108:C108"/>
    <mergeCell ref="B122:C122"/>
    <mergeCell ref="B98:C98"/>
    <mergeCell ref="B101:C101"/>
    <mergeCell ref="B73:B75"/>
    <mergeCell ref="A73:A75"/>
    <mergeCell ref="C73:C75"/>
    <mergeCell ref="B85:B86"/>
    <mergeCell ref="C85:C86"/>
    <mergeCell ref="A85:A86"/>
    <mergeCell ref="B76:B77"/>
    <mergeCell ref="C76:C77"/>
  </mergeCells>
  <printOptions horizontalCentered="1"/>
  <pageMargins left="0.19685039370078741" right="0.19685039370078741" top="0.39370078740157483" bottom="0.39370078740157483" header="0.31496062992125984" footer="0.31496062992125984"/>
  <pageSetup paperSize="9" scale="85" fitToHeight="10000" orientation="landscape"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topLeftCell="A37" zoomScale="80" zoomScaleNormal="60" zoomScaleSheetLayoutView="80" workbookViewId="0">
      <selection activeCell="C41" sqref="C41"/>
    </sheetView>
  </sheetViews>
  <sheetFormatPr defaultRowHeight="15.75"/>
  <cols>
    <col min="1" max="1" width="7.42578125" style="246" customWidth="1"/>
    <col min="2" max="2" width="28.140625" style="246" customWidth="1"/>
    <col min="3" max="3" width="25.7109375" style="79" customWidth="1"/>
    <col min="4" max="4" width="47.28515625" style="79" customWidth="1"/>
    <col min="5" max="5" width="57.85546875" style="80" bestFit="1" customWidth="1"/>
    <col min="6" max="6" width="11.5703125" style="74" customWidth="1"/>
    <col min="7" max="7" width="38.7109375" style="74" customWidth="1"/>
    <col min="8" max="8" width="44.7109375" style="74" customWidth="1"/>
    <col min="9" max="9" width="11.5703125" style="74" customWidth="1"/>
    <col min="10" max="10" width="9.140625" style="74"/>
    <col min="11" max="11" width="9.85546875" style="74" bestFit="1" customWidth="1"/>
    <col min="12" max="256" width="9.140625" style="74"/>
    <col min="257" max="257" width="9.5703125" style="74" customWidth="1"/>
    <col min="258" max="258" width="28.140625" style="74" customWidth="1"/>
    <col min="259" max="259" width="11.5703125" style="74" bestFit="1" customWidth="1"/>
    <col min="260" max="260" width="16.28515625" style="74" customWidth="1"/>
    <col min="261" max="261" width="12.85546875" style="74" customWidth="1"/>
    <col min="262" max="262" width="37.140625" style="74" customWidth="1"/>
    <col min="263" max="263" width="38.7109375" style="74" customWidth="1"/>
    <col min="264" max="264" width="44.7109375" style="74" customWidth="1"/>
    <col min="265" max="265" width="11.5703125" style="74" customWidth="1"/>
    <col min="266" max="266" width="9.140625" style="74"/>
    <col min="267" max="267" width="9.85546875" style="74" bestFit="1" customWidth="1"/>
    <col min="268" max="512" width="9.140625" style="74"/>
    <col min="513" max="513" width="9.5703125" style="74" customWidth="1"/>
    <col min="514" max="514" width="28.140625" style="74" customWidth="1"/>
    <col min="515" max="515" width="11.5703125" style="74" bestFit="1" customWidth="1"/>
    <col min="516" max="516" width="16.28515625" style="74" customWidth="1"/>
    <col min="517" max="517" width="12.85546875" style="74" customWidth="1"/>
    <col min="518" max="518" width="37.140625" style="74" customWidth="1"/>
    <col min="519" max="519" width="38.7109375" style="74" customWidth="1"/>
    <col min="520" max="520" width="44.7109375" style="74" customWidth="1"/>
    <col min="521" max="521" width="11.5703125" style="74" customWidth="1"/>
    <col min="522" max="522" width="9.140625" style="74"/>
    <col min="523" max="523" width="9.85546875" style="74" bestFit="1" customWidth="1"/>
    <col min="524" max="768" width="9.140625" style="74"/>
    <col min="769" max="769" width="9.5703125" style="74" customWidth="1"/>
    <col min="770" max="770" width="28.140625" style="74" customWidth="1"/>
    <col min="771" max="771" width="11.5703125" style="74" bestFit="1" customWidth="1"/>
    <col min="772" max="772" width="16.28515625" style="74" customWidth="1"/>
    <col min="773" max="773" width="12.85546875" style="74" customWidth="1"/>
    <col min="774" max="774" width="37.140625" style="74" customWidth="1"/>
    <col min="775" max="775" width="38.7109375" style="74" customWidth="1"/>
    <col min="776" max="776" width="44.7109375" style="74" customWidth="1"/>
    <col min="777" max="777" width="11.5703125" style="74" customWidth="1"/>
    <col min="778" max="778" width="9.140625" style="74"/>
    <col min="779" max="779" width="9.85546875" style="74" bestFit="1" customWidth="1"/>
    <col min="780" max="1024" width="9.140625" style="74"/>
    <col min="1025" max="1025" width="9.5703125" style="74" customWidth="1"/>
    <col min="1026" max="1026" width="28.140625" style="74" customWidth="1"/>
    <col min="1027" max="1027" width="11.5703125" style="74" bestFit="1" customWidth="1"/>
    <col min="1028" max="1028" width="16.28515625" style="74" customWidth="1"/>
    <col min="1029" max="1029" width="12.85546875" style="74" customWidth="1"/>
    <col min="1030" max="1030" width="37.140625" style="74" customWidth="1"/>
    <col min="1031" max="1031" width="38.7109375" style="74" customWidth="1"/>
    <col min="1032" max="1032" width="44.7109375" style="74" customWidth="1"/>
    <col min="1033" max="1033" width="11.5703125" style="74" customWidth="1"/>
    <col min="1034" max="1034" width="9.140625" style="74"/>
    <col min="1035" max="1035" width="9.85546875" style="74" bestFit="1" customWidth="1"/>
    <col min="1036" max="1280" width="9.140625" style="74"/>
    <col min="1281" max="1281" width="9.5703125" style="74" customWidth="1"/>
    <col min="1282" max="1282" width="28.140625" style="74" customWidth="1"/>
    <col min="1283" max="1283" width="11.5703125" style="74" bestFit="1" customWidth="1"/>
    <col min="1284" max="1284" width="16.28515625" style="74" customWidth="1"/>
    <col min="1285" max="1285" width="12.85546875" style="74" customWidth="1"/>
    <col min="1286" max="1286" width="37.140625" style="74" customWidth="1"/>
    <col min="1287" max="1287" width="38.7109375" style="74" customWidth="1"/>
    <col min="1288" max="1288" width="44.7109375" style="74" customWidth="1"/>
    <col min="1289" max="1289" width="11.5703125" style="74" customWidth="1"/>
    <col min="1290" max="1290" width="9.140625" style="74"/>
    <col min="1291" max="1291" width="9.85546875" style="74" bestFit="1" customWidth="1"/>
    <col min="1292" max="1536" width="9.140625" style="74"/>
    <col min="1537" max="1537" width="9.5703125" style="74" customWidth="1"/>
    <col min="1538" max="1538" width="28.140625" style="74" customWidth="1"/>
    <col min="1539" max="1539" width="11.5703125" style="74" bestFit="1" customWidth="1"/>
    <col min="1540" max="1540" width="16.28515625" style="74" customWidth="1"/>
    <col min="1541" max="1541" width="12.85546875" style="74" customWidth="1"/>
    <col min="1542" max="1542" width="37.140625" style="74" customWidth="1"/>
    <col min="1543" max="1543" width="38.7109375" style="74" customWidth="1"/>
    <col min="1544" max="1544" width="44.7109375" style="74" customWidth="1"/>
    <col min="1545" max="1545" width="11.5703125" style="74" customWidth="1"/>
    <col min="1546" max="1546" width="9.140625" style="74"/>
    <col min="1547" max="1547" width="9.85546875" style="74" bestFit="1" customWidth="1"/>
    <col min="1548" max="1792" width="9.140625" style="74"/>
    <col min="1793" max="1793" width="9.5703125" style="74" customWidth="1"/>
    <col min="1794" max="1794" width="28.140625" style="74" customWidth="1"/>
    <col min="1795" max="1795" width="11.5703125" style="74" bestFit="1" customWidth="1"/>
    <col min="1796" max="1796" width="16.28515625" style="74" customWidth="1"/>
    <col min="1797" max="1797" width="12.85546875" style="74" customWidth="1"/>
    <col min="1798" max="1798" width="37.140625" style="74" customWidth="1"/>
    <col min="1799" max="1799" width="38.7109375" style="74" customWidth="1"/>
    <col min="1800" max="1800" width="44.7109375" style="74" customWidth="1"/>
    <col min="1801" max="1801" width="11.5703125" style="74" customWidth="1"/>
    <col min="1802" max="1802" width="9.140625" style="74"/>
    <col min="1803" max="1803" width="9.85546875" style="74" bestFit="1" customWidth="1"/>
    <col min="1804" max="2048" width="9.140625" style="74"/>
    <col min="2049" max="2049" width="9.5703125" style="74" customWidth="1"/>
    <col min="2050" max="2050" width="28.140625" style="74" customWidth="1"/>
    <col min="2051" max="2051" width="11.5703125" style="74" bestFit="1" customWidth="1"/>
    <col min="2052" max="2052" width="16.28515625" style="74" customWidth="1"/>
    <col min="2053" max="2053" width="12.85546875" style="74" customWidth="1"/>
    <col min="2054" max="2054" width="37.140625" style="74" customWidth="1"/>
    <col min="2055" max="2055" width="38.7109375" style="74" customWidth="1"/>
    <col min="2056" max="2056" width="44.7109375" style="74" customWidth="1"/>
    <col min="2057" max="2057" width="11.5703125" style="74" customWidth="1"/>
    <col min="2058" max="2058" width="9.140625" style="74"/>
    <col min="2059" max="2059" width="9.85546875" style="74" bestFit="1" customWidth="1"/>
    <col min="2060" max="2304" width="9.140625" style="74"/>
    <col min="2305" max="2305" width="9.5703125" style="74" customWidth="1"/>
    <col min="2306" max="2306" width="28.140625" style="74" customWidth="1"/>
    <col min="2307" max="2307" width="11.5703125" style="74" bestFit="1" customWidth="1"/>
    <col min="2308" max="2308" width="16.28515625" style="74" customWidth="1"/>
    <col min="2309" max="2309" width="12.85546875" style="74" customWidth="1"/>
    <col min="2310" max="2310" width="37.140625" style="74" customWidth="1"/>
    <col min="2311" max="2311" width="38.7109375" style="74" customWidth="1"/>
    <col min="2312" max="2312" width="44.7109375" style="74" customWidth="1"/>
    <col min="2313" max="2313" width="11.5703125" style="74" customWidth="1"/>
    <col min="2314" max="2314" width="9.140625" style="74"/>
    <col min="2315" max="2315" width="9.85546875" style="74" bestFit="1" customWidth="1"/>
    <col min="2316" max="2560" width="9.140625" style="74"/>
    <col min="2561" max="2561" width="9.5703125" style="74" customWidth="1"/>
    <col min="2562" max="2562" width="28.140625" style="74" customWidth="1"/>
    <col min="2563" max="2563" width="11.5703125" style="74" bestFit="1" customWidth="1"/>
    <col min="2564" max="2564" width="16.28515625" style="74" customWidth="1"/>
    <col min="2565" max="2565" width="12.85546875" style="74" customWidth="1"/>
    <col min="2566" max="2566" width="37.140625" style="74" customWidth="1"/>
    <col min="2567" max="2567" width="38.7109375" style="74" customWidth="1"/>
    <col min="2568" max="2568" width="44.7109375" style="74" customWidth="1"/>
    <col min="2569" max="2569" width="11.5703125" style="74" customWidth="1"/>
    <col min="2570" max="2570" width="9.140625" style="74"/>
    <col min="2571" max="2571" width="9.85546875" style="74" bestFit="1" customWidth="1"/>
    <col min="2572" max="2816" width="9.140625" style="74"/>
    <col min="2817" max="2817" width="9.5703125" style="74" customWidth="1"/>
    <col min="2818" max="2818" width="28.140625" style="74" customWidth="1"/>
    <col min="2819" max="2819" width="11.5703125" style="74" bestFit="1" customWidth="1"/>
    <col min="2820" max="2820" width="16.28515625" style="74" customWidth="1"/>
    <col min="2821" max="2821" width="12.85546875" style="74" customWidth="1"/>
    <col min="2822" max="2822" width="37.140625" style="74" customWidth="1"/>
    <col min="2823" max="2823" width="38.7109375" style="74" customWidth="1"/>
    <col min="2824" max="2824" width="44.7109375" style="74" customWidth="1"/>
    <col min="2825" max="2825" width="11.5703125" style="74" customWidth="1"/>
    <col min="2826" max="2826" width="9.140625" style="74"/>
    <col min="2827" max="2827" width="9.85546875" style="74" bestFit="1" customWidth="1"/>
    <col min="2828" max="3072" width="9.140625" style="74"/>
    <col min="3073" max="3073" width="9.5703125" style="74" customWidth="1"/>
    <col min="3074" max="3074" width="28.140625" style="74" customWidth="1"/>
    <col min="3075" max="3075" width="11.5703125" style="74" bestFit="1" customWidth="1"/>
    <col min="3076" max="3076" width="16.28515625" style="74" customWidth="1"/>
    <col min="3077" max="3077" width="12.85546875" style="74" customWidth="1"/>
    <col min="3078" max="3078" width="37.140625" style="74" customWidth="1"/>
    <col min="3079" max="3079" width="38.7109375" style="74" customWidth="1"/>
    <col min="3080" max="3080" width="44.7109375" style="74" customWidth="1"/>
    <col min="3081" max="3081" width="11.5703125" style="74" customWidth="1"/>
    <col min="3082" max="3082" width="9.140625" style="74"/>
    <col min="3083" max="3083" width="9.85546875" style="74" bestFit="1" customWidth="1"/>
    <col min="3084" max="3328" width="9.140625" style="74"/>
    <col min="3329" max="3329" width="9.5703125" style="74" customWidth="1"/>
    <col min="3330" max="3330" width="28.140625" style="74" customWidth="1"/>
    <col min="3331" max="3331" width="11.5703125" style="74" bestFit="1" customWidth="1"/>
    <col min="3332" max="3332" width="16.28515625" style="74" customWidth="1"/>
    <col min="3333" max="3333" width="12.85546875" style="74" customWidth="1"/>
    <col min="3334" max="3334" width="37.140625" style="74" customWidth="1"/>
    <col min="3335" max="3335" width="38.7109375" style="74" customWidth="1"/>
    <col min="3336" max="3336" width="44.7109375" style="74" customWidth="1"/>
    <col min="3337" max="3337" width="11.5703125" style="74" customWidth="1"/>
    <col min="3338" max="3338" width="9.140625" style="74"/>
    <col min="3339" max="3339" width="9.85546875" style="74" bestFit="1" customWidth="1"/>
    <col min="3340" max="3584" width="9.140625" style="74"/>
    <col min="3585" max="3585" width="9.5703125" style="74" customWidth="1"/>
    <col min="3586" max="3586" width="28.140625" style="74" customWidth="1"/>
    <col min="3587" max="3587" width="11.5703125" style="74" bestFit="1" customWidth="1"/>
    <col min="3588" max="3588" width="16.28515625" style="74" customWidth="1"/>
    <col min="3589" max="3589" width="12.85546875" style="74" customWidth="1"/>
    <col min="3590" max="3590" width="37.140625" style="74" customWidth="1"/>
    <col min="3591" max="3591" width="38.7109375" style="74" customWidth="1"/>
    <col min="3592" max="3592" width="44.7109375" style="74" customWidth="1"/>
    <col min="3593" max="3593" width="11.5703125" style="74" customWidth="1"/>
    <col min="3594" max="3594" width="9.140625" style="74"/>
    <col min="3595" max="3595" width="9.85546875" style="74" bestFit="1" customWidth="1"/>
    <col min="3596" max="3840" width="9.140625" style="74"/>
    <col min="3841" max="3841" width="9.5703125" style="74" customWidth="1"/>
    <col min="3842" max="3842" width="28.140625" style="74" customWidth="1"/>
    <col min="3843" max="3843" width="11.5703125" style="74" bestFit="1" customWidth="1"/>
    <col min="3844" max="3844" width="16.28515625" style="74" customWidth="1"/>
    <col min="3845" max="3845" width="12.85546875" style="74" customWidth="1"/>
    <col min="3846" max="3846" width="37.140625" style="74" customWidth="1"/>
    <col min="3847" max="3847" width="38.7109375" style="74" customWidth="1"/>
    <col min="3848" max="3848" width="44.7109375" style="74" customWidth="1"/>
    <col min="3849" max="3849" width="11.5703125" style="74" customWidth="1"/>
    <col min="3850" max="3850" width="9.140625" style="74"/>
    <col min="3851" max="3851" width="9.85546875" style="74" bestFit="1" customWidth="1"/>
    <col min="3852" max="4096" width="9.140625" style="74"/>
    <col min="4097" max="4097" width="9.5703125" style="74" customWidth="1"/>
    <col min="4098" max="4098" width="28.140625" style="74" customWidth="1"/>
    <col min="4099" max="4099" width="11.5703125" style="74" bestFit="1" customWidth="1"/>
    <col min="4100" max="4100" width="16.28515625" style="74" customWidth="1"/>
    <col min="4101" max="4101" width="12.85546875" style="74" customWidth="1"/>
    <col min="4102" max="4102" width="37.140625" style="74" customWidth="1"/>
    <col min="4103" max="4103" width="38.7109375" style="74" customWidth="1"/>
    <col min="4104" max="4104" width="44.7109375" style="74" customWidth="1"/>
    <col min="4105" max="4105" width="11.5703125" style="74" customWidth="1"/>
    <col min="4106" max="4106" width="9.140625" style="74"/>
    <col min="4107" max="4107" width="9.85546875" style="74" bestFit="1" customWidth="1"/>
    <col min="4108" max="4352" width="9.140625" style="74"/>
    <col min="4353" max="4353" width="9.5703125" style="74" customWidth="1"/>
    <col min="4354" max="4354" width="28.140625" style="74" customWidth="1"/>
    <col min="4355" max="4355" width="11.5703125" style="74" bestFit="1" customWidth="1"/>
    <col min="4356" max="4356" width="16.28515625" style="74" customWidth="1"/>
    <col min="4357" max="4357" width="12.85546875" style="74" customWidth="1"/>
    <col min="4358" max="4358" width="37.140625" style="74" customWidth="1"/>
    <col min="4359" max="4359" width="38.7109375" style="74" customWidth="1"/>
    <col min="4360" max="4360" width="44.7109375" style="74" customWidth="1"/>
    <col min="4361" max="4361" width="11.5703125" style="74" customWidth="1"/>
    <col min="4362" max="4362" width="9.140625" style="74"/>
    <col min="4363" max="4363" width="9.85546875" style="74" bestFit="1" customWidth="1"/>
    <col min="4364" max="4608" width="9.140625" style="74"/>
    <col min="4609" max="4609" width="9.5703125" style="74" customWidth="1"/>
    <col min="4610" max="4610" width="28.140625" style="74" customWidth="1"/>
    <col min="4611" max="4611" width="11.5703125" style="74" bestFit="1" customWidth="1"/>
    <col min="4612" max="4612" width="16.28515625" style="74" customWidth="1"/>
    <col min="4613" max="4613" width="12.85546875" style="74" customWidth="1"/>
    <col min="4614" max="4614" width="37.140625" style="74" customWidth="1"/>
    <col min="4615" max="4615" width="38.7109375" style="74" customWidth="1"/>
    <col min="4616" max="4616" width="44.7109375" style="74" customWidth="1"/>
    <col min="4617" max="4617" width="11.5703125" style="74" customWidth="1"/>
    <col min="4618" max="4618" width="9.140625" style="74"/>
    <col min="4619" max="4619" width="9.85546875" style="74" bestFit="1" customWidth="1"/>
    <col min="4620" max="4864" width="9.140625" style="74"/>
    <col min="4865" max="4865" width="9.5703125" style="74" customWidth="1"/>
    <col min="4866" max="4866" width="28.140625" style="74" customWidth="1"/>
    <col min="4867" max="4867" width="11.5703125" style="74" bestFit="1" customWidth="1"/>
    <col min="4868" max="4868" width="16.28515625" style="74" customWidth="1"/>
    <col min="4869" max="4869" width="12.85546875" style="74" customWidth="1"/>
    <col min="4870" max="4870" width="37.140625" style="74" customWidth="1"/>
    <col min="4871" max="4871" width="38.7109375" style="74" customWidth="1"/>
    <col min="4872" max="4872" width="44.7109375" style="74" customWidth="1"/>
    <col min="4873" max="4873" width="11.5703125" style="74" customWidth="1"/>
    <col min="4874" max="4874" width="9.140625" style="74"/>
    <col min="4875" max="4875" width="9.85546875" style="74" bestFit="1" customWidth="1"/>
    <col min="4876" max="5120" width="9.140625" style="74"/>
    <col min="5121" max="5121" width="9.5703125" style="74" customWidth="1"/>
    <col min="5122" max="5122" width="28.140625" style="74" customWidth="1"/>
    <col min="5123" max="5123" width="11.5703125" style="74" bestFit="1" customWidth="1"/>
    <col min="5124" max="5124" width="16.28515625" style="74" customWidth="1"/>
    <col min="5125" max="5125" width="12.85546875" style="74" customWidth="1"/>
    <col min="5126" max="5126" width="37.140625" style="74" customWidth="1"/>
    <col min="5127" max="5127" width="38.7109375" style="74" customWidth="1"/>
    <col min="5128" max="5128" width="44.7109375" style="74" customWidth="1"/>
    <col min="5129" max="5129" width="11.5703125" style="74" customWidth="1"/>
    <col min="5130" max="5130" width="9.140625" style="74"/>
    <col min="5131" max="5131" width="9.85546875" style="74" bestFit="1" customWidth="1"/>
    <col min="5132" max="5376" width="9.140625" style="74"/>
    <col min="5377" max="5377" width="9.5703125" style="74" customWidth="1"/>
    <col min="5378" max="5378" width="28.140625" style="74" customWidth="1"/>
    <col min="5379" max="5379" width="11.5703125" style="74" bestFit="1" customWidth="1"/>
    <col min="5380" max="5380" width="16.28515625" style="74" customWidth="1"/>
    <col min="5381" max="5381" width="12.85546875" style="74" customWidth="1"/>
    <col min="5382" max="5382" width="37.140625" style="74" customWidth="1"/>
    <col min="5383" max="5383" width="38.7109375" style="74" customWidth="1"/>
    <col min="5384" max="5384" width="44.7109375" style="74" customWidth="1"/>
    <col min="5385" max="5385" width="11.5703125" style="74" customWidth="1"/>
    <col min="5386" max="5386" width="9.140625" style="74"/>
    <col min="5387" max="5387" width="9.85546875" style="74" bestFit="1" customWidth="1"/>
    <col min="5388" max="5632" width="9.140625" style="74"/>
    <col min="5633" max="5633" width="9.5703125" style="74" customWidth="1"/>
    <col min="5634" max="5634" width="28.140625" style="74" customWidth="1"/>
    <col min="5635" max="5635" width="11.5703125" style="74" bestFit="1" customWidth="1"/>
    <col min="5636" max="5636" width="16.28515625" style="74" customWidth="1"/>
    <col min="5637" max="5637" width="12.85546875" style="74" customWidth="1"/>
    <col min="5638" max="5638" width="37.140625" style="74" customWidth="1"/>
    <col min="5639" max="5639" width="38.7109375" style="74" customWidth="1"/>
    <col min="5640" max="5640" width="44.7109375" style="74" customWidth="1"/>
    <col min="5641" max="5641" width="11.5703125" style="74" customWidth="1"/>
    <col min="5642" max="5642" width="9.140625" style="74"/>
    <col min="5643" max="5643" width="9.85546875" style="74" bestFit="1" customWidth="1"/>
    <col min="5644" max="5888" width="9.140625" style="74"/>
    <col min="5889" max="5889" width="9.5703125" style="74" customWidth="1"/>
    <col min="5890" max="5890" width="28.140625" style="74" customWidth="1"/>
    <col min="5891" max="5891" width="11.5703125" style="74" bestFit="1" customWidth="1"/>
    <col min="5892" max="5892" width="16.28515625" style="74" customWidth="1"/>
    <col min="5893" max="5893" width="12.85546875" style="74" customWidth="1"/>
    <col min="5894" max="5894" width="37.140625" style="74" customWidth="1"/>
    <col min="5895" max="5895" width="38.7109375" style="74" customWidth="1"/>
    <col min="5896" max="5896" width="44.7109375" style="74" customWidth="1"/>
    <col min="5897" max="5897" width="11.5703125" style="74" customWidth="1"/>
    <col min="5898" max="5898" width="9.140625" style="74"/>
    <col min="5899" max="5899" width="9.85546875" style="74" bestFit="1" customWidth="1"/>
    <col min="5900" max="6144" width="9.140625" style="74"/>
    <col min="6145" max="6145" width="9.5703125" style="74" customWidth="1"/>
    <col min="6146" max="6146" width="28.140625" style="74" customWidth="1"/>
    <col min="6147" max="6147" width="11.5703125" style="74" bestFit="1" customWidth="1"/>
    <col min="6148" max="6148" width="16.28515625" style="74" customWidth="1"/>
    <col min="6149" max="6149" width="12.85546875" style="74" customWidth="1"/>
    <col min="6150" max="6150" width="37.140625" style="74" customWidth="1"/>
    <col min="6151" max="6151" width="38.7109375" style="74" customWidth="1"/>
    <col min="6152" max="6152" width="44.7109375" style="74" customWidth="1"/>
    <col min="6153" max="6153" width="11.5703125" style="74" customWidth="1"/>
    <col min="6154" max="6154" width="9.140625" style="74"/>
    <col min="6155" max="6155" width="9.85546875" style="74" bestFit="1" customWidth="1"/>
    <col min="6156" max="6400" width="9.140625" style="74"/>
    <col min="6401" max="6401" width="9.5703125" style="74" customWidth="1"/>
    <col min="6402" max="6402" width="28.140625" style="74" customWidth="1"/>
    <col min="6403" max="6403" width="11.5703125" style="74" bestFit="1" customWidth="1"/>
    <col min="6404" max="6404" width="16.28515625" style="74" customWidth="1"/>
    <col min="6405" max="6405" width="12.85546875" style="74" customWidth="1"/>
    <col min="6406" max="6406" width="37.140625" style="74" customWidth="1"/>
    <col min="6407" max="6407" width="38.7109375" style="74" customWidth="1"/>
    <col min="6408" max="6408" width="44.7109375" style="74" customWidth="1"/>
    <col min="6409" max="6409" width="11.5703125" style="74" customWidth="1"/>
    <col min="6410" max="6410" width="9.140625" style="74"/>
    <col min="6411" max="6411" width="9.85546875" style="74" bestFit="1" customWidth="1"/>
    <col min="6412" max="6656" width="9.140625" style="74"/>
    <col min="6657" max="6657" width="9.5703125" style="74" customWidth="1"/>
    <col min="6658" max="6658" width="28.140625" style="74" customWidth="1"/>
    <col min="6659" max="6659" width="11.5703125" style="74" bestFit="1" customWidth="1"/>
    <col min="6660" max="6660" width="16.28515625" style="74" customWidth="1"/>
    <col min="6661" max="6661" width="12.85546875" style="74" customWidth="1"/>
    <col min="6662" max="6662" width="37.140625" style="74" customWidth="1"/>
    <col min="6663" max="6663" width="38.7109375" style="74" customWidth="1"/>
    <col min="6664" max="6664" width="44.7109375" style="74" customWidth="1"/>
    <col min="6665" max="6665" width="11.5703125" style="74" customWidth="1"/>
    <col min="6666" max="6666" width="9.140625" style="74"/>
    <col min="6667" max="6667" width="9.85546875" style="74" bestFit="1" customWidth="1"/>
    <col min="6668" max="6912" width="9.140625" style="74"/>
    <col min="6913" max="6913" width="9.5703125" style="74" customWidth="1"/>
    <col min="6914" max="6914" width="28.140625" style="74" customWidth="1"/>
    <col min="6915" max="6915" width="11.5703125" style="74" bestFit="1" customWidth="1"/>
    <col min="6916" max="6916" width="16.28515625" style="74" customWidth="1"/>
    <col min="6917" max="6917" width="12.85546875" style="74" customWidth="1"/>
    <col min="6918" max="6918" width="37.140625" style="74" customWidth="1"/>
    <col min="6919" max="6919" width="38.7109375" style="74" customWidth="1"/>
    <col min="6920" max="6920" width="44.7109375" style="74" customWidth="1"/>
    <col min="6921" max="6921" width="11.5703125" style="74" customWidth="1"/>
    <col min="6922" max="6922" width="9.140625" style="74"/>
    <col min="6923" max="6923" width="9.85546875" style="74" bestFit="1" customWidth="1"/>
    <col min="6924" max="7168" width="9.140625" style="74"/>
    <col min="7169" max="7169" width="9.5703125" style="74" customWidth="1"/>
    <col min="7170" max="7170" width="28.140625" style="74" customWidth="1"/>
    <col min="7171" max="7171" width="11.5703125" style="74" bestFit="1" customWidth="1"/>
    <col min="7172" max="7172" width="16.28515625" style="74" customWidth="1"/>
    <col min="7173" max="7173" width="12.85546875" style="74" customWidth="1"/>
    <col min="7174" max="7174" width="37.140625" style="74" customWidth="1"/>
    <col min="7175" max="7175" width="38.7109375" style="74" customWidth="1"/>
    <col min="7176" max="7176" width="44.7109375" style="74" customWidth="1"/>
    <col min="7177" max="7177" width="11.5703125" style="74" customWidth="1"/>
    <col min="7178" max="7178" width="9.140625" style="74"/>
    <col min="7179" max="7179" width="9.85546875" style="74" bestFit="1" customWidth="1"/>
    <col min="7180" max="7424" width="9.140625" style="74"/>
    <col min="7425" max="7425" width="9.5703125" style="74" customWidth="1"/>
    <col min="7426" max="7426" width="28.140625" style="74" customWidth="1"/>
    <col min="7427" max="7427" width="11.5703125" style="74" bestFit="1" customWidth="1"/>
    <col min="7428" max="7428" width="16.28515625" style="74" customWidth="1"/>
    <col min="7429" max="7429" width="12.85546875" style="74" customWidth="1"/>
    <col min="7430" max="7430" width="37.140625" style="74" customWidth="1"/>
    <col min="7431" max="7431" width="38.7109375" style="74" customWidth="1"/>
    <col min="7432" max="7432" width="44.7109375" style="74" customWidth="1"/>
    <col min="7433" max="7433" width="11.5703125" style="74" customWidth="1"/>
    <col min="7434" max="7434" width="9.140625" style="74"/>
    <col min="7435" max="7435" width="9.85546875" style="74" bestFit="1" customWidth="1"/>
    <col min="7436" max="7680" width="9.140625" style="74"/>
    <col min="7681" max="7681" width="9.5703125" style="74" customWidth="1"/>
    <col min="7682" max="7682" width="28.140625" style="74" customWidth="1"/>
    <col min="7683" max="7683" width="11.5703125" style="74" bestFit="1" customWidth="1"/>
    <col min="7684" max="7684" width="16.28515625" style="74" customWidth="1"/>
    <col min="7685" max="7685" width="12.85546875" style="74" customWidth="1"/>
    <col min="7686" max="7686" width="37.140625" style="74" customWidth="1"/>
    <col min="7687" max="7687" width="38.7109375" style="74" customWidth="1"/>
    <col min="7688" max="7688" width="44.7109375" style="74" customWidth="1"/>
    <col min="7689" max="7689" width="11.5703125" style="74" customWidth="1"/>
    <col min="7690" max="7690" width="9.140625" style="74"/>
    <col min="7691" max="7691" width="9.85546875" style="74" bestFit="1" customWidth="1"/>
    <col min="7692" max="7936" width="9.140625" style="74"/>
    <col min="7937" max="7937" width="9.5703125" style="74" customWidth="1"/>
    <col min="7938" max="7938" width="28.140625" style="74" customWidth="1"/>
    <col min="7939" max="7939" width="11.5703125" style="74" bestFit="1" customWidth="1"/>
    <col min="7940" max="7940" width="16.28515625" style="74" customWidth="1"/>
    <col min="7941" max="7941" width="12.85546875" style="74" customWidth="1"/>
    <col min="7942" max="7942" width="37.140625" style="74" customWidth="1"/>
    <col min="7943" max="7943" width="38.7109375" style="74" customWidth="1"/>
    <col min="7944" max="7944" width="44.7109375" style="74" customWidth="1"/>
    <col min="7945" max="7945" width="11.5703125" style="74" customWidth="1"/>
    <col min="7946" max="7946" width="9.140625" style="74"/>
    <col min="7947" max="7947" width="9.85546875" style="74" bestFit="1" customWidth="1"/>
    <col min="7948" max="8192" width="9.140625" style="74"/>
    <col min="8193" max="8193" width="9.5703125" style="74" customWidth="1"/>
    <col min="8194" max="8194" width="28.140625" style="74" customWidth="1"/>
    <col min="8195" max="8195" width="11.5703125" style="74" bestFit="1" customWidth="1"/>
    <col min="8196" max="8196" width="16.28515625" style="74" customWidth="1"/>
    <col min="8197" max="8197" width="12.85546875" style="74" customWidth="1"/>
    <col min="8198" max="8198" width="37.140625" style="74" customWidth="1"/>
    <col min="8199" max="8199" width="38.7109375" style="74" customWidth="1"/>
    <col min="8200" max="8200" width="44.7109375" style="74" customWidth="1"/>
    <col min="8201" max="8201" width="11.5703125" style="74" customWidth="1"/>
    <col min="8202" max="8202" width="9.140625" style="74"/>
    <col min="8203" max="8203" width="9.85546875" style="74" bestFit="1" customWidth="1"/>
    <col min="8204" max="8448" width="9.140625" style="74"/>
    <col min="8449" max="8449" width="9.5703125" style="74" customWidth="1"/>
    <col min="8450" max="8450" width="28.140625" style="74" customWidth="1"/>
    <col min="8451" max="8451" width="11.5703125" style="74" bestFit="1" customWidth="1"/>
    <col min="8452" max="8452" width="16.28515625" style="74" customWidth="1"/>
    <col min="8453" max="8453" width="12.85546875" style="74" customWidth="1"/>
    <col min="8454" max="8454" width="37.140625" style="74" customWidth="1"/>
    <col min="8455" max="8455" width="38.7109375" style="74" customWidth="1"/>
    <col min="8456" max="8456" width="44.7109375" style="74" customWidth="1"/>
    <col min="8457" max="8457" width="11.5703125" style="74" customWidth="1"/>
    <col min="8458" max="8458" width="9.140625" style="74"/>
    <col min="8459" max="8459" width="9.85546875" style="74" bestFit="1" customWidth="1"/>
    <col min="8460" max="8704" width="9.140625" style="74"/>
    <col min="8705" max="8705" width="9.5703125" style="74" customWidth="1"/>
    <col min="8706" max="8706" width="28.140625" style="74" customWidth="1"/>
    <col min="8707" max="8707" width="11.5703125" style="74" bestFit="1" customWidth="1"/>
    <col min="8708" max="8708" width="16.28515625" style="74" customWidth="1"/>
    <col min="8709" max="8709" width="12.85546875" style="74" customWidth="1"/>
    <col min="8710" max="8710" width="37.140625" style="74" customWidth="1"/>
    <col min="8711" max="8711" width="38.7109375" style="74" customWidth="1"/>
    <col min="8712" max="8712" width="44.7109375" style="74" customWidth="1"/>
    <col min="8713" max="8713" width="11.5703125" style="74" customWidth="1"/>
    <col min="8714" max="8714" width="9.140625" style="74"/>
    <col min="8715" max="8715" width="9.85546875" style="74" bestFit="1" customWidth="1"/>
    <col min="8716" max="8960" width="9.140625" style="74"/>
    <col min="8961" max="8961" width="9.5703125" style="74" customWidth="1"/>
    <col min="8962" max="8962" width="28.140625" style="74" customWidth="1"/>
    <col min="8963" max="8963" width="11.5703125" style="74" bestFit="1" customWidth="1"/>
    <col min="8964" max="8964" width="16.28515625" style="74" customWidth="1"/>
    <col min="8965" max="8965" width="12.85546875" style="74" customWidth="1"/>
    <col min="8966" max="8966" width="37.140625" style="74" customWidth="1"/>
    <col min="8967" max="8967" width="38.7109375" style="74" customWidth="1"/>
    <col min="8968" max="8968" width="44.7109375" style="74" customWidth="1"/>
    <col min="8969" max="8969" width="11.5703125" style="74" customWidth="1"/>
    <col min="8970" max="8970" width="9.140625" style="74"/>
    <col min="8971" max="8971" width="9.85546875" style="74" bestFit="1" customWidth="1"/>
    <col min="8972" max="9216" width="9.140625" style="74"/>
    <col min="9217" max="9217" width="9.5703125" style="74" customWidth="1"/>
    <col min="9218" max="9218" width="28.140625" style="74" customWidth="1"/>
    <col min="9219" max="9219" width="11.5703125" style="74" bestFit="1" customWidth="1"/>
    <col min="9220" max="9220" width="16.28515625" style="74" customWidth="1"/>
    <col min="9221" max="9221" width="12.85546875" style="74" customWidth="1"/>
    <col min="9222" max="9222" width="37.140625" style="74" customWidth="1"/>
    <col min="9223" max="9223" width="38.7109375" style="74" customWidth="1"/>
    <col min="9224" max="9224" width="44.7109375" style="74" customWidth="1"/>
    <col min="9225" max="9225" width="11.5703125" style="74" customWidth="1"/>
    <col min="9226" max="9226" width="9.140625" style="74"/>
    <col min="9227" max="9227" width="9.85546875" style="74" bestFit="1" customWidth="1"/>
    <col min="9228" max="9472" width="9.140625" style="74"/>
    <col min="9473" max="9473" width="9.5703125" style="74" customWidth="1"/>
    <col min="9474" max="9474" width="28.140625" style="74" customWidth="1"/>
    <col min="9475" max="9475" width="11.5703125" style="74" bestFit="1" customWidth="1"/>
    <col min="9476" max="9476" width="16.28515625" style="74" customWidth="1"/>
    <col min="9477" max="9477" width="12.85546875" style="74" customWidth="1"/>
    <col min="9478" max="9478" width="37.140625" style="74" customWidth="1"/>
    <col min="9479" max="9479" width="38.7109375" style="74" customWidth="1"/>
    <col min="9480" max="9480" width="44.7109375" style="74" customWidth="1"/>
    <col min="9481" max="9481" width="11.5703125" style="74" customWidth="1"/>
    <col min="9482" max="9482" width="9.140625" style="74"/>
    <col min="9483" max="9483" width="9.85546875" style="74" bestFit="1" customWidth="1"/>
    <col min="9484" max="9728" width="9.140625" style="74"/>
    <col min="9729" max="9729" width="9.5703125" style="74" customWidth="1"/>
    <col min="9730" max="9730" width="28.140625" style="74" customWidth="1"/>
    <col min="9731" max="9731" width="11.5703125" style="74" bestFit="1" customWidth="1"/>
    <col min="9732" max="9732" width="16.28515625" style="74" customWidth="1"/>
    <col min="9733" max="9733" width="12.85546875" style="74" customWidth="1"/>
    <col min="9734" max="9734" width="37.140625" style="74" customWidth="1"/>
    <col min="9735" max="9735" width="38.7109375" style="74" customWidth="1"/>
    <col min="9736" max="9736" width="44.7109375" style="74" customWidth="1"/>
    <col min="9737" max="9737" width="11.5703125" style="74" customWidth="1"/>
    <col min="9738" max="9738" width="9.140625" style="74"/>
    <col min="9739" max="9739" width="9.85546875" style="74" bestFit="1" customWidth="1"/>
    <col min="9740" max="9984" width="9.140625" style="74"/>
    <col min="9985" max="9985" width="9.5703125" style="74" customWidth="1"/>
    <col min="9986" max="9986" width="28.140625" style="74" customWidth="1"/>
    <col min="9987" max="9987" width="11.5703125" style="74" bestFit="1" customWidth="1"/>
    <col min="9988" max="9988" width="16.28515625" style="74" customWidth="1"/>
    <col min="9989" max="9989" width="12.85546875" style="74" customWidth="1"/>
    <col min="9990" max="9990" width="37.140625" style="74" customWidth="1"/>
    <col min="9991" max="9991" width="38.7109375" style="74" customWidth="1"/>
    <col min="9992" max="9992" width="44.7109375" style="74" customWidth="1"/>
    <col min="9993" max="9993" width="11.5703125" style="74" customWidth="1"/>
    <col min="9994" max="9994" width="9.140625" style="74"/>
    <col min="9995" max="9995" width="9.85546875" style="74" bestFit="1" customWidth="1"/>
    <col min="9996" max="10240" width="9.140625" style="74"/>
    <col min="10241" max="10241" width="9.5703125" style="74" customWidth="1"/>
    <col min="10242" max="10242" width="28.140625" style="74" customWidth="1"/>
    <col min="10243" max="10243" width="11.5703125" style="74" bestFit="1" customWidth="1"/>
    <col min="10244" max="10244" width="16.28515625" style="74" customWidth="1"/>
    <col min="10245" max="10245" width="12.85546875" style="74" customWidth="1"/>
    <col min="10246" max="10246" width="37.140625" style="74" customWidth="1"/>
    <col min="10247" max="10247" width="38.7109375" style="74" customWidth="1"/>
    <col min="10248" max="10248" width="44.7109375" style="74" customWidth="1"/>
    <col min="10249" max="10249" width="11.5703125" style="74" customWidth="1"/>
    <col min="10250" max="10250" width="9.140625" style="74"/>
    <col min="10251" max="10251" width="9.85546875" style="74" bestFit="1" customWidth="1"/>
    <col min="10252" max="10496" width="9.140625" style="74"/>
    <col min="10497" max="10497" width="9.5703125" style="74" customWidth="1"/>
    <col min="10498" max="10498" width="28.140625" style="74" customWidth="1"/>
    <col min="10499" max="10499" width="11.5703125" style="74" bestFit="1" customWidth="1"/>
    <col min="10500" max="10500" width="16.28515625" style="74" customWidth="1"/>
    <col min="10501" max="10501" width="12.85546875" style="74" customWidth="1"/>
    <col min="10502" max="10502" width="37.140625" style="74" customWidth="1"/>
    <col min="10503" max="10503" width="38.7109375" style="74" customWidth="1"/>
    <col min="10504" max="10504" width="44.7109375" style="74" customWidth="1"/>
    <col min="10505" max="10505" width="11.5703125" style="74" customWidth="1"/>
    <col min="10506" max="10506" width="9.140625" style="74"/>
    <col min="10507" max="10507" width="9.85546875" style="74" bestFit="1" customWidth="1"/>
    <col min="10508" max="10752" width="9.140625" style="74"/>
    <col min="10753" max="10753" width="9.5703125" style="74" customWidth="1"/>
    <col min="10754" max="10754" width="28.140625" style="74" customWidth="1"/>
    <col min="10755" max="10755" width="11.5703125" style="74" bestFit="1" customWidth="1"/>
    <col min="10756" max="10756" width="16.28515625" style="74" customWidth="1"/>
    <col min="10757" max="10757" width="12.85546875" style="74" customWidth="1"/>
    <col min="10758" max="10758" width="37.140625" style="74" customWidth="1"/>
    <col min="10759" max="10759" width="38.7109375" style="74" customWidth="1"/>
    <col min="10760" max="10760" width="44.7109375" style="74" customWidth="1"/>
    <col min="10761" max="10761" width="11.5703125" style="74" customWidth="1"/>
    <col min="10762" max="10762" width="9.140625" style="74"/>
    <col min="10763" max="10763" width="9.85546875" style="74" bestFit="1" customWidth="1"/>
    <col min="10764" max="11008" width="9.140625" style="74"/>
    <col min="11009" max="11009" width="9.5703125" style="74" customWidth="1"/>
    <col min="11010" max="11010" width="28.140625" style="74" customWidth="1"/>
    <col min="11011" max="11011" width="11.5703125" style="74" bestFit="1" customWidth="1"/>
    <col min="11012" max="11012" width="16.28515625" style="74" customWidth="1"/>
    <col min="11013" max="11013" width="12.85546875" style="74" customWidth="1"/>
    <col min="11014" max="11014" width="37.140625" style="74" customWidth="1"/>
    <col min="11015" max="11015" width="38.7109375" style="74" customWidth="1"/>
    <col min="11016" max="11016" width="44.7109375" style="74" customWidth="1"/>
    <col min="11017" max="11017" width="11.5703125" style="74" customWidth="1"/>
    <col min="11018" max="11018" width="9.140625" style="74"/>
    <col min="11019" max="11019" width="9.85546875" style="74" bestFit="1" customWidth="1"/>
    <col min="11020" max="11264" width="9.140625" style="74"/>
    <col min="11265" max="11265" width="9.5703125" style="74" customWidth="1"/>
    <col min="11266" max="11266" width="28.140625" style="74" customWidth="1"/>
    <col min="11267" max="11267" width="11.5703125" style="74" bestFit="1" customWidth="1"/>
    <col min="11268" max="11268" width="16.28515625" style="74" customWidth="1"/>
    <col min="11269" max="11269" width="12.85546875" style="74" customWidth="1"/>
    <col min="11270" max="11270" width="37.140625" style="74" customWidth="1"/>
    <col min="11271" max="11271" width="38.7109375" style="74" customWidth="1"/>
    <col min="11272" max="11272" width="44.7109375" style="74" customWidth="1"/>
    <col min="11273" max="11273" width="11.5703125" style="74" customWidth="1"/>
    <col min="11274" max="11274" width="9.140625" style="74"/>
    <col min="11275" max="11275" width="9.85546875" style="74" bestFit="1" customWidth="1"/>
    <col min="11276" max="11520" width="9.140625" style="74"/>
    <col min="11521" max="11521" width="9.5703125" style="74" customWidth="1"/>
    <col min="11522" max="11522" width="28.140625" style="74" customWidth="1"/>
    <col min="11523" max="11523" width="11.5703125" style="74" bestFit="1" customWidth="1"/>
    <col min="11524" max="11524" width="16.28515625" style="74" customWidth="1"/>
    <col min="11525" max="11525" width="12.85546875" style="74" customWidth="1"/>
    <col min="11526" max="11526" width="37.140625" style="74" customWidth="1"/>
    <col min="11527" max="11527" width="38.7109375" style="74" customWidth="1"/>
    <col min="11528" max="11528" width="44.7109375" style="74" customWidth="1"/>
    <col min="11529" max="11529" width="11.5703125" style="74" customWidth="1"/>
    <col min="11530" max="11530" width="9.140625" style="74"/>
    <col min="11531" max="11531" width="9.85546875" style="74" bestFit="1" customWidth="1"/>
    <col min="11532" max="11776" width="9.140625" style="74"/>
    <col min="11777" max="11777" width="9.5703125" style="74" customWidth="1"/>
    <col min="11778" max="11778" width="28.140625" style="74" customWidth="1"/>
    <col min="11779" max="11779" width="11.5703125" style="74" bestFit="1" customWidth="1"/>
    <col min="11780" max="11780" width="16.28515625" style="74" customWidth="1"/>
    <col min="11781" max="11781" width="12.85546875" style="74" customWidth="1"/>
    <col min="11782" max="11782" width="37.140625" style="74" customWidth="1"/>
    <col min="11783" max="11783" width="38.7109375" style="74" customWidth="1"/>
    <col min="11784" max="11784" width="44.7109375" style="74" customWidth="1"/>
    <col min="11785" max="11785" width="11.5703125" style="74" customWidth="1"/>
    <col min="11786" max="11786" width="9.140625" style="74"/>
    <col min="11787" max="11787" width="9.85546875" style="74" bestFit="1" customWidth="1"/>
    <col min="11788" max="12032" width="9.140625" style="74"/>
    <col min="12033" max="12033" width="9.5703125" style="74" customWidth="1"/>
    <col min="12034" max="12034" width="28.140625" style="74" customWidth="1"/>
    <col min="12035" max="12035" width="11.5703125" style="74" bestFit="1" customWidth="1"/>
    <col min="12036" max="12036" width="16.28515625" style="74" customWidth="1"/>
    <col min="12037" max="12037" width="12.85546875" style="74" customWidth="1"/>
    <col min="12038" max="12038" width="37.140625" style="74" customWidth="1"/>
    <col min="12039" max="12039" width="38.7109375" style="74" customWidth="1"/>
    <col min="12040" max="12040" width="44.7109375" style="74" customWidth="1"/>
    <col min="12041" max="12041" width="11.5703125" style="74" customWidth="1"/>
    <col min="12042" max="12042" width="9.140625" style="74"/>
    <col min="12043" max="12043" width="9.85546875" style="74" bestFit="1" customWidth="1"/>
    <col min="12044" max="12288" width="9.140625" style="74"/>
    <col min="12289" max="12289" width="9.5703125" style="74" customWidth="1"/>
    <col min="12290" max="12290" width="28.140625" style="74" customWidth="1"/>
    <col min="12291" max="12291" width="11.5703125" style="74" bestFit="1" customWidth="1"/>
    <col min="12292" max="12292" width="16.28515625" style="74" customWidth="1"/>
    <col min="12293" max="12293" width="12.85546875" style="74" customWidth="1"/>
    <col min="12294" max="12294" width="37.140625" style="74" customWidth="1"/>
    <col min="12295" max="12295" width="38.7109375" style="74" customWidth="1"/>
    <col min="12296" max="12296" width="44.7109375" style="74" customWidth="1"/>
    <col min="12297" max="12297" width="11.5703125" style="74" customWidth="1"/>
    <col min="12298" max="12298" width="9.140625" style="74"/>
    <col min="12299" max="12299" width="9.85546875" style="74" bestFit="1" customWidth="1"/>
    <col min="12300" max="12544" width="9.140625" style="74"/>
    <col min="12545" max="12545" width="9.5703125" style="74" customWidth="1"/>
    <col min="12546" max="12546" width="28.140625" style="74" customWidth="1"/>
    <col min="12547" max="12547" width="11.5703125" style="74" bestFit="1" customWidth="1"/>
    <col min="12548" max="12548" width="16.28515625" style="74" customWidth="1"/>
    <col min="12549" max="12549" width="12.85546875" style="74" customWidth="1"/>
    <col min="12550" max="12550" width="37.140625" style="74" customWidth="1"/>
    <col min="12551" max="12551" width="38.7109375" style="74" customWidth="1"/>
    <col min="12552" max="12552" width="44.7109375" style="74" customWidth="1"/>
    <col min="12553" max="12553" width="11.5703125" style="74" customWidth="1"/>
    <col min="12554" max="12554" width="9.140625" style="74"/>
    <col min="12555" max="12555" width="9.85546875" style="74" bestFit="1" customWidth="1"/>
    <col min="12556" max="12800" width="9.140625" style="74"/>
    <col min="12801" max="12801" width="9.5703125" style="74" customWidth="1"/>
    <col min="12802" max="12802" width="28.140625" style="74" customWidth="1"/>
    <col min="12803" max="12803" width="11.5703125" style="74" bestFit="1" customWidth="1"/>
    <col min="12804" max="12804" width="16.28515625" style="74" customWidth="1"/>
    <col min="12805" max="12805" width="12.85546875" style="74" customWidth="1"/>
    <col min="12806" max="12806" width="37.140625" style="74" customWidth="1"/>
    <col min="12807" max="12807" width="38.7109375" style="74" customWidth="1"/>
    <col min="12808" max="12808" width="44.7109375" style="74" customWidth="1"/>
    <col min="12809" max="12809" width="11.5703125" style="74" customWidth="1"/>
    <col min="12810" max="12810" width="9.140625" style="74"/>
    <col min="12811" max="12811" width="9.85546875" style="74" bestFit="1" customWidth="1"/>
    <col min="12812" max="13056" width="9.140625" style="74"/>
    <col min="13057" max="13057" width="9.5703125" style="74" customWidth="1"/>
    <col min="13058" max="13058" width="28.140625" style="74" customWidth="1"/>
    <col min="13059" max="13059" width="11.5703125" style="74" bestFit="1" customWidth="1"/>
    <col min="13060" max="13060" width="16.28515625" style="74" customWidth="1"/>
    <col min="13061" max="13061" width="12.85546875" style="74" customWidth="1"/>
    <col min="13062" max="13062" width="37.140625" style="74" customWidth="1"/>
    <col min="13063" max="13063" width="38.7109375" style="74" customWidth="1"/>
    <col min="13064" max="13064" width="44.7109375" style="74" customWidth="1"/>
    <col min="13065" max="13065" width="11.5703125" style="74" customWidth="1"/>
    <col min="13066" max="13066" width="9.140625" style="74"/>
    <col min="13067" max="13067" width="9.85546875" style="74" bestFit="1" customWidth="1"/>
    <col min="13068" max="13312" width="9.140625" style="74"/>
    <col min="13313" max="13313" width="9.5703125" style="74" customWidth="1"/>
    <col min="13314" max="13314" width="28.140625" style="74" customWidth="1"/>
    <col min="13315" max="13315" width="11.5703125" style="74" bestFit="1" customWidth="1"/>
    <col min="13316" max="13316" width="16.28515625" style="74" customWidth="1"/>
    <col min="13317" max="13317" width="12.85546875" style="74" customWidth="1"/>
    <col min="13318" max="13318" width="37.140625" style="74" customWidth="1"/>
    <col min="13319" max="13319" width="38.7109375" style="74" customWidth="1"/>
    <col min="13320" max="13320" width="44.7109375" style="74" customWidth="1"/>
    <col min="13321" max="13321" width="11.5703125" style="74" customWidth="1"/>
    <col min="13322" max="13322" width="9.140625" style="74"/>
    <col min="13323" max="13323" width="9.85546875" style="74" bestFit="1" customWidth="1"/>
    <col min="13324" max="13568" width="9.140625" style="74"/>
    <col min="13569" max="13569" width="9.5703125" style="74" customWidth="1"/>
    <col min="13570" max="13570" width="28.140625" style="74" customWidth="1"/>
    <col min="13571" max="13571" width="11.5703125" style="74" bestFit="1" customWidth="1"/>
    <col min="13572" max="13572" width="16.28515625" style="74" customWidth="1"/>
    <col min="13573" max="13573" width="12.85546875" style="74" customWidth="1"/>
    <col min="13574" max="13574" width="37.140625" style="74" customWidth="1"/>
    <col min="13575" max="13575" width="38.7109375" style="74" customWidth="1"/>
    <col min="13576" max="13576" width="44.7109375" style="74" customWidth="1"/>
    <col min="13577" max="13577" width="11.5703125" style="74" customWidth="1"/>
    <col min="13578" max="13578" width="9.140625" style="74"/>
    <col min="13579" max="13579" width="9.85546875" style="74" bestFit="1" customWidth="1"/>
    <col min="13580" max="13824" width="9.140625" style="74"/>
    <col min="13825" max="13825" width="9.5703125" style="74" customWidth="1"/>
    <col min="13826" max="13826" width="28.140625" style="74" customWidth="1"/>
    <col min="13827" max="13827" width="11.5703125" style="74" bestFit="1" customWidth="1"/>
    <col min="13828" max="13828" width="16.28515625" style="74" customWidth="1"/>
    <col min="13829" max="13829" width="12.85546875" style="74" customWidth="1"/>
    <col min="13830" max="13830" width="37.140625" style="74" customWidth="1"/>
    <col min="13831" max="13831" width="38.7109375" style="74" customWidth="1"/>
    <col min="13832" max="13832" width="44.7109375" style="74" customWidth="1"/>
    <col min="13833" max="13833" width="11.5703125" style="74" customWidth="1"/>
    <col min="13834" max="13834" width="9.140625" style="74"/>
    <col min="13835" max="13835" width="9.85546875" style="74" bestFit="1" customWidth="1"/>
    <col min="13836" max="14080" width="9.140625" style="74"/>
    <col min="14081" max="14081" width="9.5703125" style="74" customWidth="1"/>
    <col min="14082" max="14082" width="28.140625" style="74" customWidth="1"/>
    <col min="14083" max="14083" width="11.5703125" style="74" bestFit="1" customWidth="1"/>
    <col min="14084" max="14084" width="16.28515625" style="74" customWidth="1"/>
    <col min="14085" max="14085" width="12.85546875" style="74" customWidth="1"/>
    <col min="14086" max="14086" width="37.140625" style="74" customWidth="1"/>
    <col min="14087" max="14087" width="38.7109375" style="74" customWidth="1"/>
    <col min="14088" max="14088" width="44.7109375" style="74" customWidth="1"/>
    <col min="14089" max="14089" width="11.5703125" style="74" customWidth="1"/>
    <col min="14090" max="14090" width="9.140625" style="74"/>
    <col min="14091" max="14091" width="9.85546875" style="74" bestFit="1" customWidth="1"/>
    <col min="14092" max="14336" width="9.140625" style="74"/>
    <col min="14337" max="14337" width="9.5703125" style="74" customWidth="1"/>
    <col min="14338" max="14338" width="28.140625" style="74" customWidth="1"/>
    <col min="14339" max="14339" width="11.5703125" style="74" bestFit="1" customWidth="1"/>
    <col min="14340" max="14340" width="16.28515625" style="74" customWidth="1"/>
    <col min="14341" max="14341" width="12.85546875" style="74" customWidth="1"/>
    <col min="14342" max="14342" width="37.140625" style="74" customWidth="1"/>
    <col min="14343" max="14343" width="38.7109375" style="74" customWidth="1"/>
    <col min="14344" max="14344" width="44.7109375" style="74" customWidth="1"/>
    <col min="14345" max="14345" width="11.5703125" style="74" customWidth="1"/>
    <col min="14346" max="14346" width="9.140625" style="74"/>
    <col min="14347" max="14347" width="9.85546875" style="74" bestFit="1" customWidth="1"/>
    <col min="14348" max="14592" width="9.140625" style="74"/>
    <col min="14593" max="14593" width="9.5703125" style="74" customWidth="1"/>
    <col min="14594" max="14594" width="28.140625" style="74" customWidth="1"/>
    <col min="14595" max="14595" width="11.5703125" style="74" bestFit="1" customWidth="1"/>
    <col min="14596" max="14596" width="16.28515625" style="74" customWidth="1"/>
    <col min="14597" max="14597" width="12.85546875" style="74" customWidth="1"/>
    <col min="14598" max="14598" width="37.140625" style="74" customWidth="1"/>
    <col min="14599" max="14599" width="38.7109375" style="74" customWidth="1"/>
    <col min="14600" max="14600" width="44.7109375" style="74" customWidth="1"/>
    <col min="14601" max="14601" width="11.5703125" style="74" customWidth="1"/>
    <col min="14602" max="14602" width="9.140625" style="74"/>
    <col min="14603" max="14603" width="9.85546875" style="74" bestFit="1" customWidth="1"/>
    <col min="14604" max="14848" width="9.140625" style="74"/>
    <col min="14849" max="14849" width="9.5703125" style="74" customWidth="1"/>
    <col min="14850" max="14850" width="28.140625" style="74" customWidth="1"/>
    <col min="14851" max="14851" width="11.5703125" style="74" bestFit="1" customWidth="1"/>
    <col min="14852" max="14852" width="16.28515625" style="74" customWidth="1"/>
    <col min="14853" max="14853" width="12.85546875" style="74" customWidth="1"/>
    <col min="14854" max="14854" width="37.140625" style="74" customWidth="1"/>
    <col min="14855" max="14855" width="38.7109375" style="74" customWidth="1"/>
    <col min="14856" max="14856" width="44.7109375" style="74" customWidth="1"/>
    <col min="14857" max="14857" width="11.5703125" style="74" customWidth="1"/>
    <col min="14858" max="14858" width="9.140625" style="74"/>
    <col min="14859" max="14859" width="9.85546875" style="74" bestFit="1" customWidth="1"/>
    <col min="14860" max="15104" width="9.140625" style="74"/>
    <col min="15105" max="15105" width="9.5703125" style="74" customWidth="1"/>
    <col min="15106" max="15106" width="28.140625" style="74" customWidth="1"/>
    <col min="15107" max="15107" width="11.5703125" style="74" bestFit="1" customWidth="1"/>
    <col min="15108" max="15108" width="16.28515625" style="74" customWidth="1"/>
    <col min="15109" max="15109" width="12.85546875" style="74" customWidth="1"/>
    <col min="15110" max="15110" width="37.140625" style="74" customWidth="1"/>
    <col min="15111" max="15111" width="38.7109375" style="74" customWidth="1"/>
    <col min="15112" max="15112" width="44.7109375" style="74" customWidth="1"/>
    <col min="15113" max="15113" width="11.5703125" style="74" customWidth="1"/>
    <col min="15114" max="15114" width="9.140625" style="74"/>
    <col min="15115" max="15115" width="9.85546875" style="74" bestFit="1" customWidth="1"/>
    <col min="15116" max="15360" width="9.140625" style="74"/>
    <col min="15361" max="15361" width="9.5703125" style="74" customWidth="1"/>
    <col min="15362" max="15362" width="28.140625" style="74" customWidth="1"/>
    <col min="15363" max="15363" width="11.5703125" style="74" bestFit="1" customWidth="1"/>
    <col min="15364" max="15364" width="16.28515625" style="74" customWidth="1"/>
    <col min="15365" max="15365" width="12.85546875" style="74" customWidth="1"/>
    <col min="15366" max="15366" width="37.140625" style="74" customWidth="1"/>
    <col min="15367" max="15367" width="38.7109375" style="74" customWidth="1"/>
    <col min="15368" max="15368" width="44.7109375" style="74" customWidth="1"/>
    <col min="15369" max="15369" width="11.5703125" style="74" customWidth="1"/>
    <col min="15370" max="15370" width="9.140625" style="74"/>
    <col min="15371" max="15371" width="9.85546875" style="74" bestFit="1" customWidth="1"/>
    <col min="15372" max="15616" width="9.140625" style="74"/>
    <col min="15617" max="15617" width="9.5703125" style="74" customWidth="1"/>
    <col min="15618" max="15618" width="28.140625" style="74" customWidth="1"/>
    <col min="15619" max="15619" width="11.5703125" style="74" bestFit="1" customWidth="1"/>
    <col min="15620" max="15620" width="16.28515625" style="74" customWidth="1"/>
    <col min="15621" max="15621" width="12.85546875" style="74" customWidth="1"/>
    <col min="15622" max="15622" width="37.140625" style="74" customWidth="1"/>
    <col min="15623" max="15623" width="38.7109375" style="74" customWidth="1"/>
    <col min="15624" max="15624" width="44.7109375" style="74" customWidth="1"/>
    <col min="15625" max="15625" width="11.5703125" style="74" customWidth="1"/>
    <col min="15626" max="15626" width="9.140625" style="74"/>
    <col min="15627" max="15627" width="9.85546875" style="74" bestFit="1" customWidth="1"/>
    <col min="15628" max="15872" width="9.140625" style="74"/>
    <col min="15873" max="15873" width="9.5703125" style="74" customWidth="1"/>
    <col min="15874" max="15874" width="28.140625" style="74" customWidth="1"/>
    <col min="15875" max="15875" width="11.5703125" style="74" bestFit="1" customWidth="1"/>
    <col min="15876" max="15876" width="16.28515625" style="74" customWidth="1"/>
    <col min="15877" max="15877" width="12.85546875" style="74" customWidth="1"/>
    <col min="15878" max="15878" width="37.140625" style="74" customWidth="1"/>
    <col min="15879" max="15879" width="38.7109375" style="74" customWidth="1"/>
    <col min="15880" max="15880" width="44.7109375" style="74" customWidth="1"/>
    <col min="15881" max="15881" width="11.5703125" style="74" customWidth="1"/>
    <col min="15882" max="15882" width="9.140625" style="74"/>
    <col min="15883" max="15883" width="9.85546875" style="74" bestFit="1" customWidth="1"/>
    <col min="15884" max="16128" width="9.140625" style="74"/>
    <col min="16129" max="16129" width="9.5703125" style="74" customWidth="1"/>
    <col min="16130" max="16130" width="28.140625" style="74" customWidth="1"/>
    <col min="16131" max="16131" width="11.5703125" style="74" bestFit="1" customWidth="1"/>
    <col min="16132" max="16132" width="16.28515625" style="74" customWidth="1"/>
    <col min="16133" max="16133" width="12.85546875" style="74" customWidth="1"/>
    <col min="16134" max="16134" width="37.140625" style="74" customWidth="1"/>
    <col min="16135" max="16135" width="38.7109375" style="74" customWidth="1"/>
    <col min="16136" max="16136" width="44.7109375" style="74" customWidth="1"/>
    <col min="16137" max="16137" width="11.5703125" style="74" customWidth="1"/>
    <col min="16138" max="16138" width="9.140625" style="74"/>
    <col min="16139" max="16139" width="9.85546875" style="74" bestFit="1" customWidth="1"/>
    <col min="16140" max="16384" width="9.140625" style="74"/>
  </cols>
  <sheetData>
    <row r="1" spans="1:11" ht="27" customHeight="1">
      <c r="A1" s="323" t="s">
        <v>926</v>
      </c>
      <c r="B1" s="323"/>
      <c r="C1" s="323"/>
      <c r="D1" s="323"/>
      <c r="E1" s="323"/>
      <c r="F1" s="323"/>
      <c r="G1" s="237"/>
      <c r="H1" s="237"/>
      <c r="I1" s="237"/>
    </row>
    <row r="2" spans="1:11" hidden="1">
      <c r="A2" s="322" t="s">
        <v>712</v>
      </c>
      <c r="B2" s="322"/>
      <c r="C2" s="322"/>
      <c r="D2" s="322"/>
      <c r="E2" s="322"/>
      <c r="F2" s="322"/>
      <c r="G2" s="322"/>
      <c r="H2" s="322"/>
      <c r="I2" s="322"/>
    </row>
    <row r="3" spans="1:11" ht="18" customHeight="1">
      <c r="A3" s="324" t="s">
        <v>931</v>
      </c>
      <c r="B3" s="324"/>
      <c r="C3" s="324"/>
      <c r="D3" s="324"/>
      <c r="E3" s="324"/>
      <c r="F3" s="324"/>
      <c r="G3" s="238"/>
      <c r="H3" s="238"/>
      <c r="I3" s="238"/>
    </row>
    <row r="5" spans="1:11" s="76" customFormat="1">
      <c r="A5" s="225"/>
      <c r="B5" s="225"/>
      <c r="C5" s="225"/>
      <c r="D5" s="225"/>
      <c r="E5" s="226"/>
      <c r="F5" s="225"/>
      <c r="G5" s="225"/>
      <c r="H5" s="225"/>
      <c r="I5" s="225"/>
    </row>
    <row r="6" spans="1:11" ht="31.5">
      <c r="A6" s="75" t="s">
        <v>121</v>
      </c>
      <c r="B6" s="75" t="s">
        <v>713</v>
      </c>
      <c r="C6" s="261" t="s">
        <v>847</v>
      </c>
      <c r="D6" s="261" t="s">
        <v>714</v>
      </c>
      <c r="E6" s="262" t="s">
        <v>715</v>
      </c>
      <c r="F6" s="75" t="s">
        <v>724</v>
      </c>
      <c r="G6" s="228"/>
      <c r="H6" s="229"/>
      <c r="I6" s="230"/>
      <c r="K6" s="77"/>
    </row>
    <row r="7" spans="1:11">
      <c r="A7" s="75" t="s">
        <v>35</v>
      </c>
      <c r="B7" s="75" t="s">
        <v>848</v>
      </c>
      <c r="C7" s="263"/>
      <c r="D7" s="263"/>
      <c r="E7" s="263"/>
      <c r="F7" s="264"/>
      <c r="G7" s="228"/>
      <c r="H7" s="228"/>
      <c r="I7" s="231"/>
    </row>
    <row r="8" spans="1:11" ht="47.25">
      <c r="A8" s="256">
        <v>1</v>
      </c>
      <c r="B8" s="256" t="s">
        <v>849</v>
      </c>
      <c r="C8" s="257" t="s">
        <v>142</v>
      </c>
      <c r="D8" s="258" t="s">
        <v>850</v>
      </c>
      <c r="E8" s="259" t="s">
        <v>851</v>
      </c>
      <c r="F8" s="260"/>
      <c r="G8" s="228"/>
      <c r="H8" s="228"/>
      <c r="I8" s="231"/>
    </row>
    <row r="9" spans="1:11" ht="63">
      <c r="A9" s="239">
        <v>2</v>
      </c>
      <c r="B9" s="242" t="s">
        <v>852</v>
      </c>
      <c r="C9" s="249" t="s">
        <v>205</v>
      </c>
      <c r="D9" s="248" t="s">
        <v>853</v>
      </c>
      <c r="E9" s="248" t="s">
        <v>854</v>
      </c>
      <c r="F9" s="251"/>
      <c r="G9" s="232"/>
      <c r="H9" s="228"/>
      <c r="I9" s="231"/>
    </row>
    <row r="10" spans="1:11" ht="47.25">
      <c r="A10" s="239">
        <v>3</v>
      </c>
      <c r="B10" s="239" t="s">
        <v>855</v>
      </c>
      <c r="C10" s="249" t="s">
        <v>189</v>
      </c>
      <c r="D10" s="247" t="s">
        <v>856</v>
      </c>
      <c r="E10" s="247" t="s">
        <v>857</v>
      </c>
      <c r="F10" s="250"/>
      <c r="G10" s="228"/>
      <c r="H10" s="228"/>
      <c r="I10" s="231"/>
    </row>
    <row r="11" spans="1:11" ht="47.25">
      <c r="A11" s="239">
        <v>4</v>
      </c>
      <c r="B11" s="239" t="s">
        <v>858</v>
      </c>
      <c r="C11" s="249" t="s">
        <v>859</v>
      </c>
      <c r="D11" s="248" t="s">
        <v>860</v>
      </c>
      <c r="E11" s="247" t="s">
        <v>861</v>
      </c>
      <c r="F11" s="250"/>
      <c r="G11" s="228"/>
      <c r="H11" s="228"/>
      <c r="I11" s="231"/>
    </row>
    <row r="12" spans="1:11" ht="31.5">
      <c r="A12" s="239">
        <v>5</v>
      </c>
      <c r="B12" s="243" t="s">
        <v>862</v>
      </c>
      <c r="C12" s="252" t="s">
        <v>193</v>
      </c>
      <c r="D12" s="253" t="s">
        <v>863</v>
      </c>
      <c r="E12" s="248" t="s">
        <v>864</v>
      </c>
      <c r="F12" s="250"/>
      <c r="G12" s="228"/>
      <c r="H12" s="228"/>
      <c r="I12" s="231"/>
    </row>
    <row r="13" spans="1:11" ht="63">
      <c r="A13" s="239">
        <v>6</v>
      </c>
      <c r="B13" s="239" t="s">
        <v>865</v>
      </c>
      <c r="C13" s="249" t="s">
        <v>205</v>
      </c>
      <c r="D13" s="248" t="s">
        <v>716</v>
      </c>
      <c r="E13" s="247" t="s">
        <v>866</v>
      </c>
      <c r="F13" s="250"/>
      <c r="G13" s="228"/>
      <c r="H13" s="228"/>
      <c r="I13" s="231"/>
    </row>
    <row r="14" spans="1:11" ht="63">
      <c r="A14" s="239">
        <v>7</v>
      </c>
      <c r="B14" s="239" t="s">
        <v>867</v>
      </c>
      <c r="C14" s="249" t="s">
        <v>183</v>
      </c>
      <c r="D14" s="248" t="s">
        <v>717</v>
      </c>
      <c r="E14" s="247" t="s">
        <v>868</v>
      </c>
      <c r="F14" s="250"/>
      <c r="G14" s="228"/>
      <c r="H14" s="228"/>
      <c r="I14" s="231"/>
    </row>
    <row r="15" spans="1:11" ht="63">
      <c r="A15" s="239">
        <v>8</v>
      </c>
      <c r="B15" s="239" t="s">
        <v>869</v>
      </c>
      <c r="C15" s="249" t="s">
        <v>189</v>
      </c>
      <c r="D15" s="247" t="s">
        <v>718</v>
      </c>
      <c r="E15" s="247" t="s">
        <v>870</v>
      </c>
      <c r="F15" s="250"/>
      <c r="G15" s="228"/>
      <c r="H15" s="228"/>
      <c r="I15" s="231"/>
    </row>
    <row r="16" spans="1:11" ht="47.25">
      <c r="A16" s="239">
        <v>9</v>
      </c>
      <c r="B16" s="239" t="s">
        <v>871</v>
      </c>
      <c r="C16" s="249" t="s">
        <v>189</v>
      </c>
      <c r="D16" s="247" t="s">
        <v>719</v>
      </c>
      <c r="E16" s="247" t="s">
        <v>872</v>
      </c>
      <c r="F16" s="250"/>
      <c r="G16" s="228"/>
      <c r="H16" s="228"/>
      <c r="I16" s="231"/>
    </row>
    <row r="17" spans="1:9" ht="63">
      <c r="A17" s="239">
        <v>10</v>
      </c>
      <c r="B17" s="239" t="s">
        <v>873</v>
      </c>
      <c r="C17" s="249" t="s">
        <v>235</v>
      </c>
      <c r="D17" s="248" t="s">
        <v>874</v>
      </c>
      <c r="E17" s="247" t="s">
        <v>875</v>
      </c>
      <c r="F17" s="251"/>
      <c r="G17" s="228"/>
      <c r="H17" s="228"/>
      <c r="I17" s="231"/>
    </row>
    <row r="18" spans="1:9" ht="63">
      <c r="A18" s="239">
        <v>11</v>
      </c>
      <c r="B18" s="239" t="s">
        <v>876</v>
      </c>
      <c r="C18" s="249" t="s">
        <v>235</v>
      </c>
      <c r="D18" s="248" t="s">
        <v>720</v>
      </c>
      <c r="E18" s="248" t="s">
        <v>877</v>
      </c>
      <c r="F18" s="248"/>
      <c r="G18" s="228"/>
      <c r="H18" s="228"/>
      <c r="I18" s="227"/>
    </row>
    <row r="19" spans="1:9" ht="47.25">
      <c r="A19" s="265">
        <v>12</v>
      </c>
      <c r="B19" s="265" t="s">
        <v>721</v>
      </c>
      <c r="C19" s="266" t="s">
        <v>175</v>
      </c>
      <c r="D19" s="266" t="s">
        <v>722</v>
      </c>
      <c r="E19" s="266" t="s">
        <v>723</v>
      </c>
      <c r="F19" s="266"/>
      <c r="G19" s="228"/>
      <c r="H19" s="228"/>
      <c r="I19" s="228"/>
    </row>
    <row r="20" spans="1:9" s="78" customFormat="1" ht="16.5">
      <c r="A20" s="75" t="s">
        <v>37</v>
      </c>
      <c r="B20" s="75" t="s">
        <v>878</v>
      </c>
      <c r="C20" s="264"/>
      <c r="D20" s="264"/>
      <c r="E20" s="263"/>
      <c r="F20" s="264"/>
      <c r="G20" s="233"/>
      <c r="H20" s="234"/>
      <c r="I20" s="235"/>
    </row>
    <row r="21" spans="1:9" ht="31.5">
      <c r="A21" s="256">
        <v>1</v>
      </c>
      <c r="B21" s="256" t="s">
        <v>725</v>
      </c>
      <c r="C21" s="258" t="s">
        <v>879</v>
      </c>
      <c r="D21" s="258" t="s">
        <v>880</v>
      </c>
      <c r="E21" s="259" t="s">
        <v>881</v>
      </c>
      <c r="F21" s="258"/>
      <c r="H21" s="76"/>
    </row>
    <row r="22" spans="1:9" ht="31.5">
      <c r="A22" s="239">
        <v>2</v>
      </c>
      <c r="B22" s="239" t="s">
        <v>726</v>
      </c>
      <c r="C22" s="248" t="s">
        <v>882</v>
      </c>
      <c r="D22" s="248" t="s">
        <v>883</v>
      </c>
      <c r="E22" s="247" t="s">
        <v>884</v>
      </c>
      <c r="F22" s="248"/>
    </row>
    <row r="23" spans="1:9" ht="31.5">
      <c r="A23" s="239">
        <v>3</v>
      </c>
      <c r="B23" s="239" t="s">
        <v>727</v>
      </c>
      <c r="C23" s="248" t="s">
        <v>885</v>
      </c>
      <c r="D23" s="248" t="s">
        <v>728</v>
      </c>
      <c r="E23" s="247" t="s">
        <v>886</v>
      </c>
      <c r="F23" s="248"/>
      <c r="H23" s="76"/>
    </row>
    <row r="24" spans="1:9" ht="31.5">
      <c r="A24" s="239">
        <v>4</v>
      </c>
      <c r="B24" s="239" t="s">
        <v>729</v>
      </c>
      <c r="C24" s="248" t="s">
        <v>885</v>
      </c>
      <c r="D24" s="248" t="s">
        <v>730</v>
      </c>
      <c r="E24" s="247" t="s">
        <v>887</v>
      </c>
      <c r="F24" s="248"/>
      <c r="H24" s="76"/>
    </row>
    <row r="25" spans="1:9" ht="31.5">
      <c r="A25" s="239">
        <v>5</v>
      </c>
      <c r="B25" s="239" t="s">
        <v>731</v>
      </c>
      <c r="C25" s="248" t="s">
        <v>888</v>
      </c>
      <c r="D25" s="248" t="s">
        <v>732</v>
      </c>
      <c r="E25" s="247" t="s">
        <v>889</v>
      </c>
      <c r="F25" s="248"/>
      <c r="H25" s="76"/>
    </row>
    <row r="26" spans="1:9" ht="31.5">
      <c r="A26" s="239">
        <v>6</v>
      </c>
      <c r="B26" s="239" t="s">
        <v>733</v>
      </c>
      <c r="C26" s="248" t="s">
        <v>890</v>
      </c>
      <c r="D26" s="248" t="s">
        <v>734</v>
      </c>
      <c r="E26" s="247" t="s">
        <v>891</v>
      </c>
      <c r="F26" s="248"/>
      <c r="H26" s="76"/>
    </row>
    <row r="27" spans="1:9" ht="31.5">
      <c r="A27" s="239">
        <v>7</v>
      </c>
      <c r="B27" s="239" t="s">
        <v>735</v>
      </c>
      <c r="C27" s="248" t="s">
        <v>892</v>
      </c>
      <c r="D27" s="248" t="s">
        <v>893</v>
      </c>
      <c r="E27" s="247" t="s">
        <v>894</v>
      </c>
      <c r="F27" s="248"/>
      <c r="H27" s="76"/>
    </row>
    <row r="28" spans="1:9" ht="31.5">
      <c r="A28" s="239">
        <v>8</v>
      </c>
      <c r="B28" s="239" t="s">
        <v>736</v>
      </c>
      <c r="C28" s="248" t="s">
        <v>895</v>
      </c>
      <c r="D28" s="248" t="s">
        <v>896</v>
      </c>
      <c r="E28" s="247" t="s">
        <v>897</v>
      </c>
      <c r="F28" s="248"/>
      <c r="H28" s="76"/>
    </row>
    <row r="29" spans="1:9" ht="31.5">
      <c r="A29" s="239">
        <v>9</v>
      </c>
      <c r="B29" s="239" t="s">
        <v>737</v>
      </c>
      <c r="C29" s="248" t="s">
        <v>898</v>
      </c>
      <c r="D29" s="248" t="s">
        <v>738</v>
      </c>
      <c r="E29" s="247" t="s">
        <v>899</v>
      </c>
      <c r="F29" s="248"/>
      <c r="H29" s="76"/>
    </row>
    <row r="30" spans="1:9" ht="31.5">
      <c r="A30" s="239">
        <v>10</v>
      </c>
      <c r="B30" s="239" t="s">
        <v>739</v>
      </c>
      <c r="C30" s="248" t="s">
        <v>900</v>
      </c>
      <c r="D30" s="248" t="s">
        <v>740</v>
      </c>
      <c r="E30" s="247" t="s">
        <v>901</v>
      </c>
      <c r="F30" s="248"/>
      <c r="H30" s="76"/>
    </row>
    <row r="31" spans="1:9" ht="31.5">
      <c r="A31" s="239">
        <v>11</v>
      </c>
      <c r="B31" s="239" t="s">
        <v>741</v>
      </c>
      <c r="C31" s="248" t="s">
        <v>902</v>
      </c>
      <c r="D31" s="248" t="s">
        <v>742</v>
      </c>
      <c r="E31" s="247" t="s">
        <v>903</v>
      </c>
      <c r="F31" s="248"/>
    </row>
    <row r="32" spans="1:9" ht="63">
      <c r="A32" s="239">
        <v>12</v>
      </c>
      <c r="B32" s="239" t="s">
        <v>743</v>
      </c>
      <c r="C32" s="248" t="s">
        <v>904</v>
      </c>
      <c r="D32" s="248" t="s">
        <v>744</v>
      </c>
      <c r="E32" s="247" t="s">
        <v>905</v>
      </c>
      <c r="F32" s="248"/>
    </row>
    <row r="33" spans="1:6" ht="31.5">
      <c r="A33" s="239">
        <v>13</v>
      </c>
      <c r="B33" s="239" t="s">
        <v>745</v>
      </c>
      <c r="C33" s="248" t="s">
        <v>906</v>
      </c>
      <c r="D33" s="248" t="s">
        <v>746</v>
      </c>
      <c r="E33" s="247" t="s">
        <v>907</v>
      </c>
      <c r="F33" s="248"/>
    </row>
    <row r="34" spans="1:6" ht="63">
      <c r="A34" s="239">
        <v>14</v>
      </c>
      <c r="B34" s="239" t="s">
        <v>747</v>
      </c>
      <c r="C34" s="248" t="s">
        <v>906</v>
      </c>
      <c r="D34" s="248" t="s">
        <v>908</v>
      </c>
      <c r="E34" s="247" t="s">
        <v>909</v>
      </c>
      <c r="F34" s="248"/>
    </row>
    <row r="35" spans="1:6" ht="47.25">
      <c r="A35" s="239">
        <v>15</v>
      </c>
      <c r="B35" s="239" t="s">
        <v>748</v>
      </c>
      <c r="C35" s="248" t="s">
        <v>906</v>
      </c>
      <c r="D35" s="248" t="s">
        <v>910</v>
      </c>
      <c r="E35" s="247" t="s">
        <v>909</v>
      </c>
      <c r="F35" s="248"/>
    </row>
    <row r="36" spans="1:6" ht="31.5">
      <c r="A36" s="239">
        <v>16</v>
      </c>
      <c r="B36" s="239" t="s">
        <v>749</v>
      </c>
      <c r="C36" s="248" t="s">
        <v>911</v>
      </c>
      <c r="D36" s="267" t="s">
        <v>750</v>
      </c>
      <c r="E36" s="247" t="s">
        <v>912</v>
      </c>
      <c r="F36" s="248"/>
    </row>
    <row r="37" spans="1:6" ht="31.5">
      <c r="A37" s="239">
        <v>17</v>
      </c>
      <c r="B37" s="239" t="s">
        <v>751</v>
      </c>
      <c r="C37" s="248" t="s">
        <v>913</v>
      </c>
      <c r="D37" s="248" t="s">
        <v>752</v>
      </c>
      <c r="E37" s="247" t="s">
        <v>905</v>
      </c>
      <c r="F37" s="248"/>
    </row>
    <row r="38" spans="1:6" ht="47.25">
      <c r="A38" s="239">
        <v>18</v>
      </c>
      <c r="B38" s="239" t="s">
        <v>753</v>
      </c>
      <c r="C38" s="248" t="s">
        <v>914</v>
      </c>
      <c r="D38" s="248" t="s">
        <v>754</v>
      </c>
      <c r="E38" s="247" t="s">
        <v>915</v>
      </c>
      <c r="F38" s="248"/>
    </row>
    <row r="39" spans="1:6" ht="31.5">
      <c r="A39" s="239">
        <v>19</v>
      </c>
      <c r="B39" s="239" t="s">
        <v>612</v>
      </c>
      <c r="C39" s="248" t="s">
        <v>916</v>
      </c>
      <c r="D39" s="248" t="s">
        <v>755</v>
      </c>
      <c r="E39" s="247" t="s">
        <v>917</v>
      </c>
      <c r="F39" s="248"/>
    </row>
    <row r="40" spans="1:6" ht="31.5">
      <c r="A40" s="239">
        <v>20</v>
      </c>
      <c r="B40" s="239" t="s">
        <v>756</v>
      </c>
      <c r="C40" s="248" t="s">
        <v>918</v>
      </c>
      <c r="D40" s="248" t="s">
        <v>757</v>
      </c>
      <c r="E40" s="247" t="s">
        <v>919</v>
      </c>
      <c r="F40" s="248"/>
    </row>
    <row r="41" spans="1:6" ht="31.5">
      <c r="A41" s="239">
        <v>21</v>
      </c>
      <c r="B41" s="239" t="s">
        <v>758</v>
      </c>
      <c r="C41" s="248" t="s">
        <v>920</v>
      </c>
      <c r="D41" s="248" t="s">
        <v>759</v>
      </c>
      <c r="E41" s="247" t="s">
        <v>921</v>
      </c>
      <c r="F41" s="248"/>
    </row>
    <row r="42" spans="1:6" ht="31.5">
      <c r="A42" s="244">
        <v>22</v>
      </c>
      <c r="B42" s="244" t="s">
        <v>760</v>
      </c>
      <c r="C42" s="254" t="s">
        <v>922</v>
      </c>
      <c r="D42" s="254" t="s">
        <v>761</v>
      </c>
      <c r="E42" s="255" t="s">
        <v>923</v>
      </c>
      <c r="F42" s="254"/>
    </row>
    <row r="43" spans="1:6">
      <c r="A43" s="245"/>
      <c r="B43" s="245"/>
      <c r="C43" s="240"/>
      <c r="D43" s="240"/>
      <c r="E43" s="241"/>
      <c r="F43" s="240"/>
    </row>
    <row r="44" spans="1:6">
      <c r="A44" s="268" t="s">
        <v>924</v>
      </c>
      <c r="B44" s="269"/>
      <c r="C44" s="270"/>
      <c r="D44" s="270"/>
      <c r="E44" s="236"/>
      <c r="F44" s="77"/>
    </row>
    <row r="45" spans="1:6">
      <c r="A45" s="268" t="s">
        <v>925</v>
      </c>
      <c r="B45" s="269"/>
      <c r="C45" s="270"/>
      <c r="D45" s="270"/>
    </row>
    <row r="46" spans="1:6" ht="18.75">
      <c r="D46" s="315" t="s">
        <v>595</v>
      </c>
      <c r="E46" s="315"/>
      <c r="F46" s="315"/>
    </row>
  </sheetData>
  <mergeCells count="4">
    <mergeCell ref="A2:I2"/>
    <mergeCell ref="D46:F46"/>
    <mergeCell ref="A1:F1"/>
    <mergeCell ref="A3:F3"/>
  </mergeCells>
  <pageMargins left="0.19685039370078741" right="0.19685039370078741" top="0.39370078740157483" bottom="0.39370078740157483" header="0.31496062992125984" footer="0.31496062992125984"/>
  <pageSetup paperSize="9" scale="80"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PL01</vt:lpstr>
      <vt:lpstr>PL02</vt:lpstr>
      <vt:lpstr>PL02a</vt:lpstr>
      <vt:lpstr>PL02b</vt:lpstr>
      <vt:lpstr>PL03</vt:lpstr>
      <vt:lpstr>PL04</vt:lpstr>
      <vt:lpstr>PL05</vt:lpstr>
      <vt:lpstr>'PL02'!chuong_phuluc_1</vt:lpstr>
      <vt:lpstr>PL02a!chuong_phuluc_2_name</vt:lpstr>
      <vt:lpstr>'PL02'!Print_Area</vt:lpstr>
      <vt:lpstr>PL02a!Print_Area</vt:lpstr>
      <vt:lpstr>PL02b!Print_Area</vt:lpstr>
      <vt:lpstr>'PL04'!Print_Area</vt:lpstr>
      <vt:lpstr>'PL05'!Print_Area</vt:lpstr>
      <vt:lpstr>'PL01'!Print_Titles</vt:lpstr>
      <vt:lpstr>'PL02'!Print_Titles</vt:lpstr>
      <vt:lpstr>PL02a!Print_Titles</vt:lpstr>
      <vt:lpstr>'PL03'!Print_Titles</vt:lpstr>
      <vt:lpstr>'PL04'!Print_Titles</vt:lpstr>
      <vt:lpstr>'PL05'!Print_Titles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An</dc:creator>
  <cp:lastModifiedBy>Lê Ngọc Hà</cp:lastModifiedBy>
  <cp:lastPrinted>2019-07-13T01:18:52Z</cp:lastPrinted>
  <dcterms:created xsi:type="dcterms:W3CDTF">2018-09-20T00:46:44Z</dcterms:created>
  <dcterms:modified xsi:type="dcterms:W3CDTF">2019-07-13T01:25:18Z</dcterms:modified>
</cp:coreProperties>
</file>