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75" windowWidth="10515" windowHeight="5715" activeTab="6"/>
  </bookViews>
  <sheets>
    <sheet name="PL01" sheetId="1" r:id="rId1"/>
    <sheet name="PL02" sheetId="4" r:id="rId2"/>
    <sheet name="PL02a" sheetId="5" r:id="rId3"/>
    <sheet name="PL02b" sheetId="6" r:id="rId4"/>
    <sheet name="PL03" sheetId="18" r:id="rId5"/>
    <sheet name="PL04" sheetId="8" r:id="rId6"/>
    <sheet name="PL05" sheetId="16" r:id="rId7"/>
  </sheets>
  <definedNames>
    <definedName name="_xlnm._FilterDatabase" localSheetId="4" hidden="1">'PL03'!$A$7:$Q$196</definedName>
    <definedName name="chuong_phuluc_1" localSheetId="1">'PL02'!$A$1</definedName>
    <definedName name="chuong_phuluc_1_name" localSheetId="1">'PL02'!#REF!</definedName>
    <definedName name="chuong_phuluc_2_name" localSheetId="2">PL02a!$A$1</definedName>
    <definedName name="_xlnm.Print_Area" localSheetId="1">'PL02'!$A$1:$F$56</definedName>
    <definedName name="_xlnm.Print_Area" localSheetId="2">PL02a!$A$1:$F$55</definedName>
    <definedName name="_xlnm.Print_Area" localSheetId="3">PL02b!$A$1:$G$27</definedName>
    <definedName name="_xlnm.Print_Area" localSheetId="5">'PL04'!$A$1:$E$147</definedName>
    <definedName name="_xlnm.Print_Area" localSheetId="6">'PL05'!$A$1:$F$46</definedName>
    <definedName name="_xlnm.Print_Titles" localSheetId="0">'PL01'!$4:$4</definedName>
    <definedName name="_xlnm.Print_Titles" localSheetId="1">'PL02'!$1:$4</definedName>
    <definedName name="_xlnm.Print_Titles" localSheetId="2">PL02a!$4:$4</definedName>
    <definedName name="_xlnm.Print_Titles" localSheetId="4">'PL03'!$7:$7</definedName>
    <definedName name="_xlnm.Print_Titles" localSheetId="5">'PL04'!$4:$4</definedName>
    <definedName name="_xlnm.Print_Titles" localSheetId="6">'PL05'!$6:$6</definedName>
  </definedNames>
  <calcPr calcId="144525"/>
</workbook>
</file>

<file path=xl/calcChain.xml><?xml version="1.0" encoding="utf-8"?>
<calcChain xmlns="http://schemas.openxmlformats.org/spreadsheetml/2006/main">
  <c r="N196" i="18" l="1"/>
  <c r="N193" i="18"/>
  <c r="N192" i="18"/>
  <c r="N191" i="18"/>
  <c r="N190" i="18"/>
  <c r="N189" i="18"/>
  <c r="N188" i="18"/>
  <c r="N187" i="18"/>
  <c r="N186" i="18"/>
  <c r="N185" i="18"/>
  <c r="N184" i="18"/>
  <c r="N183" i="18"/>
  <c r="N182" i="18"/>
  <c r="N181" i="18"/>
  <c r="N180" i="18"/>
  <c r="N151" i="18"/>
  <c r="N149" i="18"/>
  <c r="N148" i="18"/>
  <c r="N145" i="18"/>
  <c r="N143" i="18"/>
  <c r="N137" i="18"/>
  <c r="N131" i="18"/>
  <c r="N126" i="18"/>
  <c r="N125" i="18"/>
  <c r="N123" i="18"/>
  <c r="N121" i="18"/>
  <c r="N116" i="18"/>
  <c r="N111" i="18"/>
  <c r="N107" i="18"/>
  <c r="N104" i="18"/>
  <c r="N99" i="18"/>
  <c r="N97" i="18"/>
  <c r="N96" i="18"/>
  <c r="N90" i="18"/>
  <c r="N87" i="18"/>
  <c r="N86" i="18"/>
  <c r="N85" i="18"/>
  <c r="N82" i="18"/>
  <c r="N81" i="18"/>
  <c r="N75" i="18"/>
  <c r="N70" i="18"/>
  <c r="N69" i="18"/>
  <c r="N68" i="18"/>
  <c r="N64" i="18"/>
  <c r="N61" i="18"/>
  <c r="N19" i="18"/>
  <c r="N18" i="18"/>
  <c r="N17" i="18"/>
  <c r="K179" i="18"/>
  <c r="K169" i="18"/>
  <c r="K167" i="18"/>
  <c r="K165" i="18"/>
  <c r="K164" i="18"/>
  <c r="K160" i="18"/>
  <c r="K157" i="18"/>
  <c r="K156" i="18"/>
  <c r="K155" i="18"/>
  <c r="K154" i="18"/>
  <c r="K151" i="18"/>
  <c r="K150" i="18"/>
  <c r="K149" i="18"/>
  <c r="K148" i="18"/>
  <c r="K145" i="18"/>
  <c r="K144" i="18"/>
  <c r="K143" i="18"/>
  <c r="K142" i="18"/>
  <c r="K141" i="18"/>
  <c r="K137" i="18"/>
  <c r="K135" i="18"/>
  <c r="K134" i="18"/>
  <c r="K131" i="18"/>
  <c r="K130" i="18"/>
  <c r="K126" i="18"/>
  <c r="K124" i="18"/>
  <c r="K123" i="18"/>
  <c r="K112" i="18"/>
  <c r="K98" i="18"/>
  <c r="K96" i="18"/>
  <c r="K92" i="18"/>
  <c r="K89" i="18"/>
  <c r="K88" i="18"/>
  <c r="K87" i="18"/>
  <c r="K86" i="18"/>
  <c r="K85" i="18"/>
  <c r="K83" i="18"/>
  <c r="K82" i="18"/>
  <c r="K81" i="18"/>
  <c r="K78" i="18"/>
  <c r="K77" i="18"/>
  <c r="K75" i="18"/>
  <c r="K74" i="18"/>
  <c r="K73" i="18"/>
  <c r="K72" i="18"/>
  <c r="K69" i="18"/>
  <c r="K68" i="18"/>
  <c r="K66" i="18"/>
  <c r="K63" i="18"/>
  <c r="K62" i="18"/>
  <c r="K61" i="18"/>
  <c r="K60" i="18"/>
  <c r="K19" i="18"/>
  <c r="K18" i="18"/>
  <c r="K17" i="18"/>
  <c r="H15" i="18"/>
  <c r="H16" i="18"/>
  <c r="H23" i="18"/>
  <c r="H24" i="18"/>
  <c r="H25" i="18"/>
  <c r="H28" i="18"/>
  <c r="H29" i="18"/>
  <c r="H58" i="18"/>
  <c r="H59" i="18"/>
  <c r="H60" i="18"/>
  <c r="H61" i="18"/>
  <c r="H62" i="18"/>
  <c r="H64" i="18"/>
  <c r="H65" i="18"/>
  <c r="H67" i="18"/>
  <c r="H68" i="18"/>
  <c r="H69" i="18"/>
  <c r="H71" i="18"/>
  <c r="H75" i="18"/>
  <c r="H76" i="18"/>
  <c r="H77" i="18"/>
  <c r="H78" i="18"/>
  <c r="H79" i="18"/>
  <c r="H80" i="18"/>
  <c r="H82" i="18"/>
  <c r="H89" i="18"/>
  <c r="H94" i="18"/>
  <c r="H101" i="18"/>
  <c r="H102" i="18"/>
  <c r="H103" i="18"/>
  <c r="H105" i="18"/>
  <c r="H106" i="18"/>
  <c r="H107" i="18"/>
  <c r="H109" i="18"/>
  <c r="H112" i="18"/>
  <c r="H113" i="18"/>
  <c r="H114" i="18"/>
  <c r="H115" i="18"/>
  <c r="H119" i="18"/>
  <c r="H123" i="18"/>
  <c r="H127" i="18"/>
  <c r="H128" i="18"/>
  <c r="H130" i="18"/>
  <c r="H131" i="18"/>
  <c r="H136" i="18"/>
  <c r="H137" i="18"/>
  <c r="H138" i="18"/>
  <c r="H139" i="18"/>
  <c r="H140" i="18"/>
  <c r="H143" i="18"/>
  <c r="H148" i="18"/>
  <c r="H152" i="18"/>
  <c r="H154" i="18"/>
  <c r="H155" i="18"/>
  <c r="H158" i="18"/>
  <c r="H159" i="18"/>
  <c r="H169" i="18"/>
  <c r="H172" i="18"/>
  <c r="H174" i="18"/>
  <c r="H179" i="18"/>
  <c r="H12" i="18"/>
  <c r="E12" i="18"/>
  <c r="E13" i="18"/>
  <c r="E14" i="18"/>
  <c r="E22" i="18"/>
  <c r="E23" i="18"/>
  <c r="E27" i="18"/>
  <c r="E28" i="18"/>
  <c r="E29" i="18"/>
  <c r="E30" i="18"/>
  <c r="E31" i="18"/>
  <c r="E32" i="18"/>
  <c r="E33" i="18"/>
  <c r="E34" i="18"/>
  <c r="E42" i="18"/>
  <c r="E43" i="18"/>
  <c r="E45" i="18"/>
  <c r="E47" i="18"/>
  <c r="E48" i="18"/>
  <c r="E50" i="18"/>
  <c r="E53" i="18"/>
  <c r="E54" i="18"/>
  <c r="E55" i="18"/>
  <c r="E56" i="18"/>
  <c r="E58" i="18"/>
  <c r="E60" i="18"/>
  <c r="E61" i="18"/>
  <c r="E64" i="18"/>
  <c r="E75" i="18"/>
  <c r="E84" i="18"/>
  <c r="E85" i="18"/>
  <c r="E89" i="18"/>
  <c r="E91" i="18"/>
  <c r="E93" i="18"/>
  <c r="E95" i="18"/>
  <c r="E96" i="18"/>
  <c r="E98" i="18"/>
  <c r="E99" i="18"/>
  <c r="E100" i="18"/>
  <c r="E101" i="18"/>
  <c r="E102" i="18"/>
  <c r="E105" i="18"/>
  <c r="E106" i="18"/>
  <c r="E108" i="18"/>
  <c r="E110" i="18"/>
  <c r="E111" i="18"/>
  <c r="E113" i="18"/>
  <c r="E114" i="18"/>
  <c r="E117" i="18"/>
  <c r="E118" i="18"/>
  <c r="E120" i="18"/>
  <c r="E121" i="18"/>
  <c r="E122" i="18"/>
  <c r="E126" i="18"/>
  <c r="E129" i="18"/>
  <c r="E130" i="18"/>
  <c r="E132" i="18"/>
  <c r="E133" i="18"/>
  <c r="E148" i="18"/>
  <c r="E149" i="18"/>
  <c r="E151" i="18"/>
  <c r="E152" i="18"/>
  <c r="E153" i="18"/>
  <c r="E161" i="18"/>
  <c r="E168" i="18"/>
  <c r="E169" i="18"/>
  <c r="E170" i="18"/>
  <c r="E171" i="18"/>
  <c r="E172" i="18"/>
  <c r="E173" i="18"/>
  <c r="E175" i="18"/>
  <c r="E176" i="18"/>
  <c r="E177" i="18"/>
  <c r="E178" i="18"/>
  <c r="E179" i="18"/>
  <c r="E195" i="18"/>
  <c r="L147" i="18"/>
  <c r="P87" i="18"/>
  <c r="O87" i="18"/>
  <c r="Q87" i="18" l="1"/>
  <c r="I57" i="18"/>
  <c r="I147" i="18"/>
  <c r="I146" i="18" s="1"/>
  <c r="J147" i="18"/>
  <c r="F147" i="18"/>
  <c r="F146" i="18" s="1"/>
  <c r="G57" i="18"/>
  <c r="F57" i="18"/>
  <c r="F20" i="18"/>
  <c r="O120" i="18"/>
  <c r="Q120" i="18" s="1"/>
  <c r="G20" i="18"/>
  <c r="I20" i="18"/>
  <c r="J20" i="18"/>
  <c r="L20" i="18"/>
  <c r="M20" i="18"/>
  <c r="L10" i="18"/>
  <c r="M10" i="18"/>
  <c r="N10" i="18" s="1"/>
  <c r="I10" i="18"/>
  <c r="J10" i="18"/>
  <c r="G10" i="18"/>
  <c r="F10" i="18"/>
  <c r="F52" i="18"/>
  <c r="G52" i="18"/>
  <c r="G147" i="18"/>
  <c r="D40" i="18"/>
  <c r="D52" i="18"/>
  <c r="C20" i="18"/>
  <c r="P196" i="18"/>
  <c r="O196" i="18"/>
  <c r="P195" i="18"/>
  <c r="O195" i="18"/>
  <c r="D194" i="18"/>
  <c r="C194" i="18"/>
  <c r="C147" i="18" s="1"/>
  <c r="C146" i="18" s="1"/>
  <c r="P193" i="18"/>
  <c r="O193" i="18"/>
  <c r="P192" i="18"/>
  <c r="O192" i="18"/>
  <c r="P191" i="18"/>
  <c r="O191" i="18"/>
  <c r="P190" i="18"/>
  <c r="O190" i="18"/>
  <c r="P189" i="18"/>
  <c r="O189" i="18"/>
  <c r="P188" i="18"/>
  <c r="O188" i="18"/>
  <c r="P187" i="18"/>
  <c r="O187" i="18"/>
  <c r="P186" i="18"/>
  <c r="O186" i="18"/>
  <c r="P185" i="18"/>
  <c r="O185" i="18"/>
  <c r="P184" i="18"/>
  <c r="O184" i="18"/>
  <c r="P183" i="18"/>
  <c r="O183" i="18"/>
  <c r="P182" i="18"/>
  <c r="O182" i="18"/>
  <c r="P181" i="18"/>
  <c r="O181" i="18"/>
  <c r="P180" i="18"/>
  <c r="O180" i="18"/>
  <c r="P179" i="18"/>
  <c r="O179" i="18"/>
  <c r="P178" i="18"/>
  <c r="O178" i="18"/>
  <c r="P177" i="18"/>
  <c r="O177" i="18"/>
  <c r="P176" i="18"/>
  <c r="O176" i="18"/>
  <c r="P175" i="18"/>
  <c r="O175" i="18"/>
  <c r="P174" i="18"/>
  <c r="O174" i="18"/>
  <c r="P173" i="18"/>
  <c r="O173" i="18"/>
  <c r="P172" i="18"/>
  <c r="O172" i="18"/>
  <c r="P171" i="18"/>
  <c r="O171" i="18"/>
  <c r="P170" i="18"/>
  <c r="O170" i="18"/>
  <c r="P169" i="18"/>
  <c r="O169" i="18"/>
  <c r="P168" i="18"/>
  <c r="O168" i="18"/>
  <c r="P167" i="18"/>
  <c r="O167" i="18"/>
  <c r="P165" i="18"/>
  <c r="O165" i="18"/>
  <c r="P164" i="18"/>
  <c r="O164" i="18"/>
  <c r="P161" i="18"/>
  <c r="O161" i="18"/>
  <c r="P160" i="18"/>
  <c r="O160" i="18"/>
  <c r="P159" i="18"/>
  <c r="O159" i="18"/>
  <c r="P157" i="18"/>
  <c r="O157" i="18"/>
  <c r="P156" i="18"/>
  <c r="O156" i="18"/>
  <c r="P155" i="18"/>
  <c r="O155" i="18"/>
  <c r="P154" i="18"/>
  <c r="O154" i="18"/>
  <c r="P153" i="18"/>
  <c r="O153" i="18"/>
  <c r="P152" i="18"/>
  <c r="O152" i="18"/>
  <c r="P151" i="18"/>
  <c r="O151" i="18"/>
  <c r="P150" i="18"/>
  <c r="O150" i="18"/>
  <c r="P149" i="18"/>
  <c r="O149" i="18"/>
  <c r="P148" i="18"/>
  <c r="O148" i="18"/>
  <c r="M147" i="18"/>
  <c r="L146" i="18"/>
  <c r="P145" i="18"/>
  <c r="O145" i="18"/>
  <c r="P144" i="18"/>
  <c r="O144" i="18"/>
  <c r="P143" i="18"/>
  <c r="O143" i="18"/>
  <c r="P142" i="18"/>
  <c r="O142" i="18"/>
  <c r="P141" i="18"/>
  <c r="O141" i="18"/>
  <c r="P140" i="18"/>
  <c r="O140" i="18"/>
  <c r="P139" i="18"/>
  <c r="O139" i="18"/>
  <c r="P138" i="18"/>
  <c r="O138" i="18"/>
  <c r="P137" i="18"/>
  <c r="O137" i="18"/>
  <c r="P136" i="18"/>
  <c r="O136" i="18"/>
  <c r="P134" i="18"/>
  <c r="O134" i="18"/>
  <c r="P133" i="18"/>
  <c r="O133" i="18"/>
  <c r="P132" i="18"/>
  <c r="O132" i="18"/>
  <c r="P130" i="18"/>
  <c r="O130" i="18"/>
  <c r="P129" i="18"/>
  <c r="O129" i="18"/>
  <c r="P128" i="18"/>
  <c r="O128" i="18"/>
  <c r="P127" i="18"/>
  <c r="O127" i="18"/>
  <c r="P126" i="18"/>
  <c r="O126" i="18"/>
  <c r="P125" i="18"/>
  <c r="O125" i="18"/>
  <c r="P123" i="18"/>
  <c r="O123" i="18"/>
  <c r="P122" i="18"/>
  <c r="O122" i="18"/>
  <c r="P121" i="18"/>
  <c r="O121" i="18"/>
  <c r="P118" i="18"/>
  <c r="O118" i="18"/>
  <c r="P117" i="18"/>
  <c r="O117" i="18"/>
  <c r="P114" i="18"/>
  <c r="O114" i="18"/>
  <c r="P113" i="18"/>
  <c r="O113" i="18"/>
  <c r="P111" i="18"/>
  <c r="O111" i="18"/>
  <c r="P110" i="18"/>
  <c r="O110" i="18"/>
  <c r="P108" i="18"/>
  <c r="O108" i="18"/>
  <c r="P106" i="18"/>
  <c r="O106" i="18"/>
  <c r="P105" i="18"/>
  <c r="O105" i="18"/>
  <c r="P103" i="18"/>
  <c r="O103" i="18"/>
  <c r="P102" i="18"/>
  <c r="O102" i="18"/>
  <c r="P101" i="18"/>
  <c r="O101" i="18"/>
  <c r="P100" i="18"/>
  <c r="O100" i="18"/>
  <c r="P99" i="18"/>
  <c r="O99" i="18"/>
  <c r="P98" i="18"/>
  <c r="O98" i="18"/>
  <c r="P96" i="18"/>
  <c r="O96" i="18"/>
  <c r="P95" i="18"/>
  <c r="O95" i="18"/>
  <c r="P93" i="18"/>
  <c r="O93" i="18"/>
  <c r="P91" i="18"/>
  <c r="O91" i="18"/>
  <c r="D89" i="18"/>
  <c r="P89" i="18" s="1"/>
  <c r="C89" i="18"/>
  <c r="O89" i="18" s="1"/>
  <c r="P86" i="18"/>
  <c r="O86" i="18"/>
  <c r="P85" i="18"/>
  <c r="O85" i="18"/>
  <c r="P84" i="18"/>
  <c r="O84" i="18"/>
  <c r="P83" i="18"/>
  <c r="O83" i="18"/>
  <c r="P82" i="18"/>
  <c r="O82" i="18"/>
  <c r="P79" i="18"/>
  <c r="O79" i="18"/>
  <c r="P78" i="18"/>
  <c r="O78" i="18"/>
  <c r="P77" i="18"/>
  <c r="O77" i="18"/>
  <c r="P76" i="18"/>
  <c r="O76" i="18"/>
  <c r="P75" i="18"/>
  <c r="O75" i="18"/>
  <c r="P74" i="18"/>
  <c r="O74" i="18"/>
  <c r="P71" i="18"/>
  <c r="O71" i="18"/>
  <c r="P69" i="18"/>
  <c r="O69" i="18"/>
  <c r="P68" i="18"/>
  <c r="O68" i="18"/>
  <c r="P67" i="18"/>
  <c r="O67" i="18"/>
  <c r="P65" i="18"/>
  <c r="O65" i="18"/>
  <c r="P64" i="18"/>
  <c r="O64" i="18"/>
  <c r="P62" i="18"/>
  <c r="O62" i="18"/>
  <c r="P61" i="18"/>
  <c r="O61" i="18"/>
  <c r="P60" i="18"/>
  <c r="O60" i="18"/>
  <c r="P58" i="18"/>
  <c r="O58" i="18"/>
  <c r="M57" i="18"/>
  <c r="L57" i="18"/>
  <c r="J57" i="18"/>
  <c r="P56" i="18"/>
  <c r="O56" i="18"/>
  <c r="P55" i="18"/>
  <c r="O55" i="18"/>
  <c r="P54" i="18"/>
  <c r="O54" i="18"/>
  <c r="P53" i="18"/>
  <c r="O53" i="18"/>
  <c r="M52" i="18"/>
  <c r="L52" i="18"/>
  <c r="J52" i="18"/>
  <c r="I52" i="18"/>
  <c r="C52" i="18"/>
  <c r="P50" i="18"/>
  <c r="O50" i="18"/>
  <c r="P49" i="18"/>
  <c r="O49" i="18"/>
  <c r="P48" i="18"/>
  <c r="O48" i="18"/>
  <c r="P47" i="18"/>
  <c r="O47" i="18"/>
  <c r="P46" i="18"/>
  <c r="O46" i="18"/>
  <c r="P45" i="18"/>
  <c r="O45" i="18"/>
  <c r="P44" i="18"/>
  <c r="O44" i="18"/>
  <c r="P43" i="18"/>
  <c r="O43" i="18"/>
  <c r="P42" i="18"/>
  <c r="O42" i="18"/>
  <c r="P41" i="18"/>
  <c r="O41" i="18"/>
  <c r="O40" i="18"/>
  <c r="P39" i="18"/>
  <c r="C39" i="18"/>
  <c r="D38" i="18"/>
  <c r="C38" i="18"/>
  <c r="O38" i="18" s="1"/>
  <c r="C37" i="18"/>
  <c r="P34" i="18"/>
  <c r="O34" i="18"/>
  <c r="P33" i="18"/>
  <c r="O33" i="18"/>
  <c r="P32" i="18"/>
  <c r="O32" i="18"/>
  <c r="P31" i="18"/>
  <c r="O31" i="18"/>
  <c r="P30" i="18"/>
  <c r="O30" i="18"/>
  <c r="P29" i="18"/>
  <c r="O29" i="18"/>
  <c r="P28" i="18"/>
  <c r="O28" i="18"/>
  <c r="P27" i="18"/>
  <c r="O27" i="18"/>
  <c r="P26" i="18"/>
  <c r="O26" i="18"/>
  <c r="P25" i="18"/>
  <c r="O25" i="18"/>
  <c r="P23" i="18"/>
  <c r="O23" i="18"/>
  <c r="P22" i="18"/>
  <c r="O22" i="18"/>
  <c r="D20" i="18"/>
  <c r="P19" i="18"/>
  <c r="O19" i="18"/>
  <c r="P18" i="18"/>
  <c r="O18" i="18"/>
  <c r="P17" i="18"/>
  <c r="O17" i="18"/>
  <c r="P16" i="18"/>
  <c r="O16" i="18"/>
  <c r="P15" i="18"/>
  <c r="O15" i="18"/>
  <c r="P14" i="18"/>
  <c r="O14" i="18"/>
  <c r="P13" i="18"/>
  <c r="O13" i="18"/>
  <c r="P12" i="18"/>
  <c r="O12" i="18"/>
  <c r="D10" i="18"/>
  <c r="C10" i="18"/>
  <c r="E20" i="18" l="1"/>
  <c r="K57" i="18"/>
  <c r="Q22" i="18"/>
  <c r="Q25" i="18"/>
  <c r="Q27" i="18"/>
  <c r="Q29" i="18"/>
  <c r="Q31" i="18"/>
  <c r="Q33" i="18"/>
  <c r="Q42" i="18"/>
  <c r="Q48" i="18"/>
  <c r="Q50" i="18"/>
  <c r="N57" i="18"/>
  <c r="Q60" i="18"/>
  <c r="Q62" i="18"/>
  <c r="Q65" i="18"/>
  <c r="Q68" i="18"/>
  <c r="Q71" i="18"/>
  <c r="Q75" i="18"/>
  <c r="Q77" i="18"/>
  <c r="Q79" i="18"/>
  <c r="Q83" i="18"/>
  <c r="Q85" i="18"/>
  <c r="Q89" i="18"/>
  <c r="Q93" i="18"/>
  <c r="Q96" i="18"/>
  <c r="Q99" i="18"/>
  <c r="Q101" i="18"/>
  <c r="Q103" i="18"/>
  <c r="Q106" i="18"/>
  <c r="Q110" i="18"/>
  <c r="Q113" i="18"/>
  <c r="Q117" i="18"/>
  <c r="Q121" i="18"/>
  <c r="Q123" i="18"/>
  <c r="Q126" i="18"/>
  <c r="Q128" i="18"/>
  <c r="Q130" i="18"/>
  <c r="Q133" i="18"/>
  <c r="Q136" i="18"/>
  <c r="Q138" i="18"/>
  <c r="Q140" i="18"/>
  <c r="Q142" i="18"/>
  <c r="Q144" i="18"/>
  <c r="Q149" i="18"/>
  <c r="Q151" i="18"/>
  <c r="Q153" i="18"/>
  <c r="Q155" i="18"/>
  <c r="Q157" i="18"/>
  <c r="Q160" i="18"/>
  <c r="Q164" i="18"/>
  <c r="Q167" i="18"/>
  <c r="Q169" i="18"/>
  <c r="Q171" i="18"/>
  <c r="Q173" i="18"/>
  <c r="Q175" i="18"/>
  <c r="Q177" i="18"/>
  <c r="Q179" i="18"/>
  <c r="Q181" i="18"/>
  <c r="Q183" i="18"/>
  <c r="Q185" i="18"/>
  <c r="Q187" i="18"/>
  <c r="Q189" i="18"/>
  <c r="Q191" i="18"/>
  <c r="Q193" i="18"/>
  <c r="Q195" i="18"/>
  <c r="E52" i="18"/>
  <c r="M146" i="18"/>
  <c r="N146" i="18" s="1"/>
  <c r="N147" i="18"/>
  <c r="Q15" i="18"/>
  <c r="Q19" i="18"/>
  <c r="Q56" i="18"/>
  <c r="D37" i="18"/>
  <c r="E37" i="18" s="1"/>
  <c r="E40" i="18"/>
  <c r="J146" i="18"/>
  <c r="K146" i="18" s="1"/>
  <c r="K147" i="18"/>
  <c r="Q23" i="18"/>
  <c r="Q28" i="18"/>
  <c r="Q32" i="18"/>
  <c r="O39" i="18"/>
  <c r="E39" i="18"/>
  <c r="Q43" i="18"/>
  <c r="Q45" i="18"/>
  <c r="Q47" i="18"/>
  <c r="Q58" i="18"/>
  <c r="Q61" i="18"/>
  <c r="Q64" i="18"/>
  <c r="Q67" i="18"/>
  <c r="Q69" i="18"/>
  <c r="Q74" i="18"/>
  <c r="Q76" i="18"/>
  <c r="Q78" i="18"/>
  <c r="Q82" i="18"/>
  <c r="Q84" i="18"/>
  <c r="Q86" i="18"/>
  <c r="Q91" i="18"/>
  <c r="Q95" i="18"/>
  <c r="Q98" i="18"/>
  <c r="Q100" i="18"/>
  <c r="Q102" i="18"/>
  <c r="Q105" i="18"/>
  <c r="Q108" i="18"/>
  <c r="Q111" i="18"/>
  <c r="Q114" i="18"/>
  <c r="Q118" i="18"/>
  <c r="Q122" i="18"/>
  <c r="Q125" i="18"/>
  <c r="Q127" i="18"/>
  <c r="Q129" i="18"/>
  <c r="Q132" i="18"/>
  <c r="Q134" i="18"/>
  <c r="Q137" i="18"/>
  <c r="Q139" i="18"/>
  <c r="Q141" i="18"/>
  <c r="Q143" i="18"/>
  <c r="Q145" i="18"/>
  <c r="Q148" i="18"/>
  <c r="Q150" i="18"/>
  <c r="Q152" i="18"/>
  <c r="Q154" i="18"/>
  <c r="Q156" i="18"/>
  <c r="Q159" i="18"/>
  <c r="Q161" i="18"/>
  <c r="Q165" i="18"/>
  <c r="Q168" i="18"/>
  <c r="Q170" i="18"/>
  <c r="Q172" i="18"/>
  <c r="Q174" i="18"/>
  <c r="Q176" i="18"/>
  <c r="Q178" i="18"/>
  <c r="Q180" i="18"/>
  <c r="Q182" i="18"/>
  <c r="Q184" i="18"/>
  <c r="Q186" i="18"/>
  <c r="Q188" i="18"/>
  <c r="Q190" i="18"/>
  <c r="Q192" i="18"/>
  <c r="P194" i="18"/>
  <c r="E194" i="18"/>
  <c r="Q196" i="18"/>
  <c r="G146" i="18"/>
  <c r="H146" i="18" s="1"/>
  <c r="H147" i="18"/>
  <c r="Q13" i="18"/>
  <c r="Q17" i="18"/>
  <c r="E38" i="18"/>
  <c r="Q54" i="18"/>
  <c r="Q30" i="18"/>
  <c r="Q34" i="18"/>
  <c r="Q12" i="18"/>
  <c r="Q14" i="18"/>
  <c r="Q16" i="18"/>
  <c r="Q18" i="18"/>
  <c r="Q39" i="18"/>
  <c r="Q53" i="18"/>
  <c r="Q55" i="18"/>
  <c r="K10" i="18"/>
  <c r="H20" i="18"/>
  <c r="H57" i="18"/>
  <c r="L9" i="18"/>
  <c r="M9" i="18"/>
  <c r="C36" i="18"/>
  <c r="C35" i="18" s="1"/>
  <c r="F51" i="18"/>
  <c r="C9" i="18"/>
  <c r="D9" i="18"/>
  <c r="F9" i="18"/>
  <c r="O10" i="18"/>
  <c r="D57" i="18"/>
  <c r="P10" i="18"/>
  <c r="C57" i="18"/>
  <c r="O57" i="18" s="1"/>
  <c r="D147" i="18"/>
  <c r="I9" i="18"/>
  <c r="H10" i="18"/>
  <c r="O20" i="18"/>
  <c r="P20" i="18"/>
  <c r="J9" i="18"/>
  <c r="K9" i="18" s="1"/>
  <c r="G9" i="18"/>
  <c r="O37" i="18"/>
  <c r="O36" i="18" s="1"/>
  <c r="O35" i="18" s="1"/>
  <c r="O194" i="18"/>
  <c r="L51" i="18"/>
  <c r="I51" i="18"/>
  <c r="O52" i="18"/>
  <c r="E10" i="18"/>
  <c r="P38" i="18"/>
  <c r="Q38" i="18" s="1"/>
  <c r="P40" i="18"/>
  <c r="Q40" i="18" s="1"/>
  <c r="P52" i="18"/>
  <c r="Q52" i="18" s="1"/>
  <c r="Q20" i="18" l="1"/>
  <c r="D36" i="18"/>
  <c r="E36" i="18" s="1"/>
  <c r="G51" i="18"/>
  <c r="H51" i="18" s="1"/>
  <c r="Q10" i="18"/>
  <c r="D146" i="18"/>
  <c r="E146" i="18" s="1"/>
  <c r="E147" i="18"/>
  <c r="Q194" i="18"/>
  <c r="P57" i="18"/>
  <c r="Q57" i="18" s="1"/>
  <c r="E57" i="18"/>
  <c r="P37" i="18"/>
  <c r="Q37" i="18" s="1"/>
  <c r="L8" i="18"/>
  <c r="N9" i="18"/>
  <c r="F8" i="18"/>
  <c r="P147" i="18"/>
  <c r="E9" i="18"/>
  <c r="O9" i="18"/>
  <c r="P9" i="18"/>
  <c r="J51" i="18"/>
  <c r="K51" i="18" s="1"/>
  <c r="I8" i="18"/>
  <c r="H9" i="18"/>
  <c r="G8" i="18"/>
  <c r="M51" i="18"/>
  <c r="N51" i="18" s="1"/>
  <c r="O147" i="18"/>
  <c r="O146" i="18" s="1"/>
  <c r="D35" i="18" l="1"/>
  <c r="E35" i="18" s="1"/>
  <c r="D51" i="18"/>
  <c r="H8" i="18"/>
  <c r="P146" i="18"/>
  <c r="Q146" i="18" s="1"/>
  <c r="Q147" i="18"/>
  <c r="P36" i="18"/>
  <c r="Q36" i="18" s="1"/>
  <c r="J8" i="18"/>
  <c r="K8" i="18" s="1"/>
  <c r="Q9" i="18"/>
  <c r="M8" i="18"/>
  <c r="N8" i="18" s="1"/>
  <c r="P35" i="18"/>
  <c r="Q35" i="18" s="1"/>
  <c r="C51" i="18"/>
  <c r="D8" i="18" l="1"/>
  <c r="P51" i="18"/>
  <c r="P8" i="18" s="1"/>
  <c r="E51" i="18"/>
  <c r="O51" i="18"/>
  <c r="C8" i="18"/>
  <c r="Q51" i="18" l="1"/>
  <c r="O8" i="18"/>
  <c r="Q8" i="18" s="1"/>
  <c r="E8" i="18"/>
</calcChain>
</file>

<file path=xl/sharedStrings.xml><?xml version="1.0" encoding="utf-8"?>
<sst xmlns="http://schemas.openxmlformats.org/spreadsheetml/2006/main" count="1439" uniqueCount="932">
  <si>
    <t>STT</t>
  </si>
  <si>
    <t>Tên loại văn bản</t>
  </si>
  <si>
    <t>Số, ký hiệu; ngày, tháng, năm ban hành</t>
  </si>
  <si>
    <t>Trích yếu nội dung</t>
  </si>
  <si>
    <t>Quyết định</t>
  </si>
  <si>
    <t>Số 18/2010/QĐ-UBND ngày 28/9/2010</t>
  </si>
  <si>
    <t>Về việc quy định phân loại đê và hành lang bảo vệ đê đối với các tuyến đê cấp IV, cấp V của tỉnh Hà Tĩnh</t>
  </si>
  <si>
    <t>Số 52/2015/QĐ-UBND ngày 14/10/2015</t>
  </si>
  <si>
    <t>Về việc ban hành Quy chế phối hợp trong công tác phòng ngừa, xử lý vi phạm pháp luật vềđêđiều trên địa bàn tỉnh Hà Tĩnh</t>
  </si>
  <si>
    <t>Số 08/2016/QĐ-UBND ngày 18/02/2016</t>
  </si>
  <si>
    <t>Về việc ban hành Quy chế tổ chức và hoạt động của Quỹ Phòng, chống thiên tai tỉnh Hà Tĩnh</t>
  </si>
  <si>
    <t>Hiệu lực</t>
  </si>
  <si>
    <t>Hết hiệu lực</t>
  </si>
  <si>
    <t xml:space="preserve">Số 03/2018/QĐ-UBND ngày 26/01/2018 </t>
  </si>
  <si>
    <t>Về việc quy định hành lang bảo vệ đối với các tuyến đê cấp IV, cấp V và kè bảo vệ bờ sông, bờ biển trên địa bàn tỉnh Hà Tĩnh</t>
  </si>
  <si>
    <t>về việc ban hành Quy chế phối hợp giữa các ngành, các cấp trong công tác phòng ngừa, xử lý vi phạm pháp luật về thủy lợi; đêđiều; phòng, chống thiên tai trên địa bàn tỉnh Hà Tĩnh</t>
  </si>
  <si>
    <t>Số 49/2018/QĐ-UBND ngày 06/12/2018</t>
  </si>
  <si>
    <t>Còn hiệu lực</t>
  </si>
  <si>
    <t xml:space="preserve">số 19/2018/QĐ-UBND ngày 25/5/2018 </t>
  </si>
  <si>
    <t>phân cấp công tác quản lý đê điều cho các cấp và tổ chức lực lượng quản lý đê nhân dân</t>
  </si>
  <si>
    <t>về việc ban hành Quy chế tổ chức, họat động, quản lý, sử dụng và quyết toán nguồn vốn Quỹ Phòng, chống thiên tai tỉnh Hà Tĩnh</t>
  </si>
  <si>
    <t>Cơ quan ban hành</t>
  </si>
  <si>
    <t>UBND tỉnh Hà Tĩnh</t>
  </si>
  <si>
    <t>Nghị quyết</t>
  </si>
  <si>
    <t>HĐND tỉnh Hà Tĩnh</t>
  </si>
  <si>
    <t>Phê duyệt quy hoạch phòng chống lũ chi tiết các tuyến sông có đê tỉnh Hà Tĩnh giai đoạn 2015 - 2020 và định hướng đến năm 2030</t>
  </si>
  <si>
    <t>Ban hành quy định chế độ trách nhiệm người đứng đầu các cơ quan, đơn vị trong công tác quản lý, bảo vệ đê điều trên địa bàn tỉnh</t>
  </si>
  <si>
    <t>Số 1009/QĐ-BNN-TCTL ngày 07/5/2013</t>
  </si>
  <si>
    <t>Về việc phân loại, phân cấp đê trên địa bàn tỉnh Hà Tĩnh</t>
  </si>
  <si>
    <t>Bộ Nông nghiệp và PTNT</t>
  </si>
  <si>
    <t>Về việc sửa đổi, bổ sung Quyết định số 41/2009/QĐ-UBND ngày 11/12/2009 của UBND tỉnh về quy định phân cấp công tác quản lý đê điều cho các cấp và tổ chức lực lượng quản lý đê nhân dân</t>
  </si>
  <si>
    <t>Số 159/2015/NQ/HĐND ngày 12/12/2015</t>
  </si>
  <si>
    <t xml:space="preserve">Số 39/2016/QĐ-UBND ngày 30/8/2016 </t>
  </si>
  <si>
    <t>Số  41/2009/QĐ-UBND  ngày 11/12/2009</t>
  </si>
  <si>
    <t>Số 11/2012/QĐ-UBND ngày 30/3/2012</t>
  </si>
  <si>
    <t>I</t>
  </si>
  <si>
    <t>VĂN BẢN DO TRUNG ƯƠNG BAN HÀNH</t>
  </si>
  <si>
    <t>II</t>
  </si>
  <si>
    <t>VĂN BẢN DO ĐỊA PHƯƠNG BAN HÀNH</t>
  </si>
  <si>
    <t>Nghị định</t>
  </si>
  <si>
    <t>Thông tư</t>
  </si>
  <si>
    <t>Luật Đê điều</t>
  </si>
  <si>
    <t>Quốc hội</t>
  </si>
  <si>
    <t xml:space="preserve">Nghị định </t>
  </si>
  <si>
    <t>Số 113/NĐ-CP ngày 28/6/2007</t>
  </si>
  <si>
    <t>Chính phủ</t>
  </si>
  <si>
    <t>Quy định chi tiết và hướng dẫn thi hành một số điều của Luật Đê điều</t>
  </si>
  <si>
    <t>Hướng dẫn phân cấp đê và quy định tải trọng cho phép đối với xe cơ giới đi trên đê</t>
  </si>
  <si>
    <t>Hướng dẫn tuần tra, canh gác bảo vệ đê điều trong mùa lũ</t>
  </si>
  <si>
    <t>46  /2011/TT-BNNPTNT ngày 27/6/2011</t>
  </si>
  <si>
    <t>Hướng dẫn chế độ quản lý, sử dụng và thanh quyết toán kinh phí sự nghiệp kinh tế duy tu, bảo dưỡng đê điều</t>
  </si>
  <si>
    <t>48/2009/TTLT-BTC-BNN ngày 12/3/2009</t>
  </si>
  <si>
    <t>Thông tư liên tịch</t>
  </si>
  <si>
    <t>Bộ Tài chính, Bộ Nông nghiệp và PTNT</t>
  </si>
  <si>
    <t xml:space="preserve">Hướng dẫn về cơ cấu tổ chức, nguồn kinh phí và chế độ thù lao
 đối với lực lượng quản lý đê nhân dân 
</t>
  </si>
  <si>
    <t>26/2009/TT-BNN ngày 11/5/2009</t>
  </si>
  <si>
    <t>Số 79/2006/QH11 ngày 29/11/2006</t>
  </si>
  <si>
    <t>Số 54/2013/TT-BNNPTNT ngày 17/12/2013</t>
  </si>
  <si>
    <t>Số 104/2017/NĐ-CP ngày 14/9/2007</t>
  </si>
  <si>
    <t xml:space="preserve">Số 139/2013/NĐ-CP ngày 22/10/2013 </t>
  </si>
  <si>
    <t>Quy định xử phạt vi phạm hành chính về khai thác và bảo vệ công trình thủy lợi; đê điều; phòng, chống lụt, bão</t>
  </si>
  <si>
    <t>Quy định xử phạt vi phạm hành chính trong lĩnh vực phòng, chống thiên tai; khai thác và bảo vệ công trình thủy lợi; đê điều</t>
  </si>
  <si>
    <t>Số 01/2009/TT-BNN ngày 06/01/2009</t>
  </si>
  <si>
    <t>A</t>
  </si>
  <si>
    <t>LĨNH VỰC ĐÊ ĐIỀU</t>
  </si>
  <si>
    <t>LĨNH VỰC THỦY LỢI</t>
  </si>
  <si>
    <t>Luật</t>
  </si>
  <si>
    <t>số 08/2017/QH14 ngày 19/6/2018</t>
  </si>
  <si>
    <t>Luật Thủy lợi</t>
  </si>
  <si>
    <t xml:space="preserve">số 67/2018/NĐ-CP  ngày 14/5/2018 </t>
  </si>
  <si>
    <t xml:space="preserve">Chính phủ </t>
  </si>
  <si>
    <t>Quy định chi tiết một số Điều của Luật Thủy lợi</t>
  </si>
  <si>
    <t xml:space="preserve">77/2018/NĐ-CP  ngày 16/5/2018 </t>
  </si>
  <si>
    <t>quy định hỗ trợ phát triển thủy lợi nhỏ, thủy lợi nội đồng và tưới tiên tiến, tiết kiệm nước</t>
  </si>
  <si>
    <t xml:space="preserve">Số 96/2018/NĐ-CP ngày 30/6/2018 </t>
  </si>
  <si>
    <t>quy định chi tiết về giá sản phẩm, dịch vụ thủy lợi và hỗ trợ tiền sử dụng sản phẩm, dịch vụ công ích thủy lợi.</t>
  </si>
  <si>
    <t>Số 114/2018/NĐ-CP ngày 04/9/2018</t>
  </si>
  <si>
    <t>Nghị định về quản lý an toàn đập, hồ chứa nước</t>
  </si>
  <si>
    <t>Số 129/2017/NĐ-CP ngày 16/11/2017</t>
  </si>
  <si>
    <t>quy định việc quản lý, sử dụng và khai thác tài sản kết cấu hạ tầng thủy lợi.</t>
  </si>
  <si>
    <t>Số: 62/2018/NĐ-CP ngày 02/5/2018</t>
  </si>
  <si>
    <t>quy định về hỗ trợ kinh phí sử dụng sản phẩm, dịch vụ công ích thủy lợi</t>
  </si>
  <si>
    <t>Số 104/2017/NĐ-CP ngày 14/9/2017</t>
  </si>
  <si>
    <t>quy định xử phạt vi phạm hành chính trong lĩnh vực phòng, chống thiên tai; khai thác và bảo vệ công trình thủy lợi; đê điều</t>
  </si>
  <si>
    <t>số 05/2018/TT ngày 15/5/2018</t>
  </si>
  <si>
    <t>Bộ Nông ngiệp và PTNT</t>
  </si>
  <si>
    <t>quy định chi tiết một số điều về luật thủy lợi</t>
  </si>
  <si>
    <t>Số: 47/2018/TT-BTC ngày 15/5/2018</t>
  </si>
  <si>
    <t>Bộ Tài chính</t>
  </si>
  <si>
    <t>Thông tư hướng dẫn xác định giá cho thuê, giá khởi điểm để đấu giá cho thuê, chuyển nhượng có thời hạn quyền khai thác tài sản kết cấu hạ tầng giao thông và thủy lợi</t>
  </si>
  <si>
    <t>Số: 73/2018/TT-BTC ngày 15/3/2018</t>
  </si>
  <si>
    <t>hướng dẫn sử dụng nguồn tài chính trong quản lý khai thác công trình thủy lợi sử dụng vốn nhà nước</t>
  </si>
  <si>
    <t>643/QĐ-BNN -TCTL ngày 26/2/2019</t>
  </si>
  <si>
    <t>V/v ban hành Quy trình vận hành điều tiết hồ chứa nước Ngàn Trươi, tỉnh Hà tĩnh</t>
  </si>
  <si>
    <t>1183/QĐ-BNN-TCTL</t>
  </si>
  <si>
    <t>Banh hành Quy trình vận hành điều tiết hồ chứa nước Kim sơn, huyện Kỳ Anh, tỉnh Hà Tĩnh</t>
  </si>
  <si>
    <t>số 33/2008/TT -BNN</t>
  </si>
  <si>
    <t>hướng dẫn thực hiện một số điều thuộc nghị định số 72/2007/NĐ-CP ngày 7/5/2007 của chính phủ về quản lý an toàn đập</t>
  </si>
  <si>
    <t>số 72/2007/NĐ-CP ngày 07/5/2007</t>
  </si>
  <si>
    <t>Về quản lý an toàn đập</t>
  </si>
  <si>
    <t>số 143/2003/NĐ-CP ngày 28/11/năm 2003</t>
  </si>
  <si>
    <t>Quy định chi tiết thi hành một số điều của pháp lệnh khai thác và bảo vệ công trình thủy lợi</t>
  </si>
  <si>
    <t xml:space="preserve">số 344/QĐ-TTg ngày 26/3/2018                         </t>
  </si>
  <si>
    <t>ban hành  Kế hoạch triển khai thi hành Luật Thủy lợi</t>
  </si>
  <si>
    <t>B</t>
  </si>
  <si>
    <t xml:space="preserve">số 45/2018/QĐ-UBND ngày 27/11/2018 </t>
  </si>
  <si>
    <t>về việc quy định giá sản phẩm, dịch vụ công ích thủy lợi giai đoạn 2018-2020 trên địa bàn tỉnh</t>
  </si>
  <si>
    <t>số 15/2011/QĐ-UBND 28/6/2011</t>
  </si>
  <si>
    <t>Về việc quy đinh phân cấp quản lý, khai thác và bảo vệ công trình thủy lợi trên địa bàn tỉnh Hà Tĩnh</t>
  </si>
  <si>
    <t>Hiệu lực một phần</t>
  </si>
  <si>
    <t xml:space="preserve">19/2016/QĐ-UBND
ngày 24/5/2016
</t>
  </si>
  <si>
    <t>Sửa đổi, bổ sung một số điều của Quyết định số 15/2011/QĐ-UBND 28/6/2011 của UBND tỉnh về quy đinh phân cấp quản lý, khai thác và bảo vệ công trình thủy lợi trên địa bàn tỉnh Hà Tĩnh</t>
  </si>
  <si>
    <t xml:space="preserve">49/2009/QĐ-UBND
ngày 29/12/2009
</t>
  </si>
  <si>
    <t>Quy định về bảo vệ công trình thủy lợi</t>
  </si>
  <si>
    <t xml:space="preserve">Số 20/2017/QĐ-UBND ngày 15/5/2017 </t>
  </si>
  <si>
    <t>về việc quy định giá sản phẩm, dịch vụ công ích thủy lợi trên địa bàn tỉnh Hà Tĩnh</t>
  </si>
  <si>
    <t>về việc quy định giá sản phẩm, dịch vụ công ích thủy lợi giai đoạn 2018 - 2020 trên địa bàn tỉnh Hà Tĩnh</t>
  </si>
  <si>
    <t>Quy định về trình tự thực hiện việc chấp thuận, thẩm định các hoạt động liên quan đến đê điều</t>
  </si>
  <si>
    <t>số 49/2018/QĐ-UBND ngày 06/12/2018</t>
  </si>
  <si>
    <t>PHỤ LỤC 01. DANH MỤC VĂN BẢN QUY PHẠM PHÁP LUẬT VỀ CÔNG TRÌNH ĐÊ ĐIỀU, HỒ ĐẬP</t>
  </si>
  <si>
    <t>ĐOÀN GIÁM SÁT HĐND</t>
  </si>
  <si>
    <t>TT</t>
  </si>
  <si>
    <t>TUYẾN ĐÊ</t>
  </si>
  <si>
    <t>TUYẾN SÔNG</t>
  </si>
  <si>
    <t>LÝ TRÌNH</t>
  </si>
  <si>
    <t>CẤP ĐÊ</t>
  </si>
  <si>
    <t>CHIỀU DÀI (km)</t>
  </si>
  <si>
    <t>Huyện Đức Thọ</t>
  </si>
  <si>
    <t>La Giang</t>
  </si>
  <si>
    <t>Hữu sông La</t>
  </si>
  <si>
    <t>K0+00 - K15+600 (Xã Tùng Ảnh, TT. Đức Thọ, Đức Yên, Đức Nhân, Bùi Xá, Yên Hồ)</t>
  </si>
  <si>
    <t>Trường Sơn</t>
  </si>
  <si>
    <t>Tả sông La</t>
  </si>
  <si>
    <t>K0+00 - K3+800 (xã Trường Sơn, Liên Minh)</t>
  </si>
  <si>
    <t>V</t>
  </si>
  <si>
    <t>Rú Tý</t>
  </si>
  <si>
    <t>Hữu sông Ngàn Sâu</t>
  </si>
  <si>
    <t>K0+00 - K0+500 (xã Đức Lạng)</t>
  </si>
  <si>
    <t>IV</t>
  </si>
  <si>
    <t>Thị xã Hồng Lĩnh</t>
  </si>
  <si>
    <t>K15+600- K19+200 (Phường Trung Lương)</t>
  </si>
  <si>
    <t>III</t>
  </si>
  <si>
    <t>Huyện Hương Sơn</t>
  </si>
  <si>
    <t>Tân Long 1</t>
  </si>
  <si>
    <t>Hữu sông Ngàn Phố, Tả sông Ngàn Sâu</t>
  </si>
  <si>
    <t>K0+00 - K12+00 (các xã: Sơn Châu, Sơn Hà, Sơn Mỹ, Sơn Tân, Sơn Long)</t>
  </si>
  <si>
    <t>Tân Long 2</t>
  </si>
  <si>
    <t>Tả sông Ngàn Sâu</t>
  </si>
  <si>
    <t>K0+00 - K0+200 (xã Sơn Long)</t>
  </si>
  <si>
    <t>Huyện Vũ Quang</t>
  </si>
  <si>
    <t>Lỗ Lò</t>
  </si>
  <si>
    <t>K0+00 - K0+300 (xã Đức Lĩnh)</t>
  </si>
  <si>
    <t>Huyện Nghi Xuân</t>
  </si>
  <si>
    <t>Hữu Lam</t>
  </si>
  <si>
    <t>Hữu sông Lam</t>
  </si>
  <si>
    <t>K0+00 - K7+800 (TT.Xuân An, Xuân Giang, TT Nghi Xuân, Tiên Điền, Xuân Hải)</t>
  </si>
  <si>
    <t>Hội Thống</t>
  </si>
  <si>
    <t>Hữu sông Lam và đê biển</t>
  </si>
  <si>
    <t>K0+00 - K17+800 (xã Xuân Hải, Xuân Phổ, Xuân Đan, Xuân Trường, Xuân Hội)</t>
  </si>
  <si>
    <t>Thường Kiệt</t>
  </si>
  <si>
    <t>Đê nội đồng</t>
  </si>
  <si>
    <t>K0+00 - K1+750 (xã Xuân Trường)</t>
  </si>
  <si>
    <t>Đá Bạc - Đại Đồng</t>
  </si>
  <si>
    <t>Rào Mỹ Dương</t>
  </si>
  <si>
    <t>K0+00 - K2+230 (xã Cương Gián)</t>
  </si>
  <si>
    <t>Song Nam</t>
  </si>
  <si>
    <t>Đê biển</t>
  </si>
  <si>
    <t>K0+00 - K2+150 (xã Cương Gián)</t>
  </si>
  <si>
    <t>Bàu Dài</t>
  </si>
  <si>
    <t>Lạch Bàu dài</t>
  </si>
  <si>
    <t>K0+00 - K2+200 (xã Xuân Yên)</t>
  </si>
  <si>
    <t>Đồng Cói</t>
  </si>
  <si>
    <t>Đê bối sông Lam</t>
  </si>
  <si>
    <t>K0+00 - K3+400 (xã Xuân Giang)</t>
  </si>
  <si>
    <t>VI</t>
  </si>
  <si>
    <t>Huyện Can Lộc</t>
  </si>
  <si>
    <t>Tả Nghèn</t>
  </si>
  <si>
    <t>Tả sông Nghèn</t>
  </si>
  <si>
    <t>K0+00 - K15+00 (Vượng Lộc, TT.Can Lộc, Thiên Lộc, Thuần Thiện và xã Tùng Lộc)</t>
  </si>
  <si>
    <t>Hữu Nghèn</t>
  </si>
  <si>
    <t>Hữu sông Nghèn</t>
  </si>
  <si>
    <t>K0+00- K13+00 (TT.Can Lộc, xã Tiến Lộc)</t>
  </si>
  <si>
    <t>VII</t>
  </si>
  <si>
    <t>Huyện Thạch Hà</t>
  </si>
  <si>
    <t>K13 - K32 (Thạch Kênh, Thạch Sơn, Thạch Long, TT.Thạch Hà)</t>
  </si>
  <si>
    <t>Hữu Phủ</t>
  </si>
  <si>
    <t>Hữu sông Phủ</t>
  </si>
  <si>
    <t>K3+500 - K22+800 (xã Tượng Sơn, T.Lạc, T.Khê, T.Đỉnh, Thạch Bàn)</t>
  </si>
  <si>
    <t>VIII</t>
  </si>
  <si>
    <t>Huyện Lộc Hà</t>
  </si>
  <si>
    <t>Tả sông Nghèn và đê biển tả Cửa sót</t>
  </si>
  <si>
    <t>K15+00 - K59+900 (xã Ích Hậu, Phù Lưu, T.Mỹ, Hộ Độ, Mai Phụ, Thạch Châu, Thạch Bằng, Thạch Kim, Thịnh Lộc)</t>
  </si>
  <si>
    <t>IX</t>
  </si>
  <si>
    <t>Thành phố Hà Tĩnh</t>
  </si>
  <si>
    <t>Trung Linh</t>
  </si>
  <si>
    <t>Hữu sông Cày</t>
  </si>
  <si>
    <t>K0+00 - K4+00 (phường Thạch Linh, xã Thạch Trung)</t>
  </si>
  <si>
    <t>Đồng Môn</t>
  </si>
  <si>
    <t>Hữu sông Cày - Tả sông Phủ</t>
  </si>
  <si>
    <t>K0+00 - K23+400 (xã T.Trung, Thạch Hạ, Thạch Môn, Thạch Đồng, Thạch Hưng, Thạch Quý, P. Văn Yên và Đại Nài)</t>
  </si>
  <si>
    <t>K0+00 - K3+500 (xã Thạch Bình)</t>
  </si>
  <si>
    <t>Cầu Phủ - cầu Nủi</t>
  </si>
  <si>
    <t>Tả sông Phủ</t>
  </si>
  <si>
    <t>K0+00 - K2+900 (phường Đại Nài)</t>
  </si>
  <si>
    <t>X</t>
  </si>
  <si>
    <t>Huyện Cẩm Xuyên</t>
  </si>
  <si>
    <t>Cẩm Trung</t>
  </si>
  <si>
    <t>Tả sông Rác - Hữu sông Quèn</t>
  </si>
  <si>
    <t>K0+00 - K11+00 (Cẩm Trung, Cẩm Lĩnh, Cẩm Lộc)</t>
  </si>
  <si>
    <t>Phúc-Long-Nhượng</t>
  </si>
  <si>
    <t>Tả sông Gia Hội</t>
  </si>
  <si>
    <t>K0+00 - K12+840 (xã Cẩm Phúc và TT Thiên Cầm, Cẩm Nhượng)</t>
  </si>
  <si>
    <t>Lộc Hà Thịnh</t>
  </si>
  <si>
    <t>Tà sông Quèn - Hữu sông Gia Hội</t>
  </si>
  <si>
    <t>K0+00 - K8+500 (xã Cẩm Lộc, Cẩm Hà, Cẩm Thịnh)</t>
  </si>
  <si>
    <t>Cẩm Lĩnh</t>
  </si>
  <si>
    <t>Hữu sông Rác</t>
  </si>
  <si>
    <t>K0+00 - K3+00 (Xã Cẩm Lĩnh)</t>
  </si>
  <si>
    <t>Đê Cẩm Nhượng</t>
  </si>
  <si>
    <t>Đê biển tả Cửa Nhượng</t>
  </si>
  <si>
    <t>K0+00 - K2+200 (Xã Cẩm Nhượng)</t>
  </si>
  <si>
    <t>Đê 19/5</t>
  </si>
  <si>
    <t>K0+00 - K3+00 (Xã Cẩm Phúc, TT Thiên Cầm)</t>
  </si>
  <si>
    <t>XI</t>
  </si>
  <si>
    <t>Huyện Kỳ Anh</t>
  </si>
  <si>
    <t>Đê Khang Ninh</t>
  </si>
  <si>
    <t>Tả sông Kênh</t>
  </si>
  <si>
    <t>K0+00 - K6+500 (xã Kỳ Khang)</t>
  </si>
  <si>
    <t>Kỳ Thọ</t>
  </si>
  <si>
    <t>Hữu sông Kênh - Tả sông Cừa</t>
  </si>
  <si>
    <t>K0+00 - K10+800 (xã Kỳ Thọ)</t>
  </si>
  <si>
    <t>Hải-Hà-Thư</t>
  </si>
  <si>
    <t>Tả sông Trí -Hữu sông Cừa</t>
  </si>
  <si>
    <t>Tờ K0+00 - K3+00 và K9+00 - K12+700 (xã Kỳ Hải) và từ K12+700 - K17+400 (xã Kỳ Thư)</t>
  </si>
  <si>
    <t>XII</t>
  </si>
  <si>
    <t>Thị xã Kỳ Anh</t>
  </si>
  <si>
    <t>Tả sông Vịnh</t>
  </si>
  <si>
    <t>K6+500 - K15+00 (xã Kỳ Ninh)</t>
  </si>
  <si>
    <t>Tả sông Trí - Hữu sông Vịnh</t>
  </si>
  <si>
    <t>K3+00 - K9+00 (xã Kỳ Hà)</t>
  </si>
  <si>
    <t>Hoàng Đình</t>
  </si>
  <si>
    <t>Tả sông Quyền - Hữu sông Trí</t>
  </si>
  <si>
    <t>K0+00 - K6+500 (xã Kỳ Hưng, Kỳ Trinh)</t>
  </si>
  <si>
    <t>Hòa Lộc</t>
  </si>
  <si>
    <t>Hữu sông Quyền</t>
  </si>
  <si>
    <t>K0+00 - K5+800 (xã Kỳ Trinh)</t>
  </si>
  <si>
    <t>Minh Đức</t>
  </si>
  <si>
    <t>Tả sông Khe Bò</t>
  </si>
  <si>
    <t>K0+00 - K3+200 (xã Kỳ Nam)</t>
  </si>
  <si>
    <t>TỔNG CỘNG</t>
  </si>
  <si>
    <t>PHỤ LỤC 02. THỰC TRẠNG ĐÊ TRÊN ĐỊA BÀN TỈNH</t>
  </si>
  <si>
    <t>TUYẾN CÔNG TRÌNH</t>
  </si>
  <si>
    <t>ĐỊA ĐIỂM</t>
  </si>
  <si>
    <t>CHIỀU DÀI (m)</t>
  </si>
  <si>
    <t>Kè Trường Sơn - Liên Minh</t>
  </si>
  <si>
    <t>Tả Sông La</t>
  </si>
  <si>
    <t>Xã Trường Sơn, Liên Minh</t>
  </si>
  <si>
    <t>K0+650 - K3+376</t>
  </si>
  <si>
    <t>Kè Đức Lạc - Đức Hòa</t>
  </si>
  <si>
    <t>Hữu Ngàn Sâu</t>
  </si>
  <si>
    <t>Xã Đức Lạc, Đức Hòa</t>
  </si>
  <si>
    <t>K0+00 - K1+909</t>
  </si>
  <si>
    <t>Kè Đức Lạc</t>
  </si>
  <si>
    <t>Xã Đức Lạc</t>
  </si>
  <si>
    <t>K0+00 - K1+206</t>
  </si>
  <si>
    <t>Kè Kênh Tàng - Linh Cảm</t>
  </si>
  <si>
    <t>Xã Tùng Ảnh</t>
  </si>
  <si>
    <t>K0+00 - K1+500</t>
  </si>
  <si>
    <t>Kè Tùng Châu</t>
  </si>
  <si>
    <t>Hữu Sông Lam</t>
  </si>
  <si>
    <t>Xã Đức Châu, Đức Tùng</t>
  </si>
  <si>
    <t>K0+00 - K1+218</t>
  </si>
  <si>
    <t>Kè Đức Châu</t>
  </si>
  <si>
    <t>Hữu sông Đào</t>
  </si>
  <si>
    <t>Xã Đức Châu</t>
  </si>
  <si>
    <t>K0+00 - K1+00</t>
  </si>
  <si>
    <t>Kè Đức Quang</t>
  </si>
  <si>
    <t>Xã Đức Quang</t>
  </si>
  <si>
    <t>K0+00 - K4+036</t>
  </si>
  <si>
    <t>Kè Sơn Long (2 đoạn)</t>
  </si>
  <si>
    <t>Tả Ngàn Sâu</t>
  </si>
  <si>
    <t>Xã Sơn Long</t>
  </si>
  <si>
    <t>K0+00 - K0+168 và K0+00 - K0+760</t>
  </si>
  <si>
    <t>Kè Sơn Tân</t>
  </si>
  <si>
    <t>Hữu Ngàn Phố</t>
  </si>
  <si>
    <t>Xã Sơn Tân</t>
  </si>
  <si>
    <t>K0+00 - K2+111</t>
  </si>
  <si>
    <t>Kè Sơn Mỹ</t>
  </si>
  <si>
    <t>Xã Sơn Mỹ</t>
  </si>
  <si>
    <t>K0+00 - K0+410</t>
  </si>
  <si>
    <t>Kè Sơn Thịnh (2 đoạn)</t>
  </si>
  <si>
    <t>Tả Ngàn Phố</t>
  </si>
  <si>
    <t>Xã Sơn Thịnh</t>
  </si>
  <si>
    <t>K0+00 - K0+509 và K0+00 - K1+712</t>
  </si>
  <si>
    <t>Kè Sơn Ninh (2 đoạn)</t>
  </si>
  <si>
    <t>Xã Sơn Ninh</t>
  </si>
  <si>
    <t>K0+00 - K0+934 và K0+00 - K1+494</t>
  </si>
  <si>
    <t>Kè Sơn Bằng (2 đoạn)</t>
  </si>
  <si>
    <t>Xã Sơn Bằng</t>
  </si>
  <si>
    <t>K0+00 - K0+698 và K0+00 - K0+515</t>
  </si>
  <si>
    <t>Kè Sơn Trung (2 đoạn)</t>
  </si>
  <si>
    <t>Tả, Hữu Ngàn Phố</t>
  </si>
  <si>
    <t>Xã Sơn Trung</t>
  </si>
  <si>
    <t>K0+00 - K1+453 và K0+00 - K0+987</t>
  </si>
  <si>
    <t>Kè Phố Châu</t>
  </si>
  <si>
    <t>TT Phố Châu</t>
  </si>
  <si>
    <t>K0+00 - K1+036</t>
  </si>
  <si>
    <t>Kè Sơn Giang (2 đoạn)</t>
  </si>
  <si>
    <t>Xã Sơn Giang</t>
  </si>
  <si>
    <t>K0+00 - K1+297 và K0+00 - K1+017</t>
  </si>
  <si>
    <t>Kè Sơn Tây</t>
  </si>
  <si>
    <t>Xã Sơn Tây</t>
  </si>
  <si>
    <t>K0+00 - K0+922</t>
  </si>
  <si>
    <t>Kè Tây Sơn</t>
  </si>
  <si>
    <t>TT Tây Sơn</t>
  </si>
  <si>
    <t>K0+00 - K0+709 và K0+00 - K0+740</t>
  </si>
  <si>
    <t>Kè Kim An</t>
  </si>
  <si>
    <t>Xã Sơn Kim 1</t>
  </si>
  <si>
    <t>K0+00 - K0+500</t>
  </si>
  <si>
    <t>Kè Ân Phú (3 đoạn)</t>
  </si>
  <si>
    <t>Xã Ân Phú</t>
  </si>
  <si>
    <t>K0+00 - K0+256; K0+00 - K0+883; K0+00 - K0+503</t>
  </si>
  <si>
    <t>Kè Đức Lĩnh</t>
  </si>
  <si>
    <t>Xã Đức Lĩnh</t>
  </si>
  <si>
    <t>K0+00 - K1+719</t>
  </si>
  <si>
    <t>Kè Đức Hương</t>
  </si>
  <si>
    <t>Xã Đức Hương</t>
  </si>
  <si>
    <t>K0+00 - K0+442</t>
  </si>
  <si>
    <t>Kè Đức Liên</t>
  </si>
  <si>
    <t>Xã Đức Liên</t>
  </si>
  <si>
    <t>K0+00 - K0+906</t>
  </si>
  <si>
    <t>Kè Thị trấn Vũ Quang (2 đoạn)</t>
  </si>
  <si>
    <t>Tả, Hữu Ngàn Trươi</t>
  </si>
  <si>
    <t>Thị trấn Vũ Quang</t>
  </si>
  <si>
    <t>K0+00 - K0+516 và K0+00 - K1+293</t>
  </si>
  <si>
    <t>Kè Xuân Giang</t>
  </si>
  <si>
    <t>Xã Xuân Giang</t>
  </si>
  <si>
    <t>K0+00 - K0+860</t>
  </si>
  <si>
    <t>Kè Xuân Hải</t>
  </si>
  <si>
    <t>Xã Xuân Hải</t>
  </si>
  <si>
    <t>K0+00 - K0+325</t>
  </si>
  <si>
    <t>Kè sông Cày</t>
  </si>
  <si>
    <t>Tả sông Cày</t>
  </si>
  <si>
    <t>Thị trấn Thạch Hà</t>
  </si>
  <si>
    <t>K0+00 - K2+041</t>
  </si>
  <si>
    <t>Kè Sông Hội (2 đoạn)</t>
  </si>
  <si>
    <t>Tả, Hữu Sông Hội</t>
  </si>
  <si>
    <t>Thị trấn Cẩm Xuyên</t>
  </si>
  <si>
    <t>K0+00 - K1+686 và K0+00 - K1+378</t>
  </si>
  <si>
    <t>Kè Sông Rác (2 đoạn)</t>
  </si>
  <si>
    <t>Tả, Hữu Sông Rác</t>
  </si>
  <si>
    <t>Xã Cẩm Lạc, Cẩm Trung</t>
  </si>
  <si>
    <t>K0+00 - K4+489 và K0+00 - K3+556</t>
  </si>
  <si>
    <t>Kè Thiên Cầm</t>
  </si>
  <si>
    <t>Kè biển</t>
  </si>
  <si>
    <t>Thị trấn Thiên Cầm</t>
  </si>
  <si>
    <t>K0+00 - K0+934</t>
  </si>
  <si>
    <t>Kè Sông Trí</t>
  </si>
  <si>
    <t>Tả sông Trí</t>
  </si>
  <si>
    <t>Xã Kỳ Châu</t>
  </si>
  <si>
    <t>K0+00 - K1+249</t>
  </si>
  <si>
    <t>Kè Sông Trí (2 đoạn)</t>
  </si>
  <si>
    <t>Tả, Hữu Sông Trí</t>
  </si>
  <si>
    <t>Phường Sông Trí, Kỳ Hưng</t>
  </si>
  <si>
    <t>K0+00 - K2+00 và K0+00 - K3+00</t>
  </si>
  <si>
    <t>Huyện Hương Khê</t>
  </si>
  <si>
    <t>Kè Hương Trạch (2 đoạn)</t>
  </si>
  <si>
    <t>Tả, Hữu sông Ngàn Sâu</t>
  </si>
  <si>
    <t>Xã Hương Trạch</t>
  </si>
  <si>
    <t>K0+00 - K2+100 và K0 đến K1+830</t>
  </si>
  <si>
    <t>Kè Phúc Trạch</t>
  </si>
  <si>
    <t>Xã Phúc Trạch</t>
  </si>
  <si>
    <t>K0+00 - K1+100</t>
  </si>
  <si>
    <t>Kè Phương Mỹ</t>
  </si>
  <si>
    <t>Xã Phương Mỹ</t>
  </si>
  <si>
    <t>K0+00 - K0+645</t>
  </si>
  <si>
    <t>Kè Hòa Hải</t>
  </si>
  <si>
    <t>Xã Hòa Hải</t>
  </si>
  <si>
    <t>K0+00 - K0+289</t>
  </si>
  <si>
    <t>Kè Hương Vĩnh</t>
  </si>
  <si>
    <t>Hữu Sông Tiêm</t>
  </si>
  <si>
    <t>Xã Hương Vĩnh</t>
  </si>
  <si>
    <t>K0+00 - K1+156</t>
  </si>
  <si>
    <t>Kè Gia Phố</t>
  </si>
  <si>
    <t>Xã Gia Phố</t>
  </si>
  <si>
    <t>K0+00 - K0+440</t>
  </si>
  <si>
    <t>Kè Lộc Yên</t>
  </si>
  <si>
    <t>Xã Lộc Yên</t>
  </si>
  <si>
    <t>K0+00 - K1+032</t>
  </si>
  <si>
    <t>Đơn vị quản lý</t>
  </si>
  <si>
    <t>Cộng</t>
  </si>
  <si>
    <t>Trong đó</t>
  </si>
  <si>
    <t>Số đập dâng</t>
  </si>
  <si>
    <t>Số trạm bơm</t>
  </si>
  <si>
    <t>Số cống ngăn mặn, giữ ngọt</t>
  </si>
  <si>
    <t>Doanh nghiệp quản lý</t>
  </si>
  <si>
    <t>Công ty TNHH MTV Thủy lợi Bắc Hà Tĩnh</t>
  </si>
  <si>
    <t>Công ty TNHH MTV Thủy lợi Nam Hà Tĩnh</t>
  </si>
  <si>
    <t>Công ty CP Cấp nước Hà Tĩnh</t>
  </si>
  <si>
    <t>Công ty CP Đầu tư và Phát triển Vũng Áng</t>
  </si>
  <si>
    <t>Tổ chức Hợp tác dùng nước quản lý</t>
  </si>
  <si>
    <t>Thành phố Hà Tĩnh</t>
  </si>
  <si>
    <t>Tổng cộng</t>
  </si>
  <si>
    <t>Số hồ chứa</t>
  </si>
  <si>
    <t xml:space="preserve">PHỤ LỤC 02b. THỰC TRẠNG CÁC CÔNG TRÌNH THỦY LỢI </t>
  </si>
  <si>
    <t>PHU LỤC 02a. THỰC TRẠNG KÈ BỜ SÔNG, BỜ BIỂN TRÊN ĐỊA BÀN TỈNH</t>
  </si>
  <si>
    <t>Đơn vị: Triệu đồng</t>
  </si>
  <si>
    <t>Số 
TT</t>
  </si>
  <si>
    <t>Tổng kế hoạch vốn đầu tư năm 2016</t>
  </si>
  <si>
    <t>Tỷ lệ giải ngân (%)</t>
  </si>
  <si>
    <t>Năm 2016</t>
  </si>
  <si>
    <t xml:space="preserve"> TỔNG CỘNG:  (I+II+III)</t>
  </si>
  <si>
    <t>Vốn Trái phiếu chính phủ</t>
  </si>
  <si>
    <t>*</t>
  </si>
  <si>
    <t>Dự án do TW quản lý</t>
  </si>
  <si>
    <t xml:space="preserve">Cống đò điệm và hệ thống kênh trục sông nghèn      </t>
  </si>
  <si>
    <t xml:space="preserve">  -  Sở NN$PTNT Hà Tĩnh( Phần kênh trục sông nghèn)              </t>
  </si>
  <si>
    <t xml:space="preserve">  - BQLĐT$XD TL4 (Đầu mối)</t>
  </si>
  <si>
    <t xml:space="preserve">  - Ban QLDA  BT, ho tro TDC va XD HT kenh muong              </t>
  </si>
  <si>
    <t>Dự án địa phương quản lý</t>
  </si>
  <si>
    <t>Di dân tái định cư thuỷ lợi ngàn trươi</t>
  </si>
  <si>
    <t xml:space="preserve">   -  Các hạng mục do UBND huyện Vũ quang quản lý             </t>
  </si>
  <si>
    <t xml:space="preserve">   -  Các hạng mục do UBND huyện Đức Thọ quản lý             </t>
  </si>
  <si>
    <t>Tuyến đê hữu sông Lam nghi xuân</t>
  </si>
  <si>
    <t>Hệ thống công trình hạ tầng sống chung với lũ</t>
  </si>
  <si>
    <t xml:space="preserve"> Dự án đầu tư Đê la giang</t>
  </si>
  <si>
    <t>Hệ thống thuỷ lợi Khe Táy</t>
  </si>
  <si>
    <t>Dự án đầu tư sửa chữa, nâng cấp công trình hồ chứa nước Cửa Thờ- Trại Tiểu, Huyện Can Lộc, tỉnh Hà Tĩnh</t>
  </si>
  <si>
    <t>Dự án đầu tư sửa chữa, nâng cấp công trình hồ chứa nước Nhà Đường, huyện Can Lộc, tỉnh Hà Tĩnh</t>
  </si>
  <si>
    <t>Dự án sửa chữa, nâng cấp công trình hồ chứa nước Cù Lây - Trường Lão, huyện Can Lộc, tỉnh Hà Tĩnh</t>
  </si>
  <si>
    <t>Xây dựng Hồ chứa nước Khe Sung, xã Kỳ Lâm, huyện Kỳ Anh, tỉnh Hà Tĩnh</t>
  </si>
  <si>
    <t>Hồ chứa nước Cơn Trường Sơn Diệm</t>
  </si>
  <si>
    <t>Ngân sách TW XDCB do Bộ ngành quản lý</t>
  </si>
  <si>
    <t>Vốn thực hiện dự án</t>
  </si>
  <si>
    <t>Vốn trong nước</t>
  </si>
  <si>
    <t>Vốn ngoài nước</t>
  </si>
  <si>
    <t>Khu neo đậu tránh trú bảo cửa hội Xuân Phổ</t>
  </si>
  <si>
    <t>Sử chửa nâng cấp hồ chưa nước Mộc Hương</t>
  </si>
  <si>
    <t>Nang cấp tuyến đê Phúc Long Nhương WB5</t>
  </si>
  <si>
    <t>Nâng cấp tuyến đê Phúc Long Nhượng</t>
  </si>
  <si>
    <t>DỰ ÁN DO ĐỊA PHƯƠNG QUẢN LÝ:</t>
  </si>
  <si>
    <t>Vốn ứng trước KH</t>
  </si>
  <si>
    <t>Dự án thành phần Cải thiện nông nghiệp có tưới tỉnh Hà Tĩnh - Dự án cải thiện nông nghiệp có tưới do WB tài trợ (WB7)</t>
  </si>
  <si>
    <t>Dự án nạo vét và chỉnh trị luồng vào cảng neo đậu, tránh trú bão Cửa Sót, Lộc Hà</t>
  </si>
  <si>
    <t>Tiểu dự án Hợp phần 3 "Quản lý rủi ro thiên tai dựa vào cộng đồng tỉnh Hà Tĩnh" giai đoạn 1 thuộc dự án Quản lý rủi ro thiên tai (VN-Haz/WB5)</t>
  </si>
  <si>
    <t>Dự án Nguồn lợi ven biển vì sự phát triển bền vững tỉnh Hà Tĩnh (WB)</t>
  </si>
  <si>
    <t>Vốn XDCB TT NS tỉnh quản lý:</t>
  </si>
  <si>
    <t>Đê Trung Linh đoạn từ Cầu Đông đến cầu Cày, thành phố Hà Tĩnh</t>
  </si>
  <si>
    <t>Dự án củng cố, nâng cấp tuyến đê biển, đê cửa sông kết hợp giao thông dọc bờ biển huyện Lộc Hà (Giai đoạn 1: Đoạn từ K1+750,5 đến K3+010,5)</t>
  </si>
  <si>
    <t>Sữa chữa, nâng cấp Hệ thống thủy lợi Khe Con - Họ Võ, xã Hương Giang</t>
  </si>
  <si>
    <t>Đê Đồng Môn đoạn từ cầu Cày đến cầu Phủ (đoạn từ K11+263 đến K15+585)</t>
  </si>
  <si>
    <t>Sửa chữa, nâng cấp Hồ Bộc Nguyên</t>
  </si>
  <si>
    <t>Kè chống sạt lở bờ sông Rác đoạn qua xã Cẩm Lạc, Cẩm Trung huyện Cẩm Xuyên</t>
  </si>
  <si>
    <t>Khu neo đậu tránh trú bão cho tàu cá Cửa Khẩu, huyện Kỳ Anh (nay là thị xã Kỳ Anh) - Giai đoạn 1</t>
  </si>
  <si>
    <t>Tiểu dự án hồ chứa nước Khe Xai thuộc Hệ thống TLợi Khe Giao, huyện Thạch Hà</t>
  </si>
  <si>
    <t>Củng cố, nâng cấp tuyến đê sông Nghèn đoạn qua thị trấn Nghèn và các xã Thiên Lộc, Vượng Lộc, Khánh Lộc huyện Can Lộc (Gói thầu số 02.XL)</t>
  </si>
  <si>
    <t>Nâng cấp đê Đồng Môn từ cầu Thạch Đồng đến cầu Đò Hà thành phố Hà Tĩnh ( đoạn từ K11+263 đến K15+585), gói XL 06</t>
  </si>
  <si>
    <t>Đê Trung Linh</t>
  </si>
  <si>
    <t>Kè chống sạt lở bờ sông Ngàn Sâu đoạn qua xã Hương Trạch, huyện Hương Khê</t>
  </si>
  <si>
    <t>Sửa chữa, nâng cấp hệ thống thủy lợi Khe Con - Họ Võ xã Hương Giang, huyện Hương Khê (GĐ 1)</t>
  </si>
  <si>
    <t>Củng cố, nâng cấp tuyến đê Hữu Phủ đoạn từ K0+00 đến K10+00</t>
  </si>
  <si>
    <t>Kè chống sạt lở sông Ngàn Mọ đoạn sau hạ lưu đập tràn hồ Kẻ Gỗ</t>
  </si>
  <si>
    <t>Kè bờ sông Ngàn Sâu đoạn qua xã Ân Phú, huyện Vũ Quang</t>
  </si>
  <si>
    <t>Kè chống sạt lở bờ sông Ngàn Phố đoạn qua xã Sơn Thịnh, huyện Hương Sơn</t>
  </si>
  <si>
    <t xml:space="preserve">Kè chống sạt lở bờ sông Ngàn Phố, đoạn qua xã Sơn Trung, huyện Hương Sơn (bờ hữu) </t>
  </si>
  <si>
    <t>Sửa chữa, nâng cấp Đập Miếu lớn xã Thiên Lộc, huyện Can Lộc</t>
  </si>
  <si>
    <t>Tiểu dự án Khe Xai thuộc Hệ thống thủy lợi Khe Giao, huyện Thạch Hà</t>
  </si>
  <si>
    <t>Gói thầu 02-XL Xây dựng tràn dâng hạ lưu, hệ thống kênh và các công trình trên kênh, nhà quản lý - Tiểu Dự án Hồ chứa nước Khe Giao thuộc Hệ thống thủy lợi Khe Giao huyện Thạch Hà</t>
  </si>
  <si>
    <t>Kè chống sạt lở bờ sông Rác tại xã Cẩm Lạc và Cẩm Trung, huyện Cẩm Xuyên</t>
  </si>
  <si>
    <t>Củng cố, nâng cấp tuyến đê Tả Nghèn đoạn từ K16+300 đến K26+00 huyện Lộc Hà (Gói thầu tư vấn thiết kế)</t>
  </si>
  <si>
    <t>Dự án đê cửa sông kết hợp giao thông bờ biển Lộc Hà (Gói thầu tư vấn thiết kế)</t>
  </si>
  <si>
    <t>Dự án kè chống xâm thực biển Lộc Hà (Gói thầu tư vấn thiết kế)</t>
  </si>
  <si>
    <t>Kè chống sạt lở bờ Tả sông Ngàn Sâu đoạn qua xã Lộc Yên, huyện Hương Khê (Gói thầu tư vấn thiết kế)</t>
  </si>
  <si>
    <t>Kè chống sạt lở bờ Tả sông Ngàn Sâu đoạn qua xã Gia Phố, huyện Hương Khê (Gói thầu tư vấn thiết kế)</t>
  </si>
  <si>
    <t>Dự án sửa chữa, nâng cấp hệ thống thủy lợi Khe Con- Họ Võ, huyện Hương Khê (Gói thầu tư vấn thiết kế)</t>
  </si>
  <si>
    <t>Tu bổ nâng cấp đê cửa sông Lộc- Hà đoạn từ K0+00 đến K1+200, huyện Cẩm Xuyên (Gói thầu 01XL)</t>
  </si>
  <si>
    <t xml:space="preserve">Củng cố, n/cấp đê Hữu Phủ huyện Thạch Hà </t>
  </si>
  <si>
    <t>Củng cố, nâng cấp đê Hải - Thư, huyện Kỳ Anh</t>
  </si>
  <si>
    <t>Kè chống sạt lở bờ sông Ngàn Sâu đoạn qua xã Đức Lĩnh, huyện Vũ Quang</t>
  </si>
  <si>
    <t>NSTW hỗ trợ có mục tiêu</t>
  </si>
  <si>
    <t>Chương trình mục tiêu Tái cơ cấu kinh tế nông nghiệp và phòng chống giảm nhẹ thiên tai, ổn định đời sống dân cư</t>
  </si>
  <si>
    <t>Củng cố, nâng cấp tuyến đê Đồng Môn, thành phố Hà Tĩnh (giai đoạn 2), đoạn từ cầu Cày (K0) đến cầu Hộ Độ (K5+340)</t>
  </si>
  <si>
    <t>Củng cố, nâng cấp tuyến đê biển, đê cửa sông kết hợp giao thông dọc bờ biển (giai đoạn 2), đoạn qua xã Thạch Kim,huyện Lộc Hà</t>
  </si>
  <si>
    <t>Tuyến đê biển huyện Nghi Xuân (đoạn K27+00 - K37+411,66), từ xã Cổ Đạm đến đê Đại Đồng xã Cương Gián, huyện Nghi Xuân</t>
  </si>
  <si>
    <t>Củng cố nâng cấp đê Hữu Phủ đoạn từ cầu Cửa Sót đến núi Nam Giới, huyện Thạch Hà, tỉnh Hà Tĩnh</t>
  </si>
  <si>
    <t xml:space="preserve"> Sửa chữa, nâng cấp hệ thống thủy lợi Bà Nái, huyện Can Lộc</t>
  </si>
  <si>
    <t>Cải tạo, nâng cấp hệ thống thủy lợi Hói Sóc - Cầu Nậy, huyện Cẩm Xuyên</t>
  </si>
  <si>
    <t>Củng cố nâng cấp đê tả nghèn đoạn từ K16+300 đến K26+00</t>
  </si>
  <si>
    <t>Nâng cấp đê Hữu Phủ huyện Thạch Hà đoạn từ K0+00 đến K10+00</t>
  </si>
  <si>
    <t>Nâng cấp đê Tả Nghèn  từ K0+00 đến K4+064,17</t>
  </si>
  <si>
    <t>Đê sông Nghèn đoạn qua thị trấn Nghèn và các xã Thiên Lộc, Vượng Lộc, Khánh Lộc</t>
  </si>
  <si>
    <t>Dự án Củng cố, nâng cấp tuyến đê Tả Nghèn huyện Lộc Hà đoạn Từ K26+00 đến K35+700</t>
  </si>
  <si>
    <t>Đê Đồng Môn đoạn từ K10+00 đến K11+263</t>
  </si>
  <si>
    <t xml:space="preserve">Củng cố, nâng cấp đê Kỳ Thọ, huyện Kỳ Anh </t>
  </si>
  <si>
    <t>Đê phía Tây bờ tả sông Phủ, đoạn từ cầu Nủi đến cầu Phủ, thành phố Hà Tĩnh (toàn bộ dự án)</t>
  </si>
  <si>
    <t>Dự án củng cố, nâng cấp tuyến đê biển Kỳ Ninh đoạn từ K3+400 đến K8+00</t>
  </si>
  <si>
    <t>Kè biển chống xâm thực huyện Lộc Hà đoạn từ K3+00 đến K11+105 thuộc địa bàn xã Thạch Bằng và Thịnh Lộc</t>
  </si>
  <si>
    <t>- Vốn ngoài nước</t>
  </si>
  <si>
    <t xml:space="preserve"> </t>
  </si>
  <si>
    <t>Địa điểm</t>
  </si>
  <si>
    <t>Tuyến đê</t>
  </si>
  <si>
    <t>Vị trí, hình thức vi phạm</t>
  </si>
  <si>
    <t>Kiến nghị địa phương</t>
  </si>
  <si>
    <t>HUYỆN CAN LỘC</t>
  </si>
  <si>
    <t>Xã Tiến Lộc</t>
  </si>
  <si>
    <t>Đê Hữu Nghèn</t>
  </si>
  <si>
    <t xml:space="preserve">- Tại Tại K11+ 800 (phía đồng) đào ao, đắp bờ bao NTTS trong hành lang bảo vệ đê, xây chuồng nuôi lợn bằng ghạch táp lô lợp ngói prô xi măng, trồng cây lâu năm trên mái đê.                                  </t>
  </si>
  <si>
    <t>Xử lý dứt điểm</t>
  </si>
  <si>
    <t xml:space="preserve"> - Tại Tại K12+ 100 (phía sông) đào ao, đắp bờ bao NTTS trong hành lang bảo vệ đê, ngoài bãi sông, dựng hàng rào bằng cột bêtông lưới thép gai B40 chiều dài 200m trên mái đê                   </t>
  </si>
  <si>
    <t>Xã Tùng Lộc</t>
  </si>
  <si>
    <t>Đê Tả Nghèn</t>
  </si>
  <si>
    <t>- Tại K12+800 đến K17+00 (phía sông và phía đồng) xây dựng hàng rào trên đỉnh đê, tường chắn sóng và trong hành lang bảo vệ đê.</t>
  </si>
  <si>
    <t xml:space="preserve">Xử lý dứt điểm </t>
  </si>
  <si>
    <t>- Tại K17+200 (phía sông) có 01 Bãi tập kết cát không nằm trong quy hoạch được UBND tỉnh phê duyệt tại Quyết định số 5797/QĐ-UBND, không có giấy phép hoạt động theo quy định.</t>
  </si>
  <si>
    <t>Đề nghị cho đưa vào quy hoạch của tỉnh</t>
  </si>
  <si>
    <t>Xã Thuần Thiện</t>
  </si>
  <si>
    <t>- Tại K11+00 đến K12+00 (phía sông và phía đồng) xây dựng hàng rào trên mái đê và trong hành lang bảo vệ đê.</t>
  </si>
  <si>
    <t>HUYỆN LỘC HÀ</t>
  </si>
  <si>
    <t>Xã Ích Hậu</t>
  </si>
  <si>
    <t xml:space="preserve">- Tại K20+00 (phía sông) có 01 Bãi tập kết cát không nằm trong quy hoạch được UBND tỉnh phê duyệt tại Quyết định số 5797/QĐ-UBND, không có giấy phép hoạt động theo quy định.  </t>
  </si>
  <si>
    <t xml:space="preserve">- Tại K20+100 đến K27+00 (phía sông và phái đồng) đào ao, đắp bờ bao NTTS trong hành lang bảo vệ đê; dựng lều tạm, xây chuồng trại chăn nuôi, dựng hàng rào bằng cột bêtông, tre, gỗ giăng lưới thép gai B40 trên mái đê và trong hành lang bảo vệ đê. </t>
  </si>
  <si>
    <t>Xã Phù Lưu</t>
  </si>
  <si>
    <t>- Tại K31+00 (phía sông) dựng hàng rào và trồng cây lâu năm trên mái đê và trong hành lang bảo vệ đê.</t>
  </si>
  <si>
    <t>Xã Thạch Châu</t>
  </si>
  <si>
    <t>- Tại K45+00 đến K47+00 (phía sông và phía đồng) xây dựng hàng rào trên mái đê và trong hành lang bảo vệ đê.</t>
  </si>
  <si>
    <t>Xã Thịnh Lộc</t>
  </si>
  <si>
    <r>
      <t xml:space="preserve">- Tại K54+600 (phía đồng) dựng hàng rào bằng cột bêtông lưới thép gai B40 chiều dài 200m trên mái đê, cắt xẻ đê xây dựng công trình đường ống cấp nước cho khu NTTS bằng 02 đường ống nhựa </t>
    </r>
    <r>
      <rPr>
        <sz val="12"/>
        <rFont val="Romantic"/>
        <charset val="2"/>
      </rPr>
      <t>Ø</t>
    </r>
    <r>
      <rPr>
        <sz val="12"/>
        <rFont val="Times New Roman"/>
        <family val="1"/>
      </rPr>
      <t>20 cm (đã thi công hoàn thiện) trong khi chưa được cấp có thẩm quyền cho phép theo quy định của Luật Đê điều</t>
    </r>
  </si>
  <si>
    <t>HUYỆN NGHI XUÂN</t>
  </si>
  <si>
    <t>Thị Trấn Xuân An</t>
  </si>
  <si>
    <t>Đê Hữu Lam</t>
  </si>
  <si>
    <t>- Tại K0+500 (phía sông) có 01 Bãi tập kết cát không phép, không nằm trong quy hoạchcác vị trí tập kết, kinh doanh cát trên địa bàn tỉnh được UBND tỉnh phê duyệt tại Quyết định số 5797/QĐ-UBND ngày 13/11/2015, không có giấy phép hoạt động theo quy định.</t>
  </si>
  <si>
    <t>- Tại K1+00 đến K3+500 (phía sông) Tập kết rác trên mặt đê và đổ chất thải (phế thải vật liệu xây dựng, đất thải) trên mái đê và trong hành lang bảo vệ đê</t>
  </si>
  <si>
    <t>- Tại K3+200 đến K5+00 (phía sông) Tập kết rác trên mặt đê và đổ chất thải (phế thải vật liệu xây dựng, đất thải) trên mái đê và trong hành lang bảo vệ đê</t>
  </si>
  <si>
    <t>- Tại K4+200  (phía sông) Công ty TNHH Khang Bảo Long đã hút cát, đổ vật liệu lên phần bãi sông và phạm vi hành lang bảo vệ đê, san lấp mặt bằng để làm bãi đậu xe và bãi tập kết vật liệu cát.</t>
  </si>
  <si>
    <t>THỊ XÃ HỒNG LĨNH</t>
  </si>
  <si>
    <t>Phường Trung Lương</t>
  </si>
  <si>
    <t>Đê La Giang</t>
  </si>
  <si>
    <t>K15+600 (phía đồng), để vật liệu xây dựng trên cơ phản áp phía đồng</t>
  </si>
  <si>
    <t>K19+200, Dựng lều tạm trên mặt đê để chăn nuôi gia súc, gia cầm</t>
  </si>
  <si>
    <t>HUYỆN ĐỨC THỌ</t>
  </si>
  <si>
    <t xml:space="preserve"> Xã Đức Yên</t>
  </si>
  <si>
    <t>-K4+810 (phía đồng) Xây tường bằng gạch táp lô trong hành lang bảo vệ đê, Làm mái che bằng tôn, khung sắt lưới B40 trên mái cơ đê</t>
  </si>
  <si>
    <t xml:space="preserve">-K4+900 (phía đồng) Xây hàng rào bằng gạch trên mái đê, Làm hàng rào lưới B40 trên mái đê bảo vệ đê </t>
  </si>
  <si>
    <t>HUYỆN HƯƠNG SƠN</t>
  </si>
  <si>
    <t>Đê Tân Long</t>
  </si>
  <si>
    <t xml:space="preserve">- Tại K3+100 đến K5+500 (phía đồng) Xây hàng rào, ki ốt, mái che, dựng hàng rào bằng cột bêtông, tre, gỗ, giăng lưới thép gai B40 trên mái đê và trong hành lang bảo vệ đê. Đặc biệt tại K4+500 Thôn Hồng Mỹ, xã Sơn Mỹ hộ ông Trần Bình làm móng nhà, đổ cọc, dầm, sàn bằng bê tông cốt thép kiên cố, kè bằng đá hộc trên mái đê và trong phạm vi hành lang bảo vệ tuyến đê Tân Long. </t>
  </si>
  <si>
    <t>Xã Sơn Châu</t>
  </si>
  <si>
    <t>-K4+900 (phía đồng) Trồng cây lâu năm, xây hàng rào bằng gạch, dựng hàng rào bằng cột bêtông, tre, gỗ, giăng lưới thép gai B40 trên mái đê và trong hành lang bảo vệ đê</t>
  </si>
  <si>
    <t>HUYỆN CẨM XUYÊN</t>
  </si>
  <si>
    <t>Xã Cẩm Lộc</t>
  </si>
  <si>
    <t>Đê Lộc Hà Thịnh</t>
  </si>
  <si>
    <t>- Tại K4+300, hộ Nguyễn Quang Vinh xây nhà chòi, trồng hàng rào thép gai, đào kênh dài 20m dưới chân đê</t>
  </si>
  <si>
    <t>- Tại K3+800, hộ Trần Lai xây cột bê tông, hàng rào thép gai trên mái đê</t>
  </si>
  <si>
    <t>- Tại K3+800, hộ Nguyễn Hồng Mỹ xây cột bê tông, hàng rào thép gai trên mái đê</t>
  </si>
  <si>
    <t>Xã Cẩm Trung</t>
  </si>
  <si>
    <t>Đê Cẩm Trung</t>
  </si>
  <si>
    <t>- Tại K3+800, hộ Hiến Hồng xây cột bê tông, hàng rào thép gai trên mái đê</t>
  </si>
  <si>
    <t>- Tại K3+800, hộ Nguyễn Trường Đạt xây cột bê tông, hàng rào thép gai trên mái đê</t>
  </si>
  <si>
    <t xml:space="preserve">- Tại K1+800, bãi tập kết rác của xã nằm ngay trên mái đê, rác thải tập kết và đốt dở khối lượng lớn nằm 2 bên mái đê phía sông và phía đồng </t>
  </si>
  <si>
    <t>- Tại K3+500, hộ Cao Văn Thắng xây bãi cát, kinh doanh cát sát mái phí sông đê và trong hành lang thoát lũ; không có giấy phép kinh doanh</t>
  </si>
  <si>
    <t>Xã Cẩm Phúc</t>
  </si>
  <si>
    <t>Đê Phúc - Long - Nhượng</t>
  </si>
  <si>
    <t xml:space="preserve">- Tại K4-K5, nhiều hộ xây chòi canh thủy sản </t>
  </si>
  <si>
    <t xml:space="preserve">- Tại K5+400, hộ Trương Quang Tiệp xây nhà tạm, đắp bờ bao nuôi trồng thủy sản, gây cản trở dòng chảy </t>
  </si>
  <si>
    <t>HUYỆN KỲ ANH</t>
  </si>
  <si>
    <t>Xã Kỳ Thọ</t>
  </si>
  <si>
    <t>Đê Kỳ Thọ</t>
  </si>
  <si>
    <t xml:space="preserve">- Tại K0+300, xây hàng rào cột bê tông, thép gai dài 100m 2 bên mái đê, xây chòi canh NTTS </t>
  </si>
  <si>
    <t>- Tại K6+800, hộ Nguyễn Văn Trường xây hàng rào cột bê tông, thép gai</t>
  </si>
  <si>
    <t>- Tại K8 - K9, hộ Trần Xuân Thanh xây hàng rào cột bê tông, thép gai</t>
  </si>
  <si>
    <t>- Tại K10+50, hộ Trần Xuân Tính xây hàng rào cột bê tông, thép gai, cột điện trên mái đê</t>
  </si>
  <si>
    <t>Xã Kỳ Hải, Kỳ Thư</t>
  </si>
  <si>
    <t>Đê Hải - Thư</t>
  </si>
  <si>
    <t>- Tại K16+50, hộ Lê Phúc Dũng xây chòi canh nuôi trồng thủy sản</t>
  </si>
  <si>
    <t>- Tại K16+00, hộ Lê Văn Hiệu, Võ Xuân Yến xây chòi canh nuôi trồng thủy sản</t>
  </si>
  <si>
    <t>- Tại K2+300, rác trên mái đê phía biển</t>
  </si>
  <si>
    <t>TX KỲ ANH</t>
  </si>
  <si>
    <t>Xã Kỳ Trinh</t>
  </si>
  <si>
    <t xml:space="preserve">Đê Hòa Lộc </t>
  </si>
  <si>
    <t>- Tại K6+00 rác tập kết nhiều trên mặt và mái đê;
- Tại K5+00, có 02 nhà hàng hải sản xây dựng trong phạm vi hành lang thoát lũ đê
- Từ K1-K2 có 05 ao nuôi trồng thủy sản, nhiều nhà tạm xây bê tông dùng trữ thức ăn nuôi trồng thủy sản</t>
  </si>
  <si>
    <t>Xã Kỳ Hà</t>
  </si>
  <si>
    <t>Đê Kỳ - Hà - Thư</t>
  </si>
  <si>
    <t>- Tại K5+450, tập kết rác trên mái đê</t>
  </si>
  <si>
    <t>HUYỆN THẠCH HÀ</t>
  </si>
  <si>
    <t>Xã Tượng Sơn</t>
  </si>
  <si>
    <t>Đê Hữu Phủ</t>
  </si>
  <si>
    <t>- Tại K3+00, hộ Nguyễn Văn Luyện xây gạch táp lô làm nhà để thức ăn nuôi trồng thủy sản trên mái đê (Hiện đang xây dở).</t>
  </si>
  <si>
    <t>- Tại K4+00, hộ Nguyễn Văn Tuấn xây 2 nhà kiên cố để quản lý và trữ thức ăn NTTS trên mái đê. Xã đã lập BB yêu cầu tháo dỡ tuy nhiên hộ vi phạm vẫn chưa thực hiện</t>
  </si>
  <si>
    <t>Hộ làm bãi hút cát sát mái đê phía đồng, cát làm chắn dòng chảy thoát vào cống tiêu lũ của đê</t>
  </si>
  <si>
    <t>TP HÀ TĨNH</t>
  </si>
  <si>
    <t>Xã Thạch Bình</t>
  </si>
  <si>
    <t>- Tại K30+600, lán trại tạm xây dựng trên mái đê phía sông</t>
  </si>
  <si>
    <t>- Tại K30+00, kết cấu khung thép làm bãi nhà quán ăn của nhà hàng ăn uống</t>
  </si>
  <si>
    <t>- Tại K12+00, xây 2 nhà chòi trên mái đê</t>
  </si>
  <si>
    <t>Số liệu điều tra thực tế giữa Chi cục Thủy lợi với các địa phương (huyện, xã) năm 2018</t>
  </si>
  <si>
    <t>ĐOÀN GIÁM SÁT HĐND TỈNH</t>
  </si>
  <si>
    <t>Các xã Gia Hanh, Yên Lộc, Vượng Lộc</t>
  </si>
  <si>
    <t xml:space="preserve">Tuyến kênh giữa Trạm bơm Linh Cảm </t>
  </si>
  <si>
    <t xml:space="preserve">Đào ao, đắp bờ bao nuôi cá, trồng cây lâu năm, dựng lều tạm, xây chuồng trại chăn nuôi, dựng hàng rào bằng cột bêtông, tre, gỗ giăng lưới thép gai B40 trên mái kênh trong hành lang bảo vệ kênh. </t>
  </si>
  <si>
    <t>Xã Đức An</t>
  </si>
  <si>
    <t xml:space="preserve">Tuyến kênh C4 Trạm bơm Linh Cảm </t>
  </si>
  <si>
    <t>Xây bờ rào trên mái kênh và trong hành lang bảo vệ kênh</t>
  </si>
  <si>
    <t>Phường Trung lương</t>
  </si>
  <si>
    <t>Kênh chính Bắc Trạm bơm Lam Hồng</t>
  </si>
  <si>
    <t>Xây bờ rào, chuồng trại chăn nuôi trên kênh, thành kênh, trong hành lang bảo vệ kênh, xã nước thải chăn nuôi vào kênh</t>
  </si>
  <si>
    <t>Xã Thiên Lộc</t>
  </si>
  <si>
    <t>Hồ Nhà Đường</t>
  </si>
  <si>
    <t>Dựng lều tạm trên đỉnh đập phía vai trái đập</t>
  </si>
  <si>
    <t>Xã Phúc Lộc</t>
  </si>
  <si>
    <t>Hồ Cù Lây-Trường Lão</t>
  </si>
  <si>
    <t>Xây chuồng chăn nuôi trong phạm vi hành lang bảo vệ đập</t>
  </si>
  <si>
    <t>Xã Đức Đồng</t>
  </si>
  <si>
    <t>Hồ Đập Am</t>
  </si>
  <si>
    <t>Đề nghị cấp phép theo quy định</t>
  </si>
  <si>
    <t>Hồ Phương Thành</t>
  </si>
  <si>
    <t>Hồ Vậy</t>
  </si>
  <si>
    <t>Đập Cây Chanh</t>
  </si>
  <si>
    <t>Xã Sơn Lễ</t>
  </si>
  <si>
    <t>Đập Nồi Nậy</t>
  </si>
  <si>
    <t>Thực hiện cấp phép theo quy định  Luật Thủy lợi (có hiệu lực từ ngày 01/7/2018)</t>
  </si>
  <si>
    <t>Xã Cẩm Lạc</t>
  </si>
  <si>
    <t>Hồ Bàu Bà</t>
  </si>
  <si>
    <t>Xây nhà sát mái đập; Trồng tràm sát chân mái hạ lưu đập, trồng cột bê tông trên mặt đập</t>
  </si>
  <si>
    <t>Xã Kỳ Bắc</t>
  </si>
  <si>
    <t>Hồ Hòa Dục</t>
  </si>
  <si>
    <t>HTX Bình An và HTX Hoàng Châu sản xuất chăn nuôi quy mô 300 con lợn có hoạt động xả nước thải vào hồ Hòa Dục</t>
  </si>
  <si>
    <t>Xã Kỳ Phong</t>
  </si>
  <si>
    <t>Kênh N1 Sông Rác</t>
  </si>
  <si>
    <t xml:space="preserve">Rác thải </t>
  </si>
  <si>
    <t>Phường Kỳ Trinh</t>
  </si>
  <si>
    <t>Hồ Lối Đồng</t>
  </si>
  <si>
    <t>Xây nhà sát mái đập, trồng cây trên mái đập</t>
  </si>
  <si>
    <t>Phường Kỳ Nam</t>
  </si>
  <si>
    <t>Hồ Khe Bò</t>
  </si>
  <si>
    <t>Xây nhà trong phạm vị hành lang ảo vệ đập</t>
  </si>
  <si>
    <t>HUYỆN HƯƠNG KHÊ</t>
  </si>
  <si>
    <t>Xã Hương Xuân</t>
  </si>
  <si>
    <t>Hồ đập Phụ</t>
  </si>
  <si>
    <t xml:space="preserve"> - Trang trại hộ Trần Văn Hiển quy mô 20 con lợn nằm trong lòng hồ, xả nước thải trực tiếp vào lòng hồ. Hộ hợp đồng với xã nuôi tuy nhiên hết thời hạn hợp đồng vẫn hoạt động.
- Trang trại hộ Lê Thị Phương trại nuôi lợn quy mô 600 con xả nước thải vào khe nước thượng nguồn hồ đập Phụ, tại thời điểm kiểm tra, hệ thống chưa xả nước ra ngoài.</t>
  </si>
  <si>
    <t>Xã Hương Trà</t>
  </si>
  <si>
    <t>Hồ đập Bắc</t>
  </si>
  <si>
    <t>Trước đây có trang trại nuôi lợn của xí nghiệp chè, hiện nay không nuôi nữa</t>
  </si>
  <si>
    <t>Xã Hương Thủy</t>
  </si>
  <si>
    <t>Kênh chính đập Làng</t>
  </si>
  <si>
    <t>Kênh giữa sông Tiêm, kênh hồ Đá Hàn</t>
  </si>
  <si>
    <t>Xã Bắc Sơn</t>
  </si>
  <si>
    <t>Hồ đập Bún</t>
  </si>
  <si>
    <t>Cơ sở sản xuất chăn nuôi lợn siêu nạc quy mô 300 con hiện đang hoạt động trong lưu vực hồ</t>
  </si>
  <si>
    <t>Kênh N3 Kẻ Gỗ</t>
  </si>
  <si>
    <t>Tuyến kênh xả nước thải của nhà máy bao bì xả nước vào kênh tưới. Hiện nay nhà máy chưa xả nước thải</t>
  </si>
  <si>
    <t>Phối hợp xử lý dứt điểm</t>
  </si>
  <si>
    <t>Kênh chính Kẻ Gỗ</t>
  </si>
  <si>
    <t xml:space="preserve">Rác thải tập kết nhiều, </t>
  </si>
  <si>
    <t>Phường Trần Phú</t>
  </si>
  <si>
    <t>Kênh N1-9 Kẻ Gỗ</t>
  </si>
  <si>
    <t>Hồ Phượng Thành</t>
  </si>
  <si>
    <t>xã Sơn Tây, huyện Hương Sơn</t>
  </si>
  <si>
    <t>xã Sơn Lễ, huyện Hương Sơn</t>
  </si>
  <si>
    <t>Hồ Hóa Dục</t>
  </si>
  <si>
    <t>xã Bắc Sơn, huyện Thạch Hà</t>
  </si>
  <si>
    <t>Đào ao, đắp bờ bao nuôi trồng thủy sản ngoài bãi sông</t>
  </si>
  <si>
    <t>Xây nhà trong hành lang đê, đắp bờ bao nuôi cá, thủy sản ngoài bãi sông, xây hàng rào trên đỉnh đê.</t>
  </si>
  <si>
    <t>Xã Thạch Lạc</t>
  </si>
  <si>
    <t>Xã Thạch Long</t>
  </si>
  <si>
    <t>Xã Thạch Sơn</t>
  </si>
  <si>
    <t>Xã Thạch Kênh</t>
  </si>
  <si>
    <t>Xã Thạch Mỹ</t>
  </si>
  <si>
    <t>Xã Thạch Bằng</t>
  </si>
  <si>
    <t>Làm nhà chòi, đổ trụ bê tông; đào ao, đắp bờ bao nuôi trồng thủy sản ngoài bãi sông; tập kết vật liệu trong hành lang cống qua đê</t>
  </si>
  <si>
    <t>Xã Cẩm Lĩnh</t>
  </si>
  <si>
    <t>Xã Kỳ Thư</t>
  </si>
  <si>
    <t>Đê Hải - Hà - Thư</t>
  </si>
  <si>
    <t>Xã Kỳ Hải</t>
  </si>
  <si>
    <t>Xây dựng nhà hàng; đắp bờ bao nuôi trồng thủy sản ngoài bãi sông</t>
  </si>
  <si>
    <t>Xã Thạch Linh</t>
  </si>
  <si>
    <t>Xã Thạch Đồng</t>
  </si>
  <si>
    <t>Đê Đồng Môn</t>
  </si>
  <si>
    <t>Xã Thạch Hưng</t>
  </si>
  <si>
    <t>Xã Thạch Trung</t>
  </si>
  <si>
    <t xml:space="preserve">PHỤ LỤC 03. BÁO CÁO TÌNH HÌNH THỰC HIỆN KẾ HOẠCH, KẾT QUẢ GIẢI NGÂN NGUỒN </t>
  </si>
  <si>
    <t>VỐN ĐẦU TƯ XÂY DỰNG CÁC CÔNG TRÌNH ĐÊ ĐIỀU, HỒ ĐẬP, NĂM 2016</t>
  </si>
  <si>
    <t>Nội dung</t>
  </si>
  <si>
    <t>Tổng kế hoạch vốn đầu tư năm 2017</t>
  </si>
  <si>
    <t>Tổng thanh toán vốn đầu tư năm 2017</t>
  </si>
  <si>
    <t xml:space="preserve">Kè chống sạt lở bờ sông Ngàn Sâu đoạn qua xã Hương Trạch, HK </t>
  </si>
  <si>
    <t>Nâng cấp đê Tả Nghèn từ K0+00 đến K4+064,17, huyện Can Lộc (Đoạn từ K1+165 đến K2+640)</t>
  </si>
  <si>
    <t>Kè chống sạt lở xã lộc yên-Hương Khê</t>
  </si>
  <si>
    <t>C</t>
  </si>
  <si>
    <t>Củng cố, nâng cấp đê Đồng Môn - thành phố Hà Tĩnh đoạn từ K10+00 đến K11+263 thuộc dự án Củng cố, nâng cấp đê Đồng Môn - thành phố Hà Tĩnh đoạn từ K5+340 đến K11+263</t>
  </si>
  <si>
    <t>Tiểu Dự án Hồ chứa nước Khe Giao thuộc Hệ thống thủy lợi Khe Giao huyện Thạch Hà</t>
  </si>
  <si>
    <t>Sửa chữa, nâng cấp hệ thống thủy lợi Bà Nái, huyện Can Lộc (Gói thầu khảo sát, thiết kế)</t>
  </si>
  <si>
    <t>Kè chống sạt lở bờ sông Ngàn Sâu đoạn qua xã Lộc Yên, huyện Hương Khê</t>
  </si>
  <si>
    <t>Tổng kế hoạch vốn đầu tư năm 2018</t>
  </si>
  <si>
    <t>Tổng thanh toán vốn đầu tư năm 2018</t>
  </si>
  <si>
    <t xml:space="preserve">Củng cố, nâng cấp đê biển Kỳ Ninh đoạn từ K3+400 đến K8+00 </t>
  </si>
  <si>
    <t>Đê và cống kho muối xã Thạch Châu</t>
  </si>
  <si>
    <t>Tu bổ nâng cấp đê biển cửa sông Lộc- Hà, huyện Cẩm Xuyên (trả nợ gói thầu 01.XL từ đoạn K0+00 đến K1+200)</t>
  </si>
  <si>
    <t xml:space="preserve">Kè chống sạt lở Kênh T9 thuộc xã Phúc Lộc và xã Tùng Lộc, huyện Can Lộc </t>
  </si>
  <si>
    <t>Kè chống sạt lở bờ sông Ngàn Phố đoạn qua xã Sơn Bằng, huyện Hương Sơn</t>
  </si>
  <si>
    <t>Nâng cấp tuyến đê Hội Thống, đoạn từ K0+00 đến K5+00, huyện Nghi Xuân</t>
  </si>
  <si>
    <t>Dự án Củng cố, bảo vệ nâng cấp đê Hội Thống, đoạn từ Km5+00-Km12+250, huyện Nghi Xuân</t>
  </si>
  <si>
    <t>Kè, nạo vét lạch xã Xuân Thành, huyện Nghi Xuân</t>
  </si>
  <si>
    <t>Củng cố, nâng cấp tuyến đê Đồng Môn đoạn từ cầu Cày đến cầu Phủ, thành phố Hà Tĩnh (đoạn từ K11+263 đến K15+585)</t>
  </si>
  <si>
    <t>Sữa chữa, nâng cấp hồ chứa nước, Khe Bò, xã Kỳ Nam, thị xã Kỳ Anh</t>
  </si>
  <si>
    <t>Đường và kè bờ sông Ngàn Phố đoạn từ cầu Tây Sơn đến xã Sơn Tây, huyện Hương Sơn Giai đoạn 2 (Gối 01 XL)</t>
  </si>
  <si>
    <t>Tổng kế hoạch vốn đầu tư năm 2019</t>
  </si>
  <si>
    <t>Sửa chữa, nâng cấp hồ chứa nước Nhà Đường, huyện Can Lộc</t>
  </si>
  <si>
    <t>Kè chống sạt lở bờ sông Ngàn Phố đoạn qua xã Sơn Ninh, huyện Hương Sơn</t>
  </si>
  <si>
    <t>Củng cố, nâng cấp tuyến đê Hữu Phủ đoạn từ cầu Cửa Sót đến núi Nam Giới, huyện Thạch Hà</t>
  </si>
  <si>
    <t>Kè chống sạt lở bờ hữu sông Ngàn Sâu đoạn qua xã Hương Trạch, huyện Hương Khê</t>
  </si>
  <si>
    <t>Đập Cây Gạo xã Sơn Quang</t>
  </si>
  <si>
    <t>Hồ chứa nước Đá Bàn, xã Hương Đô</t>
  </si>
  <si>
    <t>(Kèm theo Văn bản 4554/BNN-PCTT ngày 14/6/2018)</t>
  </si>
  <si>
    <t>Danh mục/vị trí trọng điểm đê điều xung yếu</t>
  </si>
  <si>
    <t>Tính xung yếu của trọng điểm</t>
  </si>
  <si>
    <t>Danh mục đề xuất cần xử lý cấp bách</t>
  </si>
  <si>
    <t>Đây là đoạn đê từ K4+00 đến K6+400 chưa được đầu tư nâng cấp, mặt cắt đê nhỏ, cao trình đỉnh thấp; khi triều dâng gây ngập lụt tại các xã Cẩm  Lộc, Cẩm Hà, Cẩm Thịnh</t>
  </si>
  <si>
    <t>Đê có cao trình thấp không đủ cao trình chống lũ, mặt cắt đê nhỏ, mái đê phía sông chưa được gia cố</t>
  </si>
  <si>
    <t>Đoạn đê này chưa được đầu tư nâng cấp, mặt cắt đê nhỏ, cao trình đỉnh thấp, không đảm bảo chống lũ, triểu cường</t>
  </si>
  <si>
    <t>Đoạn đê này chưa được đầu tư nâng cấp, mặt cắt đê nhỏ chưa được cứng hóa</t>
  </si>
  <si>
    <t>Hiện trạng tuyến đê đang là đê đất,mặt cắt đê nhỏ, cao trình đỉnh thấp, không đảm bảo chống lũ, triểu cường, nhiều vị trí bị sạt lỡ do ảnh hưởng của cơn bão số 10 năm 2018</t>
  </si>
  <si>
    <t>Nâng cấp tuyến đê Hữu Nghèn từ K5 - K7, đoạn qua Thị trấn Nghèn</t>
  </si>
  <si>
    <t>Đoạn đê này mặt cắt đê nhỏ chưa được cứng hóa</t>
  </si>
  <si>
    <t>Nâng cấp đê Hữu Nghèn từ K5 - K7, đoạn qua Thị trấn Nghèn, huyện Can Lộc</t>
  </si>
  <si>
    <t>Ghi chú</t>
  </si>
  <si>
    <t>Hồ Khe Sung</t>
  </si>
  <si>
    <t>Hồ Chà Rường</t>
  </si>
  <si>
    <t>Nhà Tàu</t>
  </si>
  <si>
    <t xml:space="preserve">- Đập thấp, yếu, tràn đất hỏng hoàn toàn, cống hỏng </t>
  </si>
  <si>
    <t>Hồ Đập Hội</t>
  </si>
  <si>
    <t xml:space="preserve">- Cống yếu, tràn hẹp </t>
  </si>
  <si>
    <t>Hồ Nhà Vân</t>
  </si>
  <si>
    <t xml:space="preserve">Đập đất thấp nhỏ, mái thượng lưu bị sạt lở </t>
  </si>
  <si>
    <t>Hồ Khe Mui</t>
  </si>
  <si>
    <t>- Thân đập yếu, có hiện tượng thấm qua thân đập</t>
  </si>
  <si>
    <t>Ông Vờm</t>
  </si>
  <si>
    <t>Hồ Đập Trạng</t>
  </si>
  <si>
    <t>Hồ Khe Vạng</t>
  </si>
  <si>
    <t>- Đập yếu, mang tràn bị xói lở nước chảy thành dòng, cống bị hỏng</t>
  </si>
  <si>
    <t>Hồ Ma leng</t>
  </si>
  <si>
    <t>- Thấm qua tràn, gây xói lở</t>
  </si>
  <si>
    <t>Hồ Nhà Lào</t>
  </si>
  <si>
    <t>- Đập yếu, rò rỉ tràn</t>
  </si>
  <si>
    <t>Hồ Cha Chạm</t>
  </si>
  <si>
    <t>-Mặt cắt đập nhỏ, hạ lưu đập thấm mạnh; mái thượng lưu bị xói lở nghiêm trọng; Tràn bằng đất, không đủ năng lực thoát lũ, cống lấy nước hư hỏng nặng và chưa có cầu công tác</t>
  </si>
  <si>
    <t>Đập Rú Nón</t>
  </si>
  <si>
    <t>- Thấm ở vai trái đập
- Thực vật mọc ở mái hạ lưu đập</t>
  </si>
  <si>
    <t>Đập Nãy Ô</t>
  </si>
  <si>
    <t>Đập Nãy Cầu</t>
  </si>
  <si>
    <t>Đập Khe Trảy</t>
  </si>
  <si>
    <t>- Phía núi bên vai tràn bị sạt trượt, nguy cơ bồi lấp tràn rất lớn</t>
  </si>
  <si>
    <t>Khe Xai</t>
  </si>
  <si>
    <t xml:space="preserve">-Mặt đập B=1,0m, thấm ở nền đập, thượng và hạ lưu sạt trượt, tràn đất, cống hư hỏng </t>
  </si>
  <si>
    <t>Hồ Kim Thành</t>
  </si>
  <si>
    <t>-Mặt đập nhỏ, thân và nền thấm mạnh, cống hư hỏng, chưa có cầu công tác, tràn đất không đảm bảo thoát lũ</t>
  </si>
  <si>
    <t xml:space="preserve"> - Thân đập thấm, rò rỉ nước; Cánh cống đóng mở khó, rò rỉ.</t>
  </si>
  <si>
    <t>Hồ Khe Làng</t>
  </si>
  <si>
    <t>- Thân đập bị thấm, chân đập
 xuất hiện dòng chảy với lưu lượng lớn</t>
  </si>
  <si>
    <t xml:space="preserve">Hồ Đồng Trày </t>
  </si>
  <si>
    <t xml:space="preserve">- Thân tràn, ngưỡng tràn bị sập gãy, hệ thống tiêu năng bị hư hỏng hoàn toàn </t>
  </si>
  <si>
    <t>Đập Mũi Thiềng</t>
  </si>
  <si>
    <t>- Mang tràn tiếp giáp với đập
hiện đang rò rĩ, thân tràn bị thấm</t>
  </si>
  <si>
    <t>Tổng thanh toán vốn đầu tư năm 2016</t>
  </si>
  <si>
    <t>Tổng thanh toán vốn đầu tư 3 tháng đầu năm 2019</t>
  </si>
  <si>
    <t>Tổng kế hoạch vốn đầu tư giai đoạn 2016-2019</t>
  </si>
  <si>
    <t>Tổng thanh toán vốn đầu tư giai đoạn 2016-2019</t>
  </si>
  <si>
    <t>Hệ thống kênh mương thủy lợi Ngàn Trươi - Cẩm Trang GĐ I</t>
  </si>
  <si>
    <t>Công trình Hồ chứa nước Ngàn Trươi</t>
  </si>
  <si>
    <t>TDA CT đầu mối Hồ chứa nước Ngàn Trươi</t>
  </si>
  <si>
    <t>Tiểu dự án Ngàn trươi - Cẩm Trang Vũ Quang</t>
  </si>
  <si>
    <t>HT Thủy lợi Ngàn Trươi - Cẩm Trang (GDD2)</t>
  </si>
  <si>
    <t>Sống chung với lũ huyện Đức Thọ</t>
  </si>
  <si>
    <t>Sữa chữa, nâng cấp Hệ thống thủy lợi Khe Con - Họ Võ, xã Hương Giang (GD2)</t>
  </si>
  <si>
    <t>Đê Đồng Môn đoạn từ cầu Cày đến cầu Phủ (đoạn từ K11+263 đến K23+400) nguồn nộp trả tạm ứng DA tại công văn số 4080/UBT ngày 03/7/17</t>
  </si>
  <si>
    <t>Kè chống sạt lở bờ tả sông La đoạn qua các xã Trường Sơn, Liên Minh, huyện Đức Thọ (Đoạn K2+350 đến K3+200)</t>
  </si>
  <si>
    <t>Đập Khe Mơ, xã Sơn Hàm, huyện Hương Sơn (gói 01,02 XL)</t>
  </si>
  <si>
    <t>Sửa chữa, nâng cấp Đập Khe Lau, xã Cẩm Lĩnh, huyện Cẩm Xuyên</t>
  </si>
  <si>
    <t>Hạng mục đoạn đê từ K2+559 đến K5+159,48 thuộc dự án nâng cấp tuyến đê Hội Thống đoạn từ K0+00 đến K5+00 huyện Nghi Xuân</t>
  </si>
  <si>
    <t>Sửa chữa nâng cấp hồ chứa nước Bộc Nguyên đoạn K1+K129,1 đến Fin (gói XL-BN-8)</t>
  </si>
  <si>
    <t>Sửa chữa nâng cấp hồ chứa nước Bộc Nguyên đoạn K1+K129,1 đến Fin (gói XL-BN-10)</t>
  </si>
  <si>
    <t>Kè chống sạt lở sông Ngàn Phố đoạn qua xã Sơn Giang, huyện Hương Sơn</t>
  </si>
  <si>
    <t>Kè chống sạt lở sông Ngàn Phố đoạn qua xã Lộc Yên, huyện Hương Khê</t>
  </si>
  <si>
    <t>Kè chống sạt lở sông Ngàn Sâu đoạn qua xã Sơn Tân và Sơn Mỹ huyện Hương Sơn</t>
  </si>
  <si>
    <t>Khu neo đậu tránh trú bão cho tàu cá Cửa Khẩu, huyện Kỳ Anh (nay là thị xã Kỳ Anh) - Giai đoạn 2</t>
  </si>
  <si>
    <t>Kè sông Ngàn Sâu đoạn qua xã Sơn Ninh</t>
  </si>
  <si>
    <t>Tu bổ nâng cấp đê biển, đê cửa sông Lộc- Hà, huyện Cẩm Xuyên</t>
  </si>
  <si>
    <t>Tu bổ nâng cấp đê biển, đê cửa sông xã Cẩm Trung, huyện Cẩm Xuyên</t>
  </si>
  <si>
    <t>Sửa chữa, nâng cấp đường Con Họ, xã Xuân Đan, huyện Nghi Xuân</t>
  </si>
  <si>
    <t>Sửa chữa nâng cấp hồ Xanh Nước, xã Cương Gián, huyện Nghi Xuân</t>
  </si>
  <si>
    <t>Kè bờ sông Ngàn Phố đoạn qua xóm Bồng Phải, xã Sơn Tây và khối 11, thị trấn Tây Sơn, huyện Hương Sơn</t>
  </si>
  <si>
    <t>Sửa chữa, nâng cấp tràn xả lũ hồ chứa nước Cồn Tranh, huyện Nghi Xuân</t>
  </si>
  <si>
    <t>Hồ chứa nước Thượng nguồn Sông Trí, xã Kỳ Hoa</t>
  </si>
  <si>
    <t>Sửa chữa, nâng cấp Hồ chứa nước Khe Cà, xã Kỳ Khang, huyện Kỳ Anh</t>
  </si>
  <si>
    <t>Hồ chứa nước Khe Trúc</t>
  </si>
  <si>
    <t>Hồ chứa nước Đá Bạc, thị xã Hồng Lĩnh</t>
  </si>
  <si>
    <t>Kè chống sạt lở khe Bình Lạng, thị xã Hồng Lĩnh</t>
  </si>
  <si>
    <t>Đập khe Đá và kênh tưới phục vụ sản xuất xã Nam Hương, huyện Thạch Hà</t>
  </si>
  <si>
    <t>Sửa chữa, nâng cấp an toàn hồ đập tỉnh Hà tĩnh (WB8)</t>
  </si>
  <si>
    <t>Dự án sữa chữa và nâng cao an toàn hồ đập</t>
  </si>
  <si>
    <t>Củng cố, nâng cấp tuyến đê Đồng Môn, thành phố Hà Tĩnh (giai đoạn 2), đoạn từ cầu Cày (K0) đến cầu Hộ Độ (K5+340) (Trả nợ tư vấn)</t>
  </si>
  <si>
    <t>Sửa chữa, nâng cấp tuyến đê biển huyện Lộc Hà</t>
  </si>
  <si>
    <t>Sửa chữa nâng cấp đập dưới hồ Khe Trúc</t>
  </si>
  <si>
    <t>Xử lý sạt lở bờ sông Đê La Giang đoạn từ K8+00 đến K8+350</t>
  </si>
  <si>
    <t>Sửa chữa, khắc phục công trình Tràn Ngước, xã Sơn Tiến, huyện Hương Sơn</t>
  </si>
  <si>
    <t>Sửa chữa tràn xả lũ hồ chứa nước Đập Làng, xã Hương Thủy, huyện Hương Khê</t>
  </si>
  <si>
    <t>Sửa chữa một số điểm tuyến kênh chính Sông Rác</t>
  </si>
  <si>
    <t>Kè chống sạt lở bờ sông Ngàn Sâu đoạn qua xã Lộc Yên (Xử lý sạt lở cuối tuyến)</t>
  </si>
  <si>
    <t>kè Đập Dình, xã Trung Lộc, huyện Can Lộc</t>
  </si>
  <si>
    <t>Sửa chữa, nâng cấp kè hộ chân bảo vệ tuyến đê Hội Thống, huyện Nghi Xuân</t>
  </si>
  <si>
    <t>Củng cố nâng cấp đê Hữu Nghèn, Đoạn K1+960 đến K10+432 huyện Thạch Hà</t>
  </si>
  <si>
    <t>Nâng cấp, sửa chữa hồ Thùng Trứa</t>
  </si>
  <si>
    <t>Sửa chữa nâng cấp hồ Khe Trày</t>
  </si>
  <si>
    <t>Sửa chữa nâng cấp hồ Khe Su</t>
  </si>
  <si>
    <t>Kè Đức Nhân, Đê La Giang</t>
  </si>
  <si>
    <t>Đập Đình Đẹ, xã Sơn Lĩnh</t>
  </si>
  <si>
    <t>Đập Bắc, xã Phú Gia</t>
  </si>
  <si>
    <t>Xử lý thấm đê La Giang đoạn từ K1+200 đến K2+00</t>
  </si>
  <si>
    <t xml:space="preserve">Nâng cấp sửa chữa tuyến đê Hội Thống từ Xuân An đến Xuân Hội </t>
  </si>
  <si>
    <t>Nâng cấp, sửa chữa tuyến đê Hữu Phủ đoàn từ k2+350 ĐẾN k3+480</t>
  </si>
  <si>
    <t>Xử lý sạt lở bờ biển xã Kỳ Nam, thị xã Kỳ Anh</t>
  </si>
  <si>
    <t>Nạo vét cửa sót, sông Nghèn, xã Thạch Kim, huyện Lộc Hà</t>
  </si>
  <si>
    <t>Hồ Cơn Trường, xã Sơn Diệm</t>
  </si>
  <si>
    <t>Sửa chữa, nâng cao an toàn hồ đập (WB8)</t>
  </si>
  <si>
    <t>Năm 2017</t>
  </si>
  <si>
    <t>Năm 2018</t>
  </si>
  <si>
    <t>Tổng giai đoạn 2016-2019</t>
  </si>
  <si>
    <t>-Hợp phần 2  BT TĐC Ngàn Trươi- Cẩm Trang</t>
  </si>
  <si>
    <t>Kè chống sạt lở bờ sông Ngàn Trươi đoạn qua thị trấn Vũ Quang</t>
  </si>
  <si>
    <t>Kè chống sạt lở bờ sông Ngàn Trươi đoạn qua thị trấn Vũ Quang (GDD2)</t>
  </si>
  <si>
    <t>Kè chống xâm thực huyện Lộc Hà (Thạch Bằng - Thịnh Lộc)</t>
  </si>
  <si>
    <t>Đến ngày 31/3/2019</t>
  </si>
  <si>
    <t>XẢ NƯỚC THẢI VÀO HỒ ĐẬP</t>
  </si>
  <si>
    <t>Xả thải</t>
  </si>
  <si>
    <t>D</t>
  </si>
  <si>
    <t>Xã Đức Đồng, huyện Đức Thọ</t>
  </si>
  <si>
    <t>Xã Kỳ Bắc, huyện Kỳ Anh</t>
  </si>
  <si>
    <t>Rác thải tập kết nhiều, bốc mùi khó chịu</t>
  </si>
  <si>
    <t>- Tại K2+800 (phía đồng) Chùa Thanh Lương trồng cây cổ thụ ở chân đê và trong hành lang bảo vệ đê</t>
  </si>
  <si>
    <t>VI PHẠM HÀNH LANG ĐÊ ĐIỀU</t>
  </si>
  <si>
    <t>VI PHẠM HÀNH LANG VI PHẠM HÀNH LANG BÃI SÔNG NGOÀI ĐÊ</t>
  </si>
  <si>
    <t>PHỤ LỤC 04. TỔNG HỢP TÌNH HÌNH VI PHẠM PHÁP LUẬT VI PHẠM HÀNH LANG ĐÊ ĐIỀU, HỒ ĐẬP, VI PHẠM HÀNH LANG CÔNG TRÌNH THỦY LỢI TRÊN ĐỊA BÀN TỈNH</t>
  </si>
  <si>
    <t>VI PHẠM HÀNH LANG CÔNG TRÌNH THỦY LỢI</t>
  </si>
  <si>
    <t>Cơ sở sản xuất - chăn nuôi lợn thịt quy mô 500con/lứa có hoạt động xã thải vào VI PHẠM HÀNH LANG CÔNG TRÌNH THỦY LỢI hồ đập Am nhưng chưa thực hiện cấp phép theo quy định</t>
  </si>
  <si>
    <t>Cơ sở sản xuất - chăn nuôi lợn thịt quy mô 500con/lứa có hoạt động xã thải vào VI PHẠM HÀNH LANG CÔNG TRÌNH THỦY LỢI hồ Phương Thành nhưng chưa thực hiện cấp phép theo quy định</t>
  </si>
  <si>
    <t>Cơ sở sản xuất - chăn nuôi lợn thịt quy mô 500con/lứa có hoạt động xã thải vào VI PHẠM HÀNH LANG CÔNG TRÌNH THỦY LỢI hồ Vậy nhưng chưa thực hiện cấp phép theo quy định</t>
  </si>
  <si>
    <t>Cơ sở sản xuất - chăn nuôi lợn thịt quy mô 500con/lứa có hoạt động xã thải vào VI PHẠM HÀNH LANG CÔNG TRÌNH THỦY LỢI đập Cây Chanh nhưng chưa thực hiện cấp phép theo quy định</t>
  </si>
  <si>
    <t>Trang trại bò sữa Vinamilk có hoạt động xã thải vào VI PHẠM HÀNH LANG CÔNG TRÌNH THỦY LỢI đập Nồi Nậy nhưng chưa thực hiện cấp phép theo quy định</t>
  </si>
  <si>
    <t>Vị trí</t>
  </si>
  <si>
    <t>Công trình đê điều</t>
  </si>
  <si>
    <t>Đê Tân Long đoạn K0 đến K3+00</t>
  </si>
  <si>
    <t xml:space="preserve">Đoạn đê chưa được nâng cấp, mặt cắt nhỏ, kết cấu bằng đất đắp, chưa đủ cao trình chống lũ theo tần suất thiết kế. </t>
  </si>
  <si>
    <t>Nâng cấp đê Tân Long đoạn K0 đến K3+00 huyện Hương Sơn, tỉnh Hà Tĩnh (chiều dài 3,0km)</t>
  </si>
  <si>
    <t xml:space="preserve">Đê kè biển Cẩm Nhượng </t>
  </si>
  <si>
    <t xml:space="preserve">Bão số 10 năm 2017 gây sập phần đất thân kè và mái kè phía trong đất liền với chiều dài khoảng 300. Đặc biệt một phần mái phía biển đoạn bảo vệ gò cá Cẩm Nhượng. </t>
  </si>
  <si>
    <t>Xử lý cấp bách kè biển Cẩm Nhượng, huyện Cẩm Xuyên, tỉnh Hà Tĩnh (chiều dài 1,5km)</t>
  </si>
  <si>
    <t xml:space="preserve">Đê Tả Nghèn đoạn qua xã Thạch Bằng </t>
  </si>
  <si>
    <t xml:space="preserve">Đây là đoạn đê cửa sông, bảo vệ dân cư, khu nuôi trồng thủy sản, khu công nghiệp đã được thành lập, trận bão số 10 bị nước biển tràn qua gây xói lở </t>
  </si>
  <si>
    <t>Nâng cấp đê Tả Nghèn đoạn K46+700 đến K48+600 huyện Lộc Hà, tỉnh Hà Tĩnh (chiều dài 1,9km)</t>
  </si>
  <si>
    <t>Đê Hội Thống đoạn từ K0+860 đến K2+559</t>
  </si>
  <si>
    <t xml:space="preserve"> Huyện Nghi Xuân</t>
  </si>
  <si>
    <t>Đê Hội Thống đoạn từ K0+860 đến K2+559 chưa được khép kín, tuyến đê có mặt cắt đê nhỏ, bị xuống cấp .</t>
  </si>
  <si>
    <t>Nâng cấp đê Hội Thống đoạn từ K0+860 đến K2+559, huyện Nghi Xuân (chiều dài 1,7km)</t>
  </si>
  <si>
    <t xml:space="preserve">Tuyến đê Đồng Môn đoạn từ K19+450 đến K23+400, </t>
  </si>
  <si>
    <t>Mái đê phía sông bị sạt lở đoạn từ K19+450 đến K23+400, mặt đê chưa được gia cố</t>
  </si>
  <si>
    <t>Nâng cấp đê Đồng Môn đoạn từ K19+450 đến K23+400, thành phố Hà Tĩnh (chiều dài 3,95Km)</t>
  </si>
  <si>
    <t xml:space="preserve">Đê biển, đê cửa sông Lộc - Hà </t>
  </si>
  <si>
    <t>Nâng cấp đê Lộc Hà đoạn K4 đến K6+400 huyện Cẩm Xuyên, tỉnh Hà Tĩnh (chiều dài 2,4km)</t>
  </si>
  <si>
    <t>Tuyến đê Hữu Phủ đoạn từ K10+00 đến K15+315 (từ cầu Thạch Đồng đến cầu Cửa Sót)</t>
  </si>
  <si>
    <t>Nâng cấp đê Hữu Phủ đoạn từ K13+500 đến K18+815, huyện Thạch Hà, tỉnh Hà Tĩnh (chiều dài 5,14km)</t>
  </si>
  <si>
    <t xml:space="preserve">Đê Tả Nghèn đoạn từ K31+100 - K31+900 (từ chùa Phổ Độ đến đường Tỉnh lộ 9 xã Hộ Độ) </t>
  </si>
  <si>
    <t>Nâng cấp đê Tả Nghèn đoạn từ K31+100-:- K31+900(từ chừa Phổ Độ đến đường Tỉnh lộ 9 xã Hộ Độ) chiều dài 0,8km.</t>
  </si>
  <si>
    <t xml:space="preserve">Đê Tả Nghèn đoạn từ K15+00-K24+800, 
 </t>
  </si>
  <si>
    <t xml:space="preserve">Nâng cấp đê Tả Nghèn đoạn từ K15+00-K24+800, huyện Lộc Hà (chiều dài 9,8km)
</t>
  </si>
  <si>
    <t>Đê Hoàng Đình</t>
  </si>
  <si>
    <t>Cao trình đỉnh đê, mặt đê chưa đảm bảo chống bão cấp 10; các cống dưới đê đã hư hỏng; Trên tuyến có 01 tràn tự vận hành có 10 cánh trong đó có 06/10 cánh cửa đóng mở bị hỏng.</t>
  </si>
  <si>
    <t>Nâng cấp đê Hoàng Đình và các cống dưới đê đảm bảo chống bão, ngăn mặn thị xã Kỳ Anh (chiều dài 6,5km)</t>
  </si>
  <si>
    <t>Đê Minh Đức</t>
  </si>
  <si>
    <t>Củng cố, nâng cấp tuyến đê biển Minh Đức, thị xã Kỳ Anh (chiều dài 3,2km)</t>
  </si>
  <si>
    <t>Công trình hồ đập</t>
  </si>
  <si>
    <t>Xã Kỳ Lâm, 
huyện Kỳ Anh</t>
  </si>
  <si>
    <t xml:space="preserve"> Thấm lớn tại chân, thân  đập và mang cống; Vùng thấm cách chân đập khoảng 2m</t>
  </si>
  <si>
    <t>Xử lý thấm thân đập, mang cống</t>
  </si>
  <si>
    <t>Xã Kỳ Lạc 
huyện Kỳ Anh</t>
  </si>
  <si>
    <t>Tràn đất, bị hư hỏng. Hiện nay hồ không tích nước</t>
  </si>
  <si>
    <t xml:space="preserve">Nâng cấp đập, tràn xã lũ </t>
  </si>
  <si>
    <t>Hương Trạch, 
huyện Hương Khê</t>
  </si>
  <si>
    <t xml:space="preserve">Nâng cấp đập đất, tràn xã lũ và cống lấy nước dưới đập </t>
  </si>
  <si>
    <t xml:space="preserve">Sửa chữa Cống lấy nước dưới đập và mở rộng khẩu độ tràn xã lũ </t>
  </si>
  <si>
    <t>Hương Vĩnh, 
huyện Hương Khê</t>
  </si>
  <si>
    <t xml:space="preserve">Nâng cấp đập đất, gia cố mái thượng lưu bị sạt lở </t>
  </si>
  <si>
    <t>Xã Hương Lâm, 
huyện Hương Khê</t>
  </si>
  <si>
    <t>Sửa chữa nâng cấp đập, xử lý hiện tượng thấm qua thân đập</t>
  </si>
  <si>
    <t>Xã Lộc Yên, 
huyện Hương Khê</t>
  </si>
  <si>
    <t xml:space="preserve"> Thân đập yếu, bị thấm một số vị trí; tràn bị xói lở nặng, Cống rò rỉ không có cầu công tác</t>
  </si>
  <si>
    <t>Nâng cấp thân đập,  tràn bị xói lở nặng, Cống lấy nước và cxử lý thấm một số vị trí;</t>
  </si>
  <si>
    <t>Xã Hương Thủy, huyện Hương Khê</t>
  </si>
  <si>
    <t xml:space="preserve"> Đập yếu, thân đập cao, rò rỉ tràn; Mực nước &gt;+19,5 xuất hiện thấm</t>
  </si>
  <si>
    <t>Nâng cấp đập đất, tràn xã lũ và xử lý thấm</t>
  </si>
  <si>
    <t>Xã Hương Liên, 
huyện Hương Khê</t>
  </si>
  <si>
    <t>Nâng cấp đập đất, tràn xã lũ và cống lấy nước dưới đập</t>
  </si>
  <si>
    <t>Xã Phúc Trạch, 
huyện Hương Khê</t>
  </si>
  <si>
    <t>Xử lý thấm qua tràn và hiện tượng xói lở hạ lưu tràn xã lũ</t>
  </si>
  <si>
    <t>Xã Phú Phong, 
hyện Hương Khê</t>
  </si>
  <si>
    <t>Nâng cấp thân đập đất, tràn xã lũ</t>
  </si>
  <si>
    <t>Xã Gia Phố,
 huyện Hương Khê</t>
  </si>
  <si>
    <t>Nâng cấp đập đất, xử lý thấm qua thân đập; Tràn xã lũ và cống lấy nước</t>
  </si>
  <si>
    <t>Xã Đức Hương, 
huyện Vũ Quang</t>
  </si>
  <si>
    <t>Nâng cấp thân đập đất, tràn xã lũ; xử lý thấm vai trái đập</t>
  </si>
  <si>
    <t>- Đập thấp, thân Đập yếu, sạt trượt mái thượng, hạ lưu Đập
- Cống lấy nước bị hỏng
- tràn hẹp không đảm bảo khả năng tiêu thoát lũ</t>
  </si>
  <si>
    <t>Nâng cấp thân đập, cống lấy nước, tràn xã lũ và xử lý thấm mái thượng lưu đập</t>
  </si>
  <si>
    <t xml:space="preserve"> - Đập thấp, thân đập yếu, sạt trượt mái thượng, hạ lưu đập; Cống lấy nước bị hỏng
- Tràn hẹp không đảm bảo khả năng tiêu thoát lũ</t>
  </si>
  <si>
    <t>Xã Hương Thọ, 
huyện Vũ Quang</t>
  </si>
  <si>
    <t>Xử lý sạt trượt vai tràn xã lũ</t>
  </si>
  <si>
    <t>Xã Hương Minh, huyện Vũ Quang</t>
  </si>
  <si>
    <t>Xã Sơn Tây, 
huyện Hương Sơn</t>
  </si>
  <si>
    <t>Nâng cấp thân đập, cống lấy nước, tràn xã lũ và xử lý thấm nền đập</t>
  </si>
  <si>
    <t>Xã Đức Đồng,
 huyện Đức Thọ</t>
  </si>
  <si>
    <t xml:space="preserve"> Xử lý thấm thân đập; Cánh cống đóng mở.</t>
  </si>
  <si>
    <t>Xã Xuân Hồng. 
H Nghi Xuân</t>
  </si>
  <si>
    <t>Xử lý thấm thân đập</t>
  </si>
  <si>
    <t>Xã Xuân Viên,
 h. Nghi Xuân</t>
  </si>
  <si>
    <t xml:space="preserve">Tính toán nhu cầu dùng nước; điều chỉnh quy mô dự án để có cơ sở nâng cấp đập và tràn xã lũ </t>
  </si>
  <si>
    <t>Xã Xuân Lĩnh, 
H Nghi Xuân</t>
  </si>
  <si>
    <t>Nâng cấp tràn, xử lý thấm tiếp giáp thân đập và tràn xã lũ</t>
  </si>
  <si>
    <t xml:space="preserve"> - Đê điều: có 12 danh mục cần đầu tư củng cố nâng cấp đảm bảo an toàn chống bão cấp 10, triều trung bình 5% và ngăn mặn phục vụ sản xuất, dân sinh</t>
  </si>
  <si>
    <t xml:space="preserve"> - Hồ đập có 22 danh mục công trình cần nâng cấp đảm bảo an toàn cho công trình và vùng hạ du, tích nước phục vụ sản xuất và dân sinh.</t>
  </si>
  <si>
    <t>PHỤ LỤC 05. DANH MỤC VỊ TRÍ TRỌNG ĐIỂM ĐÊ ĐIỀU, HỒ ĐẬP XUNG YẾU CẦN XỬ LÝ</t>
  </si>
  <si>
    <t>Hồ Đập Họ và hệ thống kênh sông Tiêm</t>
  </si>
  <si>
    <t>Xã Hương Long</t>
  </si>
  <si>
    <t>Cơ sở sản xuất chăn nuôi lợn quy mô 70 con xả nước thải trực tiếp vào kênh (Hộ ông Phan Văn Toại)</t>
  </si>
  <si>
    <t>Cơ sở sản xuất chăn nuôi vịt quy mô 300 trên thân đập, lồng hồ và xả nước thải trực tiếp vào kênh gây ô nhiểm; Đơn vị thi công cầu đổ vật liệu trong hành lang an toàn hồ đập</t>
  </si>
  <si>
    <t>(Kèm theo Báo cáo số 424/BC-ĐGS ngày 12/7/2019 của Đoàn giám sát HĐND tỉnh)</t>
  </si>
</sst>
</file>

<file path=xl/styles.xml><?xml version="1.0" encoding="utf-8"?>
<styleSheet xmlns="http://schemas.openxmlformats.org/spreadsheetml/2006/main" xmlns:mc="http://schemas.openxmlformats.org/markup-compatibility/2006" xmlns:x14ac="http://schemas.microsoft.com/office/spreadsheetml/2009/9/ac" mc:Ignorable="x14ac">
  <numFmts count="39">
    <numFmt numFmtId="42" formatCode="_(&quot;$&quot;* #,##0_);_(&quot;$&quot;* \(#,##0\);_(&quot;$&quot;* &quot;-&quot;_);_(@_)"/>
    <numFmt numFmtId="43" formatCode="_(* #,##0.00_);_(* \(#,##0.00\);_(* &quot;-&quot;??_);_(@_)"/>
    <numFmt numFmtId="164" formatCode="0.0"/>
    <numFmt numFmtId="165" formatCode="_ * #,##0.00_ ;_ * \-#,##0.00_ ;_ * &quot;-&quot;??_ ;_ @_ "/>
    <numFmt numFmtId="166" formatCode="_-* #,##0.00\ _₫_-;\-* #,##0.00\ _₫_-;_-* &quot;-&quot;??\ _₫_-;_-@_-"/>
    <numFmt numFmtId="167" formatCode="#,##0.0"/>
    <numFmt numFmtId="168" formatCode="_-* #,##0.00_-;\-* #,##0.00_-;_-* &quot;-&quot;??_-;_-@_-"/>
    <numFmt numFmtId="169" formatCode="_(* #,##0_);_(* \(#,##0\);_(* &quot;-&quot;??_);_(@_)"/>
    <numFmt numFmtId="170" formatCode="_-* #,##0.00\ _V_N_D_-;\-* #,##0.00\ _V_N_D_-;_-* &quot;-&quot;??\ _V_N_D_-;_-@_-"/>
    <numFmt numFmtId="171" formatCode="#,##0_ ;\-#,##0\ "/>
    <numFmt numFmtId="172" formatCode="&quot;.&quot;###&quot;,&quot;0&quot;.&quot;00_);\(&quot;.&quot;###&quot;,&quot;0&quot;.&quot;00\)"/>
    <numFmt numFmtId="173" formatCode="_-* ###&quot;,&quot;0&quot;.&quot;00\ _$_-;\-* ###&quot;,&quot;0&quot;.&quot;00\ _$_-;_-* &quot;-&quot;??\ _$_-;_-@_-"/>
    <numFmt numFmtId="174" formatCode="_-* #,##0_-;\-* #,##0_-;_-* &quot;-&quot;_-;_-@_-"/>
    <numFmt numFmtId="175" formatCode="_ &quot;\&quot;* #,##0_ ;_ &quot;\&quot;* \-#,##0_ ;_ &quot;\&quot;* &quot;-&quot;_ ;_ @_ "/>
    <numFmt numFmtId="176" formatCode="_ &quot;\&quot;* #,##0.00_ ;_ &quot;\&quot;* \-#,##0.00_ ;_ &quot;\&quot;* &quot;-&quot;??_ ;_ @_ "/>
    <numFmt numFmtId="177" formatCode="_ * #,##0_ ;_ * \-#,##0_ ;_ * &quot;-&quot;_ ;_ @_ "/>
    <numFmt numFmtId="178" formatCode="\$#,##0\ ;\(\$#,##0\)"/>
    <numFmt numFmtId="179" formatCode="_-* #,##0\ _D_M_-;\-* #,##0\ _D_M_-;_-* &quot;-&quot;\ _D_M_-;_-@_-"/>
    <numFmt numFmtId="180" formatCode="_-* #,##0.00\ _D_M_-;\-* #,##0.00\ _D_M_-;_-* &quot;-&quot;??\ _D_M_-;_-@_-"/>
    <numFmt numFmtId="181" formatCode="_-[$€-2]* #,##0.00_-;\-[$€-2]* #,##0.00_-;_-[$€-2]* &quot;-&quot;??_-"/>
    <numFmt numFmtId="182" formatCode="#."/>
    <numFmt numFmtId="183" formatCode="0.0000"/>
    <numFmt numFmtId="184" formatCode="#,##0\ &quot;$&quot;_);[Red]\(#,##0\ &quot;$&quot;\)"/>
    <numFmt numFmtId="185" formatCode="_-* #,##0\ &quot;kr&quot;_-;\-* #,##0\ &quot;kr&quot;_-;_-* &quot;-&quot;\ &quot;kr&quot;_-;_-@_-"/>
    <numFmt numFmtId="186" formatCode="_-* #,##0.00\ _ã_ð_í_._-;\-* #,##0.00\ _ã_ð_í_._-;_-* &quot;-&quot;??\ _ã_ð_í_._-;_-@_-"/>
    <numFmt numFmtId="187" formatCode="#,##0.00\ &quot;F&quot;;[Red]\-#,##0.00\ &quot;F&quot;"/>
    <numFmt numFmtId="188" formatCode="_-* #,##0\ &quot;F&quot;_-;\-* #,##0\ &quot;F&quot;_-;_-* &quot;-&quot;\ &quot;F&quot;_-;_-@_-"/>
    <numFmt numFmtId="189" formatCode="0.000\ "/>
    <numFmt numFmtId="190" formatCode="#,##0\ &quot;Lt&quot;;[Red]\-#,##0\ &quot;Lt&quot;"/>
    <numFmt numFmtId="191" formatCode="#,##0\ &quot;F&quot;;[Red]\-#,##0\ &quot;F&quot;"/>
    <numFmt numFmtId="192" formatCode="#,##0.00\ &quot;F&quot;;\-#,##0.00\ &quot;F&quot;"/>
    <numFmt numFmtId="193" formatCode="_-* #,##0\ &quot;DM&quot;_-;\-* #,##0\ &quot;DM&quot;_-;_-* &quot;-&quot;\ &quot;DM&quot;_-;_-@_-"/>
    <numFmt numFmtId="194" formatCode="_-* #,##0.00\ &quot;DM&quot;_-;\-* #,##0.00\ &quot;DM&quot;_-;_-* &quot;-&quot;??\ &quot;DM&quot;_-;_-@_-"/>
    <numFmt numFmtId="195" formatCode="&quot;\&quot;#,##0.00;[Red]&quot;\&quot;\-#,##0.00"/>
    <numFmt numFmtId="196" formatCode="&quot;\&quot;#,##0;[Red]&quot;\&quot;\-#,##0"/>
    <numFmt numFmtId="197" formatCode="_-* #,##0\ _₫_-;\-* #,##0\ _₫_-;_-* &quot;-&quot;\ _₫_-;_-@_-"/>
    <numFmt numFmtId="198" formatCode="_-&quot;$&quot;* #,##0_-;\-&quot;$&quot;* #,##0_-;_-&quot;$&quot;* &quot;-&quot;_-;_-@_-"/>
    <numFmt numFmtId="199" formatCode="&quot;$&quot;#,##0;[Red]\-&quot;$&quot;#,##0"/>
    <numFmt numFmtId="200" formatCode="_-&quot;$&quot;* #,##0.00_-;\-&quot;$&quot;* #,##0.00_-;_-&quot;$&quot;* &quot;-&quot;??_-;_-@_-"/>
  </numFmts>
  <fonts count="92">
    <font>
      <sz val="11"/>
      <color theme="1"/>
      <name val="Calibri"/>
      <family val="2"/>
      <charset val="163"/>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Times New Roman"/>
      <family val="1"/>
    </font>
    <font>
      <sz val="12"/>
      <color theme="1"/>
      <name val="Times New Roman"/>
      <family val="1"/>
    </font>
    <font>
      <i/>
      <sz val="12"/>
      <color theme="1"/>
      <name val="Times New Roman"/>
      <family val="1"/>
    </font>
    <font>
      <sz val="12"/>
      <name val="Times New Roman"/>
      <family val="1"/>
    </font>
    <font>
      <sz val="11"/>
      <color theme="1"/>
      <name val="Calibri"/>
      <family val="2"/>
      <charset val="163"/>
      <scheme val="minor"/>
    </font>
    <font>
      <sz val="12"/>
      <color rgb="FF000000"/>
      <name val="Times New Roman"/>
      <family val="1"/>
    </font>
    <font>
      <i/>
      <sz val="12"/>
      <color rgb="FF000000"/>
      <name val="Times New Roman"/>
      <family val="1"/>
    </font>
    <font>
      <b/>
      <sz val="12"/>
      <color rgb="FF000000"/>
      <name val="Times New Roman"/>
      <family val="1"/>
    </font>
    <font>
      <b/>
      <i/>
      <sz val="12"/>
      <color rgb="FF000000"/>
      <name val="Times New Roman"/>
      <family val="1"/>
    </font>
    <font>
      <sz val="12"/>
      <name val=".VnTime"/>
      <family val="2"/>
    </font>
    <font>
      <sz val="12"/>
      <name val="Arial"/>
      <family val="2"/>
    </font>
    <font>
      <sz val="10"/>
      <name val="Arial"/>
      <family val="2"/>
    </font>
    <font>
      <sz val="10"/>
      <name val="MS Sans Serif"/>
      <family val="2"/>
    </font>
    <font>
      <sz val="9"/>
      <name val="Arial"/>
      <family val="2"/>
    </font>
    <font>
      <sz val="11"/>
      <color indexed="8"/>
      <name val="Calibri"/>
      <family val="2"/>
    </font>
    <font>
      <sz val="11"/>
      <color theme="1"/>
      <name val="Calibri"/>
      <family val="2"/>
    </font>
    <font>
      <b/>
      <sz val="12"/>
      <name val="Arial"/>
      <family val="2"/>
    </font>
    <font>
      <sz val="11"/>
      <color indexed="8"/>
      <name val="Arial"/>
      <family val="2"/>
    </font>
    <font>
      <sz val="10"/>
      <name val=".VnArial Narrow"/>
      <family val="2"/>
    </font>
    <font>
      <sz val="9"/>
      <name val="Arial"/>
      <family val="2"/>
      <charset val="163"/>
    </font>
    <font>
      <b/>
      <sz val="14"/>
      <name val="Times New Roman"/>
      <family val="1"/>
    </font>
    <font>
      <sz val="13"/>
      <name val="Times New Roman"/>
      <family val="1"/>
    </font>
    <font>
      <i/>
      <sz val="13"/>
      <name val="Times New Roman"/>
      <family val="1"/>
    </font>
    <font>
      <b/>
      <sz val="13"/>
      <name val="Times New Roman"/>
      <family val="1"/>
    </font>
    <font>
      <b/>
      <sz val="12"/>
      <name val="Times New Roman"/>
      <family val="1"/>
    </font>
    <font>
      <sz val="12"/>
      <name val="Romantic"/>
      <charset val="2"/>
    </font>
    <font>
      <sz val="13"/>
      <color theme="1"/>
      <name val="Times New Roman"/>
      <family val="1"/>
    </font>
    <font>
      <b/>
      <sz val="13"/>
      <color theme="1"/>
      <name val="Times New Roman"/>
      <family val="1"/>
    </font>
    <font>
      <sz val="11"/>
      <color indexed="8"/>
      <name val="Arial"/>
      <family val="2"/>
      <charset val="163"/>
    </font>
    <font>
      <i/>
      <sz val="12"/>
      <name val="Times New Roman"/>
      <family val="1"/>
    </font>
    <font>
      <sz val="10"/>
      <name val="Times New Roman"/>
      <family val="1"/>
    </font>
    <font>
      <b/>
      <sz val="10"/>
      <name val="Times New Roman"/>
      <family val="1"/>
    </font>
    <font>
      <b/>
      <sz val="9"/>
      <name val="Times New Roman"/>
      <family val="1"/>
    </font>
    <font>
      <sz val="9"/>
      <name val="Times New Roman"/>
      <family val="1"/>
    </font>
    <font>
      <i/>
      <sz val="10"/>
      <name val="Times New Roman"/>
      <family val="1"/>
    </font>
    <font>
      <u/>
      <sz val="10"/>
      <name val="Times New Roman"/>
      <family val="1"/>
    </font>
    <font>
      <b/>
      <i/>
      <sz val="10"/>
      <name val="Times New Roman"/>
      <family val="1"/>
    </font>
    <font>
      <sz val="12"/>
      <name val=".VnTime"/>
    </font>
    <font>
      <sz val="10"/>
      <color theme="1"/>
      <name val="Arial"/>
      <family val="2"/>
    </font>
    <font>
      <sz val="12"/>
      <name val="timesnewroman"/>
    </font>
    <font>
      <sz val="14"/>
      <name val="Times New Roman"/>
      <family val="1"/>
    </font>
    <font>
      <sz val="14"/>
      <color theme="1"/>
      <name val="Times New Roman"/>
      <family val="2"/>
    </font>
    <font>
      <sz val="12"/>
      <name val="돋움체"/>
      <family val="3"/>
      <charset val="129"/>
    </font>
    <font>
      <sz val="14"/>
      <name val="??"/>
      <family val="3"/>
      <charset val="129"/>
    </font>
    <font>
      <sz val="12"/>
      <name val="????"/>
      <family val="1"/>
      <charset val="136"/>
    </font>
    <font>
      <sz val="12"/>
      <name val="Courier"/>
      <family val="3"/>
    </font>
    <font>
      <sz val="12"/>
      <name val="???"/>
      <family val="1"/>
      <charset val="129"/>
    </font>
    <font>
      <sz val="12"/>
      <name val="|??¢¥¢¬¨Ï"/>
      <family val="1"/>
      <charset val="129"/>
    </font>
    <font>
      <sz val="10"/>
      <name val="Helv"/>
      <family val="2"/>
    </font>
    <font>
      <sz val="9"/>
      <name val="‚l‚r –¾’©"/>
      <family val="1"/>
      <charset val="128"/>
    </font>
    <font>
      <b/>
      <u/>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sz val="10"/>
      <name val=".vntime"/>
      <family val="2"/>
    </font>
    <font>
      <sz val="12"/>
      <name val="±¼¸²Ã¼"/>
      <family val="3"/>
      <charset val="129"/>
    </font>
    <font>
      <sz val="12"/>
      <name val="¹UAAA¼"/>
      <family val="3"/>
      <charset val="129"/>
    </font>
    <font>
      <sz val="12"/>
      <name val="µ¸¿òÃ¼"/>
      <family val="3"/>
      <charset val="129"/>
    </font>
    <font>
      <sz val="11"/>
      <name val="µ¸¿ò"/>
      <charset val="129"/>
    </font>
    <font>
      <sz val="11"/>
      <name val="돋움"/>
      <charset val="129"/>
    </font>
    <font>
      <b/>
      <sz val="10"/>
      <name val="Helv"/>
      <family val="2"/>
    </font>
    <font>
      <sz val="8"/>
      <name val="Arial"/>
      <family val="2"/>
    </font>
    <font>
      <b/>
      <sz val="12"/>
      <name val="Helv"/>
      <family val="2"/>
    </font>
    <font>
      <b/>
      <sz val="1"/>
      <color indexed="8"/>
      <name val="Courier"/>
      <family val="3"/>
    </font>
    <font>
      <sz val="10"/>
      <name val="Helv"/>
    </font>
    <font>
      <b/>
      <sz val="11"/>
      <name val="Helv"/>
      <family val="2"/>
    </font>
    <font>
      <sz val="10"/>
      <name val=".VnArial"/>
      <family val="2"/>
    </font>
    <font>
      <sz val="14"/>
      <name val=".VnTime"/>
      <family val="2"/>
    </font>
    <font>
      <sz val="11"/>
      <color theme="1"/>
      <name val="Arial"/>
      <family val="2"/>
    </font>
    <font>
      <sz val="12"/>
      <color theme="1"/>
      <name val="Times New Roman"/>
      <family val="2"/>
      <charset val="163"/>
    </font>
    <font>
      <sz val="12"/>
      <color theme="1"/>
      <name val="Calibri"/>
      <family val="2"/>
    </font>
    <font>
      <sz val="11"/>
      <color indexed="8"/>
      <name val="Helvetica Neue"/>
    </font>
    <font>
      <sz val="11"/>
      <name val="–¾’©"/>
      <family val="1"/>
      <charset val="128"/>
    </font>
    <font>
      <sz val="13"/>
      <name val=".VnTime"/>
      <family val="2"/>
    </font>
    <font>
      <sz val="10"/>
      <name val=".VnAvant"/>
      <family val="2"/>
    </font>
    <font>
      <sz val="14"/>
      <name val=".VnArial"/>
      <family val="2"/>
    </font>
    <font>
      <sz val="10"/>
      <name val=" "/>
      <family val="1"/>
      <charset val="136"/>
    </font>
    <font>
      <sz val="14"/>
      <name val="뼻뮝"/>
      <family val="3"/>
      <charset val="129"/>
    </font>
    <font>
      <sz val="12"/>
      <name val="바탕체"/>
      <family val="3"/>
    </font>
    <font>
      <sz val="12"/>
      <name val="뼻뮝"/>
      <family val="1"/>
      <charset val="129"/>
    </font>
    <font>
      <sz val="10"/>
      <name val="명조"/>
      <family val="3"/>
      <charset val="129"/>
    </font>
    <font>
      <sz val="12"/>
      <name val="바탕체"/>
      <family val="1"/>
      <charset val="129"/>
    </font>
    <font>
      <sz val="10"/>
      <name val="굴림체"/>
      <family val="3"/>
      <charset val="129"/>
    </font>
    <font>
      <sz val="10"/>
      <name val="ＭＳ Ｐ明朝"/>
      <family val="1"/>
      <charset val="128"/>
    </font>
    <font>
      <b/>
      <u/>
      <sz val="10"/>
      <name val="Times New Roman"/>
      <family val="1"/>
    </font>
    <font>
      <sz val="10"/>
      <color rgb="FFFF0000"/>
      <name val="Times New Roman"/>
      <family val="1"/>
    </font>
    <font>
      <b/>
      <sz val="11"/>
      <name val="Times New Roman"/>
      <family val="1"/>
    </font>
    <font>
      <i/>
      <sz val="11"/>
      <name val="Times New Roman"/>
      <family val="1"/>
    </font>
  </fonts>
  <fills count="5">
    <fill>
      <patternFill patternType="none"/>
    </fill>
    <fill>
      <patternFill patternType="gray125"/>
    </fill>
    <fill>
      <patternFill patternType="solid">
        <fgColor rgb="FFFFFFFF"/>
        <bgColor indexed="64"/>
      </patternFill>
    </fill>
    <fill>
      <patternFill patternType="solid">
        <fgColor indexed="9"/>
        <bgColor indexed="64"/>
      </patternFill>
    </fill>
    <fill>
      <patternFill patternType="solid">
        <fgColor indexed="22"/>
        <bgColor indexed="64"/>
      </patternFill>
    </fill>
  </fills>
  <borders count="17">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top style="medium">
        <color indexed="64"/>
      </top>
      <bottom style="medium">
        <color indexed="64"/>
      </bottom>
      <diagonal/>
    </border>
    <border>
      <left/>
      <right/>
      <top/>
      <bottom style="medium">
        <color indexed="64"/>
      </bottom>
      <diagonal/>
    </border>
  </borders>
  <cellStyleXfs count="242">
    <xf numFmtId="0" fontId="0" fillId="0" borderId="0"/>
    <xf numFmtId="0" fontId="3" fillId="0" borderId="0"/>
    <xf numFmtId="0" fontId="8" fillId="0" borderId="0"/>
    <xf numFmtId="0" fontId="13" fillId="0" borderId="0"/>
    <xf numFmtId="0" fontId="16" fillId="0" borderId="0"/>
    <xf numFmtId="9" fontId="13" fillId="0" borderId="0" applyFont="0" applyFill="0" applyBorder="0" applyAlignment="0" applyProtection="0"/>
    <xf numFmtId="43" fontId="13" fillId="0" borderId="0" applyFont="0" applyFill="0" applyBorder="0" applyAlignment="0" applyProtection="0"/>
    <xf numFmtId="0" fontId="15" fillId="0" borderId="0"/>
    <xf numFmtId="43" fontId="7" fillId="0" borderId="0" applyFont="0" applyFill="0" applyBorder="0" applyAlignment="0" applyProtection="0"/>
    <xf numFmtId="165" fontId="13" fillId="0" borderId="0" applyFont="0" applyFill="0" applyBorder="0" applyAlignment="0" applyProtection="0"/>
    <xf numFmtId="0" fontId="18" fillId="0" borderId="0"/>
    <xf numFmtId="0" fontId="15" fillId="0" borderId="0"/>
    <xf numFmtId="0" fontId="18" fillId="0" borderId="0"/>
    <xf numFmtId="0" fontId="19"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43" fontId="1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1" fillId="0" borderId="0" applyFont="0" applyFill="0" applyBorder="0" applyAlignment="0" applyProtection="0"/>
    <xf numFmtId="43" fontId="18" fillId="0" borderId="0" applyFont="0" applyFill="0" applyBorder="0" applyAlignment="0" applyProtection="0"/>
    <xf numFmtId="43" fontId="7" fillId="0" borderId="0" applyFont="0" applyFill="0" applyBorder="0" applyAlignment="0" applyProtection="0"/>
    <xf numFmtId="43" fontId="18" fillId="0" borderId="0" applyFont="0" applyFill="0" applyBorder="0" applyAlignment="0" applyProtection="0"/>
    <xf numFmtId="43" fontId="7" fillId="0" borderId="0" applyFont="0" applyFill="0" applyBorder="0" applyAlignment="0" applyProtection="0"/>
    <xf numFmtId="168" fontId="22" fillId="0" borderId="0" applyFont="0" applyFill="0" applyBorder="0" applyAlignment="0" applyProtection="0"/>
    <xf numFmtId="43" fontId="15"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168" fontId="8" fillId="0" borderId="0" applyFont="0" applyFill="0" applyBorder="0" applyAlignment="0" applyProtection="0"/>
    <xf numFmtId="43" fontId="13" fillId="0" borderId="0" applyFont="0" applyFill="0" applyBorder="0" applyAlignment="0" applyProtection="0"/>
    <xf numFmtId="0" fontId="7" fillId="0" borderId="0"/>
    <xf numFmtId="0" fontId="16" fillId="0" borderId="0"/>
    <xf numFmtId="0" fontId="13" fillId="0" borderId="0"/>
    <xf numFmtId="0" fontId="18" fillId="0" borderId="0"/>
    <xf numFmtId="0" fontId="13" fillId="0" borderId="0"/>
    <xf numFmtId="0" fontId="8" fillId="0" borderId="0"/>
    <xf numFmtId="0" fontId="18" fillId="0" borderId="0"/>
    <xf numFmtId="0" fontId="23" fillId="0" borderId="0"/>
    <xf numFmtId="0" fontId="14" fillId="0" borderId="0"/>
    <xf numFmtId="0" fontId="3" fillId="0" borderId="0"/>
    <xf numFmtId="0" fontId="8" fillId="0" borderId="0"/>
    <xf numFmtId="0" fontId="18" fillId="0" borderId="0"/>
    <xf numFmtId="0" fontId="15" fillId="0" borderId="0"/>
    <xf numFmtId="0" fontId="22" fillId="0" borderId="0"/>
    <xf numFmtId="0" fontId="13" fillId="0" borderId="0"/>
    <xf numFmtId="0" fontId="3" fillId="0" borderId="0"/>
    <xf numFmtId="0" fontId="2" fillId="0" borderId="0"/>
    <xf numFmtId="0" fontId="3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41" fillId="0" borderId="0"/>
    <xf numFmtId="9" fontId="41" fillId="0" borderId="0" applyFont="0" applyFill="0" applyBorder="0" applyAlignment="0" applyProtection="0"/>
    <xf numFmtId="165" fontId="41" fillId="0" borderId="0" applyFont="0" applyFill="0" applyBorder="0" applyAlignment="0" applyProtection="0"/>
    <xf numFmtId="0" fontId="18" fillId="0" borderId="0"/>
    <xf numFmtId="166" fontId="18" fillId="0" borderId="0" applyFont="0" applyFill="0" applyBorder="0" applyAlignment="0" applyProtection="0"/>
    <xf numFmtId="43" fontId="32" fillId="0" borderId="0" applyFont="0" applyFill="0" applyBorder="0" applyAlignment="0" applyProtection="0"/>
    <xf numFmtId="43" fontId="18" fillId="0" borderId="0" applyFont="0" applyFill="0" applyBorder="0" applyAlignment="0" applyProtection="0"/>
    <xf numFmtId="43" fontId="13" fillId="0" borderId="0" applyFont="0" applyFill="0" applyBorder="0" applyAlignment="0" applyProtection="0"/>
    <xf numFmtId="0" fontId="42" fillId="0" borderId="0"/>
    <xf numFmtId="0" fontId="43" fillId="0" borderId="0"/>
    <xf numFmtId="0" fontId="44" fillId="0" borderId="0"/>
    <xf numFmtId="0" fontId="14" fillId="0" borderId="0"/>
    <xf numFmtId="0" fontId="15" fillId="0" borderId="0"/>
    <xf numFmtId="0" fontId="15" fillId="0" borderId="0"/>
    <xf numFmtId="0" fontId="15" fillId="0" borderId="0"/>
    <xf numFmtId="170" fontId="15" fillId="0" borderId="0" applyFont="0" applyFill="0" applyBorder="0" applyAlignment="0" applyProtection="0"/>
    <xf numFmtId="0" fontId="8" fillId="0" borderId="0"/>
    <xf numFmtId="0" fontId="45" fillId="0" borderId="0"/>
    <xf numFmtId="43" fontId="45" fillId="0" borderId="0" applyFont="0" applyFill="0" applyBorder="0" applyAlignment="0" applyProtection="0"/>
    <xf numFmtId="0" fontId="2" fillId="0" borderId="0"/>
    <xf numFmtId="0" fontId="13" fillId="0" borderId="0" applyNumberFormat="0" applyFill="0" applyBorder="0" applyAlignment="0" applyProtection="0"/>
    <xf numFmtId="3" fontId="46" fillId="0" borderId="1"/>
    <xf numFmtId="172" fontId="13" fillId="0" borderId="0" applyFont="0" applyFill="0" applyBorder="0" applyAlignment="0" applyProtection="0"/>
    <xf numFmtId="0" fontId="47" fillId="0" borderId="0" applyFont="0" applyFill="0" applyBorder="0" applyAlignment="0" applyProtection="0"/>
    <xf numFmtId="173" fontId="13" fillId="0" borderId="0" applyFont="0" applyFill="0" applyBorder="0" applyAlignment="0" applyProtection="0"/>
    <xf numFmtId="0" fontId="15" fillId="0" borderId="0" applyNumberFormat="0" applyFill="0" applyBorder="0" applyAlignment="0" applyProtection="0"/>
    <xf numFmtId="40" fontId="47" fillId="0" borderId="0" applyFont="0" applyFill="0" applyBorder="0" applyAlignment="0" applyProtection="0"/>
    <xf numFmtId="38" fontId="47" fillId="0" borderId="0" applyFont="0" applyFill="0" applyBorder="0" applyAlignment="0" applyProtection="0"/>
    <xf numFmtId="174" fontId="48" fillId="0" borderId="0" applyFont="0" applyFill="0" applyBorder="0" applyAlignment="0" applyProtection="0"/>
    <xf numFmtId="168" fontId="48" fillId="0" borderId="0" applyFont="0" applyFill="0" applyBorder="0" applyAlignment="0" applyProtection="0"/>
    <xf numFmtId="42" fontId="49" fillId="0" borderId="0" applyFont="0" applyFill="0" applyBorder="0" applyAlignment="0" applyProtection="0"/>
    <xf numFmtId="0" fontId="50"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51" fillId="0" borderId="0"/>
    <xf numFmtId="0" fontId="15" fillId="0" borderId="0" applyNumberFormat="0" applyFill="0" applyBorder="0" applyAlignment="0" applyProtection="0"/>
    <xf numFmtId="0" fontId="52" fillId="0" borderId="0"/>
    <xf numFmtId="0" fontId="16" fillId="0" borderId="0"/>
    <xf numFmtId="0" fontId="15" fillId="0" borderId="0"/>
    <xf numFmtId="0" fontId="53" fillId="0" borderId="0"/>
    <xf numFmtId="0" fontId="15" fillId="0" borderId="0"/>
    <xf numFmtId="3" fontId="46" fillId="0" borderId="1"/>
    <xf numFmtId="3" fontId="46" fillId="0" borderId="1"/>
    <xf numFmtId="0" fontId="54" fillId="4" borderId="0"/>
    <xf numFmtId="0" fontId="55" fillId="4" borderId="0"/>
    <xf numFmtId="0" fontId="56" fillId="4" borderId="0"/>
    <xf numFmtId="0" fontId="57" fillId="0" borderId="0">
      <alignment wrapText="1"/>
    </xf>
    <xf numFmtId="0" fontId="58" fillId="0" borderId="0"/>
    <xf numFmtId="175" fontId="59" fillId="0" borderId="0" applyFont="0" applyFill="0" applyBorder="0" applyAlignment="0" applyProtection="0"/>
    <xf numFmtId="0" fontId="60" fillId="0" borderId="0" applyFont="0" applyFill="0" applyBorder="0" applyAlignment="0" applyProtection="0"/>
    <xf numFmtId="176" fontId="59" fillId="0" borderId="0" applyFont="0" applyFill="0" applyBorder="0" applyAlignment="0" applyProtection="0"/>
    <xf numFmtId="0" fontId="60" fillId="0" borderId="0" applyFont="0" applyFill="0" applyBorder="0" applyAlignment="0" applyProtection="0"/>
    <xf numFmtId="177" fontId="59" fillId="0" borderId="0" applyFont="0" applyFill="0" applyBorder="0" applyAlignment="0" applyProtection="0"/>
    <xf numFmtId="0" fontId="60" fillId="0" borderId="0" applyFont="0" applyFill="0" applyBorder="0" applyAlignment="0" applyProtection="0"/>
    <xf numFmtId="165" fontId="59" fillId="0" borderId="0" applyFont="0" applyFill="0" applyBorder="0" applyAlignment="0" applyProtection="0"/>
    <xf numFmtId="0" fontId="60" fillId="0" borderId="0" applyFont="0" applyFill="0" applyBorder="0" applyAlignment="0" applyProtection="0"/>
    <xf numFmtId="0" fontId="60" fillId="0" borderId="0"/>
    <xf numFmtId="0" fontId="61" fillId="0" borderId="0"/>
    <xf numFmtId="0" fontId="60" fillId="0" borderId="0"/>
    <xf numFmtId="0" fontId="62" fillId="0" borderId="0"/>
    <xf numFmtId="0" fontId="63" fillId="0" borderId="0" applyFill="0" applyBorder="0" applyAlignment="0"/>
    <xf numFmtId="0" fontId="64" fillId="0" borderId="0"/>
    <xf numFmtId="43" fontId="18" fillId="0" borderId="0" applyFont="0" applyFill="0" applyBorder="0" applyAlignment="0" applyProtection="0"/>
    <xf numFmtId="43" fontId="21" fillId="0" borderId="0" applyFont="0" applyFill="0" applyBorder="0" applyAlignment="0" applyProtection="0"/>
    <xf numFmtId="43" fontId="18"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3" fontId="15" fillId="0" borderId="0" applyFont="0" applyFill="0" applyBorder="0" applyAlignment="0" applyProtection="0"/>
    <xf numFmtId="178" fontId="15" fillId="0" borderId="0" applyFont="0" applyFill="0" applyBorder="0" applyAlignment="0" applyProtection="0"/>
    <xf numFmtId="0" fontId="15" fillId="0" borderId="0" applyFont="0" applyFill="0" applyBorder="0" applyAlignment="0" applyProtection="0"/>
    <xf numFmtId="179" fontId="15" fillId="0" borderId="0" applyFont="0" applyFill="0" applyBorder="0" applyAlignment="0" applyProtection="0"/>
    <xf numFmtId="180" fontId="15" fillId="0" borderId="0" applyFont="0" applyFill="0" applyBorder="0" applyAlignment="0" applyProtection="0"/>
    <xf numFmtId="181" fontId="13" fillId="0" borderId="0" applyFont="0" applyFill="0" applyBorder="0" applyAlignment="0" applyProtection="0"/>
    <xf numFmtId="2" fontId="15" fillId="0" borderId="0" applyFont="0" applyFill="0" applyBorder="0" applyAlignment="0" applyProtection="0"/>
    <xf numFmtId="38" fontId="65" fillId="3" borderId="0" applyNumberFormat="0" applyBorder="0" applyAlignment="0" applyProtection="0"/>
    <xf numFmtId="0" fontId="66" fillId="0" borderId="0">
      <alignment horizontal="left"/>
    </xf>
    <xf numFmtId="0" fontId="20" fillId="0" borderId="15" applyNumberFormat="0" applyAlignment="0" applyProtection="0">
      <alignment horizontal="left" vertical="center"/>
    </xf>
    <xf numFmtId="0" fontId="20" fillId="0" borderId="8">
      <alignment horizontal="left" vertical="center"/>
    </xf>
    <xf numFmtId="182" fontId="67" fillId="0" borderId="0">
      <protection locked="0"/>
    </xf>
    <xf numFmtId="182" fontId="67" fillId="0" borderId="0">
      <protection locked="0"/>
    </xf>
    <xf numFmtId="10" fontId="65" fillId="3" borderId="1" applyNumberFormat="0" applyBorder="0" applyAlignment="0" applyProtection="0"/>
    <xf numFmtId="0" fontId="14" fillId="0" borderId="0"/>
    <xf numFmtId="38" fontId="16" fillId="0" borderId="0" applyFont="0" applyFill="0" applyBorder="0" applyAlignment="0" applyProtection="0"/>
    <xf numFmtId="4" fontId="68" fillId="0" borderId="0" applyFont="0" applyFill="0" applyBorder="0" applyAlignment="0" applyProtection="0"/>
    <xf numFmtId="38" fontId="16" fillId="0" borderId="0" applyFont="0" applyFill="0" applyBorder="0" applyAlignment="0" applyProtection="0"/>
    <xf numFmtId="40" fontId="16" fillId="0" borderId="0" applyFont="0" applyFill="0" applyBorder="0" applyAlignment="0" applyProtection="0"/>
    <xf numFmtId="0" fontId="69" fillId="0" borderId="16"/>
    <xf numFmtId="183" fontId="13" fillId="0" borderId="9"/>
    <xf numFmtId="184" fontId="16" fillId="0" borderId="0" applyFont="0" applyFill="0" applyBorder="0" applyAlignment="0" applyProtection="0"/>
    <xf numFmtId="185" fontId="70" fillId="0" borderId="0" applyFont="0" applyFill="0" applyBorder="0" applyAlignment="0" applyProtection="0"/>
    <xf numFmtId="0" fontId="14" fillId="0" borderId="0" applyNumberFormat="0" applyFont="0" applyFill="0" applyAlignment="0"/>
    <xf numFmtId="186" fontId="13" fillId="0" borderId="0"/>
    <xf numFmtId="0" fontId="71" fillId="0" borderId="0"/>
    <xf numFmtId="0" fontId="42" fillId="0" borderId="0"/>
    <xf numFmtId="0" fontId="72" fillId="0" borderId="0"/>
    <xf numFmtId="0" fontId="18" fillId="0" borderId="0"/>
    <xf numFmtId="0" fontId="18" fillId="0" borderId="0"/>
    <xf numFmtId="0" fontId="18" fillId="0" borderId="0"/>
    <xf numFmtId="0" fontId="42" fillId="0" borderId="0"/>
    <xf numFmtId="0" fontId="42" fillId="0" borderId="0"/>
    <xf numFmtId="0" fontId="42" fillId="0" borderId="0"/>
    <xf numFmtId="0" fontId="17" fillId="0" borderId="0"/>
    <xf numFmtId="0" fontId="17" fillId="0" borderId="0" applyProtection="0"/>
    <xf numFmtId="0" fontId="17" fillId="0" borderId="0" applyProtection="0"/>
    <xf numFmtId="0" fontId="17" fillId="0" borderId="0" applyProtection="0"/>
    <xf numFmtId="0" fontId="17" fillId="0" borderId="0" applyProtection="0"/>
    <xf numFmtId="0" fontId="17" fillId="0" borderId="0" applyProtection="0"/>
    <xf numFmtId="0" fontId="73" fillId="0" borderId="0"/>
    <xf numFmtId="0" fontId="15" fillId="0" borderId="0"/>
    <xf numFmtId="0" fontId="2" fillId="0" borderId="0"/>
    <xf numFmtId="0" fontId="2" fillId="0" borderId="0"/>
    <xf numFmtId="0" fontId="17" fillId="0" borderId="0"/>
    <xf numFmtId="0" fontId="42" fillId="0" borderId="0"/>
    <xf numFmtId="0" fontId="42" fillId="0" borderId="0"/>
    <xf numFmtId="0" fontId="42" fillId="0" borderId="0"/>
    <xf numFmtId="0" fontId="42" fillId="0" borderId="0"/>
    <xf numFmtId="0" fontId="42" fillId="0" borderId="0"/>
    <xf numFmtId="0" fontId="42" fillId="0" borderId="0"/>
    <xf numFmtId="0" fontId="15" fillId="0" borderId="0"/>
    <xf numFmtId="0" fontId="42" fillId="0" borderId="0"/>
    <xf numFmtId="0" fontId="15" fillId="0" borderId="0"/>
    <xf numFmtId="0" fontId="13" fillId="0" borderId="0"/>
    <xf numFmtId="0" fontId="74" fillId="0" borderId="0"/>
    <xf numFmtId="0" fontId="75" fillId="0" borderId="0" applyNumberFormat="0" applyFill="0" applyBorder="0" applyProtection="0">
      <alignment vertical="top"/>
    </xf>
    <xf numFmtId="0" fontId="18" fillId="0" borderId="0"/>
    <xf numFmtId="0" fontId="15" fillId="0" borderId="0"/>
    <xf numFmtId="0" fontId="15" fillId="0" borderId="0"/>
    <xf numFmtId="0" fontId="15" fillId="0" borderId="0"/>
    <xf numFmtId="0" fontId="13" fillId="0" borderId="0"/>
    <xf numFmtId="0" fontId="68" fillId="3" borderId="0"/>
    <xf numFmtId="168" fontId="76" fillId="0" borderId="0" applyFont="0" applyFill="0" applyBorder="0" applyAlignment="0" applyProtection="0"/>
    <xf numFmtId="174" fontId="76" fillId="0" borderId="0" applyFont="0" applyFill="0" applyBorder="0" applyAlignment="0" applyProtection="0"/>
    <xf numFmtId="0" fontId="77" fillId="0" borderId="0" applyNumberFormat="0" applyFill="0" applyBorder="0" applyAlignment="0" applyProtection="0"/>
    <xf numFmtId="0" fontId="13" fillId="0" borderId="0" applyNumberFormat="0" applyFill="0" applyBorder="0" applyAlignment="0" applyProtection="0"/>
    <xf numFmtId="0" fontId="15" fillId="0" borderId="0" applyFont="0" applyFill="0" applyBorder="0" applyAlignment="0" applyProtection="0"/>
    <xf numFmtId="0" fontId="34" fillId="0" borderId="0"/>
    <xf numFmtId="10" fontId="15" fillId="0" borderId="0" applyFont="0" applyFill="0" applyBorder="0" applyAlignment="0" applyProtection="0"/>
    <xf numFmtId="0" fontId="13" fillId="0" borderId="0" applyNumberFormat="0" applyFill="0" applyBorder="0" applyAlignment="0" applyProtection="0"/>
    <xf numFmtId="0" fontId="13" fillId="0" borderId="5">
      <alignment horizontal="center"/>
    </xf>
    <xf numFmtId="0" fontId="58" fillId="0" borderId="0" applyNumberFormat="0" applyFill="0" applyBorder="0" applyAlignment="0" applyProtection="0"/>
    <xf numFmtId="0" fontId="69" fillId="0" borderId="0"/>
    <xf numFmtId="187" fontId="77" fillId="0" borderId="7">
      <alignment horizontal="right" vertical="center"/>
    </xf>
    <xf numFmtId="188" fontId="77" fillId="0" borderId="7">
      <alignment horizontal="center"/>
    </xf>
    <xf numFmtId="0" fontId="77" fillId="0" borderId="0" applyNumberFormat="0" applyFill="0" applyBorder="0" applyAlignment="0" applyProtection="0"/>
    <xf numFmtId="0" fontId="15" fillId="0" borderId="0" applyNumberFormat="0" applyFill="0" applyBorder="0" applyAlignment="0" applyProtection="0"/>
    <xf numFmtId="189" fontId="78" fillId="0" borderId="0" applyFont="0" applyFill="0" applyBorder="0" applyAlignment="0" applyProtection="0"/>
    <xf numFmtId="190" fontId="70" fillId="0" borderId="0" applyFont="0" applyFill="0" applyBorder="0" applyAlignment="0" applyProtection="0"/>
    <xf numFmtId="191" fontId="77" fillId="0" borderId="0"/>
    <xf numFmtId="192" fontId="77" fillId="0" borderId="1"/>
    <xf numFmtId="193" fontId="15" fillId="0" borderId="0" applyFont="0" applyFill="0" applyBorder="0" applyAlignment="0" applyProtection="0"/>
    <xf numFmtId="194" fontId="15" fillId="0" borderId="0" applyFont="0" applyFill="0" applyBorder="0" applyAlignment="0" applyProtection="0"/>
    <xf numFmtId="0" fontId="79" fillId="0" borderId="0" applyNumberFormat="0" applyFill="0" applyBorder="0" applyAlignment="0" applyProtection="0"/>
    <xf numFmtId="0" fontId="80" fillId="0" borderId="0" applyFont="0" applyFill="0" applyBorder="0" applyAlignment="0" applyProtection="0"/>
    <xf numFmtId="0" fontId="80" fillId="0" borderId="0" applyFont="0" applyFill="0" applyBorder="0" applyAlignment="0" applyProtection="0"/>
    <xf numFmtId="0" fontId="7" fillId="0" borderId="0">
      <alignment vertical="center"/>
    </xf>
    <xf numFmtId="40" fontId="81" fillId="0" borderId="0" applyFont="0" applyFill="0" applyBorder="0" applyAlignment="0" applyProtection="0"/>
    <xf numFmtId="38" fontId="81" fillId="0" borderId="0" applyFont="0" applyFill="0" applyBorder="0" applyAlignment="0" applyProtection="0"/>
    <xf numFmtId="0" fontId="81" fillId="0" borderId="0" applyFont="0" applyFill="0" applyBorder="0" applyAlignment="0" applyProtection="0"/>
    <xf numFmtId="0" fontId="81" fillId="0" borderId="0" applyFont="0" applyFill="0" applyBorder="0" applyAlignment="0" applyProtection="0"/>
    <xf numFmtId="9" fontId="82" fillId="0" borderId="0" applyFont="0" applyFill="0" applyBorder="0" applyAlignment="0" applyProtection="0"/>
    <xf numFmtId="0" fontId="83" fillId="0" borderId="0"/>
    <xf numFmtId="0" fontId="84" fillId="0" borderId="10"/>
    <xf numFmtId="0" fontId="85" fillId="0" borderId="0" applyFont="0" applyFill="0" applyBorder="0" applyAlignment="0" applyProtection="0"/>
    <xf numFmtId="0" fontId="85" fillId="0" borderId="0" applyFont="0" applyFill="0" applyBorder="0" applyAlignment="0" applyProtection="0"/>
    <xf numFmtId="195" fontId="85" fillId="0" borderId="0" applyFont="0" applyFill="0" applyBorder="0" applyAlignment="0" applyProtection="0"/>
    <xf numFmtId="196" fontId="85" fillId="0" borderId="0" applyFont="0" applyFill="0" applyBorder="0" applyAlignment="0" applyProtection="0"/>
    <xf numFmtId="0" fontId="86" fillId="0" borderId="0"/>
    <xf numFmtId="0" fontId="14" fillId="0" borderId="0"/>
    <xf numFmtId="174" fontId="17" fillId="0" borderId="0" applyFont="0" applyFill="0" applyBorder="0" applyAlignment="0" applyProtection="0"/>
    <xf numFmtId="168" fontId="17" fillId="0" borderId="0" applyFont="0" applyFill="0" applyBorder="0" applyAlignment="0" applyProtection="0"/>
    <xf numFmtId="197" fontId="15" fillId="0" borderId="0" applyFont="0" applyFill="0" applyBorder="0" applyAlignment="0" applyProtection="0"/>
    <xf numFmtId="0" fontId="87" fillId="0" borderId="0"/>
    <xf numFmtId="198" fontId="17" fillId="0" borderId="0" applyFont="0" applyFill="0" applyBorder="0" applyAlignment="0" applyProtection="0"/>
    <xf numFmtId="199" fontId="49" fillId="0" borderId="0" applyFont="0" applyFill="0" applyBorder="0" applyAlignment="0" applyProtection="0"/>
    <xf numFmtId="200" fontId="17" fillId="0" borderId="0" applyFont="0" applyFill="0" applyBorder="0" applyAlignment="0" applyProtection="0"/>
    <xf numFmtId="168" fontId="16" fillId="0" borderId="0" applyNumberFormat="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8" fillId="0" borderId="0"/>
    <xf numFmtId="0" fontId="18" fillId="0" borderId="0"/>
    <xf numFmtId="43" fontId="1" fillId="0" borderId="0" applyFont="0" applyFill="0" applyBorder="0" applyAlignment="0" applyProtection="0"/>
    <xf numFmtId="43" fontId="1" fillId="0" borderId="0" applyFont="0" applyFill="0" applyBorder="0" applyAlignment="0" applyProtection="0"/>
    <xf numFmtId="0" fontId="1" fillId="0" borderId="0"/>
  </cellStyleXfs>
  <cellXfs count="325">
    <xf numFmtId="0" fontId="0" fillId="0" borderId="0" xfId="0"/>
    <xf numFmtId="0" fontId="4" fillId="0" borderId="0" xfId="0" applyFont="1" applyBorder="1" applyAlignment="1">
      <alignment vertical="center" wrapText="1"/>
    </xf>
    <xf numFmtId="0" fontId="5" fillId="0" borderId="0" xfId="0" applyFont="1" applyBorder="1" applyAlignment="1">
      <alignment horizontal="center" vertical="center" wrapText="1"/>
    </xf>
    <xf numFmtId="0" fontId="5" fillId="0" borderId="0" xfId="0" applyFont="1" applyAlignment="1">
      <alignment horizontal="center" vertical="center" wrapText="1"/>
    </xf>
    <xf numFmtId="0" fontId="6" fillId="0" borderId="3" xfId="0" applyFont="1" applyBorder="1" applyAlignment="1">
      <alignment horizontal="center" vertical="top" wrapText="1"/>
    </xf>
    <xf numFmtId="0" fontId="4" fillId="0" borderId="3" xfId="0" applyFont="1" applyBorder="1" applyAlignment="1">
      <alignment horizontal="center" vertical="top" wrapText="1"/>
    </xf>
    <xf numFmtId="0" fontId="4" fillId="2" borderId="1" xfId="0" applyFont="1" applyFill="1" applyBorder="1" applyAlignment="1">
      <alignment horizontal="center" vertical="center" wrapText="1"/>
    </xf>
    <xf numFmtId="0" fontId="6" fillId="0" borderId="0" xfId="0" applyFont="1" applyBorder="1" applyAlignment="1">
      <alignment vertical="center" wrapText="1"/>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164" fontId="5" fillId="0" borderId="0"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Border="1" applyAlignment="1">
      <alignment horizontal="center" vertical="center" wrapText="1"/>
    </xf>
    <xf numFmtId="164" fontId="4" fillId="0" borderId="0" xfId="0" applyNumberFormat="1" applyFont="1" applyBorder="1" applyAlignment="1">
      <alignment horizontal="center" vertical="center" wrapText="1"/>
    </xf>
    <xf numFmtId="0" fontId="4" fillId="0" borderId="0" xfId="0" applyFont="1" applyAlignment="1">
      <alignment horizontal="center" vertical="center" wrapText="1"/>
    </xf>
    <xf numFmtId="0" fontId="7" fillId="0" borderId="1" xfId="0" applyFont="1" applyFill="1" applyBorder="1" applyAlignment="1">
      <alignment horizontal="center" vertical="center" wrapText="1"/>
    </xf>
    <xf numFmtId="0" fontId="7" fillId="0" borderId="0" xfId="0" applyFont="1" applyFill="1" applyBorder="1" applyAlignment="1">
      <alignment horizontal="center" vertical="center" wrapText="1"/>
    </xf>
    <xf numFmtId="164" fontId="7" fillId="0" borderId="0"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3" fontId="4" fillId="0" borderId="1" xfId="0" applyNumberFormat="1" applyFont="1" applyBorder="1" applyAlignment="1">
      <alignment horizontal="center" vertical="center" wrapText="1"/>
    </xf>
    <xf numFmtId="1" fontId="4" fillId="0" borderId="0" xfId="0" applyNumberFormat="1" applyFont="1" applyBorder="1" applyAlignment="1">
      <alignment horizontal="center" vertical="center" wrapText="1"/>
    </xf>
    <xf numFmtId="3" fontId="4" fillId="0" borderId="0" xfId="0" applyNumberFormat="1" applyFont="1" applyBorder="1" applyAlignment="1">
      <alignment horizontal="center" vertical="center" wrapText="1"/>
    </xf>
    <xf numFmtId="1" fontId="5" fillId="0" borderId="0" xfId="0" applyNumberFormat="1" applyFont="1" applyBorder="1" applyAlignment="1">
      <alignment horizontal="center" vertical="center" wrapText="1"/>
    </xf>
    <xf numFmtId="3" fontId="5" fillId="0" borderId="0"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5" fillId="2" borderId="1" xfId="0" applyFont="1" applyFill="1" applyBorder="1" applyAlignment="1">
      <alignment horizontal="left" vertical="center" wrapText="1"/>
    </xf>
    <xf numFmtId="0" fontId="5" fillId="0" borderId="1" xfId="0" applyFont="1" applyBorder="1" applyAlignment="1">
      <alignment horizontal="left" vertical="center" wrapText="1"/>
    </xf>
    <xf numFmtId="0" fontId="4"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3" fontId="4" fillId="0" borderId="1" xfId="0" applyNumberFormat="1" applyFont="1" applyBorder="1" applyAlignment="1">
      <alignment horizontal="left" vertical="center" wrapText="1"/>
    </xf>
    <xf numFmtId="0" fontId="3" fillId="0" borderId="0" xfId="1"/>
    <xf numFmtId="0" fontId="6" fillId="0" borderId="3" xfId="1" applyFont="1" applyBorder="1" applyAlignment="1">
      <alignment vertical="center"/>
    </xf>
    <xf numFmtId="0" fontId="4" fillId="0" borderId="1" xfId="1" applyFont="1" applyBorder="1" applyAlignment="1">
      <alignment horizontal="center" vertical="center" wrapText="1"/>
    </xf>
    <xf numFmtId="0" fontId="4" fillId="0" borderId="1" xfId="1" applyFont="1" applyBorder="1" applyAlignment="1">
      <alignment vertical="center" wrapText="1"/>
    </xf>
    <xf numFmtId="0" fontId="5" fillId="0" borderId="1" xfId="1" applyFont="1" applyBorder="1" applyAlignment="1">
      <alignment horizontal="center" vertical="center" wrapText="1"/>
    </xf>
    <xf numFmtId="0" fontId="5" fillId="0" borderId="1" xfId="1" applyFont="1" applyBorder="1" applyAlignment="1">
      <alignment vertical="center" wrapText="1"/>
    </xf>
    <xf numFmtId="3" fontId="4" fillId="0" borderId="1" xfId="1" applyNumberFormat="1" applyFont="1" applyBorder="1" applyAlignment="1">
      <alignment horizontal="center" vertical="center" wrapText="1"/>
    </xf>
    <xf numFmtId="3" fontId="5" fillId="0" borderId="1" xfId="1" applyNumberFormat="1" applyFont="1" applyBorder="1" applyAlignment="1">
      <alignment horizontal="center" vertical="center" wrapText="1"/>
    </xf>
    <xf numFmtId="0" fontId="5" fillId="0" borderId="0" xfId="1" applyFont="1"/>
    <xf numFmtId="0" fontId="11" fillId="2" borderId="1" xfId="1" applyFont="1" applyFill="1" applyBorder="1" applyAlignment="1">
      <alignment horizontal="center" vertical="center" wrapText="1"/>
    </xf>
    <xf numFmtId="0" fontId="12" fillId="2" borderId="1" xfId="1" applyFont="1" applyFill="1" applyBorder="1" applyAlignment="1">
      <alignment horizontal="center" vertical="center" wrapText="1"/>
    </xf>
    <xf numFmtId="0" fontId="12" fillId="2" borderId="1" xfId="1" applyFont="1" applyFill="1" applyBorder="1" applyAlignment="1">
      <alignment vertical="center" wrapText="1"/>
    </xf>
    <xf numFmtId="0" fontId="9" fillId="2" borderId="1" xfId="1" applyFont="1" applyFill="1" applyBorder="1" applyAlignment="1">
      <alignment horizontal="center" vertical="center" wrapText="1"/>
    </xf>
    <xf numFmtId="0" fontId="9" fillId="2" borderId="1" xfId="1" applyFont="1" applyFill="1" applyBorder="1" applyAlignment="1">
      <alignment vertical="center" wrapText="1"/>
    </xf>
    <xf numFmtId="0" fontId="27" fillId="0" borderId="0" xfId="47" applyFont="1" applyFill="1" applyAlignment="1">
      <alignment horizontal="center" vertical="center"/>
    </xf>
    <xf numFmtId="0" fontId="28" fillId="0" borderId="1" xfId="47" applyFont="1" applyFill="1" applyBorder="1" applyAlignment="1">
      <alignment horizontal="center" vertical="center" wrapText="1"/>
    </xf>
    <xf numFmtId="0" fontId="25" fillId="0" borderId="0" xfId="47" applyFont="1" applyFill="1" applyAlignment="1">
      <alignment vertical="center"/>
    </xf>
    <xf numFmtId="0" fontId="27" fillId="0" borderId="0" xfId="47" applyFont="1" applyFill="1" applyAlignment="1">
      <alignment vertical="center"/>
    </xf>
    <xf numFmtId="49" fontId="37" fillId="0" borderId="12" xfId="7" applyNumberFormat="1" applyFont="1" applyFill="1" applyBorder="1" applyAlignment="1">
      <alignment vertical="center" wrapText="1"/>
    </xf>
    <xf numFmtId="0" fontId="37" fillId="0" borderId="13" xfId="53" applyFont="1" applyFill="1" applyBorder="1" applyAlignment="1">
      <alignment horizontal="center" vertical="center" wrapText="1"/>
    </xf>
    <xf numFmtId="0" fontId="37" fillId="0" borderId="13" xfId="53" applyFont="1" applyFill="1" applyBorder="1" applyAlignment="1">
      <alignment vertical="center" wrapText="1"/>
    </xf>
    <xf numFmtId="0" fontId="35" fillId="0" borderId="9" xfId="53" applyFont="1" applyFill="1" applyBorder="1" applyAlignment="1">
      <alignment horizontal="center" vertical="center" wrapText="1"/>
    </xf>
    <xf numFmtId="9" fontId="35" fillId="0" borderId="12" xfId="54" applyFont="1" applyFill="1" applyBorder="1" applyAlignment="1">
      <alignment vertical="center" wrapText="1"/>
    </xf>
    <xf numFmtId="0" fontId="34" fillId="0" borderId="12" xfId="53" applyFont="1" applyFill="1" applyBorder="1" applyAlignment="1">
      <alignment horizontal="left" vertical="center" wrapText="1"/>
    </xf>
    <xf numFmtId="3" fontId="34" fillId="0" borderId="12" xfId="53" applyNumberFormat="1" applyFont="1" applyFill="1" applyBorder="1" applyAlignment="1">
      <alignment horizontal="right" vertical="center" wrapText="1"/>
    </xf>
    <xf numFmtId="0" fontId="35" fillId="0" borderId="12" xfId="53" applyFont="1" applyFill="1" applyBorder="1" applyAlignment="1">
      <alignment horizontal="center" vertical="center" wrapText="1"/>
    </xf>
    <xf numFmtId="3" fontId="35" fillId="0" borderId="12" xfId="53" applyNumberFormat="1" applyFont="1" applyFill="1" applyBorder="1" applyAlignment="1">
      <alignment horizontal="right" vertical="center" wrapText="1"/>
    </xf>
    <xf numFmtId="3" fontId="34" fillId="0" borderId="12" xfId="6" applyNumberFormat="1" applyFont="1" applyFill="1" applyBorder="1" applyAlignment="1">
      <alignment horizontal="right" vertical="center" wrapText="1"/>
    </xf>
    <xf numFmtId="3" fontId="34" fillId="0" borderId="12" xfId="50" applyNumberFormat="1" applyFont="1" applyFill="1" applyBorder="1" applyAlignment="1">
      <alignment horizontal="right" vertical="center" wrapText="1"/>
    </xf>
    <xf numFmtId="0" fontId="34" fillId="0" borderId="12" xfId="53" applyFont="1" applyFill="1" applyBorder="1" applyAlignment="1">
      <alignment horizontal="center" vertical="center" wrapText="1"/>
    </xf>
    <xf numFmtId="3" fontId="89" fillId="0" borderId="12" xfId="55" applyNumberFormat="1" applyFont="1" applyFill="1" applyBorder="1" applyAlignment="1">
      <alignment horizontal="right" vertical="center" wrapText="1"/>
    </xf>
    <xf numFmtId="1" fontId="34" fillId="0" borderId="12" xfId="11" applyNumberFormat="1" applyFont="1" applyFill="1" applyBorder="1" applyAlignment="1">
      <alignment horizontal="left" vertical="center" wrapText="1"/>
    </xf>
    <xf numFmtId="0" fontId="40" fillId="0" borderId="12" xfId="53" applyFont="1" applyFill="1" applyBorder="1" applyAlignment="1">
      <alignment horizontal="center" vertical="center" wrapText="1"/>
    </xf>
    <xf numFmtId="3" fontId="38" fillId="0" borderId="12" xfId="53" applyNumberFormat="1" applyFont="1" applyFill="1" applyBorder="1" applyAlignment="1">
      <alignment vertical="center" wrapText="1"/>
    </xf>
    <xf numFmtId="1" fontId="34" fillId="0" borderId="12" xfId="7" applyNumberFormat="1" applyFont="1" applyFill="1" applyBorder="1" applyAlignment="1">
      <alignment vertical="center" wrapText="1"/>
    </xf>
    <xf numFmtId="3" fontId="89" fillId="0" borderId="12" xfId="50" applyNumberFormat="1" applyFont="1" applyFill="1" applyBorder="1" applyAlignment="1">
      <alignment horizontal="right" vertical="center" wrapText="1"/>
    </xf>
    <xf numFmtId="3" fontId="34" fillId="0" borderId="12" xfId="53" applyNumberFormat="1" applyFont="1" applyFill="1" applyBorder="1" applyAlignment="1">
      <alignment vertical="center" wrapText="1"/>
    </xf>
    <xf numFmtId="49" fontId="34" fillId="0" borderId="12" xfId="7" applyNumberFormat="1" applyFont="1" applyFill="1" applyBorder="1" applyAlignment="1">
      <alignment vertical="center" wrapText="1"/>
    </xf>
    <xf numFmtId="0" fontId="34" fillId="0" borderId="12" xfId="53" applyFont="1" applyFill="1" applyBorder="1" applyAlignment="1">
      <alignment vertical="center" wrapText="1"/>
    </xf>
    <xf numFmtId="49" fontId="34" fillId="0" borderId="12" xfId="7" applyNumberFormat="1" applyFont="1" applyFill="1" applyBorder="1" applyAlignment="1">
      <alignment horizontal="left" vertical="center" wrapText="1"/>
    </xf>
    <xf numFmtId="0" fontId="40" fillId="0" borderId="0" xfId="53" applyFont="1" applyFill="1" applyBorder="1"/>
    <xf numFmtId="0" fontId="35" fillId="0" borderId="0" xfId="53" applyFont="1" applyFill="1" applyBorder="1"/>
    <xf numFmtId="171" fontId="37" fillId="0" borderId="12" xfId="53" applyNumberFormat="1" applyFont="1" applyFill="1" applyBorder="1" applyAlignment="1">
      <alignment horizontal="right" vertical="center" wrapText="1"/>
    </xf>
    <xf numFmtId="0" fontId="5" fillId="0" borderId="0" xfId="72" applyFont="1" applyFill="1"/>
    <xf numFmtId="0" fontId="4" fillId="0" borderId="1" xfId="72" applyFont="1" applyFill="1" applyBorder="1" applyAlignment="1">
      <alignment horizontal="center" vertical="center" wrapText="1"/>
    </xf>
    <xf numFmtId="0" fontId="5" fillId="0" borderId="0" xfId="72" applyFont="1" applyFill="1" applyAlignment="1">
      <alignment wrapText="1"/>
    </xf>
    <xf numFmtId="169" fontId="5" fillId="0" borderId="0" xfId="72" applyNumberFormat="1" applyFont="1" applyFill="1"/>
    <xf numFmtId="0" fontId="30" fillId="0" borderId="0" xfId="72" applyNumberFormat="1" applyFont="1" applyFill="1" applyAlignment="1">
      <alignment horizontal="center" vertical="center"/>
    </xf>
    <xf numFmtId="0" fontId="5" fillId="0" borderId="0" xfId="72" applyFont="1" applyFill="1" applyAlignment="1">
      <alignment horizontal="center"/>
    </xf>
    <xf numFmtId="169" fontId="5" fillId="0" borderId="0" xfId="235" applyNumberFormat="1" applyFont="1" applyFill="1" applyAlignment="1">
      <alignment horizontal="center"/>
    </xf>
    <xf numFmtId="0" fontId="90" fillId="0" borderId="1" xfId="53" applyFont="1" applyFill="1" applyBorder="1" applyAlignment="1">
      <alignment horizontal="center" vertical="center" wrapText="1"/>
    </xf>
    <xf numFmtId="1" fontId="90" fillId="0" borderId="1" xfId="53" applyNumberFormat="1" applyFont="1" applyFill="1" applyBorder="1" applyAlignment="1">
      <alignment horizontal="center" vertical="center" wrapText="1"/>
    </xf>
    <xf numFmtId="0" fontId="34" fillId="0" borderId="0" xfId="53" applyFont="1" applyFill="1" applyBorder="1"/>
    <xf numFmtId="0" fontId="38" fillId="0" borderId="0" xfId="53" applyFont="1" applyFill="1" applyBorder="1"/>
    <xf numFmtId="0" fontId="28" fillId="0" borderId="0" xfId="53" applyFont="1" applyFill="1" applyBorder="1" applyAlignment="1">
      <alignment horizontal="center" vertical="center" wrapText="1"/>
    </xf>
    <xf numFmtId="3" fontId="35" fillId="0" borderId="9" xfId="53" applyNumberFormat="1" applyFont="1" applyFill="1" applyBorder="1" applyAlignment="1">
      <alignment horizontal="right" vertical="center" wrapText="1"/>
    </xf>
    <xf numFmtId="9" fontId="35" fillId="0" borderId="9" xfId="54" applyFont="1" applyFill="1" applyBorder="1" applyAlignment="1">
      <alignment vertical="center" wrapText="1"/>
    </xf>
    <xf numFmtId="4" fontId="34" fillId="0" borderId="12" xfId="53" applyNumberFormat="1" applyFont="1" applyFill="1" applyBorder="1" applyAlignment="1">
      <alignment vertical="center" wrapText="1"/>
    </xf>
    <xf numFmtId="4" fontId="38" fillId="0" borderId="12" xfId="53" applyNumberFormat="1" applyFont="1" applyFill="1" applyBorder="1" applyAlignment="1">
      <alignment vertical="center" wrapText="1"/>
    </xf>
    <xf numFmtId="3" fontId="38" fillId="0" borderId="12" xfId="6" applyNumberFormat="1" applyFont="1" applyFill="1" applyBorder="1" applyAlignment="1">
      <alignment vertical="center" wrapText="1"/>
    </xf>
    <xf numFmtId="4" fontId="34" fillId="0" borderId="12" xfId="53" quotePrefix="1" applyNumberFormat="1" applyFont="1" applyFill="1" applyBorder="1" applyAlignment="1">
      <alignment vertical="center" wrapText="1"/>
    </xf>
    <xf numFmtId="0" fontId="34" fillId="0" borderId="12" xfId="53" applyFont="1" applyFill="1" applyBorder="1" applyAlignment="1">
      <alignment horizontal="right" vertical="center" wrapText="1"/>
    </xf>
    <xf numFmtId="1" fontId="34" fillId="0" borderId="12" xfId="7" applyNumberFormat="1" applyFont="1" applyFill="1" applyBorder="1" applyAlignment="1">
      <alignment horizontal="left" vertical="center" wrapText="1"/>
    </xf>
    <xf numFmtId="3" fontId="34" fillId="0" borderId="12" xfId="8" applyNumberFormat="1" applyFont="1" applyFill="1" applyBorder="1" applyAlignment="1">
      <alignment horizontal="right" vertical="center" wrapText="1"/>
    </xf>
    <xf numFmtId="3" fontId="34" fillId="0" borderId="12" xfId="55" applyNumberFormat="1" applyFont="1" applyFill="1" applyBorder="1" applyAlignment="1">
      <alignment vertical="center" wrapText="1"/>
    </xf>
    <xf numFmtId="0" fontId="34" fillId="0" borderId="12" xfId="10" applyFont="1" applyFill="1" applyBorder="1" applyAlignment="1">
      <alignment vertical="center" wrapText="1"/>
    </xf>
    <xf numFmtId="166" fontId="34" fillId="0" borderId="12" xfId="12" applyNumberFormat="1" applyFont="1" applyFill="1" applyBorder="1" applyAlignment="1">
      <alignment horizontal="left" vertical="center" wrapText="1"/>
    </xf>
    <xf numFmtId="2" fontId="34" fillId="0" borderId="12" xfId="13" applyNumberFormat="1" applyFont="1" applyFill="1" applyBorder="1" applyAlignment="1">
      <alignment vertical="center" wrapText="1"/>
    </xf>
    <xf numFmtId="3" fontId="34" fillId="0" borderId="12" xfId="240" applyNumberFormat="1" applyFont="1" applyFill="1" applyBorder="1" applyAlignment="1">
      <alignment horizontal="right" vertical="center" wrapText="1"/>
    </xf>
    <xf numFmtId="3" fontId="34" fillId="0" borderId="12" xfId="241" applyNumberFormat="1" applyFont="1" applyFill="1" applyBorder="1" applyAlignment="1">
      <alignment horizontal="left" vertical="center" wrapText="1"/>
    </xf>
    <xf numFmtId="3" fontId="34" fillId="0" borderId="12" xfId="7" applyNumberFormat="1" applyFont="1" applyFill="1" applyBorder="1" applyAlignment="1">
      <alignment vertical="center" wrapText="1"/>
    </xf>
    <xf numFmtId="3" fontId="38" fillId="0" borderId="12" xfId="7" quotePrefix="1" applyNumberFormat="1" applyFont="1" applyFill="1" applyBorder="1" applyAlignment="1">
      <alignment vertical="center" wrapText="1"/>
    </xf>
    <xf numFmtId="3" fontId="38" fillId="0" borderId="12" xfId="6" applyNumberFormat="1" applyFont="1" applyFill="1" applyBorder="1" applyAlignment="1">
      <alignment horizontal="right" vertical="center" wrapText="1"/>
    </xf>
    <xf numFmtId="9" fontId="35" fillId="0" borderId="13" xfId="54" applyFont="1" applyFill="1" applyBorder="1" applyAlignment="1">
      <alignment vertical="center" wrapText="1"/>
    </xf>
    <xf numFmtId="3" fontId="35" fillId="0" borderId="13" xfId="53" applyNumberFormat="1" applyFont="1" applyFill="1" applyBorder="1" applyAlignment="1">
      <alignment horizontal="right" vertical="center" wrapText="1"/>
    </xf>
    <xf numFmtId="3" fontId="34" fillId="0" borderId="12" xfId="6" applyNumberFormat="1" applyFont="1" applyFill="1" applyBorder="1" applyAlignment="1">
      <alignment vertical="center" wrapText="1"/>
    </xf>
    <xf numFmtId="4" fontId="38" fillId="0" borderId="12" xfId="53" quotePrefix="1" applyNumberFormat="1" applyFont="1" applyFill="1" applyBorder="1" applyAlignment="1">
      <alignment vertical="center" wrapText="1"/>
    </xf>
    <xf numFmtId="0" fontId="7" fillId="0" borderId="0" xfId="53" applyFont="1" applyFill="1" applyBorder="1"/>
    <xf numFmtId="0" fontId="27" fillId="0" borderId="0" xfId="33" applyFont="1" applyFill="1" applyBorder="1" applyAlignment="1"/>
    <xf numFmtId="0" fontId="33" fillId="0" borderId="0" xfId="33" applyFont="1" applyFill="1" applyBorder="1" applyAlignment="1">
      <alignment horizontal="center"/>
    </xf>
    <xf numFmtId="0" fontId="7" fillId="0" borderId="0" xfId="33" applyFont="1" applyFill="1" applyBorder="1"/>
    <xf numFmtId="0" fontId="39" fillId="0" borderId="0" xfId="53" applyFont="1" applyFill="1" applyBorder="1"/>
    <xf numFmtId="0" fontId="37" fillId="0" borderId="0" xfId="53" applyFont="1" applyFill="1" applyBorder="1" applyAlignment="1">
      <alignment horizontal="center" vertical="center" wrapText="1"/>
    </xf>
    <xf numFmtId="0" fontId="37" fillId="0" borderId="0" xfId="53" applyFont="1" applyFill="1" applyBorder="1" applyAlignment="1">
      <alignment vertical="center" wrapText="1"/>
    </xf>
    <xf numFmtId="0" fontId="36" fillId="0" borderId="0" xfId="53" applyFont="1" applyFill="1" applyBorder="1" applyAlignment="1">
      <alignment horizontal="center" vertical="center" wrapText="1"/>
    </xf>
    <xf numFmtId="0" fontId="90" fillId="0" borderId="0" xfId="53" applyFont="1" applyFill="1" applyBorder="1"/>
    <xf numFmtId="0" fontId="37" fillId="0" borderId="0" xfId="53" applyFont="1" applyFill="1" applyBorder="1" applyAlignment="1">
      <alignment horizontal="right" vertical="center" wrapText="1"/>
    </xf>
    <xf numFmtId="0" fontId="36" fillId="0" borderId="0" xfId="53" applyFont="1" applyFill="1" applyBorder="1" applyAlignment="1">
      <alignment horizontal="left" vertical="center" wrapText="1"/>
    </xf>
    <xf numFmtId="0" fontId="36" fillId="0" borderId="0" xfId="53" applyFont="1" applyFill="1" applyBorder="1" applyAlignment="1">
      <alignment horizontal="right" vertical="center" wrapText="1"/>
    </xf>
    <xf numFmtId="0" fontId="36" fillId="0" borderId="0" xfId="53" applyFont="1" applyFill="1" applyBorder="1" applyAlignment="1">
      <alignment vertical="center" wrapText="1"/>
    </xf>
    <xf numFmtId="0" fontId="28" fillId="0" borderId="0" xfId="53" applyFont="1" applyFill="1" applyBorder="1"/>
    <xf numFmtId="0" fontId="7" fillId="0" borderId="0" xfId="53" applyFont="1" applyFill="1" applyBorder="1" applyAlignment="1">
      <alignment horizontal="center"/>
    </xf>
    <xf numFmtId="0" fontId="7" fillId="0" borderId="0" xfId="53" applyFont="1" applyFill="1" applyBorder="1" applyAlignment="1">
      <alignment horizontal="right"/>
    </xf>
    <xf numFmtId="0" fontId="35" fillId="0" borderId="1" xfId="53" applyFont="1" applyFill="1" applyBorder="1" applyAlignment="1">
      <alignment horizontal="center" vertical="center" wrapText="1"/>
    </xf>
    <xf numFmtId="0" fontId="88" fillId="0" borderId="1" xfId="53" applyFont="1" applyFill="1" applyBorder="1" applyAlignment="1">
      <alignment horizontal="center" vertical="center" wrapText="1"/>
    </xf>
    <xf numFmtId="3" fontId="88" fillId="0" borderId="1" xfId="53" applyNumberFormat="1" applyFont="1" applyFill="1" applyBorder="1" applyAlignment="1">
      <alignment horizontal="right" vertical="center" wrapText="1"/>
    </xf>
    <xf numFmtId="9" fontId="35" fillId="0" borderId="1" xfId="54" applyFont="1" applyFill="1" applyBorder="1" applyAlignment="1">
      <alignment vertical="center" wrapText="1"/>
    </xf>
    <xf numFmtId="0" fontId="35" fillId="0" borderId="1" xfId="53" applyFont="1" applyFill="1" applyBorder="1" applyAlignment="1">
      <alignment horizontal="left" vertical="center" wrapText="1"/>
    </xf>
    <xf numFmtId="3" fontId="35" fillId="0" borderId="1" xfId="53" applyNumberFormat="1" applyFont="1" applyFill="1" applyBorder="1" applyAlignment="1">
      <alignment horizontal="right" vertical="center" wrapText="1"/>
    </xf>
    <xf numFmtId="4" fontId="35" fillId="0" borderId="1" xfId="53" applyNumberFormat="1" applyFont="1" applyFill="1" applyBorder="1" applyAlignment="1">
      <alignment vertical="center" wrapText="1"/>
    </xf>
    <xf numFmtId="3" fontId="35" fillId="0" borderId="1" xfId="53" applyNumberFormat="1" applyFont="1" applyFill="1" applyBorder="1" applyAlignment="1">
      <alignment vertical="center" wrapText="1"/>
    </xf>
    <xf numFmtId="4" fontId="34" fillId="0" borderId="9" xfId="53" applyNumberFormat="1" applyFont="1" applyFill="1" applyBorder="1" applyAlignment="1">
      <alignment vertical="center" wrapText="1"/>
    </xf>
    <xf numFmtId="3" fontId="34" fillId="0" borderId="9" xfId="53" applyNumberFormat="1" applyFont="1" applyFill="1" applyBorder="1" applyAlignment="1">
      <alignment vertical="center" wrapText="1"/>
    </xf>
    <xf numFmtId="3" fontId="88" fillId="0" borderId="9" xfId="53" applyNumberFormat="1" applyFont="1" applyFill="1" applyBorder="1" applyAlignment="1">
      <alignment horizontal="right" vertical="center" wrapText="1"/>
    </xf>
    <xf numFmtId="0" fontId="40" fillId="0" borderId="13" xfId="53" applyFont="1" applyFill="1" applyBorder="1" applyAlignment="1">
      <alignment horizontal="center" vertical="center" wrapText="1"/>
    </xf>
    <xf numFmtId="4" fontId="34" fillId="0" borderId="13" xfId="53" applyNumberFormat="1" applyFont="1" applyFill="1" applyBorder="1" applyAlignment="1">
      <alignment vertical="center" wrapText="1"/>
    </xf>
    <xf numFmtId="3" fontId="38" fillId="0" borderId="13" xfId="53" applyNumberFormat="1" applyFont="1" applyFill="1" applyBorder="1" applyAlignment="1">
      <alignment vertical="center" wrapText="1"/>
    </xf>
    <xf numFmtId="0" fontId="35" fillId="0" borderId="13" xfId="53" applyFont="1" applyFill="1" applyBorder="1" applyAlignment="1">
      <alignment horizontal="center" vertical="center" wrapText="1"/>
    </xf>
    <xf numFmtId="4" fontId="34" fillId="0" borderId="13" xfId="53" quotePrefix="1" applyNumberFormat="1" applyFont="1" applyFill="1" applyBorder="1" applyAlignment="1">
      <alignment vertical="center" wrapText="1"/>
    </xf>
    <xf numFmtId="3" fontId="34" fillId="0" borderId="13" xfId="53" applyNumberFormat="1" applyFont="1" applyFill="1" applyBorder="1" applyAlignment="1">
      <alignment vertical="center" wrapText="1"/>
    </xf>
    <xf numFmtId="0" fontId="34" fillId="0" borderId="9" xfId="53" applyFont="1" applyFill="1" applyBorder="1" applyAlignment="1">
      <alignment horizontal="right" vertical="center" wrapText="1"/>
    </xf>
    <xf numFmtId="3" fontId="34" fillId="0" borderId="9" xfId="53" applyNumberFormat="1" applyFont="1" applyFill="1" applyBorder="1" applyAlignment="1">
      <alignment horizontal="right" vertical="center" wrapText="1"/>
    </xf>
    <xf numFmtId="0" fontId="34" fillId="0" borderId="13" xfId="53" applyFont="1" applyFill="1" applyBorder="1" applyAlignment="1">
      <alignment horizontal="right" vertical="center" wrapText="1"/>
    </xf>
    <xf numFmtId="3" fontId="34" fillId="0" borderId="13" xfId="53" applyNumberFormat="1" applyFont="1" applyFill="1" applyBorder="1" applyAlignment="1">
      <alignment horizontal="right" vertical="center" wrapText="1"/>
    </xf>
    <xf numFmtId="0" fontId="35" fillId="0" borderId="1" xfId="53" applyFont="1" applyFill="1" applyBorder="1" applyAlignment="1">
      <alignment vertical="center" wrapText="1"/>
    </xf>
    <xf numFmtId="1" fontId="34" fillId="0" borderId="9" xfId="7" applyNumberFormat="1" applyFont="1" applyFill="1" applyBorder="1" applyAlignment="1">
      <alignment horizontal="left" vertical="center" wrapText="1"/>
    </xf>
    <xf numFmtId="3" fontId="34" fillId="0" borderId="9" xfId="8" applyNumberFormat="1" applyFont="1" applyFill="1" applyBorder="1" applyAlignment="1">
      <alignment horizontal="right" vertical="center" wrapText="1"/>
    </xf>
    <xf numFmtId="1" fontId="34" fillId="0" borderId="13" xfId="7" applyNumberFormat="1" applyFont="1" applyFill="1" applyBorder="1" applyAlignment="1">
      <alignment horizontal="left" vertical="center" wrapText="1"/>
    </xf>
    <xf numFmtId="3" fontId="34" fillId="0" borderId="13" xfId="8" applyNumberFormat="1" applyFont="1" applyFill="1" applyBorder="1" applyAlignment="1">
      <alignment horizontal="right" vertical="center" wrapText="1"/>
    </xf>
    <xf numFmtId="1" fontId="35" fillId="0" borderId="1" xfId="7" applyNumberFormat="1" applyFont="1" applyFill="1" applyBorder="1" applyAlignment="1">
      <alignment horizontal="left" vertical="center" wrapText="1"/>
    </xf>
    <xf numFmtId="3" fontId="35" fillId="0" borderId="1" xfId="8" applyNumberFormat="1" applyFont="1" applyFill="1" applyBorder="1" applyAlignment="1">
      <alignment horizontal="right" vertical="center" wrapText="1"/>
    </xf>
    <xf numFmtId="49" fontId="34" fillId="0" borderId="9" xfId="7" applyNumberFormat="1" applyFont="1" applyFill="1" applyBorder="1" applyAlignment="1">
      <alignment horizontal="left" vertical="center" wrapText="1"/>
    </xf>
    <xf numFmtId="2" fontId="34" fillId="0" borderId="13" xfId="13" applyNumberFormat="1" applyFont="1" applyFill="1" applyBorder="1" applyAlignment="1">
      <alignment vertical="center" wrapText="1"/>
    </xf>
    <xf numFmtId="3" fontId="34" fillId="0" borderId="13" xfId="6" applyNumberFormat="1" applyFont="1" applyFill="1" applyBorder="1" applyAlignment="1">
      <alignment horizontal="right" vertical="center" wrapText="1"/>
    </xf>
    <xf numFmtId="2" fontId="35" fillId="0" borderId="1" xfId="13" applyNumberFormat="1" applyFont="1" applyFill="1" applyBorder="1" applyAlignment="1">
      <alignment vertical="center" wrapText="1"/>
    </xf>
    <xf numFmtId="3" fontId="35" fillId="0" borderId="1" xfId="6" applyNumberFormat="1" applyFont="1" applyFill="1" applyBorder="1" applyAlignment="1">
      <alignment horizontal="right" vertical="center" wrapText="1"/>
    </xf>
    <xf numFmtId="3" fontId="35" fillId="0" borderId="1" xfId="7" applyNumberFormat="1" applyFont="1" applyFill="1" applyBorder="1" applyAlignment="1">
      <alignment vertical="center" wrapText="1"/>
    </xf>
    <xf numFmtId="3" fontId="35" fillId="0" borderId="1" xfId="239" applyNumberFormat="1" applyFont="1" applyFill="1" applyBorder="1" applyAlignment="1">
      <alignment horizontal="right" vertical="center" wrapText="1"/>
    </xf>
    <xf numFmtId="49" fontId="34" fillId="0" borderId="9" xfId="7" applyNumberFormat="1" applyFont="1" applyFill="1" applyBorder="1" applyAlignment="1">
      <alignment vertical="center" wrapText="1"/>
    </xf>
    <xf numFmtId="3" fontId="34" fillId="0" borderId="9" xfId="240" applyNumberFormat="1" applyFont="1" applyFill="1" applyBorder="1" applyAlignment="1">
      <alignment horizontal="right" vertical="center" wrapText="1"/>
    </xf>
    <xf numFmtId="3" fontId="34" fillId="0" borderId="9" xfId="6" applyNumberFormat="1" applyFont="1" applyFill="1" applyBorder="1" applyAlignment="1">
      <alignment horizontal="right" vertical="center" wrapText="1"/>
    </xf>
    <xf numFmtId="167" fontId="34" fillId="0" borderId="12" xfId="53" applyNumberFormat="1" applyFont="1" applyFill="1" applyBorder="1" applyAlignment="1">
      <alignment horizontal="right" vertical="center" wrapText="1"/>
    </xf>
    <xf numFmtId="0" fontId="34" fillId="0" borderId="12" xfId="53" applyFont="1" applyFill="1" applyBorder="1"/>
    <xf numFmtId="0" fontId="7" fillId="0" borderId="13" xfId="53" applyFont="1" applyFill="1" applyBorder="1"/>
    <xf numFmtId="0" fontId="34" fillId="0" borderId="0" xfId="53" applyFont="1" applyFill="1" applyBorder="1" applyAlignment="1">
      <alignment vertical="center"/>
    </xf>
    <xf numFmtId="0" fontId="38" fillId="0" borderId="1" xfId="53" applyFont="1" applyFill="1" applyBorder="1" applyAlignment="1">
      <alignment horizontal="center" vertical="center"/>
    </xf>
    <xf numFmtId="3" fontId="38" fillId="0" borderId="1" xfId="4" applyNumberFormat="1" applyFont="1" applyFill="1" applyBorder="1" applyAlignment="1">
      <alignment horizontal="center" vertical="center"/>
    </xf>
    <xf numFmtId="0" fontId="25" fillId="0" borderId="0" xfId="47" applyFont="1" applyFill="1" applyBorder="1" applyAlignment="1">
      <alignment horizontal="center" vertical="center"/>
    </xf>
    <xf numFmtId="0" fontId="25" fillId="0" borderId="0" xfId="47" applyFont="1" applyFill="1" applyBorder="1" applyAlignment="1">
      <alignment horizontal="left" vertical="center"/>
    </xf>
    <xf numFmtId="2" fontId="25" fillId="0" borderId="0" xfId="47" applyNumberFormat="1" applyFont="1" applyFill="1" applyBorder="1" applyAlignment="1">
      <alignment horizontal="center" vertical="center" wrapText="1"/>
    </xf>
    <xf numFmtId="0" fontId="28" fillId="0" borderId="1" xfId="47" applyFont="1" applyFill="1" applyBorder="1" applyAlignment="1">
      <alignment horizontal="left" vertical="center" wrapText="1"/>
    </xf>
    <xf numFmtId="0" fontId="7" fillId="0" borderId="1" xfId="47" quotePrefix="1" applyFont="1" applyFill="1" applyBorder="1" applyAlignment="1">
      <alignment horizontal="left" vertical="center" wrapText="1"/>
    </xf>
    <xf numFmtId="0" fontId="25" fillId="0" borderId="0" xfId="47" applyFont="1" applyFill="1" applyAlignment="1">
      <alignment horizontal="left" vertical="center"/>
    </xf>
    <xf numFmtId="0" fontId="7" fillId="0" borderId="1" xfId="47" applyFont="1" applyFill="1" applyBorder="1" applyAlignment="1">
      <alignment horizontal="left" vertical="center" wrapText="1"/>
    </xf>
    <xf numFmtId="0" fontId="7" fillId="0" borderId="0" xfId="47" quotePrefix="1" applyFont="1" applyFill="1" applyBorder="1" applyAlignment="1">
      <alignment horizontal="left" vertical="center" wrapText="1"/>
    </xf>
    <xf numFmtId="0" fontId="25" fillId="0" borderId="0" xfId="47" applyFont="1" applyFill="1" applyAlignment="1">
      <alignment horizontal="center" vertical="center"/>
    </xf>
    <xf numFmtId="0" fontId="7" fillId="0" borderId="9" xfId="47" quotePrefix="1" applyFont="1" applyFill="1" applyBorder="1" applyAlignment="1">
      <alignment horizontal="left" vertical="center" wrapText="1"/>
    </xf>
    <xf numFmtId="0" fontId="7" fillId="0" borderId="12" xfId="47" quotePrefix="1" applyFont="1" applyFill="1" applyBorder="1" applyAlignment="1">
      <alignment horizontal="left" vertical="center" wrapText="1"/>
    </xf>
    <xf numFmtId="0" fontId="7" fillId="0" borderId="0" xfId="47" applyFont="1" applyFill="1" applyAlignment="1">
      <alignment horizontal="left" vertical="center" wrapText="1"/>
    </xf>
    <xf numFmtId="0" fontId="7" fillId="0" borderId="13" xfId="47" quotePrefix="1" applyFont="1" applyFill="1" applyBorder="1" applyAlignment="1">
      <alignment horizontal="left" vertical="center" wrapText="1"/>
    </xf>
    <xf numFmtId="0" fontId="7" fillId="0" borderId="9" xfId="47" applyFont="1" applyFill="1" applyBorder="1" applyAlignment="1">
      <alignment horizontal="left" vertical="center" wrapText="1"/>
    </xf>
    <xf numFmtId="0" fontId="7" fillId="0" borderId="13" xfId="47" applyFont="1" applyFill="1" applyBorder="1" applyAlignment="1">
      <alignment horizontal="left" vertical="center" wrapText="1"/>
    </xf>
    <xf numFmtId="0" fontId="7" fillId="0" borderId="9" xfId="47" quotePrefix="1" applyFont="1" applyBorder="1" applyAlignment="1">
      <alignment horizontal="left" vertical="center" wrapText="1"/>
    </xf>
    <xf numFmtId="0" fontId="7" fillId="0" borderId="12" xfId="47" quotePrefix="1" applyFont="1" applyBorder="1" applyAlignment="1">
      <alignment horizontal="left" vertical="center" wrapText="1"/>
    </xf>
    <xf numFmtId="0" fontId="7" fillId="0" borderId="13" xfId="47" quotePrefix="1" applyFont="1" applyBorder="1" applyAlignment="1">
      <alignment horizontal="left" vertical="center" wrapText="1"/>
    </xf>
    <xf numFmtId="0" fontId="28" fillId="0" borderId="1" xfId="47" quotePrefix="1" applyFont="1" applyBorder="1" applyAlignment="1">
      <alignment horizontal="left" vertical="center" wrapText="1"/>
    </xf>
    <xf numFmtId="0" fontId="7" fillId="0" borderId="1" xfId="47" quotePrefix="1" applyFont="1" applyBorder="1" applyAlignment="1">
      <alignment horizontal="left" vertical="center" wrapText="1"/>
    </xf>
    <xf numFmtId="0" fontId="7" fillId="0" borderId="4" xfId="47" quotePrefix="1" applyFont="1" applyFill="1" applyBorder="1" applyAlignment="1">
      <alignment horizontal="left" vertical="center" wrapText="1"/>
    </xf>
    <xf numFmtId="2" fontId="25" fillId="0" borderId="0" xfId="47" applyNumberFormat="1" applyFont="1" applyFill="1" applyAlignment="1">
      <alignment horizontal="center" vertical="center" wrapText="1"/>
    </xf>
    <xf numFmtId="0" fontId="28" fillId="0" borderId="1" xfId="47" applyFont="1" applyFill="1" applyBorder="1" applyAlignment="1">
      <alignment horizontal="center" vertical="center"/>
    </xf>
    <xf numFmtId="2" fontId="28" fillId="0" borderId="1" xfId="47" applyNumberFormat="1" applyFont="1" applyFill="1" applyBorder="1" applyAlignment="1">
      <alignment horizontal="center" vertical="center" wrapText="1"/>
    </xf>
    <xf numFmtId="0" fontId="28" fillId="0" borderId="1" xfId="47" applyFont="1" applyFill="1" applyBorder="1" applyAlignment="1">
      <alignment horizontal="left" vertical="center"/>
    </xf>
    <xf numFmtId="0" fontId="7" fillId="0" borderId="13" xfId="47" applyFont="1" applyFill="1" applyBorder="1" applyAlignment="1">
      <alignment horizontal="center" vertical="center"/>
    </xf>
    <xf numFmtId="0" fontId="7" fillId="0" borderId="13" xfId="47" applyFont="1" applyFill="1" applyBorder="1" applyAlignment="1">
      <alignment horizontal="left" vertical="center"/>
    </xf>
    <xf numFmtId="2" fontId="7" fillId="0" borderId="13" xfId="47" applyNumberFormat="1" applyFont="1" applyFill="1" applyBorder="1" applyAlignment="1">
      <alignment horizontal="center" vertical="center" wrapText="1"/>
    </xf>
    <xf numFmtId="0" fontId="7" fillId="0" borderId="9" xfId="47" applyFont="1" applyFill="1" applyBorder="1" applyAlignment="1">
      <alignment horizontal="center" vertical="center"/>
    </xf>
    <xf numFmtId="0" fontId="7" fillId="0" borderId="12" xfId="47" applyFont="1" applyFill="1" applyBorder="1" applyAlignment="1">
      <alignment horizontal="center" vertical="center"/>
    </xf>
    <xf numFmtId="0" fontId="7" fillId="0" borderId="12" xfId="47" applyFont="1" applyFill="1" applyBorder="1" applyAlignment="1">
      <alignment horizontal="left" vertical="center"/>
    </xf>
    <xf numFmtId="2" fontId="7" fillId="0" borderId="12" xfId="47" applyNumberFormat="1" applyFont="1" applyFill="1" applyBorder="1" applyAlignment="1">
      <alignment horizontal="center" vertical="center" wrapText="1"/>
    </xf>
    <xf numFmtId="0" fontId="7" fillId="0" borderId="1" xfId="47" applyFont="1" applyFill="1" applyBorder="1" applyAlignment="1">
      <alignment horizontal="center" vertical="center"/>
    </xf>
    <xf numFmtId="0" fontId="7" fillId="0" borderId="9" xfId="47" applyFont="1" applyFill="1" applyBorder="1" applyAlignment="1">
      <alignment horizontal="left" vertical="center"/>
    </xf>
    <xf numFmtId="2" fontId="7" fillId="0" borderId="9" xfId="47" applyNumberFormat="1" applyFont="1" applyFill="1" applyBorder="1" applyAlignment="1">
      <alignment horizontal="center" vertical="center" wrapText="1"/>
    </xf>
    <xf numFmtId="2" fontId="7" fillId="0" borderId="1" xfId="47" applyNumberFormat="1" applyFont="1" applyFill="1" applyBorder="1" applyAlignment="1">
      <alignment horizontal="center" vertical="center" wrapText="1"/>
    </xf>
    <xf numFmtId="0" fontId="7" fillId="0" borderId="1" xfId="47" applyFont="1" applyFill="1" applyBorder="1" applyAlignment="1">
      <alignment horizontal="left" vertical="center"/>
    </xf>
    <xf numFmtId="0" fontId="7" fillId="0" borderId="1" xfId="47" applyFont="1" applyFill="1" applyBorder="1" applyAlignment="1">
      <alignment horizontal="center" vertical="center" wrapText="1"/>
    </xf>
    <xf numFmtId="0" fontId="7" fillId="0" borderId="9" xfId="47" applyFont="1" applyFill="1" applyBorder="1" applyAlignment="1">
      <alignment horizontal="center" vertical="center" wrapText="1"/>
    </xf>
    <xf numFmtId="0" fontId="7" fillId="0" borderId="12" xfId="47" applyFont="1" applyFill="1" applyBorder="1" applyAlignment="1">
      <alignment horizontal="center" vertical="center" wrapText="1"/>
    </xf>
    <xf numFmtId="0" fontId="7" fillId="0" borderId="13" xfId="47" applyFont="1" applyFill="1" applyBorder="1" applyAlignment="1">
      <alignment horizontal="center" vertical="center" wrapText="1"/>
    </xf>
    <xf numFmtId="0" fontId="7" fillId="0" borderId="12" xfId="47" applyFont="1" applyFill="1" applyBorder="1" applyAlignment="1">
      <alignment horizontal="left" vertical="center" wrapText="1"/>
    </xf>
    <xf numFmtId="0" fontId="7" fillId="0" borderId="9" xfId="47" quotePrefix="1" applyFont="1" applyFill="1" applyBorder="1" applyAlignment="1">
      <alignment horizontal="left" vertical="center"/>
    </xf>
    <xf numFmtId="0" fontId="7" fillId="0" borderId="12" xfId="47" quotePrefix="1" applyFont="1" applyFill="1" applyBorder="1" applyAlignment="1">
      <alignment horizontal="left" vertical="center"/>
    </xf>
    <xf numFmtId="0" fontId="7" fillId="0" borderId="13" xfId="47" quotePrefix="1" applyFont="1" applyFill="1" applyBorder="1" applyAlignment="1">
      <alignment horizontal="left" vertical="center"/>
    </xf>
    <xf numFmtId="0" fontId="7" fillId="0" borderId="4" xfId="47" applyFont="1" applyFill="1" applyBorder="1" applyAlignment="1">
      <alignment vertical="center"/>
    </xf>
    <xf numFmtId="0" fontId="7" fillId="0" borderId="4" xfId="47" applyFont="1" applyFill="1" applyBorder="1" applyAlignment="1">
      <alignment horizontal="center" vertical="center"/>
    </xf>
    <xf numFmtId="0" fontId="7" fillId="0" borderId="11" xfId="47" applyFont="1" applyFill="1" applyBorder="1" applyAlignment="1">
      <alignment horizontal="center" vertical="center"/>
    </xf>
    <xf numFmtId="2" fontId="7" fillId="0" borderId="4" xfId="47" applyNumberFormat="1" applyFont="1" applyFill="1" applyBorder="1" applyAlignment="1">
      <alignment horizontal="center" vertical="center" wrapText="1"/>
    </xf>
    <xf numFmtId="0" fontId="7" fillId="0" borderId="14" xfId="47" applyFont="1" applyFill="1" applyBorder="1" applyAlignment="1">
      <alignment vertical="center"/>
    </xf>
    <xf numFmtId="0" fontId="7" fillId="0" borderId="14" xfId="47" applyFont="1" applyFill="1" applyBorder="1" applyAlignment="1">
      <alignment horizontal="center" vertical="center"/>
    </xf>
    <xf numFmtId="2" fontId="7" fillId="0" borderId="14" xfId="47" applyNumberFormat="1" applyFont="1" applyFill="1" applyBorder="1" applyAlignment="1">
      <alignment horizontal="center" vertical="center" wrapText="1"/>
    </xf>
    <xf numFmtId="0" fontId="7" fillId="0" borderId="11" xfId="47" quotePrefix="1" applyFont="1" applyBorder="1" applyAlignment="1">
      <alignment horizontal="left" vertical="center" wrapText="1"/>
    </xf>
    <xf numFmtId="0" fontId="7" fillId="0" borderId="11" xfId="47" quotePrefix="1" applyFont="1" applyFill="1" applyBorder="1" applyAlignment="1">
      <alignment horizontal="left" vertical="center" wrapText="1"/>
    </xf>
    <xf numFmtId="0" fontId="28" fillId="0" borderId="1" xfId="47" applyFont="1" applyFill="1" applyBorder="1" applyAlignment="1">
      <alignment vertical="center"/>
    </xf>
    <xf numFmtId="0" fontId="28" fillId="0" borderId="5" xfId="47" applyFont="1" applyFill="1" applyBorder="1" applyAlignment="1">
      <alignment horizontal="center" vertical="center"/>
    </xf>
    <xf numFmtId="0" fontId="7" fillId="0" borderId="5" xfId="47" quotePrefix="1" applyFont="1" applyFill="1" applyBorder="1" applyAlignment="1">
      <alignment horizontal="left" vertical="center" wrapText="1"/>
    </xf>
    <xf numFmtId="0" fontId="4" fillId="0" borderId="0" xfId="72" applyFont="1" applyFill="1" applyBorder="1" applyAlignment="1">
      <alignment horizontal="center" vertical="center" wrapText="1"/>
    </xf>
    <xf numFmtId="169" fontId="4" fillId="0" borderId="0" xfId="235" applyNumberFormat="1" applyFont="1" applyFill="1" applyBorder="1" applyAlignment="1">
      <alignment horizontal="center" vertical="center" wrapText="1"/>
    </xf>
    <xf numFmtId="0" fontId="5" fillId="0" borderId="0" xfId="72" applyFont="1" applyFill="1" applyBorder="1" applyAlignment="1">
      <alignment horizontal="center" vertical="center" wrapText="1"/>
    </xf>
    <xf numFmtId="0" fontId="5" fillId="0" borderId="0" xfId="72" applyFont="1" applyFill="1" applyBorder="1" applyAlignment="1">
      <alignment horizontal="left" vertical="center" wrapText="1"/>
    </xf>
    <xf numFmtId="3" fontId="7" fillId="0" borderId="0" xfId="72" applyNumberFormat="1" applyFont="1" applyFill="1" applyBorder="1" applyAlignment="1">
      <alignment horizontal="left" vertical="center" wrapText="1"/>
    </xf>
    <xf numFmtId="169" fontId="7" fillId="0" borderId="0" xfId="235" applyNumberFormat="1" applyFont="1" applyFill="1" applyBorder="1" applyAlignment="1">
      <alignment horizontal="center" vertical="center" wrapText="1"/>
    </xf>
    <xf numFmtId="169" fontId="5" fillId="0" borderId="0" xfId="235" applyNumberFormat="1" applyFont="1" applyFill="1" applyBorder="1" applyAlignment="1">
      <alignment horizontal="center" vertical="center" wrapText="1"/>
    </xf>
    <xf numFmtId="0" fontId="5" fillId="0" borderId="0" xfId="72" quotePrefix="1" applyFont="1" applyFill="1" applyBorder="1" applyAlignment="1">
      <alignment horizontal="left" vertical="center" wrapText="1"/>
    </xf>
    <xf numFmtId="0" fontId="30" fillId="0" borderId="0" xfId="72" applyNumberFormat="1" applyFont="1" applyFill="1" applyBorder="1" applyAlignment="1">
      <alignment horizontal="center" vertical="center"/>
    </xf>
    <xf numFmtId="0" fontId="30" fillId="0" borderId="0" xfId="72" applyNumberFormat="1" applyFont="1" applyFill="1" applyBorder="1" applyAlignment="1">
      <alignment horizontal="center" vertical="center" wrapText="1"/>
    </xf>
    <xf numFmtId="169" fontId="31" fillId="0" borderId="0" xfId="235" applyNumberFormat="1" applyFont="1" applyFill="1" applyBorder="1" applyAlignment="1">
      <alignment horizontal="center" vertical="center"/>
    </xf>
    <xf numFmtId="0" fontId="5" fillId="0" borderId="0" xfId="235" applyNumberFormat="1" applyFont="1" applyFill="1" applyAlignment="1">
      <alignment horizontal="center"/>
    </xf>
    <xf numFmtId="0" fontId="4" fillId="0" borderId="0" xfId="72" applyFont="1" applyFill="1" applyAlignment="1"/>
    <xf numFmtId="0" fontId="6" fillId="0" borderId="0" xfId="72" applyFont="1" applyFill="1" applyAlignment="1"/>
    <xf numFmtId="0" fontId="5" fillId="0" borderId="12" xfId="72" applyFont="1" applyFill="1" applyBorder="1" applyAlignment="1">
      <alignment horizontal="center" vertical="center" wrapText="1"/>
    </xf>
    <xf numFmtId="0" fontId="5" fillId="0" borderId="0" xfId="72" applyFont="1" applyFill="1" applyAlignment="1">
      <alignment horizontal="left" wrapText="1"/>
    </xf>
    <xf numFmtId="0" fontId="5" fillId="0" borderId="0" xfId="235" applyNumberFormat="1" applyFont="1" applyFill="1" applyAlignment="1">
      <alignment horizontal="left" wrapText="1"/>
    </xf>
    <xf numFmtId="0" fontId="7" fillId="0" borderId="12" xfId="238" applyFont="1" applyFill="1" applyBorder="1" applyAlignment="1">
      <alignment horizontal="center" vertical="center" wrapText="1"/>
    </xf>
    <xf numFmtId="0" fontId="5" fillId="0" borderId="12" xfId="72" applyFont="1" applyFill="1" applyBorder="1" applyAlignment="1">
      <alignment horizontal="center" vertical="center" wrapText="1" shrinkToFit="1"/>
    </xf>
    <xf numFmtId="0" fontId="5" fillId="0" borderId="13" xfId="72" applyFont="1" applyFill="1" applyBorder="1" applyAlignment="1">
      <alignment horizontal="center" vertical="center" wrapText="1"/>
    </xf>
    <xf numFmtId="0" fontId="5" fillId="0" borderId="0" xfId="72" applyFont="1" applyFill="1" applyAlignment="1">
      <alignment horizontal="center" vertical="center" wrapText="1"/>
    </xf>
    <xf numFmtId="0" fontId="5" fillId="0" borderId="0" xfId="72" applyFont="1" applyFill="1" applyAlignment="1">
      <alignment horizontal="center" vertical="center"/>
    </xf>
    <xf numFmtId="0" fontId="5" fillId="0" borderId="12" xfId="235" applyNumberFormat="1" applyFont="1" applyFill="1" applyBorder="1" applyAlignment="1">
      <alignment vertical="center" wrapText="1"/>
    </xf>
    <xf numFmtId="0" fontId="5" fillId="0" borderId="12" xfId="72" applyFont="1" applyFill="1" applyBorder="1" applyAlignment="1">
      <alignment vertical="center" wrapText="1"/>
    </xf>
    <xf numFmtId="3" fontId="5" fillId="0" borderId="12" xfId="72" applyNumberFormat="1" applyFont="1" applyFill="1" applyBorder="1" applyAlignment="1">
      <alignment vertical="center" wrapText="1"/>
    </xf>
    <xf numFmtId="169" fontId="5" fillId="0" borderId="12" xfId="72" applyNumberFormat="1" applyFont="1" applyFill="1" applyBorder="1" applyAlignment="1">
      <alignment vertical="center" wrapText="1"/>
    </xf>
    <xf numFmtId="169" fontId="5" fillId="0" borderId="12" xfId="72" quotePrefix="1" applyNumberFormat="1" applyFont="1" applyFill="1" applyBorder="1" applyAlignment="1">
      <alignment vertical="center" wrapText="1"/>
    </xf>
    <xf numFmtId="3" fontId="5" fillId="0" borderId="12" xfId="72" applyNumberFormat="1" applyFont="1" applyFill="1" applyBorder="1" applyAlignment="1">
      <alignment vertical="center" wrapText="1" shrinkToFit="1"/>
    </xf>
    <xf numFmtId="0" fontId="5" fillId="0" borderId="12" xfId="235" applyNumberFormat="1" applyFont="1" applyFill="1" applyBorder="1" applyAlignment="1">
      <alignment vertical="center" wrapText="1" shrinkToFit="1"/>
    </xf>
    <xf numFmtId="0" fontId="5" fillId="0" borderId="13" xfId="72" applyFont="1" applyFill="1" applyBorder="1" applyAlignment="1">
      <alignment vertical="center" wrapText="1"/>
    </xf>
    <xf numFmtId="0" fontId="5" fillId="0" borderId="13" xfId="235" applyNumberFormat="1" applyFont="1" applyFill="1" applyBorder="1" applyAlignment="1">
      <alignment vertical="center" wrapText="1"/>
    </xf>
    <xf numFmtId="0" fontId="5" fillId="0" borderId="11" xfId="72" applyFont="1" applyFill="1" applyBorder="1" applyAlignment="1">
      <alignment horizontal="center" vertical="center" wrapText="1"/>
    </xf>
    <xf numFmtId="3" fontId="5" fillId="0" borderId="11" xfId="72" applyNumberFormat="1" applyFont="1" applyFill="1" applyBorder="1" applyAlignment="1">
      <alignment vertical="center" wrapText="1"/>
    </xf>
    <xf numFmtId="0" fontId="5" fillId="0" borderId="11" xfId="72" applyFont="1" applyFill="1" applyBorder="1" applyAlignment="1">
      <alignment vertical="center" wrapText="1"/>
    </xf>
    <xf numFmtId="0" fontId="5" fillId="0" borderId="11" xfId="235" applyNumberFormat="1" applyFont="1" applyFill="1" applyBorder="1" applyAlignment="1">
      <alignment vertical="center" wrapText="1"/>
    </xf>
    <xf numFmtId="169" fontId="5" fillId="0" borderId="11" xfId="72" applyNumberFormat="1" applyFont="1" applyFill="1" applyBorder="1" applyAlignment="1">
      <alignment vertical="center" wrapText="1"/>
    </xf>
    <xf numFmtId="0" fontId="28" fillId="0" borderId="1" xfId="72" applyFont="1" applyFill="1" applyBorder="1" applyAlignment="1">
      <alignment horizontal="center" vertical="center" wrapText="1"/>
    </xf>
    <xf numFmtId="0" fontId="28" fillId="0" borderId="1" xfId="235" applyNumberFormat="1" applyFont="1" applyFill="1" applyBorder="1" applyAlignment="1">
      <alignment horizontal="center" vertical="center" wrapText="1"/>
    </xf>
    <xf numFmtId="0" fontId="4" fillId="0" borderId="1" xfId="235" applyNumberFormat="1" applyFont="1" applyFill="1" applyBorder="1" applyAlignment="1">
      <alignment vertical="center" wrapText="1"/>
    </xf>
    <xf numFmtId="0" fontId="4" fillId="0" borderId="1" xfId="72" applyFont="1" applyFill="1" applyBorder="1" applyAlignment="1">
      <alignment vertical="center" wrapText="1"/>
    </xf>
    <xf numFmtId="0" fontId="5" fillId="0" borderId="14" xfId="72" applyFont="1" applyFill="1" applyBorder="1" applyAlignment="1">
      <alignment horizontal="center" vertical="center" wrapText="1"/>
    </xf>
    <xf numFmtId="0" fontId="5" fillId="0" borderId="14" xfId="72" applyFont="1" applyFill="1" applyBorder="1" applyAlignment="1">
      <alignment vertical="center" wrapText="1"/>
    </xf>
    <xf numFmtId="0" fontId="5" fillId="0" borderId="12" xfId="72" quotePrefix="1" applyFont="1" applyFill="1" applyBorder="1" applyAlignment="1">
      <alignment vertical="center" wrapText="1"/>
    </xf>
    <xf numFmtId="0" fontId="6" fillId="0" borderId="0" xfId="0" quotePrefix="1" applyFont="1" applyFill="1"/>
    <xf numFmtId="0" fontId="6" fillId="0" borderId="0" xfId="0" applyFont="1" applyFill="1" applyAlignment="1">
      <alignment horizontal="center"/>
    </xf>
    <xf numFmtId="0" fontId="6" fillId="0" borderId="0" xfId="0" applyFont="1" applyFill="1"/>
    <xf numFmtId="0" fontId="7" fillId="0" borderId="14" xfId="47" applyFont="1" applyFill="1" applyBorder="1" applyAlignment="1">
      <alignment horizontal="left" vertical="center"/>
    </xf>
    <xf numFmtId="0" fontId="7" fillId="0" borderId="14" xfId="47" applyFont="1" applyFill="1" applyBorder="1" applyAlignment="1">
      <alignment horizontal="center" vertical="center" wrapText="1"/>
    </xf>
    <xf numFmtId="0" fontId="7" fillId="0" borderId="14" xfId="47"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0" borderId="1" xfId="0" applyFont="1" applyBorder="1" applyAlignment="1">
      <alignment horizontal="left" vertical="center" wrapText="1"/>
    </xf>
    <xf numFmtId="0" fontId="4" fillId="0" borderId="0" xfId="0" applyFont="1" applyBorder="1" applyAlignment="1">
      <alignment horizontal="right" vertical="center" wrapText="1"/>
    </xf>
    <xf numFmtId="0" fontId="6" fillId="0" borderId="0" xfId="0" applyFont="1" applyBorder="1" applyAlignment="1">
      <alignment horizontal="center" vertical="top" wrapText="1"/>
    </xf>
    <xf numFmtId="0" fontId="4" fillId="0" borderId="0" xfId="0" applyFont="1" applyBorder="1" applyAlignment="1">
      <alignment horizontal="center" vertical="top" wrapText="1"/>
    </xf>
    <xf numFmtId="0" fontId="4" fillId="0" borderId="0" xfId="0" applyFont="1" applyBorder="1" applyAlignment="1">
      <alignment horizontal="center" vertical="center" wrapText="1"/>
    </xf>
    <xf numFmtId="0" fontId="4" fillId="0" borderId="0" xfId="1" applyFont="1" applyAlignment="1">
      <alignment horizontal="center" vertical="center"/>
    </xf>
    <xf numFmtId="0" fontId="6" fillId="0" borderId="0" xfId="1" applyFont="1" applyAlignment="1">
      <alignment horizontal="center" vertical="center"/>
    </xf>
    <xf numFmtId="0" fontId="4" fillId="0" borderId="0" xfId="2" applyFont="1" applyBorder="1" applyAlignment="1">
      <alignment horizontal="right" vertical="center" wrapText="1"/>
    </xf>
    <xf numFmtId="0" fontId="6" fillId="0" borderId="0" xfId="1" applyFont="1" applyBorder="1" applyAlignment="1">
      <alignment horizontal="center" vertical="center"/>
    </xf>
    <xf numFmtId="0" fontId="11" fillId="0" borderId="0" xfId="1" applyFont="1" applyAlignment="1">
      <alignment horizontal="center" vertical="center" wrapText="1"/>
    </xf>
    <xf numFmtId="0" fontId="10" fillId="0" borderId="0" xfId="1" applyFont="1" applyAlignment="1">
      <alignment horizontal="center" vertical="center" wrapText="1"/>
    </xf>
    <xf numFmtId="0" fontId="11" fillId="2" borderId="4"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10" fillId="0" borderId="0" xfId="1" applyFont="1" applyBorder="1" applyAlignment="1">
      <alignment horizontal="center" vertical="center" wrapText="1"/>
    </xf>
    <xf numFmtId="0" fontId="11" fillId="2" borderId="1" xfId="1" applyFont="1" applyFill="1" applyBorder="1" applyAlignment="1">
      <alignment horizontal="center" vertical="center" wrapText="1"/>
    </xf>
    <xf numFmtId="0" fontId="28" fillId="0" borderId="0" xfId="33" applyFont="1" applyFill="1" applyBorder="1" applyAlignment="1">
      <alignment horizontal="center" vertical="center"/>
    </xf>
    <xf numFmtId="0" fontId="28" fillId="0" borderId="0" xfId="33" quotePrefix="1" applyFont="1" applyFill="1" applyBorder="1" applyAlignment="1">
      <alignment horizontal="center" vertical="center"/>
    </xf>
    <xf numFmtId="0" fontId="90" fillId="0" borderId="1" xfId="53" applyFont="1" applyFill="1" applyBorder="1" applyAlignment="1">
      <alignment horizontal="center" vertical="center" wrapText="1"/>
    </xf>
    <xf numFmtId="0" fontId="28" fillId="0" borderId="13" xfId="53" applyFont="1" applyFill="1" applyBorder="1" applyAlignment="1">
      <alignment horizontal="center" vertical="center" wrapText="1"/>
    </xf>
    <xf numFmtId="0" fontId="36" fillId="0" borderId="0" xfId="53" applyFont="1" applyFill="1" applyBorder="1" applyAlignment="1">
      <alignment horizontal="center" vertical="center" wrapText="1"/>
    </xf>
    <xf numFmtId="0" fontId="33" fillId="0" borderId="0" xfId="33" quotePrefix="1" applyFont="1" applyFill="1" applyBorder="1" applyAlignment="1">
      <alignment horizontal="center" vertical="center"/>
    </xf>
    <xf numFmtId="0" fontId="91" fillId="0" borderId="3" xfId="53" applyFont="1" applyFill="1" applyBorder="1" applyAlignment="1">
      <alignment horizontal="right"/>
    </xf>
    <xf numFmtId="0" fontId="4" fillId="0" borderId="0" xfId="2" applyFont="1" applyFill="1" applyBorder="1" applyAlignment="1">
      <alignment horizontal="right" vertical="center" wrapText="1"/>
    </xf>
    <xf numFmtId="1" fontId="90" fillId="0" borderId="1" xfId="53" applyNumberFormat="1" applyFont="1" applyFill="1" applyBorder="1" applyAlignment="1">
      <alignment horizontal="center" vertical="center" wrapText="1"/>
    </xf>
    <xf numFmtId="0" fontId="7" fillId="0" borderId="5" xfId="47" applyFont="1" applyFill="1" applyBorder="1" applyAlignment="1">
      <alignment horizontal="left" vertical="center"/>
    </xf>
    <xf numFmtId="0" fontId="7" fillId="0" borderId="11" xfId="47" applyFont="1" applyFill="1" applyBorder="1" applyAlignment="1">
      <alignment horizontal="left" vertical="center"/>
    </xf>
    <xf numFmtId="0" fontId="7" fillId="0" borderId="5" xfId="47" applyFont="1" applyFill="1" applyBorder="1" applyAlignment="1">
      <alignment horizontal="center" vertical="center"/>
    </xf>
    <xf numFmtId="0" fontId="7" fillId="0" borderId="11" xfId="47" applyFont="1" applyFill="1" applyBorder="1" applyAlignment="1">
      <alignment horizontal="center" vertical="center"/>
    </xf>
    <xf numFmtId="2" fontId="7" fillId="0" borderId="5" xfId="47" applyNumberFormat="1" applyFont="1" applyFill="1" applyBorder="1" applyAlignment="1">
      <alignment horizontal="center" vertical="center" wrapText="1"/>
    </xf>
    <xf numFmtId="2" fontId="7" fillId="0" borderId="11" xfId="47" applyNumberFormat="1" applyFont="1" applyFill="1" applyBorder="1" applyAlignment="1">
      <alignment horizontal="center" vertical="center" wrapText="1"/>
    </xf>
    <xf numFmtId="0" fontId="7" fillId="0" borderId="9" xfId="47" applyFont="1" applyFill="1" applyBorder="1" applyAlignment="1">
      <alignment horizontal="center" vertical="center"/>
    </xf>
    <xf numFmtId="0" fontId="7" fillId="0" borderId="13" xfId="47" applyFont="1" applyFill="1" applyBorder="1" applyAlignment="1">
      <alignment horizontal="center" vertical="center"/>
    </xf>
    <xf numFmtId="2" fontId="7" fillId="0" borderId="9" xfId="47" applyNumberFormat="1" applyFont="1" applyFill="1" applyBorder="1" applyAlignment="1">
      <alignment horizontal="center" vertical="center" wrapText="1"/>
    </xf>
    <xf numFmtId="2" fontId="7" fillId="0" borderId="13" xfId="47" applyNumberFormat="1" applyFont="1" applyFill="1" applyBorder="1" applyAlignment="1">
      <alignment horizontal="center" vertical="center" wrapText="1"/>
    </xf>
    <xf numFmtId="0" fontId="7" fillId="0" borderId="12" xfId="47" applyFont="1" applyFill="1" applyBorder="1" applyAlignment="1">
      <alignment horizontal="left" vertical="center"/>
    </xf>
    <xf numFmtId="0" fontId="7" fillId="0" borderId="13" xfId="47" applyFont="1" applyFill="1" applyBorder="1" applyAlignment="1">
      <alignment horizontal="left" vertical="center"/>
    </xf>
    <xf numFmtId="2" fontId="7" fillId="0" borderId="12" xfId="47" applyNumberFormat="1" applyFont="1" applyFill="1" applyBorder="1" applyAlignment="1">
      <alignment horizontal="center" vertical="center" wrapText="1"/>
    </xf>
    <xf numFmtId="0" fontId="28" fillId="0" borderId="1" xfId="47" applyFont="1" applyFill="1" applyBorder="1" applyAlignment="1">
      <alignment horizontal="left" vertical="center"/>
    </xf>
    <xf numFmtId="0" fontId="28" fillId="0" borderId="1" xfId="47" applyFont="1" applyFill="1" applyBorder="1" applyAlignment="1">
      <alignment horizontal="left" vertical="center" wrapText="1"/>
    </xf>
    <xf numFmtId="0" fontId="26" fillId="0" borderId="0" xfId="47" applyFont="1" applyFill="1" applyAlignment="1">
      <alignment horizontal="left" vertical="center"/>
    </xf>
    <xf numFmtId="0" fontId="24" fillId="0" borderId="0" xfId="47" applyFont="1" applyFill="1" applyAlignment="1">
      <alignment horizontal="right" vertical="center" wrapText="1"/>
    </xf>
    <xf numFmtId="0" fontId="7" fillId="0" borderId="12" xfId="47" applyFont="1" applyFill="1" applyBorder="1" applyAlignment="1">
      <alignment horizontal="center" vertical="center"/>
    </xf>
    <xf numFmtId="0" fontId="7" fillId="0" borderId="9" xfId="47" applyFont="1" applyFill="1" applyBorder="1" applyAlignment="1">
      <alignment horizontal="left" vertical="center"/>
    </xf>
    <xf numFmtId="2" fontId="7" fillId="0" borderId="9" xfId="47" applyNumberFormat="1" applyFont="1" applyBorder="1" applyAlignment="1">
      <alignment horizontal="center" vertical="center" wrapText="1"/>
    </xf>
    <xf numFmtId="2" fontId="7" fillId="0" borderId="12" xfId="47" applyNumberFormat="1" applyFont="1" applyBorder="1" applyAlignment="1">
      <alignment horizontal="center" vertical="center" wrapText="1"/>
    </xf>
    <xf numFmtId="0" fontId="24" fillId="0" borderId="0" xfId="47" applyFont="1" applyFill="1" applyAlignment="1">
      <alignment horizontal="center" vertical="center" wrapText="1"/>
    </xf>
    <xf numFmtId="0" fontId="26" fillId="0" borderId="0" xfId="47" applyFont="1" applyFill="1" applyAlignment="1">
      <alignment horizontal="center" vertical="center" wrapText="1"/>
    </xf>
    <xf numFmtId="0" fontId="5" fillId="0" borderId="0" xfId="72" applyFont="1" applyFill="1" applyAlignment="1">
      <alignment horizontal="center"/>
    </xf>
    <xf numFmtId="0" fontId="4" fillId="0" borderId="0" xfId="72" applyFont="1" applyFill="1" applyAlignment="1">
      <alignment horizontal="center" vertical="center"/>
    </xf>
    <xf numFmtId="0" fontId="6" fillId="0" borderId="0" xfId="72" applyFont="1" applyFill="1" applyAlignment="1">
      <alignment horizontal="center" vertical="center"/>
    </xf>
  </cellXfs>
  <cellStyles count="242">
    <cellStyle name="          _x000d__x000a_shell=progman.exe_x000d__x000a_m" xfId="73"/>
    <cellStyle name="#,##0" xfId="74"/>
    <cellStyle name="??" xfId="75"/>
    <cellStyle name="?? [0.00]_PRODUCT DETAIL Q1" xfId="76"/>
    <cellStyle name="?? [0]" xfId="77"/>
    <cellStyle name="?_x001d_??%U©÷u&amp;H©÷9_x0008_?_x0009_s_x000a__x0007__x0001__x0001_" xfId="78"/>
    <cellStyle name="???? [0.00]_PRODUCT DETAIL Q1" xfId="79"/>
    <cellStyle name="????_PRODUCT DETAIL Q1" xfId="80"/>
    <cellStyle name="???[0]_?? DI" xfId="81"/>
    <cellStyle name="???_?? DI" xfId="82"/>
    <cellStyle name="??[0]_MATL COST ANALYSIS" xfId="83"/>
    <cellStyle name="??_ ??? ???? " xfId="84"/>
    <cellStyle name="??A? [0]_ÿÿÿÿÿÿ_1_¢¬???¢â? " xfId="85"/>
    <cellStyle name="??A?_ÿÿÿÿÿÿ_1_¢¬???¢â? " xfId="86"/>
    <cellStyle name="?¡±¢¥?_?¨ù??¢´¢¥_¢¬???¢â? " xfId="87"/>
    <cellStyle name="?ðÇ%U?&amp;H?_x0008_?s_x000a__x0007__x0001__x0001_" xfId="88"/>
    <cellStyle name="_Huong CHI tieu Nhiem vu CTMTQG 2014(1)" xfId="89"/>
    <cellStyle name="_KH.DTC.gd2016-2020 tinh (T2-2015)" xfId="90"/>
    <cellStyle name="•W€_STDFOR" xfId="91"/>
    <cellStyle name="•W_MARINE" xfId="92"/>
    <cellStyle name="W_STDFOR" xfId="93"/>
    <cellStyle name="0.0" xfId="94"/>
    <cellStyle name="0.00" xfId="95"/>
    <cellStyle name="1" xfId="96"/>
    <cellStyle name="2" xfId="97"/>
    <cellStyle name="3" xfId="98"/>
    <cellStyle name="4" xfId="99"/>
    <cellStyle name="6" xfId="100"/>
    <cellStyle name="ÅëÈ­ [0]_¿ì¹°Åë" xfId="101"/>
    <cellStyle name="AeE­ [0]_INQUIRY ¿µ¾÷AßAø " xfId="102"/>
    <cellStyle name="ÅëÈ­_¿ì¹°Åë" xfId="103"/>
    <cellStyle name="AeE­_INQUIRY ¿µ¾÷AßAø " xfId="104"/>
    <cellStyle name="ÄÞ¸¶ [0]_¿ì¹°Åë" xfId="105"/>
    <cellStyle name="AÞ¸¶ [0]_INQUIRY ¿?¾÷AßAø " xfId="106"/>
    <cellStyle name="ÄÞ¸¶_¿ì¹°Åë" xfId="107"/>
    <cellStyle name="AÞ¸¶_INQUIRY ¿?¾÷AßAø " xfId="108"/>
    <cellStyle name="C?AØ_¿?¾÷CoE² " xfId="109"/>
    <cellStyle name="Ç¥ÁØ_´çÃÊ±¸ÀÔ»ý»ê" xfId="110"/>
    <cellStyle name="C￥AØ_¿μ¾÷CoE² " xfId="111"/>
    <cellStyle name="Ç¥ÁØ_PO0862_bldg_BQ" xfId="112"/>
    <cellStyle name="Calc Currency (0)" xfId="113"/>
    <cellStyle name="category" xfId="114"/>
    <cellStyle name="Comma 10" xfId="17"/>
    <cellStyle name="Comma 10 10" xfId="115"/>
    <cellStyle name="Comma 10 10 2" xfId="18"/>
    <cellStyle name="Comma 10 10 2 2" xfId="59"/>
    <cellStyle name="Comma 10 3" xfId="19"/>
    <cellStyle name="Comma 10 4" xfId="20"/>
    <cellStyle name="Comma 10 4 2" xfId="116"/>
    <cellStyle name="Comma 11" xfId="21"/>
    <cellStyle name="Comma 11 2 2" xfId="117"/>
    <cellStyle name="Comma 11 4" xfId="22"/>
    <cellStyle name="Comma 13" xfId="23"/>
    <cellStyle name="Comma 14" xfId="118"/>
    <cellStyle name="Comma 15" xfId="119"/>
    <cellStyle name="Comma 2" xfId="9"/>
    <cellStyle name="Comma 2 2" xfId="24"/>
    <cellStyle name="Comma 2 28" xfId="120"/>
    <cellStyle name="Comma 2 3" xfId="68"/>
    <cellStyle name="Comma 2 3 2" xfId="234"/>
    <cellStyle name="Comma 29 3" xfId="235"/>
    <cellStyle name="Comma 3" xfId="25"/>
    <cellStyle name="Comma 3 2" xfId="26"/>
    <cellStyle name="Comma 32 3" xfId="57"/>
    <cellStyle name="Comma 35" xfId="27"/>
    <cellStyle name="Comma 35 5" xfId="14"/>
    <cellStyle name="Comma 35 5 2" xfId="50"/>
    <cellStyle name="Comma 35 5 3" xfId="15"/>
    <cellStyle name="Comma 35 5 3 2" xfId="51"/>
    <cellStyle name="Comma 35 5 3 3" xfId="240"/>
    <cellStyle name="Comma 35 5 4" xfId="239"/>
    <cellStyle name="Comma 4" xfId="6"/>
    <cellStyle name="Comma 4 2" xfId="8"/>
    <cellStyle name="Comma 4 20" xfId="121"/>
    <cellStyle name="Comma 4 3" xfId="122"/>
    <cellStyle name="Comma 5" xfId="49"/>
    <cellStyle name="Comma 5 2" xfId="28"/>
    <cellStyle name="Comma 54" xfId="29"/>
    <cellStyle name="Comma 6" xfId="55"/>
    <cellStyle name="Comma 6 2" xfId="71"/>
    <cellStyle name="Comma 7" xfId="60"/>
    <cellStyle name="Comma 75" xfId="30"/>
    <cellStyle name="Comma 76" xfId="236"/>
    <cellStyle name="Comma 76 2" xfId="58"/>
    <cellStyle name="Comma 78" xfId="123"/>
    <cellStyle name="Comma 8" xfId="124"/>
    <cellStyle name="Comma0" xfId="125"/>
    <cellStyle name="Currency0" xfId="126"/>
    <cellStyle name="Date" xfId="127"/>
    <cellStyle name="Dezimal [0]_UXO VII" xfId="128"/>
    <cellStyle name="Dezimal_UXO VII" xfId="129"/>
    <cellStyle name="Euro" xfId="130"/>
    <cellStyle name="Fixed" xfId="131"/>
    <cellStyle name="Grey" xfId="132"/>
    <cellStyle name="HEADER" xfId="133"/>
    <cellStyle name="Header1" xfId="134"/>
    <cellStyle name="Header2" xfId="135"/>
    <cellStyle name="Heading1" xfId="136"/>
    <cellStyle name="Heading2" xfId="137"/>
    <cellStyle name="Input [yellow]" xfId="138"/>
    <cellStyle name="Ledger 17 x 11 in" xfId="31"/>
    <cellStyle name="Ledger 17 x 11 in 10" xfId="32"/>
    <cellStyle name="Ledger 17 x 11 in 2" xfId="10"/>
    <cellStyle name="Ledger 17 x 11 in 3" xfId="139"/>
    <cellStyle name="Ledger 17 x 11 in_Cong no theo CV 20-huyen Nghi Xuan" xfId="12"/>
    <cellStyle name="Migliaia (0)_CALPREZZ" xfId="140"/>
    <cellStyle name="Migliaia_ PESO ELETTR." xfId="141"/>
    <cellStyle name="Millares [0]_Well Timing" xfId="142"/>
    <cellStyle name="Millares_Well Timing" xfId="143"/>
    <cellStyle name="Model" xfId="144"/>
    <cellStyle name="moi" xfId="145"/>
    <cellStyle name="Moneda [0]_Well Timing" xfId="146"/>
    <cellStyle name="Moneda_Well Timing" xfId="147"/>
    <cellStyle name="n" xfId="148"/>
    <cellStyle name="Normal" xfId="0" builtinId="0"/>
    <cellStyle name="Normal - Style1" xfId="149"/>
    <cellStyle name="Normal 10" xfId="33"/>
    <cellStyle name="Normal 10 2" xfId="150"/>
    <cellStyle name="Normal 11" xfId="34"/>
    <cellStyle name="Normal 11 4" xfId="237"/>
    <cellStyle name="Normal 11 4 2" xfId="69"/>
    <cellStyle name="Normal 12" xfId="61"/>
    <cellStyle name="Normal 13" xfId="70"/>
    <cellStyle name="Normal 14" xfId="62"/>
    <cellStyle name="Normal 15" xfId="151"/>
    <cellStyle name="Normal 16" xfId="35"/>
    <cellStyle name="Normal 17" xfId="36"/>
    <cellStyle name="Normal 18" xfId="37"/>
    <cellStyle name="Normal 19" xfId="13"/>
    <cellStyle name="Normal 19 4" xfId="152"/>
    <cellStyle name="Normal 2" xfId="1"/>
    <cellStyle name="Normal 2 2" xfId="2"/>
    <cellStyle name="Normal 2 2 2" xfId="72"/>
    <cellStyle name="Normal 2 26 3" xfId="38"/>
    <cellStyle name="Normal 2 3" xfId="48"/>
    <cellStyle name="Normal 2 3 2" xfId="153"/>
    <cellStyle name="Normal 2 3 3" xfId="154"/>
    <cellStyle name="Normal 2 4" xfId="56"/>
    <cellStyle name="Normal 2_Bang bieu" xfId="155"/>
    <cellStyle name="Normal 20" xfId="156"/>
    <cellStyle name="Normal 21" xfId="157"/>
    <cellStyle name="Normal 22" xfId="158"/>
    <cellStyle name="Normal 23" xfId="159"/>
    <cellStyle name="Normal 23 2" xfId="63"/>
    <cellStyle name="Normal 24" xfId="160"/>
    <cellStyle name="Normal 25" xfId="161"/>
    <cellStyle name="Normal 25 3" xfId="39"/>
    <cellStyle name="Normal 25 3 2" xfId="64"/>
    <cellStyle name="Normal 26" xfId="162"/>
    <cellStyle name="Normal 27" xfId="163"/>
    <cellStyle name="Normal 28" xfId="164"/>
    <cellStyle name="Normal 29" xfId="165"/>
    <cellStyle name="Normal 3" xfId="3"/>
    <cellStyle name="Normal 3 2" xfId="166"/>
    <cellStyle name="Normal 30" xfId="167"/>
    <cellStyle name="Normal 31" xfId="168"/>
    <cellStyle name="Normal 31 2 3" xfId="40"/>
    <cellStyle name="Normal 31 2 3 3" xfId="16"/>
    <cellStyle name="Normal 31 2 3 3 2" xfId="52"/>
    <cellStyle name="Normal 31 2 3 3 3" xfId="241"/>
    <cellStyle name="Normal 32" xfId="169"/>
    <cellStyle name="Normal 33" xfId="170"/>
    <cellStyle name="Normal 34" xfId="171"/>
    <cellStyle name="Normal 35" xfId="172"/>
    <cellStyle name="Normal 36" xfId="173"/>
    <cellStyle name="Normal 37" xfId="41"/>
    <cellStyle name="Normal 38" xfId="174"/>
    <cellStyle name="Normal 39" xfId="175"/>
    <cellStyle name="Normal 4" xfId="42"/>
    <cellStyle name="Normal 4 2" xfId="43"/>
    <cellStyle name="Normal 4 2 3" xfId="65"/>
    <cellStyle name="Normal 4_Bang bieu" xfId="176"/>
    <cellStyle name="Normal 40" xfId="177"/>
    <cellStyle name="Normal 5" xfId="44"/>
    <cellStyle name="Normal 5 2" xfId="178"/>
    <cellStyle name="Normal 5_Bao cao chi tiet NSDP thang 13-2010 (KH+TC)" xfId="179"/>
    <cellStyle name="Normal 55" xfId="45"/>
    <cellStyle name="Normal 6" xfId="47"/>
    <cellStyle name="Normal 6 2" xfId="180"/>
    <cellStyle name="Normal 6 3" xfId="181"/>
    <cellStyle name="Normal 7" xfId="53"/>
    <cellStyle name="Normal 77" xfId="46"/>
    <cellStyle name="Normal 8" xfId="66"/>
    <cellStyle name="Normal 8 2" xfId="182"/>
    <cellStyle name="Normal 9" xfId="67"/>
    <cellStyle name="Normal 9 2" xfId="183"/>
    <cellStyle name="Normal 9 3" xfId="184"/>
    <cellStyle name="Normal 9_BieuHD2016-2020Tquang2(OK)" xfId="185"/>
    <cellStyle name="Normal_Bieu mau (CV )" xfId="7"/>
    <cellStyle name="Normal_Bieu mau (CV )_KH KTDN 2013 (File kem) - Bieu tong hop" xfId="11"/>
    <cellStyle name="Normal_Rà soát DAĐTXDCB" xfId="238"/>
    <cellStyle name="Normal_Sheet1_1" xfId="4"/>
    <cellStyle name="Normal1" xfId="186"/>
    <cellStyle name="Normale_ PESO ELETTR." xfId="187"/>
    <cellStyle name="Œ…‹æØ‚è [0.00]_laroux" xfId="188"/>
    <cellStyle name="Œ…‹æØ‚è_laroux" xfId="189"/>
    <cellStyle name="oft Excel]_x000d__x000a_Comment=The open=/f lines load custom functions into the Paste Function list._x000d__x000a_Maximized=2_x000d__x000a_Basics=1_x000d__x000a_A" xfId="190"/>
    <cellStyle name="oft Excel]_x000d__x000a_Comment=The open=/f lines load custom functions into the Paste Function list._x000d__x000a_Maximized=3_x000d__x000a_Basics=1_x000d__x000a_A" xfId="191"/>
    <cellStyle name="omma [0]_Mktg Prog" xfId="192"/>
    <cellStyle name="ormal_Sheet1_1" xfId="193"/>
    <cellStyle name="Percent [2]" xfId="194"/>
    <cellStyle name="Percent 2" xfId="5"/>
    <cellStyle name="Percent 3" xfId="54"/>
    <cellStyle name="s]_x000d__x000a_spooler=yes_x000d__x000a_load=_x000d__x000a_Beep=yes_x000d__x000a_NullPort=None_x000d__x000a_BorderWidth=3_x000d__x000a_CursorBlinkRate=1200_x000d__x000a_DoubleClickSpeed=452_x000d__x000a_Programs=co" xfId="195"/>
    <cellStyle name="style" xfId="196"/>
    <cellStyle name="Style 1" xfId="197"/>
    <cellStyle name="subhead" xfId="198"/>
    <cellStyle name="T" xfId="199"/>
    <cellStyle name="th" xfId="200"/>
    <cellStyle name="þ_x001d_ð·_x000c_æþ'_x000d_ßþU_x0001_Ø_x0005_ü_x0014__x0007__x0001__x0001_" xfId="201"/>
    <cellStyle name="þ_x001d_ðÇ%Uý—&amp;Hý9_x0008_Ÿ_x0009_s_x000a__x0007__x0001__x0001_" xfId="202"/>
    <cellStyle name="Valuta (0)_CALPREZZ" xfId="203"/>
    <cellStyle name="Valuta_ PESO ELETTR." xfId="204"/>
    <cellStyle name="viet" xfId="205"/>
    <cellStyle name="viet2" xfId="206"/>
    <cellStyle name="Währung [0]_UXO VII" xfId="207"/>
    <cellStyle name="Währung_UXO VII" xfId="208"/>
    <cellStyle name="xuan" xfId="209"/>
    <cellStyle name=" [0.00]_ Att. 1- Cover" xfId="210"/>
    <cellStyle name="_ Att. 1- Cover" xfId="211"/>
    <cellStyle name="?_ Att. 1- Cover" xfId="212"/>
    <cellStyle name="똿뗦먛귟 [0.00]_PRODUCT DETAIL Q1" xfId="213"/>
    <cellStyle name="똿뗦먛귟_PRODUCT DETAIL Q1" xfId="214"/>
    <cellStyle name="믅됞 [0.00]_PRODUCT DETAIL Q1" xfId="215"/>
    <cellStyle name="믅됞_PRODUCT DETAIL Q1" xfId="216"/>
    <cellStyle name="백분율_95" xfId="217"/>
    <cellStyle name="뷭?_BOOKSHIP" xfId="218"/>
    <cellStyle name="안건회계법인" xfId="219"/>
    <cellStyle name="콤마 [0]_ 비목별 월별기술 " xfId="220"/>
    <cellStyle name="콤마_ 비목별 월별기술 " xfId="221"/>
    <cellStyle name="통화 [0]_1202" xfId="222"/>
    <cellStyle name="통화_1202" xfId="223"/>
    <cellStyle name="표준_(정보부문)월별인원계획" xfId="224"/>
    <cellStyle name="一般_00Q3902REV.1" xfId="225"/>
    <cellStyle name="千分位[0]_00Q3902REV.1" xfId="226"/>
    <cellStyle name="千分位_00Q3902REV.1" xfId="227"/>
    <cellStyle name="桁区切り_NADUONG BQ (Draft)" xfId="228"/>
    <cellStyle name="標準_BQ（業者）" xfId="229"/>
    <cellStyle name="貨幣 [0]_00Q3902REV.1" xfId="230"/>
    <cellStyle name="貨幣[0]_BRE" xfId="231"/>
    <cellStyle name="貨幣_00Q3902REV.1" xfId="232"/>
    <cellStyle name="通貨_MITSUI1_BQ" xfId="2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1607343</xdr:colOff>
      <xdr:row>2</xdr:row>
      <xdr:rowOff>56028</xdr:rowOff>
    </xdr:from>
    <xdr:to>
      <xdr:col>4</xdr:col>
      <xdr:colOff>549789</xdr:colOff>
      <xdr:row>2</xdr:row>
      <xdr:rowOff>56028</xdr:rowOff>
    </xdr:to>
    <xdr:cxnSp macro="">
      <xdr:nvCxnSpPr>
        <xdr:cNvPr id="3" name="Straight Connector 2"/>
        <xdr:cNvCxnSpPr/>
      </xdr:nvCxnSpPr>
      <xdr:spPr>
        <a:xfrm>
          <a:off x="3238499" y="663247"/>
          <a:ext cx="2180946"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1735634</xdr:colOff>
      <xdr:row>2</xdr:row>
      <xdr:rowOff>42333</xdr:rowOff>
    </xdr:from>
    <xdr:to>
      <xdr:col>3</xdr:col>
      <xdr:colOff>3016239</xdr:colOff>
      <xdr:row>2</xdr:row>
      <xdr:rowOff>42334</xdr:rowOff>
    </xdr:to>
    <xdr:cxnSp macro="">
      <xdr:nvCxnSpPr>
        <xdr:cNvPr id="2" name="Straight Connector 1"/>
        <xdr:cNvCxnSpPr/>
      </xdr:nvCxnSpPr>
      <xdr:spPr>
        <a:xfrm flipV="1">
          <a:off x="4212134" y="444500"/>
          <a:ext cx="3947605" cy="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1908986</xdr:colOff>
      <xdr:row>2</xdr:row>
      <xdr:rowOff>31750</xdr:rowOff>
    </xdr:from>
    <xdr:to>
      <xdr:col>4</xdr:col>
      <xdr:colOff>996174</xdr:colOff>
      <xdr:row>2</xdr:row>
      <xdr:rowOff>31750</xdr:rowOff>
    </xdr:to>
    <xdr:cxnSp macro="">
      <xdr:nvCxnSpPr>
        <xdr:cNvPr id="2" name="Straight Connector 1"/>
        <xdr:cNvCxnSpPr/>
      </xdr:nvCxnSpPr>
      <xdr:spPr>
        <a:xfrm>
          <a:off x="2516205" y="436563"/>
          <a:ext cx="3230563"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2714618</xdr:colOff>
      <xdr:row>2</xdr:row>
      <xdr:rowOff>35719</xdr:rowOff>
    </xdr:from>
    <xdr:to>
      <xdr:col>4</xdr:col>
      <xdr:colOff>154776</xdr:colOff>
      <xdr:row>2</xdr:row>
      <xdr:rowOff>47625</xdr:rowOff>
    </xdr:to>
    <xdr:cxnSp macro="">
      <xdr:nvCxnSpPr>
        <xdr:cNvPr id="2" name="Straight Connector 1"/>
        <xdr:cNvCxnSpPr/>
      </xdr:nvCxnSpPr>
      <xdr:spPr>
        <a:xfrm>
          <a:off x="2976556" y="440532"/>
          <a:ext cx="2893220" cy="119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90</xdr:row>
      <xdr:rowOff>0</xdr:rowOff>
    </xdr:from>
    <xdr:to>
      <xdr:col>1</xdr:col>
      <xdr:colOff>638175</xdr:colOff>
      <xdr:row>90</xdr:row>
      <xdr:rowOff>38100</xdr:rowOff>
    </xdr:to>
    <xdr:sp macro="" textlink="">
      <xdr:nvSpPr>
        <xdr:cNvPr id="2" name="Text Box 19"/>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3" name="Text Box 20"/>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4" name="Text Box 21"/>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5" name="Text Box 25"/>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6" name="Text Box 26"/>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7" name="Text Box 27"/>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8" name="Text Box 22"/>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9" name="Text Box 23"/>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10" name="Text Box 24"/>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11" name="Text Box 25"/>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12" name="Text Box 26"/>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13" name="Text Box 27"/>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14" name="Text Box 22"/>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15" name="Text Box 23"/>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16" name="Text Box 24"/>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47625</xdr:rowOff>
    </xdr:to>
    <xdr:sp macro="" textlink="">
      <xdr:nvSpPr>
        <xdr:cNvPr id="17" name="Text Box 27"/>
        <xdr:cNvSpPr txBox="1">
          <a:spLocks noChangeArrowheads="1"/>
        </xdr:cNvSpPr>
      </xdr:nvSpPr>
      <xdr:spPr bwMode="auto">
        <a:xfrm>
          <a:off x="285750" y="20440650"/>
          <a:ext cx="638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47625</xdr:rowOff>
    </xdr:to>
    <xdr:sp macro="" textlink="">
      <xdr:nvSpPr>
        <xdr:cNvPr id="18" name="Text Box 22"/>
        <xdr:cNvSpPr txBox="1">
          <a:spLocks noChangeArrowheads="1"/>
        </xdr:cNvSpPr>
      </xdr:nvSpPr>
      <xdr:spPr bwMode="auto">
        <a:xfrm>
          <a:off x="285750" y="20440650"/>
          <a:ext cx="638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47625</xdr:rowOff>
    </xdr:to>
    <xdr:sp macro="" textlink="">
      <xdr:nvSpPr>
        <xdr:cNvPr id="19" name="Text Box 23"/>
        <xdr:cNvSpPr txBox="1">
          <a:spLocks noChangeArrowheads="1"/>
        </xdr:cNvSpPr>
      </xdr:nvSpPr>
      <xdr:spPr bwMode="auto">
        <a:xfrm>
          <a:off x="285750" y="20440650"/>
          <a:ext cx="638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47625</xdr:rowOff>
    </xdr:to>
    <xdr:sp macro="" textlink="">
      <xdr:nvSpPr>
        <xdr:cNvPr id="20" name="Text Box 24"/>
        <xdr:cNvSpPr txBox="1">
          <a:spLocks noChangeArrowheads="1"/>
        </xdr:cNvSpPr>
      </xdr:nvSpPr>
      <xdr:spPr bwMode="auto">
        <a:xfrm>
          <a:off x="285750" y="20440650"/>
          <a:ext cx="638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47625</xdr:rowOff>
    </xdr:to>
    <xdr:sp macro="" textlink="">
      <xdr:nvSpPr>
        <xdr:cNvPr id="21" name="Text Box 25"/>
        <xdr:cNvSpPr txBox="1">
          <a:spLocks noChangeArrowheads="1"/>
        </xdr:cNvSpPr>
      </xdr:nvSpPr>
      <xdr:spPr bwMode="auto">
        <a:xfrm>
          <a:off x="285750" y="20440650"/>
          <a:ext cx="638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47625</xdr:rowOff>
    </xdr:to>
    <xdr:sp macro="" textlink="">
      <xdr:nvSpPr>
        <xdr:cNvPr id="22" name="Text Box 26"/>
        <xdr:cNvSpPr txBox="1">
          <a:spLocks noChangeArrowheads="1"/>
        </xdr:cNvSpPr>
      </xdr:nvSpPr>
      <xdr:spPr bwMode="auto">
        <a:xfrm>
          <a:off x="285750" y="20440650"/>
          <a:ext cx="638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47625</xdr:rowOff>
    </xdr:to>
    <xdr:sp macro="" textlink="">
      <xdr:nvSpPr>
        <xdr:cNvPr id="23" name="Text Box 27"/>
        <xdr:cNvSpPr txBox="1">
          <a:spLocks noChangeArrowheads="1"/>
        </xdr:cNvSpPr>
      </xdr:nvSpPr>
      <xdr:spPr bwMode="auto">
        <a:xfrm>
          <a:off x="285750" y="20440650"/>
          <a:ext cx="638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47625</xdr:rowOff>
    </xdr:to>
    <xdr:sp macro="" textlink="">
      <xdr:nvSpPr>
        <xdr:cNvPr id="24" name="Text Box 22"/>
        <xdr:cNvSpPr txBox="1">
          <a:spLocks noChangeArrowheads="1"/>
        </xdr:cNvSpPr>
      </xdr:nvSpPr>
      <xdr:spPr bwMode="auto">
        <a:xfrm>
          <a:off x="285750" y="20440650"/>
          <a:ext cx="638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47625</xdr:rowOff>
    </xdr:to>
    <xdr:sp macro="" textlink="">
      <xdr:nvSpPr>
        <xdr:cNvPr id="25" name="Text Box 25"/>
        <xdr:cNvSpPr txBox="1">
          <a:spLocks noChangeArrowheads="1"/>
        </xdr:cNvSpPr>
      </xdr:nvSpPr>
      <xdr:spPr bwMode="auto">
        <a:xfrm>
          <a:off x="285750" y="20440650"/>
          <a:ext cx="638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47625</xdr:rowOff>
    </xdr:to>
    <xdr:sp macro="" textlink="">
      <xdr:nvSpPr>
        <xdr:cNvPr id="26" name="Text Box 26"/>
        <xdr:cNvSpPr txBox="1">
          <a:spLocks noChangeArrowheads="1"/>
        </xdr:cNvSpPr>
      </xdr:nvSpPr>
      <xdr:spPr bwMode="auto">
        <a:xfrm>
          <a:off x="285750" y="20440650"/>
          <a:ext cx="638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47625</xdr:rowOff>
    </xdr:to>
    <xdr:sp macro="" textlink="">
      <xdr:nvSpPr>
        <xdr:cNvPr id="27" name="Text Box 27"/>
        <xdr:cNvSpPr txBox="1">
          <a:spLocks noChangeArrowheads="1"/>
        </xdr:cNvSpPr>
      </xdr:nvSpPr>
      <xdr:spPr bwMode="auto">
        <a:xfrm>
          <a:off x="285750" y="20440650"/>
          <a:ext cx="638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47625</xdr:rowOff>
    </xdr:to>
    <xdr:sp macro="" textlink="">
      <xdr:nvSpPr>
        <xdr:cNvPr id="28" name="Text Box 22"/>
        <xdr:cNvSpPr txBox="1">
          <a:spLocks noChangeArrowheads="1"/>
        </xdr:cNvSpPr>
      </xdr:nvSpPr>
      <xdr:spPr bwMode="auto">
        <a:xfrm>
          <a:off x="285750" y="20440650"/>
          <a:ext cx="638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47625</xdr:rowOff>
    </xdr:to>
    <xdr:sp macro="" textlink="">
      <xdr:nvSpPr>
        <xdr:cNvPr id="29" name="Text Box 23"/>
        <xdr:cNvSpPr txBox="1">
          <a:spLocks noChangeArrowheads="1"/>
        </xdr:cNvSpPr>
      </xdr:nvSpPr>
      <xdr:spPr bwMode="auto">
        <a:xfrm>
          <a:off x="285750" y="20440650"/>
          <a:ext cx="638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47625</xdr:rowOff>
    </xdr:to>
    <xdr:sp macro="" textlink="">
      <xdr:nvSpPr>
        <xdr:cNvPr id="30" name="Text Box 24"/>
        <xdr:cNvSpPr txBox="1">
          <a:spLocks noChangeArrowheads="1"/>
        </xdr:cNvSpPr>
      </xdr:nvSpPr>
      <xdr:spPr bwMode="auto">
        <a:xfrm>
          <a:off x="285750" y="20440650"/>
          <a:ext cx="638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47625</xdr:rowOff>
    </xdr:to>
    <xdr:sp macro="" textlink="">
      <xdr:nvSpPr>
        <xdr:cNvPr id="31" name="Text Box 1"/>
        <xdr:cNvSpPr txBox="1">
          <a:spLocks noChangeArrowheads="1"/>
        </xdr:cNvSpPr>
      </xdr:nvSpPr>
      <xdr:spPr bwMode="auto">
        <a:xfrm>
          <a:off x="285750" y="20440650"/>
          <a:ext cx="638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32" name="Text Box 3"/>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33" name="Text Box 1"/>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34" name="Text Box 2"/>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35" name="Text Box 19"/>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36" name="Text Box 20"/>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37" name="Text Box 21"/>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38" name="Text Box 25"/>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39" name="Text Box 26"/>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40" name="Text Box 27"/>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41" name="Text Box 22"/>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42" name="Text Box 23"/>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43" name="Text Box 24"/>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44" name="Text Box 25"/>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45" name="Text Box 26"/>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46" name="Text Box 27"/>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47" name="Text Box 22"/>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48" name="Text Box 23"/>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49" name="Text Box 24"/>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50" name="Text Box 3"/>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51" name="Text Box 1"/>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52" name="Text Box 2"/>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53" name="Text Box 19"/>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54" name="Text Box 20"/>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55" name="Text Box 21"/>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56" name="Text Box 25"/>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57" name="Text Box 26"/>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58" name="Text Box 27"/>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59" name="Text Box 22"/>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60" name="Text Box 23"/>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61" name="Text Box 24"/>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62" name="Text Box 25"/>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63" name="Text Box 26"/>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64" name="Text Box 27"/>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65" name="Text Box 22"/>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66" name="Text Box 23"/>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67" name="Text Box 24"/>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68" name="Text Box 3"/>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69" name="Text Box 1"/>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70" name="Text Box 2"/>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71" name="Text Box 19"/>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72" name="Text Box 20"/>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73" name="Text Box 21"/>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74" name="Text Box 25"/>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75" name="Text Box 26"/>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76" name="Text Box 27"/>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77" name="Text Box 22"/>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78" name="Text Box 23"/>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79" name="Text Box 24"/>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80" name="Text Box 25"/>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81" name="Text Box 26"/>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82" name="Text Box 27"/>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83" name="Text Box 22"/>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84" name="Text Box 23"/>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85" name="Text Box 24"/>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86" name="Text Box 3"/>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87" name="Text Box 1"/>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88" name="Text Box 2"/>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89" name="Text Box 19"/>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90" name="Text Box 20"/>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91" name="Text Box 21"/>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92" name="Text Box 25"/>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93" name="Text Box 26"/>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94" name="Text Box 27"/>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95" name="Text Box 22"/>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96" name="Text Box 23"/>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97" name="Text Box 24"/>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98" name="Text Box 25"/>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99" name="Text Box 26"/>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100" name="Text Box 27"/>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101" name="Text Box 22"/>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102" name="Text Box 23"/>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103" name="Text Box 24"/>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104" name="Text Box 3"/>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105" name="Text Box 1"/>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106" name="Text Box 2"/>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107" name="Text Box 19"/>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108" name="Text Box 20"/>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109" name="Text Box 21"/>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110" name="Text Box 25"/>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111" name="Text Box 26"/>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112" name="Text Box 27"/>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113" name="Text Box 22"/>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114" name="Text Box 23"/>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115" name="Text Box 24"/>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116" name="Text Box 25"/>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117" name="Text Box 26"/>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118" name="Text Box 27"/>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119" name="Text Box 22"/>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638175</xdr:colOff>
      <xdr:row>90</xdr:row>
      <xdr:rowOff>38100</xdr:rowOff>
    </xdr:to>
    <xdr:sp macro="" textlink="">
      <xdr:nvSpPr>
        <xdr:cNvPr id="120" name="Text Box 23"/>
        <xdr:cNvSpPr txBox="1">
          <a:spLocks noChangeArrowheads="1"/>
        </xdr:cNvSpPr>
      </xdr:nvSpPr>
      <xdr:spPr bwMode="auto">
        <a:xfrm>
          <a:off x="285750" y="20440650"/>
          <a:ext cx="6381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190500</xdr:colOff>
      <xdr:row>3</xdr:row>
      <xdr:rowOff>57150</xdr:rowOff>
    </xdr:from>
    <xdr:to>
      <xdr:col>10</xdr:col>
      <xdr:colOff>314325</xdr:colOff>
      <xdr:row>3</xdr:row>
      <xdr:rowOff>66675</xdr:rowOff>
    </xdr:to>
    <xdr:cxnSp macro="">
      <xdr:nvCxnSpPr>
        <xdr:cNvPr id="122" name="Straight Connector 121"/>
        <xdr:cNvCxnSpPr/>
      </xdr:nvCxnSpPr>
      <xdr:spPr>
        <a:xfrm flipV="1">
          <a:off x="4229100" y="962025"/>
          <a:ext cx="4543425"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1466850</xdr:colOff>
      <xdr:row>2</xdr:row>
      <xdr:rowOff>57150</xdr:rowOff>
    </xdr:from>
    <xdr:to>
      <xdr:col>3</xdr:col>
      <xdr:colOff>3495675</xdr:colOff>
      <xdr:row>2</xdr:row>
      <xdr:rowOff>57150</xdr:rowOff>
    </xdr:to>
    <xdr:cxnSp macro="">
      <xdr:nvCxnSpPr>
        <xdr:cNvPr id="2" name="Straight Connector 1"/>
        <xdr:cNvCxnSpPr/>
      </xdr:nvCxnSpPr>
      <xdr:spPr>
        <a:xfrm>
          <a:off x="3552825" y="742950"/>
          <a:ext cx="3619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1619250</xdr:colOff>
      <xdr:row>3</xdr:row>
      <xdr:rowOff>11906</xdr:rowOff>
    </xdr:from>
    <xdr:to>
      <xdr:col>4</xdr:col>
      <xdr:colOff>523875</xdr:colOff>
      <xdr:row>3</xdr:row>
      <xdr:rowOff>11906</xdr:rowOff>
    </xdr:to>
    <xdr:cxnSp macro="">
      <xdr:nvCxnSpPr>
        <xdr:cNvPr id="3" name="Straight Connector 2"/>
        <xdr:cNvCxnSpPr/>
      </xdr:nvCxnSpPr>
      <xdr:spPr>
        <a:xfrm>
          <a:off x="4000500" y="583406"/>
          <a:ext cx="377428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view="pageBreakPreview" topLeftCell="A10" zoomScale="80" zoomScaleNormal="85" zoomScaleSheetLayoutView="80" workbookViewId="0">
      <selection activeCell="B20" sqref="B20"/>
    </sheetView>
  </sheetViews>
  <sheetFormatPr defaultColWidth="9.140625" defaultRowHeight="15.75"/>
  <cols>
    <col min="1" max="1" width="6.140625" style="3" customWidth="1"/>
    <col min="2" max="2" width="18.42578125" style="3" bestFit="1" customWidth="1"/>
    <col min="3" max="3" width="28.7109375" style="3" customWidth="1"/>
    <col min="4" max="4" width="19.85546875" style="3" customWidth="1"/>
    <col min="5" max="5" width="46.28515625" style="3" customWidth="1"/>
    <col min="6" max="6" width="15.7109375" style="3" customWidth="1"/>
    <col min="7" max="7" width="9.140625" style="3"/>
    <col min="8" max="8" width="13.5703125" style="3" customWidth="1"/>
    <col min="9" max="16384" width="9.140625" style="3"/>
  </cols>
  <sheetData>
    <row r="1" spans="1:12" ht="32.25" customHeight="1">
      <c r="A1" s="279" t="s">
        <v>119</v>
      </c>
      <c r="B1" s="279"/>
      <c r="C1" s="279"/>
      <c r="D1" s="279"/>
      <c r="E1" s="279"/>
      <c r="F1" s="279"/>
      <c r="G1" s="1"/>
      <c r="H1" s="1"/>
      <c r="I1" s="1"/>
      <c r="J1" s="1"/>
      <c r="K1" s="1"/>
      <c r="L1" s="2"/>
    </row>
    <row r="2" spans="1:12">
      <c r="A2" s="277" t="s">
        <v>931</v>
      </c>
      <c r="B2" s="278"/>
      <c r="C2" s="278"/>
      <c r="D2" s="278"/>
      <c r="E2" s="278"/>
      <c r="F2" s="278"/>
      <c r="G2" s="1"/>
      <c r="H2" s="1"/>
      <c r="I2" s="1"/>
      <c r="J2" s="1"/>
      <c r="K2" s="1"/>
      <c r="L2" s="2"/>
    </row>
    <row r="3" spans="1:12">
      <c r="A3" s="4"/>
      <c r="B3" s="5"/>
      <c r="C3" s="5"/>
      <c r="D3" s="5"/>
      <c r="E3" s="5"/>
      <c r="F3" s="5"/>
      <c r="G3" s="1"/>
      <c r="H3" s="1"/>
      <c r="I3" s="1"/>
      <c r="J3" s="1"/>
      <c r="K3" s="1"/>
      <c r="L3" s="2"/>
    </row>
    <row r="4" spans="1:12" ht="31.5">
      <c r="A4" s="6" t="s">
        <v>0</v>
      </c>
      <c r="B4" s="6" t="s">
        <v>1</v>
      </c>
      <c r="C4" s="6" t="s">
        <v>2</v>
      </c>
      <c r="D4" s="6" t="s">
        <v>21</v>
      </c>
      <c r="E4" s="6" t="s">
        <v>3</v>
      </c>
      <c r="F4" s="6" t="s">
        <v>11</v>
      </c>
      <c r="G4" s="7"/>
      <c r="H4" s="7"/>
      <c r="I4" s="7"/>
      <c r="J4" s="7"/>
      <c r="K4" s="7"/>
      <c r="L4" s="2"/>
    </row>
    <row r="5" spans="1:12">
      <c r="A5" s="6" t="s">
        <v>63</v>
      </c>
      <c r="B5" s="274" t="s">
        <v>36</v>
      </c>
      <c r="C5" s="274"/>
      <c r="D5" s="274"/>
      <c r="E5" s="6"/>
      <c r="F5" s="6"/>
      <c r="G5" s="7"/>
      <c r="H5" s="7"/>
      <c r="I5" s="7"/>
      <c r="J5" s="7"/>
      <c r="K5" s="7"/>
      <c r="L5" s="2"/>
    </row>
    <row r="6" spans="1:12">
      <c r="A6" s="6" t="s">
        <v>35</v>
      </c>
      <c r="B6" s="274" t="s">
        <v>64</v>
      </c>
      <c r="C6" s="274"/>
      <c r="D6" s="274"/>
      <c r="E6" s="6"/>
      <c r="F6" s="6"/>
      <c r="G6" s="7"/>
      <c r="H6" s="7"/>
      <c r="I6" s="7"/>
      <c r="J6" s="7"/>
      <c r="K6" s="7"/>
      <c r="L6" s="2"/>
    </row>
    <row r="7" spans="1:12" ht="31.5">
      <c r="A7" s="8">
        <v>1</v>
      </c>
      <c r="B7" s="8" t="s">
        <v>41</v>
      </c>
      <c r="C7" s="9" t="s">
        <v>56</v>
      </c>
      <c r="D7" s="8" t="s">
        <v>42</v>
      </c>
      <c r="E7" s="8"/>
      <c r="F7" s="9" t="s">
        <v>17</v>
      </c>
      <c r="G7" s="7"/>
      <c r="H7" s="7"/>
      <c r="I7" s="7"/>
      <c r="J7" s="7"/>
      <c r="K7" s="7"/>
      <c r="L7" s="2"/>
    </row>
    <row r="8" spans="1:12" ht="31.5">
      <c r="A8" s="8">
        <v>2</v>
      </c>
      <c r="B8" s="8" t="s">
        <v>43</v>
      </c>
      <c r="C8" s="8" t="s">
        <v>44</v>
      </c>
      <c r="D8" s="8" t="s">
        <v>45</v>
      </c>
      <c r="E8" s="25" t="s">
        <v>46</v>
      </c>
      <c r="F8" s="9" t="s">
        <v>17</v>
      </c>
      <c r="G8" s="7"/>
      <c r="H8" s="7"/>
      <c r="I8" s="7"/>
      <c r="J8" s="7"/>
      <c r="K8" s="7"/>
      <c r="L8" s="2"/>
    </row>
    <row r="9" spans="1:12" ht="47.25">
      <c r="A9" s="8">
        <v>3</v>
      </c>
      <c r="B9" s="9" t="s">
        <v>39</v>
      </c>
      <c r="C9" s="9" t="s">
        <v>59</v>
      </c>
      <c r="D9" s="9" t="s">
        <v>45</v>
      </c>
      <c r="E9" s="26" t="s">
        <v>60</v>
      </c>
      <c r="F9" s="9" t="s">
        <v>12</v>
      </c>
      <c r="G9" s="2"/>
      <c r="H9" s="10"/>
      <c r="I9" s="2"/>
      <c r="J9" s="2"/>
      <c r="K9" s="2"/>
      <c r="L9" s="2"/>
    </row>
    <row r="10" spans="1:12" ht="47.25">
      <c r="A10" s="8">
        <v>4</v>
      </c>
      <c r="B10" s="9" t="s">
        <v>39</v>
      </c>
      <c r="C10" s="8" t="s">
        <v>58</v>
      </c>
      <c r="D10" s="8" t="s">
        <v>45</v>
      </c>
      <c r="E10" s="26" t="s">
        <v>61</v>
      </c>
      <c r="F10" s="9" t="s">
        <v>17</v>
      </c>
      <c r="G10" s="2"/>
      <c r="H10" s="10"/>
      <c r="I10" s="2"/>
      <c r="J10" s="2"/>
      <c r="K10" s="2"/>
      <c r="L10" s="2"/>
    </row>
    <row r="11" spans="1:12" ht="31.5">
      <c r="A11" s="8">
        <v>5</v>
      </c>
      <c r="B11" s="8" t="s">
        <v>40</v>
      </c>
      <c r="C11" s="8" t="s">
        <v>57</v>
      </c>
      <c r="D11" s="8" t="s">
        <v>29</v>
      </c>
      <c r="E11" s="25" t="s">
        <v>47</v>
      </c>
      <c r="F11" s="9" t="s">
        <v>17</v>
      </c>
      <c r="G11" s="7"/>
      <c r="H11" s="7"/>
      <c r="I11" s="7"/>
      <c r="J11" s="7"/>
      <c r="K11" s="7"/>
      <c r="L11" s="2"/>
    </row>
    <row r="12" spans="1:12" ht="31.5">
      <c r="A12" s="8">
        <v>6</v>
      </c>
      <c r="B12" s="9" t="s">
        <v>40</v>
      </c>
      <c r="C12" s="9" t="s">
        <v>62</v>
      </c>
      <c r="D12" s="9" t="s">
        <v>29</v>
      </c>
      <c r="E12" s="26" t="s">
        <v>48</v>
      </c>
      <c r="F12" s="9" t="s">
        <v>17</v>
      </c>
      <c r="G12" s="2"/>
      <c r="H12" s="10"/>
      <c r="I12" s="2"/>
      <c r="J12" s="2"/>
      <c r="K12" s="2"/>
      <c r="L12" s="2"/>
    </row>
    <row r="13" spans="1:12" ht="31.5">
      <c r="A13" s="8">
        <v>7</v>
      </c>
      <c r="B13" s="9" t="s">
        <v>40</v>
      </c>
      <c r="C13" s="9" t="s">
        <v>49</v>
      </c>
      <c r="D13" s="9" t="s">
        <v>29</v>
      </c>
      <c r="E13" s="26" t="s">
        <v>117</v>
      </c>
      <c r="F13" s="9" t="s">
        <v>17</v>
      </c>
      <c r="G13" s="2"/>
      <c r="H13" s="10"/>
      <c r="I13" s="2"/>
      <c r="J13" s="2"/>
      <c r="K13" s="2"/>
      <c r="L13" s="2"/>
    </row>
    <row r="14" spans="1:12" ht="47.25">
      <c r="A14" s="8">
        <v>8</v>
      </c>
      <c r="B14" s="9" t="s">
        <v>52</v>
      </c>
      <c r="C14" s="9" t="s">
        <v>51</v>
      </c>
      <c r="D14" s="9" t="s">
        <v>53</v>
      </c>
      <c r="E14" s="26" t="s">
        <v>50</v>
      </c>
      <c r="F14" s="9" t="s">
        <v>17</v>
      </c>
      <c r="G14" s="2"/>
      <c r="H14" s="10"/>
      <c r="I14" s="2"/>
      <c r="J14" s="2"/>
      <c r="K14" s="2"/>
      <c r="L14" s="2"/>
    </row>
    <row r="15" spans="1:12" ht="47.25">
      <c r="A15" s="8">
        <v>9</v>
      </c>
      <c r="B15" s="9" t="s">
        <v>40</v>
      </c>
      <c r="C15" s="9" t="s">
        <v>55</v>
      </c>
      <c r="D15" s="9" t="s">
        <v>29</v>
      </c>
      <c r="E15" s="26" t="s">
        <v>54</v>
      </c>
      <c r="F15" s="9" t="s">
        <v>17</v>
      </c>
      <c r="G15" s="2"/>
      <c r="H15" s="10"/>
      <c r="I15" s="2"/>
      <c r="J15" s="2"/>
      <c r="K15" s="2"/>
      <c r="L15" s="2"/>
    </row>
    <row r="16" spans="1:12" ht="31.5">
      <c r="A16" s="8">
        <v>10</v>
      </c>
      <c r="B16" s="9" t="s">
        <v>4</v>
      </c>
      <c r="C16" s="9" t="s">
        <v>27</v>
      </c>
      <c r="D16" s="9" t="s">
        <v>29</v>
      </c>
      <c r="E16" s="26" t="s">
        <v>28</v>
      </c>
      <c r="F16" s="9" t="s">
        <v>17</v>
      </c>
      <c r="G16" s="2"/>
      <c r="H16" s="10"/>
      <c r="I16" s="2"/>
      <c r="J16" s="2"/>
      <c r="K16" s="2"/>
      <c r="L16" s="2"/>
    </row>
    <row r="17" spans="1:12" s="14" customFormat="1">
      <c r="A17" s="6" t="s">
        <v>37</v>
      </c>
      <c r="B17" s="275" t="s">
        <v>65</v>
      </c>
      <c r="C17" s="275"/>
      <c r="D17" s="275"/>
      <c r="E17" s="27"/>
      <c r="F17" s="11"/>
      <c r="G17" s="12"/>
      <c r="H17" s="13"/>
      <c r="I17" s="12"/>
      <c r="J17" s="12"/>
      <c r="K17" s="12"/>
      <c r="L17" s="12"/>
    </row>
    <row r="18" spans="1:12" ht="31.5">
      <c r="A18" s="9">
        <v>1</v>
      </c>
      <c r="B18" s="9" t="s">
        <v>66</v>
      </c>
      <c r="C18" s="9" t="s">
        <v>67</v>
      </c>
      <c r="D18" s="9" t="s">
        <v>42</v>
      </c>
      <c r="E18" s="26" t="s">
        <v>68</v>
      </c>
      <c r="F18" s="9" t="s">
        <v>17</v>
      </c>
      <c r="G18" s="2"/>
      <c r="H18" s="10"/>
      <c r="I18" s="2"/>
      <c r="J18" s="2"/>
      <c r="K18" s="2"/>
      <c r="L18" s="2"/>
    </row>
    <row r="19" spans="1:12" ht="31.5">
      <c r="A19" s="9">
        <v>2</v>
      </c>
      <c r="B19" s="9" t="s">
        <v>39</v>
      </c>
      <c r="C19" s="9" t="s">
        <v>69</v>
      </c>
      <c r="D19" s="9" t="s">
        <v>70</v>
      </c>
      <c r="E19" s="26" t="s">
        <v>71</v>
      </c>
      <c r="F19" s="9" t="s">
        <v>17</v>
      </c>
      <c r="G19" s="2"/>
      <c r="H19" s="10"/>
      <c r="I19" s="2"/>
      <c r="J19" s="2"/>
      <c r="K19" s="2"/>
      <c r="L19" s="2"/>
    </row>
    <row r="20" spans="1:12" ht="31.5">
      <c r="A20" s="9">
        <v>3</v>
      </c>
      <c r="B20" s="9" t="s">
        <v>39</v>
      </c>
      <c r="C20" s="9" t="s">
        <v>72</v>
      </c>
      <c r="D20" s="9" t="s">
        <v>70</v>
      </c>
      <c r="E20" s="26" t="s">
        <v>73</v>
      </c>
      <c r="F20" s="9" t="s">
        <v>17</v>
      </c>
      <c r="G20" s="2"/>
      <c r="H20" s="10"/>
      <c r="I20" s="2"/>
      <c r="J20" s="2"/>
      <c r="K20" s="2"/>
      <c r="L20" s="2"/>
    </row>
    <row r="21" spans="1:12" ht="47.25">
      <c r="A21" s="9">
        <v>4</v>
      </c>
      <c r="B21" s="9" t="s">
        <v>39</v>
      </c>
      <c r="C21" s="9" t="s">
        <v>74</v>
      </c>
      <c r="D21" s="9" t="s">
        <v>70</v>
      </c>
      <c r="E21" s="26" t="s">
        <v>75</v>
      </c>
      <c r="F21" s="9" t="s">
        <v>17</v>
      </c>
      <c r="G21" s="2"/>
      <c r="H21" s="10"/>
      <c r="I21" s="2"/>
      <c r="J21" s="2"/>
      <c r="K21" s="2"/>
      <c r="L21" s="2"/>
    </row>
    <row r="22" spans="1:12" ht="31.5">
      <c r="A22" s="9">
        <v>5</v>
      </c>
      <c r="B22" s="9" t="s">
        <v>39</v>
      </c>
      <c r="C22" s="9" t="s">
        <v>76</v>
      </c>
      <c r="D22" s="9" t="s">
        <v>70</v>
      </c>
      <c r="E22" s="26" t="s">
        <v>77</v>
      </c>
      <c r="F22" s="9" t="s">
        <v>17</v>
      </c>
      <c r="G22" s="2"/>
      <c r="H22" s="10"/>
      <c r="I22" s="2"/>
      <c r="J22" s="2"/>
      <c r="K22" s="2"/>
      <c r="L22" s="2"/>
    </row>
    <row r="23" spans="1:12" ht="31.5">
      <c r="A23" s="9">
        <v>6</v>
      </c>
      <c r="B23" s="9" t="s">
        <v>39</v>
      </c>
      <c r="C23" s="9" t="s">
        <v>78</v>
      </c>
      <c r="D23" s="9" t="s">
        <v>70</v>
      </c>
      <c r="E23" s="26" t="s">
        <v>79</v>
      </c>
      <c r="F23" s="9" t="s">
        <v>17</v>
      </c>
      <c r="G23" s="2"/>
      <c r="H23" s="10"/>
      <c r="I23" s="2"/>
      <c r="J23" s="2"/>
      <c r="K23" s="2"/>
      <c r="L23" s="2"/>
    </row>
    <row r="24" spans="1:12" ht="31.5">
      <c r="A24" s="9">
        <v>7</v>
      </c>
      <c r="B24" s="9" t="s">
        <v>39</v>
      </c>
      <c r="C24" s="9" t="s">
        <v>80</v>
      </c>
      <c r="D24" s="9" t="s">
        <v>70</v>
      </c>
      <c r="E24" s="26" t="s">
        <v>81</v>
      </c>
      <c r="F24" s="9" t="s">
        <v>17</v>
      </c>
      <c r="G24" s="2"/>
      <c r="H24" s="10"/>
      <c r="I24" s="2"/>
      <c r="J24" s="2"/>
      <c r="K24" s="2"/>
      <c r="L24" s="2"/>
    </row>
    <row r="25" spans="1:12" ht="47.25">
      <c r="A25" s="9">
        <v>8</v>
      </c>
      <c r="B25" s="9" t="s">
        <v>39</v>
      </c>
      <c r="C25" s="9" t="s">
        <v>82</v>
      </c>
      <c r="D25" s="9" t="s">
        <v>70</v>
      </c>
      <c r="E25" s="26" t="s">
        <v>83</v>
      </c>
      <c r="F25" s="9" t="s">
        <v>17</v>
      </c>
      <c r="G25" s="2"/>
      <c r="H25" s="10"/>
      <c r="I25" s="2"/>
      <c r="J25" s="2"/>
      <c r="K25" s="2"/>
      <c r="L25" s="2"/>
    </row>
    <row r="26" spans="1:12" ht="31.5">
      <c r="A26" s="9">
        <v>9</v>
      </c>
      <c r="B26" s="9" t="s">
        <v>40</v>
      </c>
      <c r="C26" s="9" t="s">
        <v>84</v>
      </c>
      <c r="D26" s="9" t="s">
        <v>85</v>
      </c>
      <c r="E26" s="26" t="s">
        <v>86</v>
      </c>
      <c r="F26" s="9" t="s">
        <v>17</v>
      </c>
      <c r="G26" s="2"/>
      <c r="H26" s="10"/>
      <c r="I26" s="2"/>
      <c r="J26" s="2"/>
      <c r="K26" s="2"/>
      <c r="L26" s="2"/>
    </row>
    <row r="27" spans="1:12" ht="63">
      <c r="A27" s="9">
        <v>10</v>
      </c>
      <c r="B27" s="9" t="s">
        <v>40</v>
      </c>
      <c r="C27" s="9" t="s">
        <v>87</v>
      </c>
      <c r="D27" s="9" t="s">
        <v>88</v>
      </c>
      <c r="E27" s="26" t="s">
        <v>89</v>
      </c>
      <c r="F27" s="9" t="s">
        <v>17</v>
      </c>
      <c r="G27" s="2"/>
      <c r="H27" s="10"/>
      <c r="I27" s="2"/>
      <c r="J27" s="2"/>
      <c r="K27" s="2"/>
      <c r="L27" s="2"/>
    </row>
    <row r="28" spans="1:12" ht="31.5">
      <c r="A28" s="9">
        <v>11</v>
      </c>
      <c r="B28" s="9" t="s">
        <v>40</v>
      </c>
      <c r="C28" s="9" t="s">
        <v>90</v>
      </c>
      <c r="D28" s="9" t="s">
        <v>88</v>
      </c>
      <c r="E28" s="26" t="s">
        <v>91</v>
      </c>
      <c r="F28" s="9" t="s">
        <v>17</v>
      </c>
      <c r="G28" s="2"/>
      <c r="H28" s="10"/>
      <c r="I28" s="2"/>
      <c r="J28" s="2"/>
      <c r="K28" s="2"/>
      <c r="L28" s="2"/>
    </row>
    <row r="29" spans="1:12" ht="31.5">
      <c r="A29" s="9">
        <v>12</v>
      </c>
      <c r="B29" s="9" t="s">
        <v>4</v>
      </c>
      <c r="C29" s="9" t="s">
        <v>92</v>
      </c>
      <c r="D29" s="9" t="s">
        <v>85</v>
      </c>
      <c r="E29" s="26" t="s">
        <v>93</v>
      </c>
      <c r="F29" s="9" t="s">
        <v>17</v>
      </c>
      <c r="G29" s="2"/>
      <c r="H29" s="10"/>
      <c r="I29" s="2"/>
      <c r="J29" s="2"/>
      <c r="K29" s="2"/>
      <c r="L29" s="2"/>
    </row>
    <row r="30" spans="1:12" ht="31.5">
      <c r="A30" s="9">
        <v>13</v>
      </c>
      <c r="B30" s="9" t="s">
        <v>4</v>
      </c>
      <c r="C30" s="9" t="s">
        <v>94</v>
      </c>
      <c r="D30" s="9" t="s">
        <v>85</v>
      </c>
      <c r="E30" s="26" t="s">
        <v>95</v>
      </c>
      <c r="F30" s="9" t="s">
        <v>17</v>
      </c>
      <c r="G30" s="2"/>
      <c r="H30" s="10"/>
      <c r="I30" s="2"/>
      <c r="J30" s="2"/>
      <c r="K30" s="2"/>
      <c r="L30" s="2"/>
    </row>
    <row r="31" spans="1:12" ht="47.25">
      <c r="A31" s="9">
        <v>14</v>
      </c>
      <c r="B31" s="9" t="s">
        <v>40</v>
      </c>
      <c r="C31" s="9" t="s">
        <v>96</v>
      </c>
      <c r="D31" s="9" t="s">
        <v>85</v>
      </c>
      <c r="E31" s="26" t="s">
        <v>97</v>
      </c>
      <c r="F31" s="9" t="s">
        <v>12</v>
      </c>
      <c r="G31" s="2"/>
      <c r="H31" s="10"/>
      <c r="I31" s="2"/>
      <c r="J31" s="2"/>
      <c r="K31" s="2"/>
      <c r="L31" s="2"/>
    </row>
    <row r="32" spans="1:12" ht="31.5">
      <c r="A32" s="9">
        <v>15</v>
      </c>
      <c r="B32" s="9" t="s">
        <v>39</v>
      </c>
      <c r="C32" s="9" t="s">
        <v>98</v>
      </c>
      <c r="D32" s="9" t="s">
        <v>70</v>
      </c>
      <c r="E32" s="26" t="s">
        <v>99</v>
      </c>
      <c r="F32" s="9" t="s">
        <v>12</v>
      </c>
      <c r="G32" s="2"/>
      <c r="H32" s="10"/>
      <c r="I32" s="2"/>
      <c r="J32" s="2"/>
      <c r="K32" s="2"/>
      <c r="L32" s="2"/>
    </row>
    <row r="33" spans="1:12" ht="31.5">
      <c r="A33" s="9">
        <v>16</v>
      </c>
      <c r="B33" s="9" t="s">
        <v>39</v>
      </c>
      <c r="C33" s="9" t="s">
        <v>100</v>
      </c>
      <c r="D33" s="9" t="s">
        <v>70</v>
      </c>
      <c r="E33" s="26" t="s">
        <v>101</v>
      </c>
      <c r="F33" s="9" t="s">
        <v>12</v>
      </c>
      <c r="G33" s="2"/>
      <c r="H33" s="10"/>
      <c r="I33" s="2"/>
      <c r="J33" s="2"/>
      <c r="K33" s="2"/>
      <c r="L33" s="2"/>
    </row>
    <row r="34" spans="1:12" s="18" customFormat="1" ht="31.5">
      <c r="A34" s="9">
        <v>17</v>
      </c>
      <c r="B34" s="15" t="s">
        <v>4</v>
      </c>
      <c r="C34" s="15" t="s">
        <v>102</v>
      </c>
      <c r="D34" s="15" t="s">
        <v>70</v>
      </c>
      <c r="E34" s="28" t="s">
        <v>103</v>
      </c>
      <c r="F34" s="15" t="s">
        <v>17</v>
      </c>
      <c r="G34" s="16"/>
      <c r="H34" s="17"/>
      <c r="I34" s="16"/>
      <c r="J34" s="16"/>
      <c r="K34" s="16"/>
      <c r="L34" s="16"/>
    </row>
    <row r="35" spans="1:12">
      <c r="A35" s="6" t="s">
        <v>104</v>
      </c>
      <c r="B35" s="274" t="s">
        <v>38</v>
      </c>
      <c r="C35" s="274"/>
      <c r="D35" s="274"/>
      <c r="E35" s="29"/>
      <c r="F35" s="6"/>
      <c r="G35" s="7"/>
      <c r="H35" s="7"/>
      <c r="I35" s="7"/>
      <c r="J35" s="7"/>
      <c r="K35" s="7"/>
      <c r="L35" s="2"/>
    </row>
    <row r="36" spans="1:12">
      <c r="A36" s="6" t="s">
        <v>35</v>
      </c>
      <c r="B36" s="274" t="s">
        <v>64</v>
      </c>
      <c r="C36" s="274"/>
      <c r="D36" s="274"/>
      <c r="E36" s="29"/>
      <c r="F36" s="6"/>
      <c r="G36" s="7"/>
      <c r="H36" s="7"/>
      <c r="I36" s="7"/>
      <c r="J36" s="7"/>
      <c r="K36" s="7"/>
      <c r="L36" s="2"/>
    </row>
    <row r="37" spans="1:12" ht="31.5">
      <c r="A37" s="9">
        <v>1</v>
      </c>
      <c r="B37" s="9" t="s">
        <v>4</v>
      </c>
      <c r="C37" s="9" t="s">
        <v>33</v>
      </c>
      <c r="D37" s="9" t="s">
        <v>22</v>
      </c>
      <c r="E37" s="26" t="s">
        <v>19</v>
      </c>
      <c r="F37" s="9" t="s">
        <v>17</v>
      </c>
      <c r="G37" s="2"/>
      <c r="H37" s="2"/>
      <c r="I37" s="2"/>
      <c r="J37" s="2"/>
      <c r="K37" s="2"/>
      <c r="L37" s="2"/>
    </row>
    <row r="38" spans="1:12" ht="47.25">
      <c r="A38" s="9">
        <v>2</v>
      </c>
      <c r="B38" s="9" t="s">
        <v>4</v>
      </c>
      <c r="C38" s="9" t="s">
        <v>5</v>
      </c>
      <c r="D38" s="9" t="s">
        <v>22</v>
      </c>
      <c r="E38" s="26" t="s">
        <v>6</v>
      </c>
      <c r="F38" s="9" t="s">
        <v>12</v>
      </c>
      <c r="G38" s="1"/>
      <c r="H38" s="1"/>
      <c r="I38" s="1"/>
      <c r="J38" s="1"/>
      <c r="K38" s="1"/>
      <c r="L38" s="2"/>
    </row>
    <row r="39" spans="1:12" ht="47.25">
      <c r="A39" s="9">
        <v>3</v>
      </c>
      <c r="B39" s="9" t="s">
        <v>4</v>
      </c>
      <c r="C39" s="9" t="s">
        <v>34</v>
      </c>
      <c r="D39" s="9" t="s">
        <v>22</v>
      </c>
      <c r="E39" s="26" t="s">
        <v>26</v>
      </c>
      <c r="F39" s="9" t="s">
        <v>17</v>
      </c>
      <c r="G39" s="2"/>
      <c r="H39" s="10"/>
      <c r="I39" s="2"/>
      <c r="J39" s="2"/>
      <c r="K39" s="2"/>
      <c r="L39" s="2"/>
    </row>
    <row r="40" spans="1:12" ht="47.25">
      <c r="A40" s="9">
        <v>4</v>
      </c>
      <c r="B40" s="9" t="s">
        <v>4</v>
      </c>
      <c r="C40" s="9" t="s">
        <v>7</v>
      </c>
      <c r="D40" s="9" t="s">
        <v>22</v>
      </c>
      <c r="E40" s="26" t="s">
        <v>8</v>
      </c>
      <c r="F40" s="9" t="s">
        <v>12</v>
      </c>
      <c r="G40" s="1"/>
      <c r="H40" s="1"/>
      <c r="I40" s="1"/>
      <c r="J40" s="1"/>
      <c r="K40" s="1"/>
      <c r="L40" s="2"/>
    </row>
    <row r="41" spans="1:12" ht="47.25">
      <c r="A41" s="9">
        <v>5</v>
      </c>
      <c r="B41" s="9" t="s">
        <v>23</v>
      </c>
      <c r="C41" s="9" t="s">
        <v>31</v>
      </c>
      <c r="D41" s="9" t="s">
        <v>24</v>
      </c>
      <c r="E41" s="26" t="s">
        <v>25</v>
      </c>
      <c r="F41" s="9" t="s">
        <v>17</v>
      </c>
      <c r="G41" s="2"/>
      <c r="H41" s="2"/>
      <c r="I41" s="2"/>
      <c r="J41" s="2"/>
      <c r="K41" s="2"/>
      <c r="L41" s="2"/>
    </row>
    <row r="42" spans="1:12" ht="31.5">
      <c r="A42" s="9">
        <v>6</v>
      </c>
      <c r="B42" s="9" t="s">
        <v>4</v>
      </c>
      <c r="C42" s="9" t="s">
        <v>9</v>
      </c>
      <c r="D42" s="9" t="s">
        <v>22</v>
      </c>
      <c r="E42" s="26" t="s">
        <v>10</v>
      </c>
      <c r="F42" s="9" t="s">
        <v>12</v>
      </c>
      <c r="G42" s="12"/>
      <c r="H42" s="12"/>
      <c r="I42" s="1"/>
      <c r="J42" s="1"/>
      <c r="K42" s="1"/>
      <c r="L42" s="2"/>
    </row>
    <row r="43" spans="1:12" ht="78.75">
      <c r="A43" s="9">
        <v>7</v>
      </c>
      <c r="B43" s="9" t="s">
        <v>4</v>
      </c>
      <c r="C43" s="9" t="s">
        <v>32</v>
      </c>
      <c r="D43" s="9" t="s">
        <v>22</v>
      </c>
      <c r="E43" s="26" t="s">
        <v>30</v>
      </c>
      <c r="F43" s="9" t="s">
        <v>17</v>
      </c>
      <c r="G43" s="2"/>
      <c r="H43" s="10"/>
      <c r="I43" s="2"/>
      <c r="J43" s="2"/>
      <c r="K43" s="2"/>
      <c r="L43" s="2"/>
    </row>
    <row r="44" spans="1:12" ht="47.25">
      <c r="A44" s="9">
        <v>8</v>
      </c>
      <c r="B44" s="9" t="s">
        <v>4</v>
      </c>
      <c r="C44" s="9" t="s">
        <v>13</v>
      </c>
      <c r="D44" s="9" t="s">
        <v>22</v>
      </c>
      <c r="E44" s="26" t="s">
        <v>14</v>
      </c>
      <c r="F44" s="9" t="s">
        <v>17</v>
      </c>
      <c r="G44" s="1"/>
      <c r="H44" s="1"/>
      <c r="I44" s="1"/>
      <c r="J44" s="1"/>
      <c r="K44" s="1"/>
      <c r="L44" s="2"/>
    </row>
    <row r="45" spans="1:12" ht="47.25">
      <c r="A45" s="9">
        <v>9</v>
      </c>
      <c r="B45" s="9" t="s">
        <v>4</v>
      </c>
      <c r="C45" s="9" t="s">
        <v>18</v>
      </c>
      <c r="D45" s="9" t="s">
        <v>22</v>
      </c>
      <c r="E45" s="26" t="s">
        <v>20</v>
      </c>
      <c r="F45" s="9" t="s">
        <v>17</v>
      </c>
      <c r="G45" s="12"/>
      <c r="H45" s="12"/>
      <c r="I45" s="1"/>
      <c r="J45" s="1"/>
      <c r="K45" s="1"/>
      <c r="L45" s="2"/>
    </row>
    <row r="46" spans="1:12" ht="63">
      <c r="A46" s="9">
        <v>10</v>
      </c>
      <c r="B46" s="9" t="s">
        <v>4</v>
      </c>
      <c r="C46" s="9" t="s">
        <v>16</v>
      </c>
      <c r="D46" s="9" t="s">
        <v>22</v>
      </c>
      <c r="E46" s="26" t="s">
        <v>15</v>
      </c>
      <c r="F46" s="9" t="s">
        <v>17</v>
      </c>
      <c r="G46" s="1"/>
      <c r="H46" s="1"/>
      <c r="I46" s="1"/>
      <c r="J46" s="1"/>
      <c r="K46" s="1"/>
      <c r="L46" s="2"/>
    </row>
    <row r="47" spans="1:12" s="14" customFormat="1">
      <c r="A47" s="11" t="s">
        <v>37</v>
      </c>
      <c r="B47" s="275" t="s">
        <v>65</v>
      </c>
      <c r="C47" s="275"/>
      <c r="D47" s="275"/>
      <c r="E47" s="30"/>
      <c r="F47" s="19"/>
      <c r="G47" s="12"/>
      <c r="H47" s="20"/>
      <c r="I47" s="21"/>
      <c r="J47" s="12"/>
      <c r="K47" s="12"/>
      <c r="L47" s="12"/>
    </row>
    <row r="48" spans="1:12" ht="31.5">
      <c r="A48" s="9">
        <v>1</v>
      </c>
      <c r="B48" s="9" t="s">
        <v>4</v>
      </c>
      <c r="C48" s="9" t="s">
        <v>105</v>
      </c>
      <c r="D48" s="9" t="s">
        <v>22</v>
      </c>
      <c r="E48" s="26" t="s">
        <v>106</v>
      </c>
      <c r="F48" s="9" t="s">
        <v>17</v>
      </c>
      <c r="G48" s="2"/>
      <c r="H48" s="22"/>
      <c r="I48" s="23"/>
      <c r="J48" s="2"/>
      <c r="K48" s="2"/>
      <c r="L48" s="2"/>
    </row>
    <row r="49" spans="1:12" ht="31.5">
      <c r="A49" s="9">
        <v>2</v>
      </c>
      <c r="B49" s="9" t="s">
        <v>4</v>
      </c>
      <c r="C49" s="9" t="s">
        <v>107</v>
      </c>
      <c r="D49" s="9" t="s">
        <v>22</v>
      </c>
      <c r="E49" s="26" t="s">
        <v>108</v>
      </c>
      <c r="F49" s="9" t="s">
        <v>109</v>
      </c>
      <c r="G49" s="2"/>
      <c r="H49" s="22"/>
      <c r="I49" s="23"/>
      <c r="J49" s="2"/>
      <c r="K49" s="2"/>
      <c r="L49" s="2"/>
    </row>
    <row r="50" spans="1:12" ht="63">
      <c r="A50" s="9">
        <v>3</v>
      </c>
      <c r="B50" s="9" t="s">
        <v>4</v>
      </c>
      <c r="C50" s="9" t="s">
        <v>110</v>
      </c>
      <c r="D50" s="9" t="s">
        <v>22</v>
      </c>
      <c r="E50" s="26" t="s">
        <v>111</v>
      </c>
      <c r="F50" s="9" t="s">
        <v>17</v>
      </c>
      <c r="G50" s="2"/>
      <c r="H50" s="22"/>
      <c r="I50" s="23"/>
      <c r="J50" s="2"/>
      <c r="K50" s="2"/>
      <c r="L50" s="2"/>
    </row>
    <row r="51" spans="1:12" ht="47.25">
      <c r="A51" s="9">
        <v>4</v>
      </c>
      <c r="B51" s="9" t="s">
        <v>4</v>
      </c>
      <c r="C51" s="9" t="s">
        <v>112</v>
      </c>
      <c r="D51" s="9" t="s">
        <v>22</v>
      </c>
      <c r="E51" s="26" t="s">
        <v>113</v>
      </c>
      <c r="F51" s="9" t="s">
        <v>17</v>
      </c>
      <c r="G51" s="2"/>
      <c r="H51" s="22"/>
      <c r="I51" s="23"/>
      <c r="J51" s="2"/>
      <c r="K51" s="2"/>
      <c r="L51" s="2"/>
    </row>
    <row r="52" spans="1:12" ht="31.5">
      <c r="A52" s="9">
        <v>5</v>
      </c>
      <c r="B52" s="9" t="s">
        <v>4</v>
      </c>
      <c r="C52" s="9" t="s">
        <v>114</v>
      </c>
      <c r="D52" s="9" t="s">
        <v>22</v>
      </c>
      <c r="E52" s="26" t="s">
        <v>115</v>
      </c>
      <c r="F52" s="9" t="s">
        <v>12</v>
      </c>
      <c r="G52" s="2"/>
      <c r="H52" s="2"/>
      <c r="I52" s="2"/>
      <c r="J52" s="2"/>
      <c r="K52" s="2"/>
      <c r="L52" s="2"/>
    </row>
    <row r="53" spans="1:12" ht="47.25">
      <c r="A53" s="9">
        <v>6</v>
      </c>
      <c r="B53" s="9" t="s">
        <v>4</v>
      </c>
      <c r="C53" s="9" t="s">
        <v>105</v>
      </c>
      <c r="D53" s="9" t="s">
        <v>22</v>
      </c>
      <c r="E53" s="26" t="s">
        <v>116</v>
      </c>
      <c r="F53" s="9" t="s">
        <v>17</v>
      </c>
      <c r="G53" s="2"/>
      <c r="H53" s="2"/>
      <c r="I53" s="2"/>
      <c r="J53" s="2"/>
      <c r="K53" s="2"/>
      <c r="L53" s="2"/>
    </row>
    <row r="54" spans="1:12" ht="47.25">
      <c r="A54" s="9">
        <v>7</v>
      </c>
      <c r="B54" s="9" t="s">
        <v>4</v>
      </c>
      <c r="C54" s="9" t="s">
        <v>7</v>
      </c>
      <c r="D54" s="9" t="s">
        <v>22</v>
      </c>
      <c r="E54" s="26" t="s">
        <v>8</v>
      </c>
      <c r="F54" s="9" t="s">
        <v>12</v>
      </c>
      <c r="G54" s="2"/>
      <c r="H54" s="2"/>
      <c r="I54" s="2"/>
      <c r="J54" s="2"/>
      <c r="K54" s="2"/>
      <c r="L54" s="2"/>
    </row>
    <row r="55" spans="1:12" ht="63">
      <c r="A55" s="9">
        <v>8</v>
      </c>
      <c r="B55" s="9" t="s">
        <v>4</v>
      </c>
      <c r="C55" s="9" t="s">
        <v>118</v>
      </c>
      <c r="D55" s="9" t="s">
        <v>22</v>
      </c>
      <c r="E55" s="26" t="s">
        <v>15</v>
      </c>
      <c r="F55" s="9" t="s">
        <v>17</v>
      </c>
      <c r="G55" s="2"/>
      <c r="H55" s="2"/>
      <c r="I55" s="2"/>
      <c r="J55" s="2"/>
      <c r="K55" s="2"/>
      <c r="L55" s="2"/>
    </row>
    <row r="56" spans="1:12">
      <c r="A56" s="2"/>
      <c r="B56" s="2"/>
      <c r="C56" s="2"/>
      <c r="D56" s="2"/>
      <c r="E56" s="24"/>
      <c r="F56" s="24"/>
      <c r="G56" s="2"/>
      <c r="H56" s="2"/>
      <c r="I56" s="2"/>
      <c r="J56" s="2"/>
      <c r="K56" s="2"/>
      <c r="L56" s="2"/>
    </row>
    <row r="57" spans="1:12">
      <c r="E57" s="276" t="s">
        <v>120</v>
      </c>
      <c r="F57" s="276"/>
    </row>
  </sheetData>
  <mergeCells count="9">
    <mergeCell ref="B36:D36"/>
    <mergeCell ref="B47:D47"/>
    <mergeCell ref="E57:F57"/>
    <mergeCell ref="A2:F2"/>
    <mergeCell ref="A1:F1"/>
    <mergeCell ref="B5:D5"/>
    <mergeCell ref="B35:D35"/>
    <mergeCell ref="B6:D6"/>
    <mergeCell ref="B17:D17"/>
  </mergeCells>
  <pageMargins left="0.74803149606299213" right="0.59055118110236227" top="0.59055118110236227" bottom="0.59055118110236227" header="0.31496062992125984" footer="0.31496062992125984"/>
  <pageSetup paperSize="9" scale="97" orientation="landscape" r:id="rId1"/>
  <headerFooter>
    <oddFooter>&amp;L&amp;P&amp;R&amp;P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view="pageBreakPreview" topLeftCell="A28" zoomScale="90" zoomScaleNormal="100" zoomScaleSheetLayoutView="90" workbookViewId="0">
      <selection activeCell="B49" sqref="B49"/>
    </sheetView>
  </sheetViews>
  <sheetFormatPr defaultRowHeight="15"/>
  <cols>
    <col min="1" max="1" width="9.140625" style="31"/>
    <col min="2" max="2" width="28" style="31" customWidth="1"/>
    <col min="3" max="3" width="40" style="31" customWidth="1"/>
    <col min="4" max="4" width="87.85546875" style="31" bestFit="1" customWidth="1"/>
    <col min="5" max="5" width="9.140625" style="31"/>
    <col min="6" max="6" width="8.7109375" style="31" bestFit="1" customWidth="1"/>
    <col min="7" max="16384" width="9.140625" style="31"/>
  </cols>
  <sheetData>
    <row r="1" spans="1:6" ht="15.75">
      <c r="A1" s="280" t="s">
        <v>250</v>
      </c>
      <c r="B1" s="280"/>
      <c r="C1" s="280"/>
      <c r="D1" s="280"/>
      <c r="E1" s="280"/>
      <c r="F1" s="280"/>
    </row>
    <row r="2" spans="1:6" ht="15.75">
      <c r="A2" s="281" t="s">
        <v>931</v>
      </c>
      <c r="B2" s="281"/>
      <c r="C2" s="281"/>
      <c r="D2" s="281"/>
      <c r="E2" s="281"/>
      <c r="F2" s="281"/>
    </row>
    <row r="3" spans="1:6" ht="15.75">
      <c r="A3" s="32"/>
      <c r="B3" s="32"/>
      <c r="C3" s="32"/>
      <c r="D3" s="32"/>
      <c r="E3" s="32"/>
      <c r="F3" s="32"/>
    </row>
    <row r="4" spans="1:6" ht="47.25">
      <c r="A4" s="33" t="s">
        <v>121</v>
      </c>
      <c r="B4" s="33" t="s">
        <v>122</v>
      </c>
      <c r="C4" s="33" t="s">
        <v>123</v>
      </c>
      <c r="D4" s="33" t="s">
        <v>124</v>
      </c>
      <c r="E4" s="33" t="s">
        <v>125</v>
      </c>
      <c r="F4" s="33" t="s">
        <v>126</v>
      </c>
    </row>
    <row r="5" spans="1:6" ht="15.75">
      <c r="A5" s="33" t="s">
        <v>35</v>
      </c>
      <c r="B5" s="34" t="s">
        <v>127</v>
      </c>
      <c r="C5" s="34"/>
      <c r="D5" s="34"/>
      <c r="E5" s="33"/>
      <c r="F5" s="33">
        <v>19.899999999999999</v>
      </c>
    </row>
    <row r="6" spans="1:6" ht="15.75">
      <c r="A6" s="35">
        <v>1</v>
      </c>
      <c r="B6" s="36" t="s">
        <v>128</v>
      </c>
      <c r="C6" s="36" t="s">
        <v>129</v>
      </c>
      <c r="D6" s="36" t="s">
        <v>130</v>
      </c>
      <c r="E6" s="35" t="s">
        <v>37</v>
      </c>
      <c r="F6" s="35">
        <v>15.6</v>
      </c>
    </row>
    <row r="7" spans="1:6" ht="15.75">
      <c r="A7" s="35">
        <v>2</v>
      </c>
      <c r="B7" s="36" t="s">
        <v>131</v>
      </c>
      <c r="C7" s="36" t="s">
        <v>132</v>
      </c>
      <c r="D7" s="36" t="s">
        <v>133</v>
      </c>
      <c r="E7" s="35" t="s">
        <v>134</v>
      </c>
      <c r="F7" s="35">
        <v>3.8</v>
      </c>
    </row>
    <row r="8" spans="1:6" ht="15.75">
      <c r="A8" s="35">
        <v>3</v>
      </c>
      <c r="B8" s="36" t="s">
        <v>135</v>
      </c>
      <c r="C8" s="36" t="s">
        <v>136</v>
      </c>
      <c r="D8" s="36" t="s">
        <v>137</v>
      </c>
      <c r="E8" s="35" t="s">
        <v>138</v>
      </c>
      <c r="F8" s="35">
        <v>0.5</v>
      </c>
    </row>
    <row r="9" spans="1:6" ht="15.75">
      <c r="A9" s="33" t="s">
        <v>37</v>
      </c>
      <c r="B9" s="34" t="s">
        <v>139</v>
      </c>
      <c r="C9" s="34"/>
      <c r="D9" s="34"/>
      <c r="E9" s="33"/>
      <c r="F9" s="33">
        <v>3.6</v>
      </c>
    </row>
    <row r="10" spans="1:6" ht="15.75">
      <c r="A10" s="35">
        <v>1</v>
      </c>
      <c r="B10" s="36" t="s">
        <v>128</v>
      </c>
      <c r="C10" s="36" t="s">
        <v>129</v>
      </c>
      <c r="D10" s="36" t="s">
        <v>140</v>
      </c>
      <c r="E10" s="35" t="s">
        <v>37</v>
      </c>
      <c r="F10" s="35">
        <v>3.6</v>
      </c>
    </row>
    <row r="11" spans="1:6" ht="15.75">
      <c r="A11" s="33" t="s">
        <v>141</v>
      </c>
      <c r="B11" s="34" t="s">
        <v>142</v>
      </c>
      <c r="C11" s="34"/>
      <c r="D11" s="34"/>
      <c r="E11" s="33"/>
      <c r="F11" s="33">
        <v>12.2</v>
      </c>
    </row>
    <row r="12" spans="1:6" ht="15.75">
      <c r="A12" s="35">
        <v>1</v>
      </c>
      <c r="B12" s="36" t="s">
        <v>143</v>
      </c>
      <c r="C12" s="36" t="s">
        <v>144</v>
      </c>
      <c r="D12" s="36" t="s">
        <v>145</v>
      </c>
      <c r="E12" s="35" t="s">
        <v>138</v>
      </c>
      <c r="F12" s="35">
        <v>12</v>
      </c>
    </row>
    <row r="13" spans="1:6" ht="15.75">
      <c r="A13" s="35">
        <v>2</v>
      </c>
      <c r="B13" s="36" t="s">
        <v>146</v>
      </c>
      <c r="C13" s="36" t="s">
        <v>147</v>
      </c>
      <c r="D13" s="36" t="s">
        <v>148</v>
      </c>
      <c r="E13" s="35" t="s">
        <v>138</v>
      </c>
      <c r="F13" s="35">
        <v>0.2</v>
      </c>
    </row>
    <row r="14" spans="1:6" ht="15.75">
      <c r="A14" s="33" t="s">
        <v>138</v>
      </c>
      <c r="B14" s="34" t="s">
        <v>149</v>
      </c>
      <c r="C14" s="34"/>
      <c r="D14" s="34"/>
      <c r="E14" s="33"/>
      <c r="F14" s="33">
        <v>0.3</v>
      </c>
    </row>
    <row r="15" spans="1:6" ht="15.75">
      <c r="A15" s="35">
        <v>1</v>
      </c>
      <c r="B15" s="36" t="s">
        <v>150</v>
      </c>
      <c r="C15" s="36" t="s">
        <v>147</v>
      </c>
      <c r="D15" s="36" t="s">
        <v>151</v>
      </c>
      <c r="E15" s="35" t="s">
        <v>134</v>
      </c>
      <c r="F15" s="35">
        <v>0.3</v>
      </c>
    </row>
    <row r="16" spans="1:6" ht="15.75">
      <c r="A16" s="33" t="s">
        <v>134</v>
      </c>
      <c r="B16" s="34" t="s">
        <v>152</v>
      </c>
      <c r="C16" s="34"/>
      <c r="D16" s="34"/>
      <c r="E16" s="33"/>
      <c r="F16" s="33">
        <v>37.33</v>
      </c>
    </row>
    <row r="17" spans="1:6" ht="15.75">
      <c r="A17" s="35">
        <v>1</v>
      </c>
      <c r="B17" s="36" t="s">
        <v>153</v>
      </c>
      <c r="C17" s="36" t="s">
        <v>154</v>
      </c>
      <c r="D17" s="36" t="s">
        <v>155</v>
      </c>
      <c r="E17" s="35" t="s">
        <v>138</v>
      </c>
      <c r="F17" s="35">
        <v>7.8</v>
      </c>
    </row>
    <row r="18" spans="1:6" ht="15.75">
      <c r="A18" s="35">
        <v>2</v>
      </c>
      <c r="B18" s="36" t="s">
        <v>156</v>
      </c>
      <c r="C18" s="36" t="s">
        <v>157</v>
      </c>
      <c r="D18" s="36" t="s">
        <v>158</v>
      </c>
      <c r="E18" s="35" t="s">
        <v>138</v>
      </c>
      <c r="F18" s="35">
        <v>17.8</v>
      </c>
    </row>
    <row r="19" spans="1:6" ht="15.75">
      <c r="A19" s="35">
        <v>3</v>
      </c>
      <c r="B19" s="36" t="s">
        <v>159</v>
      </c>
      <c r="C19" s="36" t="s">
        <v>160</v>
      </c>
      <c r="D19" s="36" t="s">
        <v>161</v>
      </c>
      <c r="E19" s="35" t="s">
        <v>134</v>
      </c>
      <c r="F19" s="35">
        <v>1.75</v>
      </c>
    </row>
    <row r="20" spans="1:6" ht="15.75">
      <c r="A20" s="35">
        <v>4</v>
      </c>
      <c r="B20" s="36" t="s">
        <v>162</v>
      </c>
      <c r="C20" s="36" t="s">
        <v>163</v>
      </c>
      <c r="D20" s="36" t="s">
        <v>164</v>
      </c>
      <c r="E20" s="35" t="s">
        <v>134</v>
      </c>
      <c r="F20" s="35">
        <v>2.23</v>
      </c>
    </row>
    <row r="21" spans="1:6" ht="15.75">
      <c r="A21" s="35">
        <v>5</v>
      </c>
      <c r="B21" s="36" t="s">
        <v>165</v>
      </c>
      <c r="C21" s="36" t="s">
        <v>166</v>
      </c>
      <c r="D21" s="36" t="s">
        <v>167</v>
      </c>
      <c r="E21" s="35" t="s">
        <v>134</v>
      </c>
      <c r="F21" s="35">
        <v>2.15</v>
      </c>
    </row>
    <row r="22" spans="1:6" ht="15.75">
      <c r="A22" s="35">
        <v>6</v>
      </c>
      <c r="B22" s="36" t="s">
        <v>168</v>
      </c>
      <c r="C22" s="36" t="s">
        <v>169</v>
      </c>
      <c r="D22" s="36" t="s">
        <v>170</v>
      </c>
      <c r="E22" s="35" t="s">
        <v>134</v>
      </c>
      <c r="F22" s="35">
        <v>2.2000000000000002</v>
      </c>
    </row>
    <row r="23" spans="1:6" ht="15.75">
      <c r="A23" s="35">
        <v>7</v>
      </c>
      <c r="B23" s="36" t="s">
        <v>171</v>
      </c>
      <c r="C23" s="36" t="s">
        <v>172</v>
      </c>
      <c r="D23" s="36" t="s">
        <v>173</v>
      </c>
      <c r="E23" s="35" t="s">
        <v>134</v>
      </c>
      <c r="F23" s="35">
        <v>3.4</v>
      </c>
    </row>
    <row r="24" spans="1:6" ht="15.75">
      <c r="A24" s="33" t="s">
        <v>174</v>
      </c>
      <c r="B24" s="34" t="s">
        <v>175</v>
      </c>
      <c r="C24" s="34"/>
      <c r="D24" s="34"/>
      <c r="E24" s="33"/>
      <c r="F24" s="33">
        <v>28</v>
      </c>
    </row>
    <row r="25" spans="1:6" ht="15.75">
      <c r="A25" s="35">
        <v>1</v>
      </c>
      <c r="B25" s="36" t="s">
        <v>176</v>
      </c>
      <c r="C25" s="36" t="s">
        <v>177</v>
      </c>
      <c r="D25" s="36" t="s">
        <v>178</v>
      </c>
      <c r="E25" s="35" t="s">
        <v>138</v>
      </c>
      <c r="F25" s="35">
        <v>15</v>
      </c>
    </row>
    <row r="26" spans="1:6" ht="15.75">
      <c r="A26" s="35">
        <v>2</v>
      </c>
      <c r="B26" s="36" t="s">
        <v>179</v>
      </c>
      <c r="C26" s="36" t="s">
        <v>180</v>
      </c>
      <c r="D26" s="36" t="s">
        <v>181</v>
      </c>
      <c r="E26" s="35" t="s">
        <v>138</v>
      </c>
      <c r="F26" s="35">
        <v>13</v>
      </c>
    </row>
    <row r="27" spans="1:6" ht="15.75">
      <c r="A27" s="33" t="s">
        <v>182</v>
      </c>
      <c r="B27" s="34" t="s">
        <v>183</v>
      </c>
      <c r="C27" s="34"/>
      <c r="D27" s="34"/>
      <c r="E27" s="33"/>
      <c r="F27" s="33">
        <v>38.299999999999997</v>
      </c>
    </row>
    <row r="28" spans="1:6" ht="15.75">
      <c r="A28" s="35">
        <v>1</v>
      </c>
      <c r="B28" s="36" t="s">
        <v>179</v>
      </c>
      <c r="C28" s="36" t="s">
        <v>180</v>
      </c>
      <c r="D28" s="36" t="s">
        <v>184</v>
      </c>
      <c r="E28" s="35" t="s">
        <v>138</v>
      </c>
      <c r="F28" s="35">
        <v>19</v>
      </c>
    </row>
    <row r="29" spans="1:6" ht="15.75">
      <c r="A29" s="35">
        <v>2</v>
      </c>
      <c r="B29" s="36" t="s">
        <v>185</v>
      </c>
      <c r="C29" s="36" t="s">
        <v>186</v>
      </c>
      <c r="D29" s="36" t="s">
        <v>187</v>
      </c>
      <c r="E29" s="35" t="s">
        <v>138</v>
      </c>
      <c r="F29" s="35">
        <v>19.3</v>
      </c>
    </row>
    <row r="30" spans="1:6" ht="15.75">
      <c r="A30" s="33" t="s">
        <v>188</v>
      </c>
      <c r="B30" s="34" t="s">
        <v>189</v>
      </c>
      <c r="C30" s="34"/>
      <c r="D30" s="34"/>
      <c r="E30" s="33"/>
      <c r="F30" s="33">
        <v>44.9</v>
      </c>
    </row>
    <row r="31" spans="1:6" ht="31.5">
      <c r="A31" s="35">
        <v>1</v>
      </c>
      <c r="B31" s="36" t="s">
        <v>176</v>
      </c>
      <c r="C31" s="36" t="s">
        <v>190</v>
      </c>
      <c r="D31" s="36" t="s">
        <v>191</v>
      </c>
      <c r="E31" s="35" t="s">
        <v>138</v>
      </c>
      <c r="F31" s="35">
        <v>44.9</v>
      </c>
    </row>
    <row r="32" spans="1:6" ht="15.75">
      <c r="A32" s="33" t="s">
        <v>192</v>
      </c>
      <c r="B32" s="34" t="s">
        <v>193</v>
      </c>
      <c r="C32" s="34"/>
      <c r="D32" s="34"/>
      <c r="E32" s="33"/>
      <c r="F32" s="33">
        <v>33.799999999999997</v>
      </c>
    </row>
    <row r="33" spans="1:6" ht="15.75">
      <c r="A33" s="35">
        <v>1</v>
      </c>
      <c r="B33" s="36" t="s">
        <v>194</v>
      </c>
      <c r="C33" s="36" t="s">
        <v>195</v>
      </c>
      <c r="D33" s="36" t="s">
        <v>196</v>
      </c>
      <c r="E33" s="35" t="s">
        <v>138</v>
      </c>
      <c r="F33" s="35">
        <v>4</v>
      </c>
    </row>
    <row r="34" spans="1:6" ht="31.5">
      <c r="A34" s="35">
        <v>2</v>
      </c>
      <c r="B34" s="36" t="s">
        <v>197</v>
      </c>
      <c r="C34" s="36" t="s">
        <v>198</v>
      </c>
      <c r="D34" s="36" t="s">
        <v>199</v>
      </c>
      <c r="E34" s="35" t="s">
        <v>138</v>
      </c>
      <c r="F34" s="35">
        <v>23.4</v>
      </c>
    </row>
    <row r="35" spans="1:6" ht="15.75">
      <c r="A35" s="35">
        <v>3</v>
      </c>
      <c r="B35" s="36" t="s">
        <v>185</v>
      </c>
      <c r="C35" s="36" t="s">
        <v>186</v>
      </c>
      <c r="D35" s="36" t="s">
        <v>200</v>
      </c>
      <c r="E35" s="35" t="s">
        <v>138</v>
      </c>
      <c r="F35" s="35">
        <v>3.5</v>
      </c>
    </row>
    <row r="36" spans="1:6" ht="15.75">
      <c r="A36" s="35">
        <v>4</v>
      </c>
      <c r="B36" s="36" t="s">
        <v>201</v>
      </c>
      <c r="C36" s="36" t="s">
        <v>202</v>
      </c>
      <c r="D36" s="36" t="s">
        <v>203</v>
      </c>
      <c r="E36" s="35" t="s">
        <v>138</v>
      </c>
      <c r="F36" s="35">
        <v>2.9</v>
      </c>
    </row>
    <row r="37" spans="1:6" ht="15.75">
      <c r="A37" s="33" t="s">
        <v>204</v>
      </c>
      <c r="B37" s="34" t="s">
        <v>205</v>
      </c>
      <c r="C37" s="34"/>
      <c r="D37" s="34"/>
      <c r="E37" s="33"/>
      <c r="F37" s="33">
        <v>40.54</v>
      </c>
    </row>
    <row r="38" spans="1:6" ht="15.75">
      <c r="A38" s="35">
        <v>1</v>
      </c>
      <c r="B38" s="36" t="s">
        <v>206</v>
      </c>
      <c r="C38" s="36" t="s">
        <v>207</v>
      </c>
      <c r="D38" s="36" t="s">
        <v>208</v>
      </c>
      <c r="E38" s="35" t="s">
        <v>134</v>
      </c>
      <c r="F38" s="35">
        <v>11</v>
      </c>
    </row>
    <row r="39" spans="1:6" ht="15.75">
      <c r="A39" s="35">
        <v>2</v>
      </c>
      <c r="B39" s="36" t="s">
        <v>209</v>
      </c>
      <c r="C39" s="36" t="s">
        <v>210</v>
      </c>
      <c r="D39" s="36" t="s">
        <v>211</v>
      </c>
      <c r="E39" s="35" t="s">
        <v>134</v>
      </c>
      <c r="F39" s="35">
        <v>12.84</v>
      </c>
    </row>
    <row r="40" spans="1:6" ht="15.75">
      <c r="A40" s="35">
        <v>3</v>
      </c>
      <c r="B40" s="36" t="s">
        <v>212</v>
      </c>
      <c r="C40" s="36" t="s">
        <v>213</v>
      </c>
      <c r="D40" s="36" t="s">
        <v>214</v>
      </c>
      <c r="E40" s="35" t="s">
        <v>134</v>
      </c>
      <c r="F40" s="35">
        <v>8.5</v>
      </c>
    </row>
    <row r="41" spans="1:6" ht="15.75">
      <c r="A41" s="35">
        <v>4</v>
      </c>
      <c r="B41" s="36" t="s">
        <v>215</v>
      </c>
      <c r="C41" s="36" t="s">
        <v>216</v>
      </c>
      <c r="D41" s="36" t="s">
        <v>217</v>
      </c>
      <c r="E41" s="35" t="s">
        <v>134</v>
      </c>
      <c r="F41" s="35">
        <v>3</v>
      </c>
    </row>
    <row r="42" spans="1:6" ht="15.75">
      <c r="A42" s="35">
        <v>5</v>
      </c>
      <c r="B42" s="36" t="s">
        <v>218</v>
      </c>
      <c r="C42" s="36" t="s">
        <v>219</v>
      </c>
      <c r="D42" s="36" t="s">
        <v>220</v>
      </c>
      <c r="E42" s="35" t="s">
        <v>134</v>
      </c>
      <c r="F42" s="35">
        <v>2.2000000000000002</v>
      </c>
    </row>
    <row r="43" spans="1:6" ht="15.75">
      <c r="A43" s="35">
        <v>6</v>
      </c>
      <c r="B43" s="36" t="s">
        <v>221</v>
      </c>
      <c r="C43" s="36" t="s">
        <v>160</v>
      </c>
      <c r="D43" s="36" t="s">
        <v>222</v>
      </c>
      <c r="E43" s="35" t="s">
        <v>134</v>
      </c>
      <c r="F43" s="35">
        <v>3</v>
      </c>
    </row>
    <row r="44" spans="1:6" ht="15.75">
      <c r="A44" s="33" t="s">
        <v>223</v>
      </c>
      <c r="B44" s="34" t="s">
        <v>224</v>
      </c>
      <c r="C44" s="34"/>
      <c r="D44" s="34"/>
      <c r="E44" s="33"/>
      <c r="F44" s="33">
        <v>28.7</v>
      </c>
    </row>
    <row r="45" spans="1:6" ht="15.75">
      <c r="A45" s="35">
        <v>1</v>
      </c>
      <c r="B45" s="36" t="s">
        <v>225</v>
      </c>
      <c r="C45" s="36" t="s">
        <v>226</v>
      </c>
      <c r="D45" s="36" t="s">
        <v>227</v>
      </c>
      <c r="E45" s="35" t="s">
        <v>134</v>
      </c>
      <c r="F45" s="35">
        <v>6.5</v>
      </c>
    </row>
    <row r="46" spans="1:6" ht="15.75">
      <c r="A46" s="35">
        <v>2</v>
      </c>
      <c r="B46" s="36" t="s">
        <v>228</v>
      </c>
      <c r="C46" s="36" t="s">
        <v>229</v>
      </c>
      <c r="D46" s="36" t="s">
        <v>230</v>
      </c>
      <c r="E46" s="35" t="s">
        <v>134</v>
      </c>
      <c r="F46" s="35">
        <v>10.8</v>
      </c>
    </row>
    <row r="47" spans="1:6" ht="31.5">
      <c r="A47" s="35">
        <v>3</v>
      </c>
      <c r="B47" s="36" t="s">
        <v>231</v>
      </c>
      <c r="C47" s="36" t="s">
        <v>232</v>
      </c>
      <c r="D47" s="36" t="s">
        <v>233</v>
      </c>
      <c r="E47" s="35" t="s">
        <v>134</v>
      </c>
      <c r="F47" s="35">
        <v>11.4</v>
      </c>
    </row>
    <row r="48" spans="1:6" ht="15.75">
      <c r="A48" s="33" t="s">
        <v>234</v>
      </c>
      <c r="B48" s="34" t="s">
        <v>235</v>
      </c>
      <c r="C48" s="34"/>
      <c r="D48" s="34"/>
      <c r="E48" s="33"/>
      <c r="F48" s="33">
        <v>30</v>
      </c>
    </row>
    <row r="49" spans="1:6" ht="15.75">
      <c r="A49" s="35">
        <v>1</v>
      </c>
      <c r="B49" s="36" t="s">
        <v>225</v>
      </c>
      <c r="C49" s="36" t="s">
        <v>236</v>
      </c>
      <c r="D49" s="36" t="s">
        <v>237</v>
      </c>
      <c r="E49" s="35" t="s">
        <v>134</v>
      </c>
      <c r="F49" s="35">
        <v>8.5</v>
      </c>
    </row>
    <row r="50" spans="1:6" ht="15.75">
      <c r="A50" s="35">
        <v>2</v>
      </c>
      <c r="B50" s="36" t="s">
        <v>231</v>
      </c>
      <c r="C50" s="36" t="s">
        <v>238</v>
      </c>
      <c r="D50" s="36" t="s">
        <v>239</v>
      </c>
      <c r="E50" s="35" t="s">
        <v>134</v>
      </c>
      <c r="F50" s="35">
        <v>6</v>
      </c>
    </row>
    <row r="51" spans="1:6" ht="15.75">
      <c r="A51" s="35">
        <v>3</v>
      </c>
      <c r="B51" s="36" t="s">
        <v>240</v>
      </c>
      <c r="C51" s="36" t="s">
        <v>241</v>
      </c>
      <c r="D51" s="36" t="s">
        <v>242</v>
      </c>
      <c r="E51" s="35" t="s">
        <v>134</v>
      </c>
      <c r="F51" s="35">
        <v>6.5</v>
      </c>
    </row>
    <row r="52" spans="1:6" ht="15.75">
      <c r="A52" s="35">
        <v>4</v>
      </c>
      <c r="B52" s="36" t="s">
        <v>243</v>
      </c>
      <c r="C52" s="36" t="s">
        <v>244</v>
      </c>
      <c r="D52" s="36" t="s">
        <v>245</v>
      </c>
      <c r="E52" s="35" t="s">
        <v>134</v>
      </c>
      <c r="F52" s="35">
        <v>5.8</v>
      </c>
    </row>
    <row r="53" spans="1:6" ht="15.75">
      <c r="A53" s="35">
        <v>5</v>
      </c>
      <c r="B53" s="36" t="s">
        <v>246</v>
      </c>
      <c r="C53" s="36" t="s">
        <v>247</v>
      </c>
      <c r="D53" s="36" t="s">
        <v>248</v>
      </c>
      <c r="E53" s="35" t="s">
        <v>134</v>
      </c>
      <c r="F53" s="35">
        <v>3.2</v>
      </c>
    </row>
    <row r="54" spans="1:6" ht="15.75">
      <c r="A54" s="33"/>
      <c r="B54" s="34" t="s">
        <v>249</v>
      </c>
      <c r="C54" s="34"/>
      <c r="D54" s="34"/>
      <c r="E54" s="33"/>
      <c r="F54" s="33">
        <v>317.60000000000002</v>
      </c>
    </row>
    <row r="56" spans="1:6" ht="15.75" customHeight="1">
      <c r="D56" s="282" t="s">
        <v>120</v>
      </c>
      <c r="E56" s="282"/>
      <c r="F56" s="282"/>
    </row>
  </sheetData>
  <mergeCells count="3">
    <mergeCell ref="A1:F1"/>
    <mergeCell ref="A2:F2"/>
    <mergeCell ref="D56:F56"/>
  </mergeCells>
  <printOptions horizontalCentered="1"/>
  <pageMargins left="0.19685039370078741" right="0.19685039370078741" top="0.39370078740157483" bottom="0.39370078740157483" header="0.31496062992125984" footer="0.31496062992125984"/>
  <pageSetup paperSize="9" scale="78" fitToHeight="1000" orientation="landscape" r:id="rId1"/>
  <headerFooter>
    <oddFooter>&amp;R&amp;P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5"/>
  <sheetViews>
    <sheetView view="pageBreakPreview" topLeftCell="A37" zoomScale="80" zoomScaleNormal="100" zoomScaleSheetLayoutView="80" workbookViewId="0">
      <selection activeCell="C51" sqref="C51"/>
    </sheetView>
  </sheetViews>
  <sheetFormatPr defaultRowHeight="15"/>
  <cols>
    <col min="1" max="1" width="9.140625" style="31"/>
    <col min="2" max="2" width="32.28515625" style="31" customWidth="1"/>
    <col min="3" max="3" width="18.42578125" style="31" customWidth="1"/>
    <col min="4" max="4" width="25.140625" style="31" customWidth="1"/>
    <col min="5" max="5" width="50.85546875" style="31" customWidth="1"/>
    <col min="6" max="16384" width="9.140625" style="31"/>
  </cols>
  <sheetData>
    <row r="1" spans="1:6" ht="15.75">
      <c r="A1" s="280" t="s">
        <v>405</v>
      </c>
      <c r="B1" s="280"/>
      <c r="C1" s="280"/>
      <c r="D1" s="280"/>
      <c r="E1" s="280"/>
      <c r="F1" s="280"/>
    </row>
    <row r="2" spans="1:6" ht="15.75">
      <c r="A2" s="281" t="s">
        <v>931</v>
      </c>
      <c r="B2" s="281"/>
      <c r="C2" s="281"/>
      <c r="D2" s="281"/>
      <c r="E2" s="281"/>
      <c r="F2" s="281"/>
    </row>
    <row r="3" spans="1:6" ht="15.75">
      <c r="A3" s="283"/>
      <c r="B3" s="283"/>
      <c r="C3" s="283"/>
      <c r="D3" s="283"/>
      <c r="E3" s="283"/>
      <c r="F3" s="283"/>
    </row>
    <row r="4" spans="1:6" ht="31.5">
      <c r="A4" s="33" t="s">
        <v>121</v>
      </c>
      <c r="B4" s="33" t="s">
        <v>251</v>
      </c>
      <c r="C4" s="33" t="s">
        <v>123</v>
      </c>
      <c r="D4" s="33" t="s">
        <v>252</v>
      </c>
      <c r="E4" s="33" t="s">
        <v>124</v>
      </c>
      <c r="F4" s="33" t="s">
        <v>253</v>
      </c>
    </row>
    <row r="5" spans="1:6" ht="15.75">
      <c r="A5" s="33" t="s">
        <v>35</v>
      </c>
      <c r="B5" s="34" t="s">
        <v>127</v>
      </c>
      <c r="C5" s="34"/>
      <c r="D5" s="34"/>
      <c r="E5" s="34"/>
      <c r="F5" s="37">
        <v>13595</v>
      </c>
    </row>
    <row r="6" spans="1:6" ht="15.75">
      <c r="A6" s="35">
        <v>1</v>
      </c>
      <c r="B6" s="36" t="s">
        <v>254</v>
      </c>
      <c r="C6" s="36" t="s">
        <v>255</v>
      </c>
      <c r="D6" s="36" t="s">
        <v>256</v>
      </c>
      <c r="E6" s="36" t="s">
        <v>257</v>
      </c>
      <c r="F6" s="38">
        <v>2726</v>
      </c>
    </row>
    <row r="7" spans="1:6" ht="15.75">
      <c r="A7" s="35">
        <v>2</v>
      </c>
      <c r="B7" s="36" t="s">
        <v>258</v>
      </c>
      <c r="C7" s="36" t="s">
        <v>259</v>
      </c>
      <c r="D7" s="36" t="s">
        <v>260</v>
      </c>
      <c r="E7" s="36" t="s">
        <v>261</v>
      </c>
      <c r="F7" s="38">
        <v>1909</v>
      </c>
    </row>
    <row r="8" spans="1:6" ht="15.75">
      <c r="A8" s="35">
        <v>3</v>
      </c>
      <c r="B8" s="36" t="s">
        <v>262</v>
      </c>
      <c r="C8" s="36" t="s">
        <v>259</v>
      </c>
      <c r="D8" s="36" t="s">
        <v>263</v>
      </c>
      <c r="E8" s="36" t="s">
        <v>264</v>
      </c>
      <c r="F8" s="38">
        <v>1206</v>
      </c>
    </row>
    <row r="9" spans="1:6" ht="15.75">
      <c r="A9" s="35">
        <v>4</v>
      </c>
      <c r="B9" s="36" t="s">
        <v>265</v>
      </c>
      <c r="C9" s="36" t="s">
        <v>259</v>
      </c>
      <c r="D9" s="36" t="s">
        <v>266</v>
      </c>
      <c r="E9" s="36" t="s">
        <v>267</v>
      </c>
      <c r="F9" s="38">
        <v>1500</v>
      </c>
    </row>
    <row r="10" spans="1:6" ht="15.75">
      <c r="A10" s="35">
        <v>5</v>
      </c>
      <c r="B10" s="36" t="s">
        <v>268</v>
      </c>
      <c r="C10" s="36" t="s">
        <v>269</v>
      </c>
      <c r="D10" s="36" t="s">
        <v>270</v>
      </c>
      <c r="E10" s="36" t="s">
        <v>271</v>
      </c>
      <c r="F10" s="38">
        <v>1218</v>
      </c>
    </row>
    <row r="11" spans="1:6" ht="15.75">
      <c r="A11" s="35">
        <v>6</v>
      </c>
      <c r="B11" s="36" t="s">
        <v>272</v>
      </c>
      <c r="C11" s="36" t="s">
        <v>273</v>
      </c>
      <c r="D11" s="36" t="s">
        <v>274</v>
      </c>
      <c r="E11" s="36" t="s">
        <v>275</v>
      </c>
      <c r="F11" s="38">
        <v>1000</v>
      </c>
    </row>
    <row r="12" spans="1:6" ht="15.75">
      <c r="A12" s="35">
        <v>7</v>
      </c>
      <c r="B12" s="36" t="s">
        <v>276</v>
      </c>
      <c r="C12" s="36" t="s">
        <v>269</v>
      </c>
      <c r="D12" s="36" t="s">
        <v>277</v>
      </c>
      <c r="E12" s="36" t="s">
        <v>278</v>
      </c>
      <c r="F12" s="38">
        <v>4036</v>
      </c>
    </row>
    <row r="13" spans="1:6" ht="15.75">
      <c r="A13" s="33" t="s">
        <v>37</v>
      </c>
      <c r="B13" s="34" t="s">
        <v>142</v>
      </c>
      <c r="C13" s="34"/>
      <c r="D13" s="34"/>
      <c r="E13" s="34"/>
      <c r="F13" s="37">
        <v>17972</v>
      </c>
    </row>
    <row r="14" spans="1:6" ht="15.75">
      <c r="A14" s="35">
        <v>1</v>
      </c>
      <c r="B14" s="36" t="s">
        <v>279</v>
      </c>
      <c r="C14" s="36" t="s">
        <v>280</v>
      </c>
      <c r="D14" s="36" t="s">
        <v>281</v>
      </c>
      <c r="E14" s="36" t="s">
        <v>282</v>
      </c>
      <c r="F14" s="35">
        <v>928</v>
      </c>
    </row>
    <row r="15" spans="1:6" ht="15.75">
      <c r="A15" s="35">
        <v>2</v>
      </c>
      <c r="B15" s="36" t="s">
        <v>283</v>
      </c>
      <c r="C15" s="36" t="s">
        <v>284</v>
      </c>
      <c r="D15" s="36" t="s">
        <v>285</v>
      </c>
      <c r="E15" s="36" t="s">
        <v>286</v>
      </c>
      <c r="F15" s="38">
        <v>2111</v>
      </c>
    </row>
    <row r="16" spans="1:6" ht="15.75">
      <c r="A16" s="35">
        <v>3</v>
      </c>
      <c r="B16" s="36" t="s">
        <v>287</v>
      </c>
      <c r="C16" s="36" t="s">
        <v>284</v>
      </c>
      <c r="D16" s="36" t="s">
        <v>288</v>
      </c>
      <c r="E16" s="36" t="s">
        <v>289</v>
      </c>
      <c r="F16" s="35">
        <v>410</v>
      </c>
    </row>
    <row r="17" spans="1:6" ht="15.75">
      <c r="A17" s="35">
        <v>4</v>
      </c>
      <c r="B17" s="36" t="s">
        <v>290</v>
      </c>
      <c r="C17" s="36" t="s">
        <v>291</v>
      </c>
      <c r="D17" s="36" t="s">
        <v>292</v>
      </c>
      <c r="E17" s="36" t="s">
        <v>293</v>
      </c>
      <c r="F17" s="38">
        <v>2221</v>
      </c>
    </row>
    <row r="18" spans="1:6" ht="15.75">
      <c r="A18" s="35">
        <v>5</v>
      </c>
      <c r="B18" s="36" t="s">
        <v>294</v>
      </c>
      <c r="C18" s="36" t="s">
        <v>291</v>
      </c>
      <c r="D18" s="36" t="s">
        <v>295</v>
      </c>
      <c r="E18" s="36" t="s">
        <v>296</v>
      </c>
      <c r="F18" s="38">
        <v>2428</v>
      </c>
    </row>
    <row r="19" spans="1:6" ht="15.75">
      <c r="A19" s="35">
        <v>6</v>
      </c>
      <c r="B19" s="36" t="s">
        <v>297</v>
      </c>
      <c r="C19" s="36" t="s">
        <v>284</v>
      </c>
      <c r="D19" s="36" t="s">
        <v>298</v>
      </c>
      <c r="E19" s="36" t="s">
        <v>299</v>
      </c>
      <c r="F19" s="38">
        <v>1213</v>
      </c>
    </row>
    <row r="20" spans="1:6" ht="15.75">
      <c r="A20" s="35">
        <v>7</v>
      </c>
      <c r="B20" s="36" t="s">
        <v>300</v>
      </c>
      <c r="C20" s="36" t="s">
        <v>301</v>
      </c>
      <c r="D20" s="36" t="s">
        <v>302</v>
      </c>
      <c r="E20" s="36" t="s">
        <v>303</v>
      </c>
      <c r="F20" s="38">
        <v>2440</v>
      </c>
    </row>
    <row r="21" spans="1:6" ht="15.75">
      <c r="A21" s="35">
        <v>8</v>
      </c>
      <c r="B21" s="36" t="s">
        <v>304</v>
      </c>
      <c r="C21" s="36" t="s">
        <v>284</v>
      </c>
      <c r="D21" s="36" t="s">
        <v>305</v>
      </c>
      <c r="E21" s="36" t="s">
        <v>306</v>
      </c>
      <c r="F21" s="38">
        <v>1036</v>
      </c>
    </row>
    <row r="22" spans="1:6" ht="15.75">
      <c r="A22" s="35">
        <v>9</v>
      </c>
      <c r="B22" s="36" t="s">
        <v>307</v>
      </c>
      <c r="C22" s="36" t="s">
        <v>291</v>
      </c>
      <c r="D22" s="36" t="s">
        <v>308</v>
      </c>
      <c r="E22" s="36" t="s">
        <v>309</v>
      </c>
      <c r="F22" s="38">
        <v>2314</v>
      </c>
    </row>
    <row r="23" spans="1:6" ht="15.75">
      <c r="A23" s="35">
        <v>10</v>
      </c>
      <c r="B23" s="36" t="s">
        <v>310</v>
      </c>
      <c r="C23" s="36" t="s">
        <v>291</v>
      </c>
      <c r="D23" s="36" t="s">
        <v>311</v>
      </c>
      <c r="E23" s="36" t="s">
        <v>312</v>
      </c>
      <c r="F23" s="35">
        <v>922</v>
      </c>
    </row>
    <row r="24" spans="1:6" ht="15.75">
      <c r="A24" s="35">
        <v>11</v>
      </c>
      <c r="B24" s="36" t="s">
        <v>313</v>
      </c>
      <c r="C24" s="36" t="s">
        <v>301</v>
      </c>
      <c r="D24" s="36" t="s">
        <v>314</v>
      </c>
      <c r="E24" s="36" t="s">
        <v>315</v>
      </c>
      <c r="F24" s="38">
        <v>1449</v>
      </c>
    </row>
    <row r="25" spans="1:6" ht="15.75">
      <c r="A25" s="35">
        <v>12</v>
      </c>
      <c r="B25" s="36" t="s">
        <v>316</v>
      </c>
      <c r="C25" s="36" t="s">
        <v>291</v>
      </c>
      <c r="D25" s="36" t="s">
        <v>317</v>
      </c>
      <c r="E25" s="36" t="s">
        <v>318</v>
      </c>
      <c r="F25" s="35">
        <v>500</v>
      </c>
    </row>
    <row r="26" spans="1:6" ht="15.75">
      <c r="A26" s="33" t="s">
        <v>141</v>
      </c>
      <c r="B26" s="34" t="s">
        <v>149</v>
      </c>
      <c r="C26" s="34"/>
      <c r="D26" s="34"/>
      <c r="E26" s="34"/>
      <c r="F26" s="37">
        <v>6518</v>
      </c>
    </row>
    <row r="27" spans="1:6" ht="31.5">
      <c r="A27" s="35">
        <v>1</v>
      </c>
      <c r="B27" s="36" t="s">
        <v>319</v>
      </c>
      <c r="C27" s="36" t="s">
        <v>280</v>
      </c>
      <c r="D27" s="36" t="s">
        <v>320</v>
      </c>
      <c r="E27" s="36" t="s">
        <v>321</v>
      </c>
      <c r="F27" s="38">
        <v>1642</v>
      </c>
    </row>
    <row r="28" spans="1:6" ht="15.75">
      <c r="A28" s="35">
        <v>2</v>
      </c>
      <c r="B28" s="36" t="s">
        <v>322</v>
      </c>
      <c r="C28" s="36" t="s">
        <v>280</v>
      </c>
      <c r="D28" s="36" t="s">
        <v>323</v>
      </c>
      <c r="E28" s="36" t="s">
        <v>324</v>
      </c>
      <c r="F28" s="38">
        <v>1719</v>
      </c>
    </row>
    <row r="29" spans="1:6" ht="15.75">
      <c r="A29" s="35">
        <v>3</v>
      </c>
      <c r="B29" s="36" t="s">
        <v>325</v>
      </c>
      <c r="C29" s="36" t="s">
        <v>280</v>
      </c>
      <c r="D29" s="36" t="s">
        <v>326</v>
      </c>
      <c r="E29" s="36" t="s">
        <v>327</v>
      </c>
      <c r="F29" s="35">
        <v>442</v>
      </c>
    </row>
    <row r="30" spans="1:6" ht="15.75">
      <c r="A30" s="35">
        <v>4</v>
      </c>
      <c r="B30" s="36" t="s">
        <v>328</v>
      </c>
      <c r="C30" s="36" t="s">
        <v>280</v>
      </c>
      <c r="D30" s="36" t="s">
        <v>329</v>
      </c>
      <c r="E30" s="36" t="s">
        <v>330</v>
      </c>
      <c r="F30" s="35">
        <v>906</v>
      </c>
    </row>
    <row r="31" spans="1:6" ht="31.5">
      <c r="A31" s="35">
        <v>5</v>
      </c>
      <c r="B31" s="36" t="s">
        <v>331</v>
      </c>
      <c r="C31" s="36" t="s">
        <v>332</v>
      </c>
      <c r="D31" s="36" t="s">
        <v>333</v>
      </c>
      <c r="E31" s="36" t="s">
        <v>334</v>
      </c>
      <c r="F31" s="38">
        <v>1809</v>
      </c>
    </row>
    <row r="32" spans="1:6" ht="15.75">
      <c r="A32" s="33" t="s">
        <v>138</v>
      </c>
      <c r="B32" s="34" t="s">
        <v>152</v>
      </c>
      <c r="C32" s="34"/>
      <c r="D32" s="34"/>
      <c r="E32" s="34"/>
      <c r="F32" s="37">
        <v>1185</v>
      </c>
    </row>
    <row r="33" spans="1:6" ht="15.75">
      <c r="A33" s="35">
        <v>1</v>
      </c>
      <c r="B33" s="36" t="s">
        <v>335</v>
      </c>
      <c r="C33" s="36" t="s">
        <v>154</v>
      </c>
      <c r="D33" s="36" t="s">
        <v>336</v>
      </c>
      <c r="E33" s="36" t="s">
        <v>337</v>
      </c>
      <c r="F33" s="35">
        <v>860</v>
      </c>
    </row>
    <row r="34" spans="1:6" ht="15.75">
      <c r="A34" s="35">
        <v>2</v>
      </c>
      <c r="B34" s="36" t="s">
        <v>338</v>
      </c>
      <c r="C34" s="36" t="s">
        <v>154</v>
      </c>
      <c r="D34" s="36" t="s">
        <v>339</v>
      </c>
      <c r="E34" s="36" t="s">
        <v>340</v>
      </c>
      <c r="F34" s="35">
        <v>325</v>
      </c>
    </row>
    <row r="35" spans="1:6" ht="15.75">
      <c r="A35" s="33" t="s">
        <v>134</v>
      </c>
      <c r="B35" s="34" t="s">
        <v>183</v>
      </c>
      <c r="C35" s="34"/>
      <c r="D35" s="34"/>
      <c r="E35" s="34"/>
      <c r="F35" s="37">
        <v>2041</v>
      </c>
    </row>
    <row r="36" spans="1:6" ht="15.75">
      <c r="A36" s="35">
        <v>1</v>
      </c>
      <c r="B36" s="36" t="s">
        <v>341</v>
      </c>
      <c r="C36" s="36" t="s">
        <v>342</v>
      </c>
      <c r="D36" s="36" t="s">
        <v>343</v>
      </c>
      <c r="E36" s="36" t="s">
        <v>344</v>
      </c>
      <c r="F36" s="38">
        <v>2041</v>
      </c>
    </row>
    <row r="37" spans="1:6" ht="15.75">
      <c r="A37" s="33" t="s">
        <v>174</v>
      </c>
      <c r="B37" s="34" t="s">
        <v>205</v>
      </c>
      <c r="C37" s="34"/>
      <c r="D37" s="34"/>
      <c r="E37" s="34"/>
      <c r="F37" s="37">
        <v>12043</v>
      </c>
    </row>
    <row r="38" spans="1:6" ht="15.75">
      <c r="A38" s="35">
        <v>1</v>
      </c>
      <c r="B38" s="36" t="s">
        <v>345</v>
      </c>
      <c r="C38" s="36" t="s">
        <v>346</v>
      </c>
      <c r="D38" s="36" t="s">
        <v>347</v>
      </c>
      <c r="E38" s="36" t="s">
        <v>348</v>
      </c>
      <c r="F38" s="38">
        <v>3064</v>
      </c>
    </row>
    <row r="39" spans="1:6" ht="15.75">
      <c r="A39" s="35">
        <v>2</v>
      </c>
      <c r="B39" s="36" t="s">
        <v>349</v>
      </c>
      <c r="C39" s="36" t="s">
        <v>350</v>
      </c>
      <c r="D39" s="36" t="s">
        <v>351</v>
      </c>
      <c r="E39" s="36" t="s">
        <v>352</v>
      </c>
      <c r="F39" s="38">
        <v>8045</v>
      </c>
    </row>
    <row r="40" spans="1:6" ht="15.75">
      <c r="A40" s="35">
        <v>3</v>
      </c>
      <c r="B40" s="36" t="s">
        <v>353</v>
      </c>
      <c r="C40" s="36" t="s">
        <v>354</v>
      </c>
      <c r="D40" s="36" t="s">
        <v>355</v>
      </c>
      <c r="E40" s="36" t="s">
        <v>356</v>
      </c>
      <c r="F40" s="35">
        <v>934</v>
      </c>
    </row>
    <row r="41" spans="1:6" ht="15.75">
      <c r="A41" s="33" t="s">
        <v>182</v>
      </c>
      <c r="B41" s="34" t="s">
        <v>224</v>
      </c>
      <c r="C41" s="34"/>
      <c r="D41" s="34"/>
      <c r="E41" s="34"/>
      <c r="F41" s="37">
        <v>1249</v>
      </c>
    </row>
    <row r="42" spans="1:6" ht="15.75">
      <c r="A42" s="35">
        <v>1</v>
      </c>
      <c r="B42" s="36" t="s">
        <v>357</v>
      </c>
      <c r="C42" s="36" t="s">
        <v>358</v>
      </c>
      <c r="D42" s="36" t="s">
        <v>359</v>
      </c>
      <c r="E42" s="36" t="s">
        <v>360</v>
      </c>
      <c r="F42" s="38">
        <v>1249</v>
      </c>
    </row>
    <row r="43" spans="1:6" ht="15.75">
      <c r="A43" s="33" t="s">
        <v>188</v>
      </c>
      <c r="B43" s="34" t="s">
        <v>235</v>
      </c>
      <c r="C43" s="34"/>
      <c r="D43" s="34"/>
      <c r="E43" s="34"/>
      <c r="F43" s="37">
        <v>5000</v>
      </c>
    </row>
    <row r="44" spans="1:6" ht="31.5">
      <c r="A44" s="35">
        <v>1</v>
      </c>
      <c r="B44" s="36" t="s">
        <v>361</v>
      </c>
      <c r="C44" s="36" t="s">
        <v>362</v>
      </c>
      <c r="D44" s="36" t="s">
        <v>363</v>
      </c>
      <c r="E44" s="36" t="s">
        <v>364</v>
      </c>
      <c r="F44" s="38">
        <v>5000</v>
      </c>
    </row>
    <row r="45" spans="1:6" ht="15.75">
      <c r="A45" s="33" t="s">
        <v>192</v>
      </c>
      <c r="B45" s="34" t="s">
        <v>365</v>
      </c>
      <c r="C45" s="34"/>
      <c r="D45" s="34"/>
      <c r="E45" s="34"/>
      <c r="F45" s="37">
        <v>7592</v>
      </c>
    </row>
    <row r="46" spans="1:6" ht="31.5">
      <c r="A46" s="35">
        <v>1</v>
      </c>
      <c r="B46" s="36" t="s">
        <v>366</v>
      </c>
      <c r="C46" s="36" t="s">
        <v>367</v>
      </c>
      <c r="D46" s="36" t="s">
        <v>368</v>
      </c>
      <c r="E46" s="36" t="s">
        <v>369</v>
      </c>
      <c r="F46" s="38">
        <v>2930</v>
      </c>
    </row>
    <row r="47" spans="1:6" ht="15.75">
      <c r="A47" s="35">
        <v>2</v>
      </c>
      <c r="B47" s="36" t="s">
        <v>370</v>
      </c>
      <c r="C47" s="36" t="s">
        <v>280</v>
      </c>
      <c r="D47" s="36" t="s">
        <v>371</v>
      </c>
      <c r="E47" s="36" t="s">
        <v>372</v>
      </c>
      <c r="F47" s="38">
        <v>1100</v>
      </c>
    </row>
    <row r="48" spans="1:6" ht="15.75">
      <c r="A48" s="35">
        <v>3</v>
      </c>
      <c r="B48" s="36" t="s">
        <v>373</v>
      </c>
      <c r="C48" s="36" t="s">
        <v>280</v>
      </c>
      <c r="D48" s="36" t="s">
        <v>374</v>
      </c>
      <c r="E48" s="36" t="s">
        <v>375</v>
      </c>
      <c r="F48" s="35">
        <v>645</v>
      </c>
    </row>
    <row r="49" spans="1:6" ht="15.75">
      <c r="A49" s="35">
        <v>4</v>
      </c>
      <c r="B49" s="36" t="s">
        <v>376</v>
      </c>
      <c r="C49" s="36" t="s">
        <v>280</v>
      </c>
      <c r="D49" s="36" t="s">
        <v>377</v>
      </c>
      <c r="E49" s="36" t="s">
        <v>378</v>
      </c>
      <c r="F49" s="35">
        <v>289</v>
      </c>
    </row>
    <row r="50" spans="1:6" ht="15.75">
      <c r="A50" s="35">
        <v>5</v>
      </c>
      <c r="B50" s="36" t="s">
        <v>379</v>
      </c>
      <c r="C50" s="36" t="s">
        <v>380</v>
      </c>
      <c r="D50" s="36" t="s">
        <v>381</v>
      </c>
      <c r="E50" s="36" t="s">
        <v>382</v>
      </c>
      <c r="F50" s="35">
        <v>1156</v>
      </c>
    </row>
    <row r="51" spans="1:6" ht="15.75">
      <c r="A51" s="35">
        <v>6</v>
      </c>
      <c r="B51" s="36" t="s">
        <v>383</v>
      </c>
      <c r="C51" s="36" t="s">
        <v>280</v>
      </c>
      <c r="D51" s="36" t="s">
        <v>384</v>
      </c>
      <c r="E51" s="36" t="s">
        <v>385</v>
      </c>
      <c r="F51" s="35">
        <v>440</v>
      </c>
    </row>
    <row r="52" spans="1:6" ht="15.75">
      <c r="A52" s="35">
        <v>7</v>
      </c>
      <c r="B52" s="36" t="s">
        <v>386</v>
      </c>
      <c r="C52" s="36" t="s">
        <v>280</v>
      </c>
      <c r="D52" s="36" t="s">
        <v>387</v>
      </c>
      <c r="E52" s="36" t="s">
        <v>388</v>
      </c>
      <c r="F52" s="38">
        <v>1032</v>
      </c>
    </row>
    <row r="53" spans="1:6" ht="15.75">
      <c r="A53" s="33"/>
      <c r="B53" s="34" t="s">
        <v>249</v>
      </c>
      <c r="C53" s="34"/>
      <c r="D53" s="34"/>
      <c r="E53" s="34"/>
      <c r="F53" s="37">
        <v>67195</v>
      </c>
    </row>
    <row r="55" spans="1:6" ht="15.75">
      <c r="E55" s="282" t="s">
        <v>120</v>
      </c>
      <c r="F55" s="282"/>
    </row>
  </sheetData>
  <mergeCells count="4">
    <mergeCell ref="A3:F3"/>
    <mergeCell ref="E55:F55"/>
    <mergeCell ref="A1:F1"/>
    <mergeCell ref="A2:F2"/>
  </mergeCells>
  <printOptions horizontalCentered="1"/>
  <pageMargins left="0.19685039370078741" right="0.19685039370078741" top="0.39370078740157483" bottom="0.39370078740157483" header="0.31496062992125984" footer="0.31496062992125984"/>
  <pageSetup paperSize="9" scale="99" fitToHeight="10000" orientation="landscape" r:id="rId1"/>
  <headerFooter>
    <oddFooter>&amp;R&amp;P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view="pageBreakPreview" zoomScale="80" zoomScaleNormal="100" zoomScaleSheetLayoutView="80" workbookViewId="0">
      <selection activeCell="B19" sqref="B19"/>
    </sheetView>
  </sheetViews>
  <sheetFormatPr defaultRowHeight="15.75"/>
  <cols>
    <col min="1" max="1" width="3.85546875" style="39" bestFit="1" customWidth="1"/>
    <col min="2" max="2" width="59.28515625" style="39" customWidth="1"/>
    <col min="3" max="7" width="14.7109375" style="39" customWidth="1"/>
    <col min="8" max="16384" width="9.140625" style="39"/>
  </cols>
  <sheetData>
    <row r="1" spans="1:7" ht="15.75" customHeight="1">
      <c r="A1" s="284" t="s">
        <v>404</v>
      </c>
      <c r="B1" s="284"/>
      <c r="C1" s="284"/>
      <c r="D1" s="284"/>
      <c r="E1" s="284"/>
      <c r="F1" s="284"/>
      <c r="G1" s="284"/>
    </row>
    <row r="2" spans="1:7" ht="15.75" customHeight="1">
      <c r="A2" s="285" t="s">
        <v>931</v>
      </c>
      <c r="B2" s="285"/>
      <c r="C2" s="285"/>
      <c r="D2" s="285"/>
      <c r="E2" s="285"/>
      <c r="F2" s="285"/>
      <c r="G2" s="285"/>
    </row>
    <row r="3" spans="1:7">
      <c r="A3" s="288"/>
      <c r="B3" s="288"/>
      <c r="C3" s="288"/>
      <c r="D3" s="288"/>
      <c r="E3" s="288"/>
      <c r="F3" s="288"/>
      <c r="G3" s="288"/>
    </row>
    <row r="4" spans="1:7">
      <c r="A4" s="286" t="s">
        <v>121</v>
      </c>
      <c r="B4" s="286" t="s">
        <v>389</v>
      </c>
      <c r="C4" s="286" t="s">
        <v>390</v>
      </c>
      <c r="D4" s="289" t="s">
        <v>391</v>
      </c>
      <c r="E4" s="289"/>
      <c r="F4" s="289"/>
      <c r="G4" s="289"/>
    </row>
    <row r="5" spans="1:7" ht="31.5">
      <c r="A5" s="287"/>
      <c r="B5" s="287"/>
      <c r="C5" s="287"/>
      <c r="D5" s="40" t="s">
        <v>403</v>
      </c>
      <c r="E5" s="40" t="s">
        <v>392</v>
      </c>
      <c r="F5" s="40" t="s">
        <v>393</v>
      </c>
      <c r="G5" s="40" t="s">
        <v>394</v>
      </c>
    </row>
    <row r="6" spans="1:7">
      <c r="A6" s="41" t="s">
        <v>35</v>
      </c>
      <c r="B6" s="42" t="s">
        <v>395</v>
      </c>
      <c r="C6" s="41">
        <v>101</v>
      </c>
      <c r="D6" s="41">
        <v>60</v>
      </c>
      <c r="E6" s="41">
        <v>8</v>
      </c>
      <c r="F6" s="41">
        <v>21</v>
      </c>
      <c r="G6" s="41">
        <v>12</v>
      </c>
    </row>
    <row r="7" spans="1:7">
      <c r="A7" s="43">
        <v>1</v>
      </c>
      <c r="B7" s="44" t="s">
        <v>396</v>
      </c>
      <c r="C7" s="43">
        <v>58</v>
      </c>
      <c r="D7" s="43">
        <v>26</v>
      </c>
      <c r="E7" s="43">
        <v>1</v>
      </c>
      <c r="F7" s="43">
        <v>21</v>
      </c>
      <c r="G7" s="43">
        <v>10</v>
      </c>
    </row>
    <row r="8" spans="1:7">
      <c r="A8" s="43">
        <v>2</v>
      </c>
      <c r="B8" s="44" t="s">
        <v>397</v>
      </c>
      <c r="C8" s="43">
        <v>40</v>
      </c>
      <c r="D8" s="43">
        <v>33</v>
      </c>
      <c r="E8" s="43">
        <v>6</v>
      </c>
      <c r="F8" s="43">
        <v>0</v>
      </c>
      <c r="G8" s="43">
        <v>1</v>
      </c>
    </row>
    <row r="9" spans="1:7">
      <c r="A9" s="43">
        <v>3</v>
      </c>
      <c r="B9" s="44" t="s">
        <v>398</v>
      </c>
      <c r="C9" s="43">
        <v>2</v>
      </c>
      <c r="D9" s="43">
        <v>1</v>
      </c>
      <c r="E9" s="43">
        <v>1</v>
      </c>
      <c r="F9" s="43">
        <v>0</v>
      </c>
      <c r="G9" s="43">
        <v>0</v>
      </c>
    </row>
    <row r="10" spans="1:7">
      <c r="A10" s="43">
        <v>4</v>
      </c>
      <c r="B10" s="44" t="s">
        <v>399</v>
      </c>
      <c r="C10" s="43">
        <v>1</v>
      </c>
      <c r="D10" s="43">
        <v>0</v>
      </c>
      <c r="E10" s="43">
        <v>0</v>
      </c>
      <c r="F10" s="43">
        <v>0</v>
      </c>
      <c r="G10" s="43">
        <v>1</v>
      </c>
    </row>
    <row r="11" spans="1:7">
      <c r="A11" s="41" t="s">
        <v>37</v>
      </c>
      <c r="B11" s="42" t="s">
        <v>400</v>
      </c>
      <c r="C11" s="41">
        <v>805</v>
      </c>
      <c r="D11" s="41">
        <v>290</v>
      </c>
      <c r="E11" s="41">
        <v>81</v>
      </c>
      <c r="F11" s="41">
        <v>434</v>
      </c>
      <c r="G11" s="41">
        <v>0</v>
      </c>
    </row>
    <row r="12" spans="1:7">
      <c r="A12" s="43">
        <v>1</v>
      </c>
      <c r="B12" s="44" t="s">
        <v>235</v>
      </c>
      <c r="C12" s="43">
        <v>4</v>
      </c>
      <c r="D12" s="43">
        <v>3</v>
      </c>
      <c r="E12" s="43">
        <v>1</v>
      </c>
      <c r="F12" s="43">
        <v>0</v>
      </c>
      <c r="G12" s="43">
        <v>0</v>
      </c>
    </row>
    <row r="13" spans="1:7">
      <c r="A13" s="43">
        <v>2</v>
      </c>
      <c r="B13" s="44" t="s">
        <v>224</v>
      </c>
      <c r="C13" s="43">
        <v>61</v>
      </c>
      <c r="D13" s="43">
        <v>26</v>
      </c>
      <c r="E13" s="43">
        <v>28</v>
      </c>
      <c r="F13" s="43">
        <v>7</v>
      </c>
      <c r="G13" s="43">
        <v>0</v>
      </c>
    </row>
    <row r="14" spans="1:7">
      <c r="A14" s="43">
        <v>3</v>
      </c>
      <c r="B14" s="44" t="s">
        <v>205</v>
      </c>
      <c r="C14" s="43">
        <v>66</v>
      </c>
      <c r="D14" s="43">
        <v>4</v>
      </c>
      <c r="E14" s="43">
        <v>13</v>
      </c>
      <c r="F14" s="43">
        <v>49</v>
      </c>
      <c r="G14" s="43">
        <v>0</v>
      </c>
    </row>
    <row r="15" spans="1:7">
      <c r="A15" s="43">
        <v>4</v>
      </c>
      <c r="B15" s="44" t="s">
        <v>401</v>
      </c>
      <c r="C15" s="43">
        <v>30</v>
      </c>
      <c r="D15" s="43">
        <v>6</v>
      </c>
      <c r="E15" s="43">
        <v>2</v>
      </c>
      <c r="F15" s="43">
        <v>22</v>
      </c>
      <c r="G15" s="43">
        <v>0</v>
      </c>
    </row>
    <row r="16" spans="1:7">
      <c r="A16" s="43">
        <v>5</v>
      </c>
      <c r="B16" s="44" t="s">
        <v>175</v>
      </c>
      <c r="C16" s="43">
        <v>130</v>
      </c>
      <c r="D16" s="43">
        <v>12</v>
      </c>
      <c r="E16" s="43">
        <v>0</v>
      </c>
      <c r="F16" s="43">
        <v>118</v>
      </c>
      <c r="G16" s="43">
        <v>0</v>
      </c>
    </row>
    <row r="17" spans="1:7">
      <c r="A17" s="43">
        <v>6</v>
      </c>
      <c r="B17" s="44" t="s">
        <v>183</v>
      </c>
      <c r="C17" s="43">
        <v>94</v>
      </c>
      <c r="D17" s="43">
        <v>16</v>
      </c>
      <c r="E17" s="43">
        <v>2</v>
      </c>
      <c r="F17" s="43">
        <v>76</v>
      </c>
      <c r="G17" s="43">
        <v>0</v>
      </c>
    </row>
    <row r="18" spans="1:7">
      <c r="A18" s="43">
        <v>7</v>
      </c>
      <c r="B18" s="44" t="s">
        <v>189</v>
      </c>
      <c r="C18" s="43">
        <v>32</v>
      </c>
      <c r="D18" s="43">
        <v>1</v>
      </c>
      <c r="E18" s="43">
        <v>0</v>
      </c>
      <c r="F18" s="43">
        <v>31</v>
      </c>
      <c r="G18" s="43">
        <v>0</v>
      </c>
    </row>
    <row r="19" spans="1:7">
      <c r="A19" s="43">
        <v>8</v>
      </c>
      <c r="B19" s="44" t="s">
        <v>139</v>
      </c>
      <c r="C19" s="43">
        <v>21</v>
      </c>
      <c r="D19" s="43">
        <v>2</v>
      </c>
      <c r="E19" s="43">
        <v>0</v>
      </c>
      <c r="F19" s="43">
        <v>19</v>
      </c>
      <c r="G19" s="43">
        <v>0</v>
      </c>
    </row>
    <row r="20" spans="1:7">
      <c r="A20" s="43">
        <v>9</v>
      </c>
      <c r="B20" s="44" t="s">
        <v>152</v>
      </c>
      <c r="C20" s="43">
        <v>25</v>
      </c>
      <c r="D20" s="43">
        <v>17</v>
      </c>
      <c r="E20" s="43">
        <v>3</v>
      </c>
      <c r="F20" s="43">
        <v>5</v>
      </c>
      <c r="G20" s="43">
        <v>0</v>
      </c>
    </row>
    <row r="21" spans="1:7">
      <c r="A21" s="43">
        <v>10</v>
      </c>
      <c r="B21" s="44" t="s">
        <v>127</v>
      </c>
      <c r="C21" s="43">
        <v>98</v>
      </c>
      <c r="D21" s="43">
        <v>5</v>
      </c>
      <c r="E21" s="43">
        <v>8</v>
      </c>
      <c r="F21" s="43">
        <v>85</v>
      </c>
      <c r="G21" s="43">
        <v>0</v>
      </c>
    </row>
    <row r="22" spans="1:7">
      <c r="A22" s="43">
        <v>11</v>
      </c>
      <c r="B22" s="44" t="s">
        <v>365</v>
      </c>
      <c r="C22" s="43">
        <v>84</v>
      </c>
      <c r="D22" s="43">
        <v>64</v>
      </c>
      <c r="E22" s="43">
        <v>20</v>
      </c>
      <c r="F22" s="43">
        <v>0</v>
      </c>
      <c r="G22" s="43">
        <v>0</v>
      </c>
    </row>
    <row r="23" spans="1:7">
      <c r="A23" s="43">
        <v>12</v>
      </c>
      <c r="B23" s="44" t="s">
        <v>142</v>
      </c>
      <c r="C23" s="43">
        <v>122</v>
      </c>
      <c r="D23" s="43">
        <v>98</v>
      </c>
      <c r="E23" s="43">
        <v>4</v>
      </c>
      <c r="F23" s="43">
        <v>20</v>
      </c>
      <c r="G23" s="43">
        <v>0</v>
      </c>
    </row>
    <row r="24" spans="1:7">
      <c r="A24" s="43">
        <v>13</v>
      </c>
      <c r="B24" s="44" t="s">
        <v>149</v>
      </c>
      <c r="C24" s="43">
        <v>38</v>
      </c>
      <c r="D24" s="43">
        <v>36</v>
      </c>
      <c r="E24" s="43">
        <v>0</v>
      </c>
      <c r="F24" s="43">
        <v>2</v>
      </c>
      <c r="G24" s="43">
        <v>0</v>
      </c>
    </row>
    <row r="25" spans="1:7">
      <c r="A25" s="43"/>
      <c r="B25" s="40" t="s">
        <v>402</v>
      </c>
      <c r="C25" s="40">
        <v>906</v>
      </c>
      <c r="D25" s="40">
        <v>350</v>
      </c>
      <c r="E25" s="40">
        <v>89</v>
      </c>
      <c r="F25" s="40">
        <v>455</v>
      </c>
      <c r="G25" s="40">
        <v>12</v>
      </c>
    </row>
    <row r="27" spans="1:7">
      <c r="D27" s="282" t="s">
        <v>120</v>
      </c>
      <c r="E27" s="282"/>
      <c r="F27" s="282"/>
      <c r="G27" s="282"/>
    </row>
  </sheetData>
  <mergeCells count="8">
    <mergeCell ref="A1:G1"/>
    <mergeCell ref="A2:G2"/>
    <mergeCell ref="B4:B5"/>
    <mergeCell ref="A4:A5"/>
    <mergeCell ref="D27:G27"/>
    <mergeCell ref="A3:G3"/>
    <mergeCell ref="C4:C5"/>
    <mergeCell ref="D4:G4"/>
  </mergeCells>
  <printOptions horizontalCentered="1"/>
  <pageMargins left="0.19685039370078741" right="0.19685039370078741" top="0.39370078740157483" bottom="0.39370078740157483" header="0.31496062992125984" footer="0.31496062992125984"/>
  <pageSetup paperSize="9" fitToHeight="1000" orientation="landscape" r:id="rId1"/>
  <headerFooter>
    <oddFooter>&amp;R&amp;P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07"/>
  <sheetViews>
    <sheetView view="pageBreakPreview" topLeftCell="A19" zoomScale="87" zoomScaleNormal="100" zoomScaleSheetLayoutView="87" workbookViewId="0">
      <selection activeCell="E6" sqref="E6"/>
    </sheetView>
  </sheetViews>
  <sheetFormatPr defaultRowHeight="15.75"/>
  <cols>
    <col min="1" max="1" width="5.28515625" style="122" customWidth="1"/>
    <col min="2" max="2" width="46.28515625" style="108" customWidth="1"/>
    <col min="3" max="3" width="11.28515625" style="123" customWidth="1"/>
    <col min="4" max="4" width="10.7109375" style="123" customWidth="1"/>
    <col min="5" max="5" width="8" style="108" customWidth="1"/>
    <col min="6" max="7" width="9.28515625" style="108" customWidth="1"/>
    <col min="8" max="8" width="8.140625" style="108" customWidth="1"/>
    <col min="9" max="9" width="9.42578125" style="108" customWidth="1"/>
    <col min="10" max="10" width="11.42578125" style="108" customWidth="1"/>
    <col min="11" max="11" width="7.5703125" style="108" customWidth="1"/>
    <col min="12" max="12" width="9.28515625" style="108" customWidth="1"/>
    <col min="13" max="13" width="12" style="108" customWidth="1"/>
    <col min="14" max="14" width="9" style="108" customWidth="1"/>
    <col min="15" max="15" width="12" style="108" customWidth="1"/>
    <col min="16" max="16" width="12.140625" style="108" customWidth="1"/>
    <col min="17" max="17" width="8.140625" style="108" bestFit="1" customWidth="1"/>
    <col min="18" max="255" width="9.140625" style="108"/>
    <col min="256" max="256" width="4.28515625" style="108" customWidth="1"/>
    <col min="257" max="257" width="45" style="108" customWidth="1"/>
    <col min="258" max="258" width="11.28515625" style="108" customWidth="1"/>
    <col min="259" max="259" width="10.7109375" style="108" customWidth="1"/>
    <col min="260" max="260" width="8" style="108" customWidth="1"/>
    <col min="261" max="262" width="9.28515625" style="108" customWidth="1"/>
    <col min="263" max="263" width="8.140625" style="108" customWidth="1"/>
    <col min="264" max="264" width="9.42578125" style="108" customWidth="1"/>
    <col min="265" max="265" width="11.42578125" style="108" customWidth="1"/>
    <col min="266" max="266" width="7.5703125" style="108" customWidth="1"/>
    <col min="267" max="267" width="9.28515625" style="108" customWidth="1"/>
    <col min="268" max="268" width="12" style="108" customWidth="1"/>
    <col min="269" max="269" width="9" style="108" customWidth="1"/>
    <col min="270" max="270" width="12" style="108" customWidth="1"/>
    <col min="271" max="271" width="12.140625" style="108" customWidth="1"/>
    <col min="272" max="272" width="7" style="108" customWidth="1"/>
    <col min="273" max="511" width="9.140625" style="108"/>
    <col min="512" max="512" width="4.28515625" style="108" customWidth="1"/>
    <col min="513" max="513" width="45" style="108" customWidth="1"/>
    <col min="514" max="514" width="11.28515625" style="108" customWidth="1"/>
    <col min="515" max="515" width="10.7109375" style="108" customWidth="1"/>
    <col min="516" max="516" width="8" style="108" customWidth="1"/>
    <col min="517" max="518" width="9.28515625" style="108" customWidth="1"/>
    <col min="519" max="519" width="8.140625" style="108" customWidth="1"/>
    <col min="520" max="520" width="9.42578125" style="108" customWidth="1"/>
    <col min="521" max="521" width="11.42578125" style="108" customWidth="1"/>
    <col min="522" max="522" width="7.5703125" style="108" customWidth="1"/>
    <col min="523" max="523" width="9.28515625" style="108" customWidth="1"/>
    <col min="524" max="524" width="12" style="108" customWidth="1"/>
    <col min="525" max="525" width="9" style="108" customWidth="1"/>
    <col min="526" max="526" width="12" style="108" customWidth="1"/>
    <col min="527" max="527" width="12.140625" style="108" customWidth="1"/>
    <col min="528" max="528" width="7" style="108" customWidth="1"/>
    <col min="529" max="767" width="9.140625" style="108"/>
    <col min="768" max="768" width="4.28515625" style="108" customWidth="1"/>
    <col min="769" max="769" width="45" style="108" customWidth="1"/>
    <col min="770" max="770" width="11.28515625" style="108" customWidth="1"/>
    <col min="771" max="771" width="10.7109375" style="108" customWidth="1"/>
    <col min="772" max="772" width="8" style="108" customWidth="1"/>
    <col min="773" max="774" width="9.28515625" style="108" customWidth="1"/>
    <col min="775" max="775" width="8.140625" style="108" customWidth="1"/>
    <col min="776" max="776" width="9.42578125" style="108" customWidth="1"/>
    <col min="777" max="777" width="11.42578125" style="108" customWidth="1"/>
    <col min="778" max="778" width="7.5703125" style="108" customWidth="1"/>
    <col min="779" max="779" width="9.28515625" style="108" customWidth="1"/>
    <col min="780" max="780" width="12" style="108" customWidth="1"/>
    <col min="781" max="781" width="9" style="108" customWidth="1"/>
    <col min="782" max="782" width="12" style="108" customWidth="1"/>
    <col min="783" max="783" width="12.140625" style="108" customWidth="1"/>
    <col min="784" max="784" width="7" style="108" customWidth="1"/>
    <col min="785" max="1023" width="9.140625" style="108"/>
    <col min="1024" max="1024" width="4.28515625" style="108" customWidth="1"/>
    <col min="1025" max="1025" width="45" style="108" customWidth="1"/>
    <col min="1026" max="1026" width="11.28515625" style="108" customWidth="1"/>
    <col min="1027" max="1027" width="10.7109375" style="108" customWidth="1"/>
    <col min="1028" max="1028" width="8" style="108" customWidth="1"/>
    <col min="1029" max="1030" width="9.28515625" style="108" customWidth="1"/>
    <col min="1031" max="1031" width="8.140625" style="108" customWidth="1"/>
    <col min="1032" max="1032" width="9.42578125" style="108" customWidth="1"/>
    <col min="1033" max="1033" width="11.42578125" style="108" customWidth="1"/>
    <col min="1034" max="1034" width="7.5703125" style="108" customWidth="1"/>
    <col min="1035" max="1035" width="9.28515625" style="108" customWidth="1"/>
    <col min="1036" max="1036" width="12" style="108" customWidth="1"/>
    <col min="1037" max="1037" width="9" style="108" customWidth="1"/>
    <col min="1038" max="1038" width="12" style="108" customWidth="1"/>
    <col min="1039" max="1039" width="12.140625" style="108" customWidth="1"/>
    <col min="1040" max="1040" width="7" style="108" customWidth="1"/>
    <col min="1041" max="1279" width="9.140625" style="108"/>
    <col min="1280" max="1280" width="4.28515625" style="108" customWidth="1"/>
    <col min="1281" max="1281" width="45" style="108" customWidth="1"/>
    <col min="1282" max="1282" width="11.28515625" style="108" customWidth="1"/>
    <col min="1283" max="1283" width="10.7109375" style="108" customWidth="1"/>
    <col min="1284" max="1284" width="8" style="108" customWidth="1"/>
    <col min="1285" max="1286" width="9.28515625" style="108" customWidth="1"/>
    <col min="1287" max="1287" width="8.140625" style="108" customWidth="1"/>
    <col min="1288" max="1288" width="9.42578125" style="108" customWidth="1"/>
    <col min="1289" max="1289" width="11.42578125" style="108" customWidth="1"/>
    <col min="1290" max="1290" width="7.5703125" style="108" customWidth="1"/>
    <col min="1291" max="1291" width="9.28515625" style="108" customWidth="1"/>
    <col min="1292" max="1292" width="12" style="108" customWidth="1"/>
    <col min="1293" max="1293" width="9" style="108" customWidth="1"/>
    <col min="1294" max="1294" width="12" style="108" customWidth="1"/>
    <col min="1295" max="1295" width="12.140625" style="108" customWidth="1"/>
    <col min="1296" max="1296" width="7" style="108" customWidth="1"/>
    <col min="1297" max="1535" width="9.140625" style="108"/>
    <col min="1536" max="1536" width="4.28515625" style="108" customWidth="1"/>
    <col min="1537" max="1537" width="45" style="108" customWidth="1"/>
    <col min="1538" max="1538" width="11.28515625" style="108" customWidth="1"/>
    <col min="1539" max="1539" width="10.7109375" style="108" customWidth="1"/>
    <col min="1540" max="1540" width="8" style="108" customWidth="1"/>
    <col min="1541" max="1542" width="9.28515625" style="108" customWidth="1"/>
    <col min="1543" max="1543" width="8.140625" style="108" customWidth="1"/>
    <col min="1544" max="1544" width="9.42578125" style="108" customWidth="1"/>
    <col min="1545" max="1545" width="11.42578125" style="108" customWidth="1"/>
    <col min="1546" max="1546" width="7.5703125" style="108" customWidth="1"/>
    <col min="1547" max="1547" width="9.28515625" style="108" customWidth="1"/>
    <col min="1548" max="1548" width="12" style="108" customWidth="1"/>
    <col min="1549" max="1549" width="9" style="108" customWidth="1"/>
    <col min="1550" max="1550" width="12" style="108" customWidth="1"/>
    <col min="1551" max="1551" width="12.140625" style="108" customWidth="1"/>
    <col min="1552" max="1552" width="7" style="108" customWidth="1"/>
    <col min="1553" max="1791" width="9.140625" style="108"/>
    <col min="1792" max="1792" width="4.28515625" style="108" customWidth="1"/>
    <col min="1793" max="1793" width="45" style="108" customWidth="1"/>
    <col min="1794" max="1794" width="11.28515625" style="108" customWidth="1"/>
    <col min="1795" max="1795" width="10.7109375" style="108" customWidth="1"/>
    <col min="1796" max="1796" width="8" style="108" customWidth="1"/>
    <col min="1797" max="1798" width="9.28515625" style="108" customWidth="1"/>
    <col min="1799" max="1799" width="8.140625" style="108" customWidth="1"/>
    <col min="1800" max="1800" width="9.42578125" style="108" customWidth="1"/>
    <col min="1801" max="1801" width="11.42578125" style="108" customWidth="1"/>
    <col min="1802" max="1802" width="7.5703125" style="108" customWidth="1"/>
    <col min="1803" max="1803" width="9.28515625" style="108" customWidth="1"/>
    <col min="1804" max="1804" width="12" style="108" customWidth="1"/>
    <col min="1805" max="1805" width="9" style="108" customWidth="1"/>
    <col min="1806" max="1806" width="12" style="108" customWidth="1"/>
    <col min="1807" max="1807" width="12.140625" style="108" customWidth="1"/>
    <col min="1808" max="1808" width="7" style="108" customWidth="1"/>
    <col min="1809" max="2047" width="9.140625" style="108"/>
    <col min="2048" max="2048" width="4.28515625" style="108" customWidth="1"/>
    <col min="2049" max="2049" width="45" style="108" customWidth="1"/>
    <col min="2050" max="2050" width="11.28515625" style="108" customWidth="1"/>
    <col min="2051" max="2051" width="10.7109375" style="108" customWidth="1"/>
    <col min="2052" max="2052" width="8" style="108" customWidth="1"/>
    <col min="2053" max="2054" width="9.28515625" style="108" customWidth="1"/>
    <col min="2055" max="2055" width="8.140625" style="108" customWidth="1"/>
    <col min="2056" max="2056" width="9.42578125" style="108" customWidth="1"/>
    <col min="2057" max="2057" width="11.42578125" style="108" customWidth="1"/>
    <col min="2058" max="2058" width="7.5703125" style="108" customWidth="1"/>
    <col min="2059" max="2059" width="9.28515625" style="108" customWidth="1"/>
    <col min="2060" max="2060" width="12" style="108" customWidth="1"/>
    <col min="2061" max="2061" width="9" style="108" customWidth="1"/>
    <col min="2062" max="2062" width="12" style="108" customWidth="1"/>
    <col min="2063" max="2063" width="12.140625" style="108" customWidth="1"/>
    <col min="2064" max="2064" width="7" style="108" customWidth="1"/>
    <col min="2065" max="2303" width="9.140625" style="108"/>
    <col min="2304" max="2304" width="4.28515625" style="108" customWidth="1"/>
    <col min="2305" max="2305" width="45" style="108" customWidth="1"/>
    <col min="2306" max="2306" width="11.28515625" style="108" customWidth="1"/>
    <col min="2307" max="2307" width="10.7109375" style="108" customWidth="1"/>
    <col min="2308" max="2308" width="8" style="108" customWidth="1"/>
    <col min="2309" max="2310" width="9.28515625" style="108" customWidth="1"/>
    <col min="2311" max="2311" width="8.140625" style="108" customWidth="1"/>
    <col min="2312" max="2312" width="9.42578125" style="108" customWidth="1"/>
    <col min="2313" max="2313" width="11.42578125" style="108" customWidth="1"/>
    <col min="2314" max="2314" width="7.5703125" style="108" customWidth="1"/>
    <col min="2315" max="2315" width="9.28515625" style="108" customWidth="1"/>
    <col min="2316" max="2316" width="12" style="108" customWidth="1"/>
    <col min="2317" max="2317" width="9" style="108" customWidth="1"/>
    <col min="2318" max="2318" width="12" style="108" customWidth="1"/>
    <col min="2319" max="2319" width="12.140625" style="108" customWidth="1"/>
    <col min="2320" max="2320" width="7" style="108" customWidth="1"/>
    <col min="2321" max="2559" width="9.140625" style="108"/>
    <col min="2560" max="2560" width="4.28515625" style="108" customWidth="1"/>
    <col min="2561" max="2561" width="45" style="108" customWidth="1"/>
    <col min="2562" max="2562" width="11.28515625" style="108" customWidth="1"/>
    <col min="2563" max="2563" width="10.7109375" style="108" customWidth="1"/>
    <col min="2564" max="2564" width="8" style="108" customWidth="1"/>
    <col min="2565" max="2566" width="9.28515625" style="108" customWidth="1"/>
    <col min="2567" max="2567" width="8.140625" style="108" customWidth="1"/>
    <col min="2568" max="2568" width="9.42578125" style="108" customWidth="1"/>
    <col min="2569" max="2569" width="11.42578125" style="108" customWidth="1"/>
    <col min="2570" max="2570" width="7.5703125" style="108" customWidth="1"/>
    <col min="2571" max="2571" width="9.28515625" style="108" customWidth="1"/>
    <col min="2572" max="2572" width="12" style="108" customWidth="1"/>
    <col min="2573" max="2573" width="9" style="108" customWidth="1"/>
    <col min="2574" max="2574" width="12" style="108" customWidth="1"/>
    <col min="2575" max="2575" width="12.140625" style="108" customWidth="1"/>
    <col min="2576" max="2576" width="7" style="108" customWidth="1"/>
    <col min="2577" max="2815" width="9.140625" style="108"/>
    <col min="2816" max="2816" width="4.28515625" style="108" customWidth="1"/>
    <col min="2817" max="2817" width="45" style="108" customWidth="1"/>
    <col min="2818" max="2818" width="11.28515625" style="108" customWidth="1"/>
    <col min="2819" max="2819" width="10.7109375" style="108" customWidth="1"/>
    <col min="2820" max="2820" width="8" style="108" customWidth="1"/>
    <col min="2821" max="2822" width="9.28515625" style="108" customWidth="1"/>
    <col min="2823" max="2823" width="8.140625" style="108" customWidth="1"/>
    <col min="2824" max="2824" width="9.42578125" style="108" customWidth="1"/>
    <col min="2825" max="2825" width="11.42578125" style="108" customWidth="1"/>
    <col min="2826" max="2826" width="7.5703125" style="108" customWidth="1"/>
    <col min="2827" max="2827" width="9.28515625" style="108" customWidth="1"/>
    <col min="2828" max="2828" width="12" style="108" customWidth="1"/>
    <col min="2829" max="2829" width="9" style="108" customWidth="1"/>
    <col min="2830" max="2830" width="12" style="108" customWidth="1"/>
    <col min="2831" max="2831" width="12.140625" style="108" customWidth="1"/>
    <col min="2832" max="2832" width="7" style="108" customWidth="1"/>
    <col min="2833" max="3071" width="9.140625" style="108"/>
    <col min="3072" max="3072" width="4.28515625" style="108" customWidth="1"/>
    <col min="3073" max="3073" width="45" style="108" customWidth="1"/>
    <col min="3074" max="3074" width="11.28515625" style="108" customWidth="1"/>
    <col min="3075" max="3075" width="10.7109375" style="108" customWidth="1"/>
    <col min="3076" max="3076" width="8" style="108" customWidth="1"/>
    <col min="3077" max="3078" width="9.28515625" style="108" customWidth="1"/>
    <col min="3079" max="3079" width="8.140625" style="108" customWidth="1"/>
    <col min="3080" max="3080" width="9.42578125" style="108" customWidth="1"/>
    <col min="3081" max="3081" width="11.42578125" style="108" customWidth="1"/>
    <col min="3082" max="3082" width="7.5703125" style="108" customWidth="1"/>
    <col min="3083" max="3083" width="9.28515625" style="108" customWidth="1"/>
    <col min="3084" max="3084" width="12" style="108" customWidth="1"/>
    <col min="3085" max="3085" width="9" style="108" customWidth="1"/>
    <col min="3086" max="3086" width="12" style="108" customWidth="1"/>
    <col min="3087" max="3087" width="12.140625" style="108" customWidth="1"/>
    <col min="3088" max="3088" width="7" style="108" customWidth="1"/>
    <col min="3089" max="3327" width="9.140625" style="108"/>
    <col min="3328" max="3328" width="4.28515625" style="108" customWidth="1"/>
    <col min="3329" max="3329" width="45" style="108" customWidth="1"/>
    <col min="3330" max="3330" width="11.28515625" style="108" customWidth="1"/>
    <col min="3331" max="3331" width="10.7109375" style="108" customWidth="1"/>
    <col min="3332" max="3332" width="8" style="108" customWidth="1"/>
    <col min="3333" max="3334" width="9.28515625" style="108" customWidth="1"/>
    <col min="3335" max="3335" width="8.140625" style="108" customWidth="1"/>
    <col min="3336" max="3336" width="9.42578125" style="108" customWidth="1"/>
    <col min="3337" max="3337" width="11.42578125" style="108" customWidth="1"/>
    <col min="3338" max="3338" width="7.5703125" style="108" customWidth="1"/>
    <col min="3339" max="3339" width="9.28515625" style="108" customWidth="1"/>
    <col min="3340" max="3340" width="12" style="108" customWidth="1"/>
    <col min="3341" max="3341" width="9" style="108" customWidth="1"/>
    <col min="3342" max="3342" width="12" style="108" customWidth="1"/>
    <col min="3343" max="3343" width="12.140625" style="108" customWidth="1"/>
    <col min="3344" max="3344" width="7" style="108" customWidth="1"/>
    <col min="3345" max="3583" width="9.140625" style="108"/>
    <col min="3584" max="3584" width="4.28515625" style="108" customWidth="1"/>
    <col min="3585" max="3585" width="45" style="108" customWidth="1"/>
    <col min="3586" max="3586" width="11.28515625" style="108" customWidth="1"/>
    <col min="3587" max="3587" width="10.7109375" style="108" customWidth="1"/>
    <col min="3588" max="3588" width="8" style="108" customWidth="1"/>
    <col min="3589" max="3590" width="9.28515625" style="108" customWidth="1"/>
    <col min="3591" max="3591" width="8.140625" style="108" customWidth="1"/>
    <col min="3592" max="3592" width="9.42578125" style="108" customWidth="1"/>
    <col min="3593" max="3593" width="11.42578125" style="108" customWidth="1"/>
    <col min="3594" max="3594" width="7.5703125" style="108" customWidth="1"/>
    <col min="3595" max="3595" width="9.28515625" style="108" customWidth="1"/>
    <col min="3596" max="3596" width="12" style="108" customWidth="1"/>
    <col min="3597" max="3597" width="9" style="108" customWidth="1"/>
    <col min="3598" max="3598" width="12" style="108" customWidth="1"/>
    <col min="3599" max="3599" width="12.140625" style="108" customWidth="1"/>
    <col min="3600" max="3600" width="7" style="108" customWidth="1"/>
    <col min="3601" max="3839" width="9.140625" style="108"/>
    <col min="3840" max="3840" width="4.28515625" style="108" customWidth="1"/>
    <col min="3841" max="3841" width="45" style="108" customWidth="1"/>
    <col min="3842" max="3842" width="11.28515625" style="108" customWidth="1"/>
    <col min="3843" max="3843" width="10.7109375" style="108" customWidth="1"/>
    <col min="3844" max="3844" width="8" style="108" customWidth="1"/>
    <col min="3845" max="3846" width="9.28515625" style="108" customWidth="1"/>
    <col min="3847" max="3847" width="8.140625" style="108" customWidth="1"/>
    <col min="3848" max="3848" width="9.42578125" style="108" customWidth="1"/>
    <col min="3849" max="3849" width="11.42578125" style="108" customWidth="1"/>
    <col min="3850" max="3850" width="7.5703125" style="108" customWidth="1"/>
    <col min="3851" max="3851" width="9.28515625" style="108" customWidth="1"/>
    <col min="3852" max="3852" width="12" style="108" customWidth="1"/>
    <col min="3853" max="3853" width="9" style="108" customWidth="1"/>
    <col min="3854" max="3854" width="12" style="108" customWidth="1"/>
    <col min="3855" max="3855" width="12.140625" style="108" customWidth="1"/>
    <col min="3856" max="3856" width="7" style="108" customWidth="1"/>
    <col min="3857" max="4095" width="9.140625" style="108"/>
    <col min="4096" max="4096" width="4.28515625" style="108" customWidth="1"/>
    <col min="4097" max="4097" width="45" style="108" customWidth="1"/>
    <col min="4098" max="4098" width="11.28515625" style="108" customWidth="1"/>
    <col min="4099" max="4099" width="10.7109375" style="108" customWidth="1"/>
    <col min="4100" max="4100" width="8" style="108" customWidth="1"/>
    <col min="4101" max="4102" width="9.28515625" style="108" customWidth="1"/>
    <col min="4103" max="4103" width="8.140625" style="108" customWidth="1"/>
    <col min="4104" max="4104" width="9.42578125" style="108" customWidth="1"/>
    <col min="4105" max="4105" width="11.42578125" style="108" customWidth="1"/>
    <col min="4106" max="4106" width="7.5703125" style="108" customWidth="1"/>
    <col min="4107" max="4107" width="9.28515625" style="108" customWidth="1"/>
    <col min="4108" max="4108" width="12" style="108" customWidth="1"/>
    <col min="4109" max="4109" width="9" style="108" customWidth="1"/>
    <col min="4110" max="4110" width="12" style="108" customWidth="1"/>
    <col min="4111" max="4111" width="12.140625" style="108" customWidth="1"/>
    <col min="4112" max="4112" width="7" style="108" customWidth="1"/>
    <col min="4113" max="4351" width="9.140625" style="108"/>
    <col min="4352" max="4352" width="4.28515625" style="108" customWidth="1"/>
    <col min="4353" max="4353" width="45" style="108" customWidth="1"/>
    <col min="4354" max="4354" width="11.28515625" style="108" customWidth="1"/>
    <col min="4355" max="4355" width="10.7109375" style="108" customWidth="1"/>
    <col min="4356" max="4356" width="8" style="108" customWidth="1"/>
    <col min="4357" max="4358" width="9.28515625" style="108" customWidth="1"/>
    <col min="4359" max="4359" width="8.140625" style="108" customWidth="1"/>
    <col min="4360" max="4360" width="9.42578125" style="108" customWidth="1"/>
    <col min="4361" max="4361" width="11.42578125" style="108" customWidth="1"/>
    <col min="4362" max="4362" width="7.5703125" style="108" customWidth="1"/>
    <col min="4363" max="4363" width="9.28515625" style="108" customWidth="1"/>
    <col min="4364" max="4364" width="12" style="108" customWidth="1"/>
    <col min="4365" max="4365" width="9" style="108" customWidth="1"/>
    <col min="4366" max="4366" width="12" style="108" customWidth="1"/>
    <col min="4367" max="4367" width="12.140625" style="108" customWidth="1"/>
    <col min="4368" max="4368" width="7" style="108" customWidth="1"/>
    <col min="4369" max="4607" width="9.140625" style="108"/>
    <col min="4608" max="4608" width="4.28515625" style="108" customWidth="1"/>
    <col min="4609" max="4609" width="45" style="108" customWidth="1"/>
    <col min="4610" max="4610" width="11.28515625" style="108" customWidth="1"/>
    <col min="4611" max="4611" width="10.7109375" style="108" customWidth="1"/>
    <col min="4612" max="4612" width="8" style="108" customWidth="1"/>
    <col min="4613" max="4614" width="9.28515625" style="108" customWidth="1"/>
    <col min="4615" max="4615" width="8.140625" style="108" customWidth="1"/>
    <col min="4616" max="4616" width="9.42578125" style="108" customWidth="1"/>
    <col min="4617" max="4617" width="11.42578125" style="108" customWidth="1"/>
    <col min="4618" max="4618" width="7.5703125" style="108" customWidth="1"/>
    <col min="4619" max="4619" width="9.28515625" style="108" customWidth="1"/>
    <col min="4620" max="4620" width="12" style="108" customWidth="1"/>
    <col min="4621" max="4621" width="9" style="108" customWidth="1"/>
    <col min="4622" max="4622" width="12" style="108" customWidth="1"/>
    <col min="4623" max="4623" width="12.140625" style="108" customWidth="1"/>
    <col min="4624" max="4624" width="7" style="108" customWidth="1"/>
    <col min="4625" max="4863" width="9.140625" style="108"/>
    <col min="4864" max="4864" width="4.28515625" style="108" customWidth="1"/>
    <col min="4865" max="4865" width="45" style="108" customWidth="1"/>
    <col min="4866" max="4866" width="11.28515625" style="108" customWidth="1"/>
    <col min="4867" max="4867" width="10.7109375" style="108" customWidth="1"/>
    <col min="4868" max="4868" width="8" style="108" customWidth="1"/>
    <col min="4869" max="4870" width="9.28515625" style="108" customWidth="1"/>
    <col min="4871" max="4871" width="8.140625" style="108" customWidth="1"/>
    <col min="4872" max="4872" width="9.42578125" style="108" customWidth="1"/>
    <col min="4873" max="4873" width="11.42578125" style="108" customWidth="1"/>
    <col min="4874" max="4874" width="7.5703125" style="108" customWidth="1"/>
    <col min="4875" max="4875" width="9.28515625" style="108" customWidth="1"/>
    <col min="4876" max="4876" width="12" style="108" customWidth="1"/>
    <col min="4877" max="4877" width="9" style="108" customWidth="1"/>
    <col min="4878" max="4878" width="12" style="108" customWidth="1"/>
    <col min="4879" max="4879" width="12.140625" style="108" customWidth="1"/>
    <col min="4880" max="4880" width="7" style="108" customWidth="1"/>
    <col min="4881" max="5119" width="9.140625" style="108"/>
    <col min="5120" max="5120" width="4.28515625" style="108" customWidth="1"/>
    <col min="5121" max="5121" width="45" style="108" customWidth="1"/>
    <col min="5122" max="5122" width="11.28515625" style="108" customWidth="1"/>
    <col min="5123" max="5123" width="10.7109375" style="108" customWidth="1"/>
    <col min="5124" max="5124" width="8" style="108" customWidth="1"/>
    <col min="5125" max="5126" width="9.28515625" style="108" customWidth="1"/>
    <col min="5127" max="5127" width="8.140625" style="108" customWidth="1"/>
    <col min="5128" max="5128" width="9.42578125" style="108" customWidth="1"/>
    <col min="5129" max="5129" width="11.42578125" style="108" customWidth="1"/>
    <col min="5130" max="5130" width="7.5703125" style="108" customWidth="1"/>
    <col min="5131" max="5131" width="9.28515625" style="108" customWidth="1"/>
    <col min="5132" max="5132" width="12" style="108" customWidth="1"/>
    <col min="5133" max="5133" width="9" style="108" customWidth="1"/>
    <col min="5134" max="5134" width="12" style="108" customWidth="1"/>
    <col min="5135" max="5135" width="12.140625" style="108" customWidth="1"/>
    <col min="5136" max="5136" width="7" style="108" customWidth="1"/>
    <col min="5137" max="5375" width="9.140625" style="108"/>
    <col min="5376" max="5376" width="4.28515625" style="108" customWidth="1"/>
    <col min="5377" max="5377" width="45" style="108" customWidth="1"/>
    <col min="5378" max="5378" width="11.28515625" style="108" customWidth="1"/>
    <col min="5379" max="5379" width="10.7109375" style="108" customWidth="1"/>
    <col min="5380" max="5380" width="8" style="108" customWidth="1"/>
    <col min="5381" max="5382" width="9.28515625" style="108" customWidth="1"/>
    <col min="5383" max="5383" width="8.140625" style="108" customWidth="1"/>
    <col min="5384" max="5384" width="9.42578125" style="108" customWidth="1"/>
    <col min="5385" max="5385" width="11.42578125" style="108" customWidth="1"/>
    <col min="5386" max="5386" width="7.5703125" style="108" customWidth="1"/>
    <col min="5387" max="5387" width="9.28515625" style="108" customWidth="1"/>
    <col min="5388" max="5388" width="12" style="108" customWidth="1"/>
    <col min="5389" max="5389" width="9" style="108" customWidth="1"/>
    <col min="5390" max="5390" width="12" style="108" customWidth="1"/>
    <col min="5391" max="5391" width="12.140625" style="108" customWidth="1"/>
    <col min="5392" max="5392" width="7" style="108" customWidth="1"/>
    <col min="5393" max="5631" width="9.140625" style="108"/>
    <col min="5632" max="5632" width="4.28515625" style="108" customWidth="1"/>
    <col min="5633" max="5633" width="45" style="108" customWidth="1"/>
    <col min="5634" max="5634" width="11.28515625" style="108" customWidth="1"/>
    <col min="5635" max="5635" width="10.7109375" style="108" customWidth="1"/>
    <col min="5636" max="5636" width="8" style="108" customWidth="1"/>
    <col min="5637" max="5638" width="9.28515625" style="108" customWidth="1"/>
    <col min="5639" max="5639" width="8.140625" style="108" customWidth="1"/>
    <col min="5640" max="5640" width="9.42578125" style="108" customWidth="1"/>
    <col min="5641" max="5641" width="11.42578125" style="108" customWidth="1"/>
    <col min="5642" max="5642" width="7.5703125" style="108" customWidth="1"/>
    <col min="5643" max="5643" width="9.28515625" style="108" customWidth="1"/>
    <col min="5644" max="5644" width="12" style="108" customWidth="1"/>
    <col min="5645" max="5645" width="9" style="108" customWidth="1"/>
    <col min="5646" max="5646" width="12" style="108" customWidth="1"/>
    <col min="5647" max="5647" width="12.140625" style="108" customWidth="1"/>
    <col min="5648" max="5648" width="7" style="108" customWidth="1"/>
    <col min="5649" max="5887" width="9.140625" style="108"/>
    <col min="5888" max="5888" width="4.28515625" style="108" customWidth="1"/>
    <col min="5889" max="5889" width="45" style="108" customWidth="1"/>
    <col min="5890" max="5890" width="11.28515625" style="108" customWidth="1"/>
    <col min="5891" max="5891" width="10.7109375" style="108" customWidth="1"/>
    <col min="5892" max="5892" width="8" style="108" customWidth="1"/>
    <col min="5893" max="5894" width="9.28515625" style="108" customWidth="1"/>
    <col min="5895" max="5895" width="8.140625" style="108" customWidth="1"/>
    <col min="5896" max="5896" width="9.42578125" style="108" customWidth="1"/>
    <col min="5897" max="5897" width="11.42578125" style="108" customWidth="1"/>
    <col min="5898" max="5898" width="7.5703125" style="108" customWidth="1"/>
    <col min="5899" max="5899" width="9.28515625" style="108" customWidth="1"/>
    <col min="5900" max="5900" width="12" style="108" customWidth="1"/>
    <col min="5901" max="5901" width="9" style="108" customWidth="1"/>
    <col min="5902" max="5902" width="12" style="108" customWidth="1"/>
    <col min="5903" max="5903" width="12.140625" style="108" customWidth="1"/>
    <col min="5904" max="5904" width="7" style="108" customWidth="1"/>
    <col min="5905" max="6143" width="9.140625" style="108"/>
    <col min="6144" max="6144" width="4.28515625" style="108" customWidth="1"/>
    <col min="6145" max="6145" width="45" style="108" customWidth="1"/>
    <col min="6146" max="6146" width="11.28515625" style="108" customWidth="1"/>
    <col min="6147" max="6147" width="10.7109375" style="108" customWidth="1"/>
    <col min="6148" max="6148" width="8" style="108" customWidth="1"/>
    <col min="6149" max="6150" width="9.28515625" style="108" customWidth="1"/>
    <col min="6151" max="6151" width="8.140625" style="108" customWidth="1"/>
    <col min="6152" max="6152" width="9.42578125" style="108" customWidth="1"/>
    <col min="6153" max="6153" width="11.42578125" style="108" customWidth="1"/>
    <col min="6154" max="6154" width="7.5703125" style="108" customWidth="1"/>
    <col min="6155" max="6155" width="9.28515625" style="108" customWidth="1"/>
    <col min="6156" max="6156" width="12" style="108" customWidth="1"/>
    <col min="6157" max="6157" width="9" style="108" customWidth="1"/>
    <col min="6158" max="6158" width="12" style="108" customWidth="1"/>
    <col min="6159" max="6159" width="12.140625" style="108" customWidth="1"/>
    <col min="6160" max="6160" width="7" style="108" customWidth="1"/>
    <col min="6161" max="6399" width="9.140625" style="108"/>
    <col min="6400" max="6400" width="4.28515625" style="108" customWidth="1"/>
    <col min="6401" max="6401" width="45" style="108" customWidth="1"/>
    <col min="6402" max="6402" width="11.28515625" style="108" customWidth="1"/>
    <col min="6403" max="6403" width="10.7109375" style="108" customWidth="1"/>
    <col min="6404" max="6404" width="8" style="108" customWidth="1"/>
    <col min="6405" max="6406" width="9.28515625" style="108" customWidth="1"/>
    <col min="6407" max="6407" width="8.140625" style="108" customWidth="1"/>
    <col min="6408" max="6408" width="9.42578125" style="108" customWidth="1"/>
    <col min="6409" max="6409" width="11.42578125" style="108" customWidth="1"/>
    <col min="6410" max="6410" width="7.5703125" style="108" customWidth="1"/>
    <col min="6411" max="6411" width="9.28515625" style="108" customWidth="1"/>
    <col min="6412" max="6412" width="12" style="108" customWidth="1"/>
    <col min="6413" max="6413" width="9" style="108" customWidth="1"/>
    <col min="6414" max="6414" width="12" style="108" customWidth="1"/>
    <col min="6415" max="6415" width="12.140625" style="108" customWidth="1"/>
    <col min="6416" max="6416" width="7" style="108" customWidth="1"/>
    <col min="6417" max="6655" width="9.140625" style="108"/>
    <col min="6656" max="6656" width="4.28515625" style="108" customWidth="1"/>
    <col min="6657" max="6657" width="45" style="108" customWidth="1"/>
    <col min="6658" max="6658" width="11.28515625" style="108" customWidth="1"/>
    <col min="6659" max="6659" width="10.7109375" style="108" customWidth="1"/>
    <col min="6660" max="6660" width="8" style="108" customWidth="1"/>
    <col min="6661" max="6662" width="9.28515625" style="108" customWidth="1"/>
    <col min="6663" max="6663" width="8.140625" style="108" customWidth="1"/>
    <col min="6664" max="6664" width="9.42578125" style="108" customWidth="1"/>
    <col min="6665" max="6665" width="11.42578125" style="108" customWidth="1"/>
    <col min="6666" max="6666" width="7.5703125" style="108" customWidth="1"/>
    <col min="6667" max="6667" width="9.28515625" style="108" customWidth="1"/>
    <col min="6668" max="6668" width="12" style="108" customWidth="1"/>
    <col min="6669" max="6669" width="9" style="108" customWidth="1"/>
    <col min="6670" max="6670" width="12" style="108" customWidth="1"/>
    <col min="6671" max="6671" width="12.140625" style="108" customWidth="1"/>
    <col min="6672" max="6672" width="7" style="108" customWidth="1"/>
    <col min="6673" max="6911" width="9.140625" style="108"/>
    <col min="6912" max="6912" width="4.28515625" style="108" customWidth="1"/>
    <col min="6913" max="6913" width="45" style="108" customWidth="1"/>
    <col min="6914" max="6914" width="11.28515625" style="108" customWidth="1"/>
    <col min="6915" max="6915" width="10.7109375" style="108" customWidth="1"/>
    <col min="6916" max="6916" width="8" style="108" customWidth="1"/>
    <col min="6917" max="6918" width="9.28515625" style="108" customWidth="1"/>
    <col min="6919" max="6919" width="8.140625" style="108" customWidth="1"/>
    <col min="6920" max="6920" width="9.42578125" style="108" customWidth="1"/>
    <col min="6921" max="6921" width="11.42578125" style="108" customWidth="1"/>
    <col min="6922" max="6922" width="7.5703125" style="108" customWidth="1"/>
    <col min="6923" max="6923" width="9.28515625" style="108" customWidth="1"/>
    <col min="6924" max="6924" width="12" style="108" customWidth="1"/>
    <col min="6925" max="6925" width="9" style="108" customWidth="1"/>
    <col min="6926" max="6926" width="12" style="108" customWidth="1"/>
    <col min="6927" max="6927" width="12.140625" style="108" customWidth="1"/>
    <col min="6928" max="6928" width="7" style="108" customWidth="1"/>
    <col min="6929" max="7167" width="9.140625" style="108"/>
    <col min="7168" max="7168" width="4.28515625" style="108" customWidth="1"/>
    <col min="7169" max="7169" width="45" style="108" customWidth="1"/>
    <col min="7170" max="7170" width="11.28515625" style="108" customWidth="1"/>
    <col min="7171" max="7171" width="10.7109375" style="108" customWidth="1"/>
    <col min="7172" max="7172" width="8" style="108" customWidth="1"/>
    <col min="7173" max="7174" width="9.28515625" style="108" customWidth="1"/>
    <col min="7175" max="7175" width="8.140625" style="108" customWidth="1"/>
    <col min="7176" max="7176" width="9.42578125" style="108" customWidth="1"/>
    <col min="7177" max="7177" width="11.42578125" style="108" customWidth="1"/>
    <col min="7178" max="7178" width="7.5703125" style="108" customWidth="1"/>
    <col min="7179" max="7179" width="9.28515625" style="108" customWidth="1"/>
    <col min="7180" max="7180" width="12" style="108" customWidth="1"/>
    <col min="7181" max="7181" width="9" style="108" customWidth="1"/>
    <col min="7182" max="7182" width="12" style="108" customWidth="1"/>
    <col min="7183" max="7183" width="12.140625" style="108" customWidth="1"/>
    <col min="7184" max="7184" width="7" style="108" customWidth="1"/>
    <col min="7185" max="7423" width="9.140625" style="108"/>
    <col min="7424" max="7424" width="4.28515625" style="108" customWidth="1"/>
    <col min="7425" max="7425" width="45" style="108" customWidth="1"/>
    <col min="7426" max="7426" width="11.28515625" style="108" customWidth="1"/>
    <col min="7427" max="7427" width="10.7109375" style="108" customWidth="1"/>
    <col min="7428" max="7428" width="8" style="108" customWidth="1"/>
    <col min="7429" max="7430" width="9.28515625" style="108" customWidth="1"/>
    <col min="7431" max="7431" width="8.140625" style="108" customWidth="1"/>
    <col min="7432" max="7432" width="9.42578125" style="108" customWidth="1"/>
    <col min="7433" max="7433" width="11.42578125" style="108" customWidth="1"/>
    <col min="7434" max="7434" width="7.5703125" style="108" customWidth="1"/>
    <col min="7435" max="7435" width="9.28515625" style="108" customWidth="1"/>
    <col min="7436" max="7436" width="12" style="108" customWidth="1"/>
    <col min="7437" max="7437" width="9" style="108" customWidth="1"/>
    <col min="7438" max="7438" width="12" style="108" customWidth="1"/>
    <col min="7439" max="7439" width="12.140625" style="108" customWidth="1"/>
    <col min="7440" max="7440" width="7" style="108" customWidth="1"/>
    <col min="7441" max="7679" width="9.140625" style="108"/>
    <col min="7680" max="7680" width="4.28515625" style="108" customWidth="1"/>
    <col min="7681" max="7681" width="45" style="108" customWidth="1"/>
    <col min="7682" max="7682" width="11.28515625" style="108" customWidth="1"/>
    <col min="7683" max="7683" width="10.7109375" style="108" customWidth="1"/>
    <col min="7684" max="7684" width="8" style="108" customWidth="1"/>
    <col min="7685" max="7686" width="9.28515625" style="108" customWidth="1"/>
    <col min="7687" max="7687" width="8.140625" style="108" customWidth="1"/>
    <col min="7688" max="7688" width="9.42578125" style="108" customWidth="1"/>
    <col min="7689" max="7689" width="11.42578125" style="108" customWidth="1"/>
    <col min="7690" max="7690" width="7.5703125" style="108" customWidth="1"/>
    <col min="7691" max="7691" width="9.28515625" style="108" customWidth="1"/>
    <col min="7692" max="7692" width="12" style="108" customWidth="1"/>
    <col min="7693" max="7693" width="9" style="108" customWidth="1"/>
    <col min="7694" max="7694" width="12" style="108" customWidth="1"/>
    <col min="7695" max="7695" width="12.140625" style="108" customWidth="1"/>
    <col min="7696" max="7696" width="7" style="108" customWidth="1"/>
    <col min="7697" max="7935" width="9.140625" style="108"/>
    <col min="7936" max="7936" width="4.28515625" style="108" customWidth="1"/>
    <col min="7937" max="7937" width="45" style="108" customWidth="1"/>
    <col min="7938" max="7938" width="11.28515625" style="108" customWidth="1"/>
    <col min="7939" max="7939" width="10.7109375" style="108" customWidth="1"/>
    <col min="7940" max="7940" width="8" style="108" customWidth="1"/>
    <col min="7941" max="7942" width="9.28515625" style="108" customWidth="1"/>
    <col min="7943" max="7943" width="8.140625" style="108" customWidth="1"/>
    <col min="7944" max="7944" width="9.42578125" style="108" customWidth="1"/>
    <col min="7945" max="7945" width="11.42578125" style="108" customWidth="1"/>
    <col min="7946" max="7946" width="7.5703125" style="108" customWidth="1"/>
    <col min="7947" max="7947" width="9.28515625" style="108" customWidth="1"/>
    <col min="7948" max="7948" width="12" style="108" customWidth="1"/>
    <col min="7949" max="7949" width="9" style="108" customWidth="1"/>
    <col min="7950" max="7950" width="12" style="108" customWidth="1"/>
    <col min="7951" max="7951" width="12.140625" style="108" customWidth="1"/>
    <col min="7952" max="7952" width="7" style="108" customWidth="1"/>
    <col min="7953" max="8191" width="9.140625" style="108"/>
    <col min="8192" max="8192" width="4.28515625" style="108" customWidth="1"/>
    <col min="8193" max="8193" width="45" style="108" customWidth="1"/>
    <col min="8194" max="8194" width="11.28515625" style="108" customWidth="1"/>
    <col min="8195" max="8195" width="10.7109375" style="108" customWidth="1"/>
    <col min="8196" max="8196" width="8" style="108" customWidth="1"/>
    <col min="8197" max="8198" width="9.28515625" style="108" customWidth="1"/>
    <col min="8199" max="8199" width="8.140625" style="108" customWidth="1"/>
    <col min="8200" max="8200" width="9.42578125" style="108" customWidth="1"/>
    <col min="8201" max="8201" width="11.42578125" style="108" customWidth="1"/>
    <col min="8202" max="8202" width="7.5703125" style="108" customWidth="1"/>
    <col min="8203" max="8203" width="9.28515625" style="108" customWidth="1"/>
    <col min="8204" max="8204" width="12" style="108" customWidth="1"/>
    <col min="8205" max="8205" width="9" style="108" customWidth="1"/>
    <col min="8206" max="8206" width="12" style="108" customWidth="1"/>
    <col min="8207" max="8207" width="12.140625" style="108" customWidth="1"/>
    <col min="8208" max="8208" width="7" style="108" customWidth="1"/>
    <col min="8209" max="8447" width="9.140625" style="108"/>
    <col min="8448" max="8448" width="4.28515625" style="108" customWidth="1"/>
    <col min="8449" max="8449" width="45" style="108" customWidth="1"/>
    <col min="8450" max="8450" width="11.28515625" style="108" customWidth="1"/>
    <col min="8451" max="8451" width="10.7109375" style="108" customWidth="1"/>
    <col min="8452" max="8452" width="8" style="108" customWidth="1"/>
    <col min="8453" max="8454" width="9.28515625" style="108" customWidth="1"/>
    <col min="8455" max="8455" width="8.140625" style="108" customWidth="1"/>
    <col min="8456" max="8456" width="9.42578125" style="108" customWidth="1"/>
    <col min="8457" max="8457" width="11.42578125" style="108" customWidth="1"/>
    <col min="8458" max="8458" width="7.5703125" style="108" customWidth="1"/>
    <col min="8459" max="8459" width="9.28515625" style="108" customWidth="1"/>
    <col min="8460" max="8460" width="12" style="108" customWidth="1"/>
    <col min="8461" max="8461" width="9" style="108" customWidth="1"/>
    <col min="8462" max="8462" width="12" style="108" customWidth="1"/>
    <col min="8463" max="8463" width="12.140625" style="108" customWidth="1"/>
    <col min="8464" max="8464" width="7" style="108" customWidth="1"/>
    <col min="8465" max="8703" width="9.140625" style="108"/>
    <col min="8704" max="8704" width="4.28515625" style="108" customWidth="1"/>
    <col min="8705" max="8705" width="45" style="108" customWidth="1"/>
    <col min="8706" max="8706" width="11.28515625" style="108" customWidth="1"/>
    <col min="8707" max="8707" width="10.7109375" style="108" customWidth="1"/>
    <col min="8708" max="8708" width="8" style="108" customWidth="1"/>
    <col min="8709" max="8710" width="9.28515625" style="108" customWidth="1"/>
    <col min="8711" max="8711" width="8.140625" style="108" customWidth="1"/>
    <col min="8712" max="8712" width="9.42578125" style="108" customWidth="1"/>
    <col min="8713" max="8713" width="11.42578125" style="108" customWidth="1"/>
    <col min="8714" max="8714" width="7.5703125" style="108" customWidth="1"/>
    <col min="8715" max="8715" width="9.28515625" style="108" customWidth="1"/>
    <col min="8716" max="8716" width="12" style="108" customWidth="1"/>
    <col min="8717" max="8717" width="9" style="108" customWidth="1"/>
    <col min="8718" max="8718" width="12" style="108" customWidth="1"/>
    <col min="8719" max="8719" width="12.140625" style="108" customWidth="1"/>
    <col min="8720" max="8720" width="7" style="108" customWidth="1"/>
    <col min="8721" max="8959" width="9.140625" style="108"/>
    <col min="8960" max="8960" width="4.28515625" style="108" customWidth="1"/>
    <col min="8961" max="8961" width="45" style="108" customWidth="1"/>
    <col min="8962" max="8962" width="11.28515625" style="108" customWidth="1"/>
    <col min="8963" max="8963" width="10.7109375" style="108" customWidth="1"/>
    <col min="8964" max="8964" width="8" style="108" customWidth="1"/>
    <col min="8965" max="8966" width="9.28515625" style="108" customWidth="1"/>
    <col min="8967" max="8967" width="8.140625" style="108" customWidth="1"/>
    <col min="8968" max="8968" width="9.42578125" style="108" customWidth="1"/>
    <col min="8969" max="8969" width="11.42578125" style="108" customWidth="1"/>
    <col min="8970" max="8970" width="7.5703125" style="108" customWidth="1"/>
    <col min="8971" max="8971" width="9.28515625" style="108" customWidth="1"/>
    <col min="8972" max="8972" width="12" style="108" customWidth="1"/>
    <col min="8973" max="8973" width="9" style="108" customWidth="1"/>
    <col min="8974" max="8974" width="12" style="108" customWidth="1"/>
    <col min="8975" max="8975" width="12.140625" style="108" customWidth="1"/>
    <col min="8976" max="8976" width="7" style="108" customWidth="1"/>
    <col min="8977" max="9215" width="9.140625" style="108"/>
    <col min="9216" max="9216" width="4.28515625" style="108" customWidth="1"/>
    <col min="9217" max="9217" width="45" style="108" customWidth="1"/>
    <col min="9218" max="9218" width="11.28515625" style="108" customWidth="1"/>
    <col min="9219" max="9219" width="10.7109375" style="108" customWidth="1"/>
    <col min="9220" max="9220" width="8" style="108" customWidth="1"/>
    <col min="9221" max="9222" width="9.28515625" style="108" customWidth="1"/>
    <col min="9223" max="9223" width="8.140625" style="108" customWidth="1"/>
    <col min="9224" max="9224" width="9.42578125" style="108" customWidth="1"/>
    <col min="9225" max="9225" width="11.42578125" style="108" customWidth="1"/>
    <col min="9226" max="9226" width="7.5703125" style="108" customWidth="1"/>
    <col min="9227" max="9227" width="9.28515625" style="108" customWidth="1"/>
    <col min="9228" max="9228" width="12" style="108" customWidth="1"/>
    <col min="9229" max="9229" width="9" style="108" customWidth="1"/>
    <col min="9230" max="9230" width="12" style="108" customWidth="1"/>
    <col min="9231" max="9231" width="12.140625" style="108" customWidth="1"/>
    <col min="9232" max="9232" width="7" style="108" customWidth="1"/>
    <col min="9233" max="9471" width="9.140625" style="108"/>
    <col min="9472" max="9472" width="4.28515625" style="108" customWidth="1"/>
    <col min="9473" max="9473" width="45" style="108" customWidth="1"/>
    <col min="9474" max="9474" width="11.28515625" style="108" customWidth="1"/>
    <col min="9475" max="9475" width="10.7109375" style="108" customWidth="1"/>
    <col min="9476" max="9476" width="8" style="108" customWidth="1"/>
    <col min="9477" max="9478" width="9.28515625" style="108" customWidth="1"/>
    <col min="9479" max="9479" width="8.140625" style="108" customWidth="1"/>
    <col min="9480" max="9480" width="9.42578125" style="108" customWidth="1"/>
    <col min="9481" max="9481" width="11.42578125" style="108" customWidth="1"/>
    <col min="9482" max="9482" width="7.5703125" style="108" customWidth="1"/>
    <col min="9483" max="9483" width="9.28515625" style="108" customWidth="1"/>
    <col min="9484" max="9484" width="12" style="108" customWidth="1"/>
    <col min="9485" max="9485" width="9" style="108" customWidth="1"/>
    <col min="9486" max="9486" width="12" style="108" customWidth="1"/>
    <col min="9487" max="9487" width="12.140625" style="108" customWidth="1"/>
    <col min="9488" max="9488" width="7" style="108" customWidth="1"/>
    <col min="9489" max="9727" width="9.140625" style="108"/>
    <col min="9728" max="9728" width="4.28515625" style="108" customWidth="1"/>
    <col min="9729" max="9729" width="45" style="108" customWidth="1"/>
    <col min="9730" max="9730" width="11.28515625" style="108" customWidth="1"/>
    <col min="9731" max="9731" width="10.7109375" style="108" customWidth="1"/>
    <col min="9732" max="9732" width="8" style="108" customWidth="1"/>
    <col min="9733" max="9734" width="9.28515625" style="108" customWidth="1"/>
    <col min="9735" max="9735" width="8.140625" style="108" customWidth="1"/>
    <col min="9736" max="9736" width="9.42578125" style="108" customWidth="1"/>
    <col min="9737" max="9737" width="11.42578125" style="108" customWidth="1"/>
    <col min="9738" max="9738" width="7.5703125" style="108" customWidth="1"/>
    <col min="9739" max="9739" width="9.28515625" style="108" customWidth="1"/>
    <col min="9740" max="9740" width="12" style="108" customWidth="1"/>
    <col min="9741" max="9741" width="9" style="108" customWidth="1"/>
    <col min="9742" max="9742" width="12" style="108" customWidth="1"/>
    <col min="9743" max="9743" width="12.140625" style="108" customWidth="1"/>
    <col min="9744" max="9744" width="7" style="108" customWidth="1"/>
    <col min="9745" max="9983" width="9.140625" style="108"/>
    <col min="9984" max="9984" width="4.28515625" style="108" customWidth="1"/>
    <col min="9985" max="9985" width="45" style="108" customWidth="1"/>
    <col min="9986" max="9986" width="11.28515625" style="108" customWidth="1"/>
    <col min="9987" max="9987" width="10.7109375" style="108" customWidth="1"/>
    <col min="9988" max="9988" width="8" style="108" customWidth="1"/>
    <col min="9989" max="9990" width="9.28515625" style="108" customWidth="1"/>
    <col min="9991" max="9991" width="8.140625" style="108" customWidth="1"/>
    <col min="9992" max="9992" width="9.42578125" style="108" customWidth="1"/>
    <col min="9993" max="9993" width="11.42578125" style="108" customWidth="1"/>
    <col min="9994" max="9994" width="7.5703125" style="108" customWidth="1"/>
    <col min="9995" max="9995" width="9.28515625" style="108" customWidth="1"/>
    <col min="9996" max="9996" width="12" style="108" customWidth="1"/>
    <col min="9997" max="9997" width="9" style="108" customWidth="1"/>
    <col min="9998" max="9998" width="12" style="108" customWidth="1"/>
    <col min="9999" max="9999" width="12.140625" style="108" customWidth="1"/>
    <col min="10000" max="10000" width="7" style="108" customWidth="1"/>
    <col min="10001" max="10239" width="9.140625" style="108"/>
    <col min="10240" max="10240" width="4.28515625" style="108" customWidth="1"/>
    <col min="10241" max="10241" width="45" style="108" customWidth="1"/>
    <col min="10242" max="10242" width="11.28515625" style="108" customWidth="1"/>
    <col min="10243" max="10243" width="10.7109375" style="108" customWidth="1"/>
    <col min="10244" max="10244" width="8" style="108" customWidth="1"/>
    <col min="10245" max="10246" width="9.28515625" style="108" customWidth="1"/>
    <col min="10247" max="10247" width="8.140625" style="108" customWidth="1"/>
    <col min="10248" max="10248" width="9.42578125" style="108" customWidth="1"/>
    <col min="10249" max="10249" width="11.42578125" style="108" customWidth="1"/>
    <col min="10250" max="10250" width="7.5703125" style="108" customWidth="1"/>
    <col min="10251" max="10251" width="9.28515625" style="108" customWidth="1"/>
    <col min="10252" max="10252" width="12" style="108" customWidth="1"/>
    <col min="10253" max="10253" width="9" style="108" customWidth="1"/>
    <col min="10254" max="10254" width="12" style="108" customWidth="1"/>
    <col min="10255" max="10255" width="12.140625" style="108" customWidth="1"/>
    <col min="10256" max="10256" width="7" style="108" customWidth="1"/>
    <col min="10257" max="10495" width="9.140625" style="108"/>
    <col min="10496" max="10496" width="4.28515625" style="108" customWidth="1"/>
    <col min="10497" max="10497" width="45" style="108" customWidth="1"/>
    <col min="10498" max="10498" width="11.28515625" style="108" customWidth="1"/>
    <col min="10499" max="10499" width="10.7109375" style="108" customWidth="1"/>
    <col min="10500" max="10500" width="8" style="108" customWidth="1"/>
    <col min="10501" max="10502" width="9.28515625" style="108" customWidth="1"/>
    <col min="10503" max="10503" width="8.140625" style="108" customWidth="1"/>
    <col min="10504" max="10504" width="9.42578125" style="108" customWidth="1"/>
    <col min="10505" max="10505" width="11.42578125" style="108" customWidth="1"/>
    <col min="10506" max="10506" width="7.5703125" style="108" customWidth="1"/>
    <col min="10507" max="10507" width="9.28515625" style="108" customWidth="1"/>
    <col min="10508" max="10508" width="12" style="108" customWidth="1"/>
    <col min="10509" max="10509" width="9" style="108" customWidth="1"/>
    <col min="10510" max="10510" width="12" style="108" customWidth="1"/>
    <col min="10511" max="10511" width="12.140625" style="108" customWidth="1"/>
    <col min="10512" max="10512" width="7" style="108" customWidth="1"/>
    <col min="10513" max="10751" width="9.140625" style="108"/>
    <col min="10752" max="10752" width="4.28515625" style="108" customWidth="1"/>
    <col min="10753" max="10753" width="45" style="108" customWidth="1"/>
    <col min="10754" max="10754" width="11.28515625" style="108" customWidth="1"/>
    <col min="10755" max="10755" width="10.7109375" style="108" customWidth="1"/>
    <col min="10756" max="10756" width="8" style="108" customWidth="1"/>
    <col min="10757" max="10758" width="9.28515625" style="108" customWidth="1"/>
    <col min="10759" max="10759" width="8.140625" style="108" customWidth="1"/>
    <col min="10760" max="10760" width="9.42578125" style="108" customWidth="1"/>
    <col min="10761" max="10761" width="11.42578125" style="108" customWidth="1"/>
    <col min="10762" max="10762" width="7.5703125" style="108" customWidth="1"/>
    <col min="10763" max="10763" width="9.28515625" style="108" customWidth="1"/>
    <col min="10764" max="10764" width="12" style="108" customWidth="1"/>
    <col min="10765" max="10765" width="9" style="108" customWidth="1"/>
    <col min="10766" max="10766" width="12" style="108" customWidth="1"/>
    <col min="10767" max="10767" width="12.140625" style="108" customWidth="1"/>
    <col min="10768" max="10768" width="7" style="108" customWidth="1"/>
    <col min="10769" max="11007" width="9.140625" style="108"/>
    <col min="11008" max="11008" width="4.28515625" style="108" customWidth="1"/>
    <col min="11009" max="11009" width="45" style="108" customWidth="1"/>
    <col min="11010" max="11010" width="11.28515625" style="108" customWidth="1"/>
    <col min="11011" max="11011" width="10.7109375" style="108" customWidth="1"/>
    <col min="11012" max="11012" width="8" style="108" customWidth="1"/>
    <col min="11013" max="11014" width="9.28515625" style="108" customWidth="1"/>
    <col min="11015" max="11015" width="8.140625" style="108" customWidth="1"/>
    <col min="11016" max="11016" width="9.42578125" style="108" customWidth="1"/>
    <col min="11017" max="11017" width="11.42578125" style="108" customWidth="1"/>
    <col min="11018" max="11018" width="7.5703125" style="108" customWidth="1"/>
    <col min="11019" max="11019" width="9.28515625" style="108" customWidth="1"/>
    <col min="11020" max="11020" width="12" style="108" customWidth="1"/>
    <col min="11021" max="11021" width="9" style="108" customWidth="1"/>
    <col min="11022" max="11022" width="12" style="108" customWidth="1"/>
    <col min="11023" max="11023" width="12.140625" style="108" customWidth="1"/>
    <col min="11024" max="11024" width="7" style="108" customWidth="1"/>
    <col min="11025" max="11263" width="9.140625" style="108"/>
    <col min="11264" max="11264" width="4.28515625" style="108" customWidth="1"/>
    <col min="11265" max="11265" width="45" style="108" customWidth="1"/>
    <col min="11266" max="11266" width="11.28515625" style="108" customWidth="1"/>
    <col min="11267" max="11267" width="10.7109375" style="108" customWidth="1"/>
    <col min="11268" max="11268" width="8" style="108" customWidth="1"/>
    <col min="11269" max="11270" width="9.28515625" style="108" customWidth="1"/>
    <col min="11271" max="11271" width="8.140625" style="108" customWidth="1"/>
    <col min="11272" max="11272" width="9.42578125" style="108" customWidth="1"/>
    <col min="11273" max="11273" width="11.42578125" style="108" customWidth="1"/>
    <col min="11274" max="11274" width="7.5703125" style="108" customWidth="1"/>
    <col min="11275" max="11275" width="9.28515625" style="108" customWidth="1"/>
    <col min="11276" max="11276" width="12" style="108" customWidth="1"/>
    <col min="11277" max="11277" width="9" style="108" customWidth="1"/>
    <col min="11278" max="11278" width="12" style="108" customWidth="1"/>
    <col min="11279" max="11279" width="12.140625" style="108" customWidth="1"/>
    <col min="11280" max="11280" width="7" style="108" customWidth="1"/>
    <col min="11281" max="11519" width="9.140625" style="108"/>
    <col min="11520" max="11520" width="4.28515625" style="108" customWidth="1"/>
    <col min="11521" max="11521" width="45" style="108" customWidth="1"/>
    <col min="11522" max="11522" width="11.28515625" style="108" customWidth="1"/>
    <col min="11523" max="11523" width="10.7109375" style="108" customWidth="1"/>
    <col min="11524" max="11524" width="8" style="108" customWidth="1"/>
    <col min="11525" max="11526" width="9.28515625" style="108" customWidth="1"/>
    <col min="11527" max="11527" width="8.140625" style="108" customWidth="1"/>
    <col min="11528" max="11528" width="9.42578125" style="108" customWidth="1"/>
    <col min="11529" max="11529" width="11.42578125" style="108" customWidth="1"/>
    <col min="11530" max="11530" width="7.5703125" style="108" customWidth="1"/>
    <col min="11531" max="11531" width="9.28515625" style="108" customWidth="1"/>
    <col min="11532" max="11532" width="12" style="108" customWidth="1"/>
    <col min="11533" max="11533" width="9" style="108" customWidth="1"/>
    <col min="11534" max="11534" width="12" style="108" customWidth="1"/>
    <col min="11535" max="11535" width="12.140625" style="108" customWidth="1"/>
    <col min="11536" max="11536" width="7" style="108" customWidth="1"/>
    <col min="11537" max="11775" width="9.140625" style="108"/>
    <col min="11776" max="11776" width="4.28515625" style="108" customWidth="1"/>
    <col min="11777" max="11777" width="45" style="108" customWidth="1"/>
    <col min="11778" max="11778" width="11.28515625" style="108" customWidth="1"/>
    <col min="11779" max="11779" width="10.7109375" style="108" customWidth="1"/>
    <col min="11780" max="11780" width="8" style="108" customWidth="1"/>
    <col min="11781" max="11782" width="9.28515625" style="108" customWidth="1"/>
    <col min="11783" max="11783" width="8.140625" style="108" customWidth="1"/>
    <col min="11784" max="11784" width="9.42578125" style="108" customWidth="1"/>
    <col min="11785" max="11785" width="11.42578125" style="108" customWidth="1"/>
    <col min="11786" max="11786" width="7.5703125" style="108" customWidth="1"/>
    <col min="11787" max="11787" width="9.28515625" style="108" customWidth="1"/>
    <col min="11788" max="11788" width="12" style="108" customWidth="1"/>
    <col min="11789" max="11789" width="9" style="108" customWidth="1"/>
    <col min="11790" max="11790" width="12" style="108" customWidth="1"/>
    <col min="11791" max="11791" width="12.140625" style="108" customWidth="1"/>
    <col min="11792" max="11792" width="7" style="108" customWidth="1"/>
    <col min="11793" max="12031" width="9.140625" style="108"/>
    <col min="12032" max="12032" width="4.28515625" style="108" customWidth="1"/>
    <col min="12033" max="12033" width="45" style="108" customWidth="1"/>
    <col min="12034" max="12034" width="11.28515625" style="108" customWidth="1"/>
    <col min="12035" max="12035" width="10.7109375" style="108" customWidth="1"/>
    <col min="12036" max="12036" width="8" style="108" customWidth="1"/>
    <col min="12037" max="12038" width="9.28515625" style="108" customWidth="1"/>
    <col min="12039" max="12039" width="8.140625" style="108" customWidth="1"/>
    <col min="12040" max="12040" width="9.42578125" style="108" customWidth="1"/>
    <col min="12041" max="12041" width="11.42578125" style="108" customWidth="1"/>
    <col min="12042" max="12042" width="7.5703125" style="108" customWidth="1"/>
    <col min="12043" max="12043" width="9.28515625" style="108" customWidth="1"/>
    <col min="12044" max="12044" width="12" style="108" customWidth="1"/>
    <col min="12045" max="12045" width="9" style="108" customWidth="1"/>
    <col min="12046" max="12046" width="12" style="108" customWidth="1"/>
    <col min="12047" max="12047" width="12.140625" style="108" customWidth="1"/>
    <col min="12048" max="12048" width="7" style="108" customWidth="1"/>
    <col min="12049" max="12287" width="9.140625" style="108"/>
    <col min="12288" max="12288" width="4.28515625" style="108" customWidth="1"/>
    <col min="12289" max="12289" width="45" style="108" customWidth="1"/>
    <col min="12290" max="12290" width="11.28515625" style="108" customWidth="1"/>
    <col min="12291" max="12291" width="10.7109375" style="108" customWidth="1"/>
    <col min="12292" max="12292" width="8" style="108" customWidth="1"/>
    <col min="12293" max="12294" width="9.28515625" style="108" customWidth="1"/>
    <col min="12295" max="12295" width="8.140625" style="108" customWidth="1"/>
    <col min="12296" max="12296" width="9.42578125" style="108" customWidth="1"/>
    <col min="12297" max="12297" width="11.42578125" style="108" customWidth="1"/>
    <col min="12298" max="12298" width="7.5703125" style="108" customWidth="1"/>
    <col min="12299" max="12299" width="9.28515625" style="108" customWidth="1"/>
    <col min="12300" max="12300" width="12" style="108" customWidth="1"/>
    <col min="12301" max="12301" width="9" style="108" customWidth="1"/>
    <col min="12302" max="12302" width="12" style="108" customWidth="1"/>
    <col min="12303" max="12303" width="12.140625" style="108" customWidth="1"/>
    <col min="12304" max="12304" width="7" style="108" customWidth="1"/>
    <col min="12305" max="12543" width="9.140625" style="108"/>
    <col min="12544" max="12544" width="4.28515625" style="108" customWidth="1"/>
    <col min="12545" max="12545" width="45" style="108" customWidth="1"/>
    <col min="12546" max="12546" width="11.28515625" style="108" customWidth="1"/>
    <col min="12547" max="12547" width="10.7109375" style="108" customWidth="1"/>
    <col min="12548" max="12548" width="8" style="108" customWidth="1"/>
    <col min="12549" max="12550" width="9.28515625" style="108" customWidth="1"/>
    <col min="12551" max="12551" width="8.140625" style="108" customWidth="1"/>
    <col min="12552" max="12552" width="9.42578125" style="108" customWidth="1"/>
    <col min="12553" max="12553" width="11.42578125" style="108" customWidth="1"/>
    <col min="12554" max="12554" width="7.5703125" style="108" customWidth="1"/>
    <col min="12555" max="12555" width="9.28515625" style="108" customWidth="1"/>
    <col min="12556" max="12556" width="12" style="108" customWidth="1"/>
    <col min="12557" max="12557" width="9" style="108" customWidth="1"/>
    <col min="12558" max="12558" width="12" style="108" customWidth="1"/>
    <col min="12559" max="12559" width="12.140625" style="108" customWidth="1"/>
    <col min="12560" max="12560" width="7" style="108" customWidth="1"/>
    <col min="12561" max="12799" width="9.140625" style="108"/>
    <col min="12800" max="12800" width="4.28515625" style="108" customWidth="1"/>
    <col min="12801" max="12801" width="45" style="108" customWidth="1"/>
    <col min="12802" max="12802" width="11.28515625" style="108" customWidth="1"/>
    <col min="12803" max="12803" width="10.7109375" style="108" customWidth="1"/>
    <col min="12804" max="12804" width="8" style="108" customWidth="1"/>
    <col min="12805" max="12806" width="9.28515625" style="108" customWidth="1"/>
    <col min="12807" max="12807" width="8.140625" style="108" customWidth="1"/>
    <col min="12808" max="12808" width="9.42578125" style="108" customWidth="1"/>
    <col min="12809" max="12809" width="11.42578125" style="108" customWidth="1"/>
    <col min="12810" max="12810" width="7.5703125" style="108" customWidth="1"/>
    <col min="12811" max="12811" width="9.28515625" style="108" customWidth="1"/>
    <col min="12812" max="12812" width="12" style="108" customWidth="1"/>
    <col min="12813" max="12813" width="9" style="108" customWidth="1"/>
    <col min="12814" max="12814" width="12" style="108" customWidth="1"/>
    <col min="12815" max="12815" width="12.140625" style="108" customWidth="1"/>
    <col min="12816" max="12816" width="7" style="108" customWidth="1"/>
    <col min="12817" max="13055" width="9.140625" style="108"/>
    <col min="13056" max="13056" width="4.28515625" style="108" customWidth="1"/>
    <col min="13057" max="13057" width="45" style="108" customWidth="1"/>
    <col min="13058" max="13058" width="11.28515625" style="108" customWidth="1"/>
    <col min="13059" max="13059" width="10.7109375" style="108" customWidth="1"/>
    <col min="13060" max="13060" width="8" style="108" customWidth="1"/>
    <col min="13061" max="13062" width="9.28515625" style="108" customWidth="1"/>
    <col min="13063" max="13063" width="8.140625" style="108" customWidth="1"/>
    <col min="13064" max="13064" width="9.42578125" style="108" customWidth="1"/>
    <col min="13065" max="13065" width="11.42578125" style="108" customWidth="1"/>
    <col min="13066" max="13066" width="7.5703125" style="108" customWidth="1"/>
    <col min="13067" max="13067" width="9.28515625" style="108" customWidth="1"/>
    <col min="13068" max="13068" width="12" style="108" customWidth="1"/>
    <col min="13069" max="13069" width="9" style="108" customWidth="1"/>
    <col min="13070" max="13070" width="12" style="108" customWidth="1"/>
    <col min="13071" max="13071" width="12.140625" style="108" customWidth="1"/>
    <col min="13072" max="13072" width="7" style="108" customWidth="1"/>
    <col min="13073" max="13311" width="9.140625" style="108"/>
    <col min="13312" max="13312" width="4.28515625" style="108" customWidth="1"/>
    <col min="13313" max="13313" width="45" style="108" customWidth="1"/>
    <col min="13314" max="13314" width="11.28515625" style="108" customWidth="1"/>
    <col min="13315" max="13315" width="10.7109375" style="108" customWidth="1"/>
    <col min="13316" max="13316" width="8" style="108" customWidth="1"/>
    <col min="13317" max="13318" width="9.28515625" style="108" customWidth="1"/>
    <col min="13319" max="13319" width="8.140625" style="108" customWidth="1"/>
    <col min="13320" max="13320" width="9.42578125" style="108" customWidth="1"/>
    <col min="13321" max="13321" width="11.42578125" style="108" customWidth="1"/>
    <col min="13322" max="13322" width="7.5703125" style="108" customWidth="1"/>
    <col min="13323" max="13323" width="9.28515625" style="108" customWidth="1"/>
    <col min="13324" max="13324" width="12" style="108" customWidth="1"/>
    <col min="13325" max="13325" width="9" style="108" customWidth="1"/>
    <col min="13326" max="13326" width="12" style="108" customWidth="1"/>
    <col min="13327" max="13327" width="12.140625" style="108" customWidth="1"/>
    <col min="13328" max="13328" width="7" style="108" customWidth="1"/>
    <col min="13329" max="13567" width="9.140625" style="108"/>
    <col min="13568" max="13568" width="4.28515625" style="108" customWidth="1"/>
    <col min="13569" max="13569" width="45" style="108" customWidth="1"/>
    <col min="13570" max="13570" width="11.28515625" style="108" customWidth="1"/>
    <col min="13571" max="13571" width="10.7109375" style="108" customWidth="1"/>
    <col min="13572" max="13572" width="8" style="108" customWidth="1"/>
    <col min="13573" max="13574" width="9.28515625" style="108" customWidth="1"/>
    <col min="13575" max="13575" width="8.140625" style="108" customWidth="1"/>
    <col min="13576" max="13576" width="9.42578125" style="108" customWidth="1"/>
    <col min="13577" max="13577" width="11.42578125" style="108" customWidth="1"/>
    <col min="13578" max="13578" width="7.5703125" style="108" customWidth="1"/>
    <col min="13579" max="13579" width="9.28515625" style="108" customWidth="1"/>
    <col min="13580" max="13580" width="12" style="108" customWidth="1"/>
    <col min="13581" max="13581" width="9" style="108" customWidth="1"/>
    <col min="13582" max="13582" width="12" style="108" customWidth="1"/>
    <col min="13583" max="13583" width="12.140625" style="108" customWidth="1"/>
    <col min="13584" max="13584" width="7" style="108" customWidth="1"/>
    <col min="13585" max="13823" width="9.140625" style="108"/>
    <col min="13824" max="13824" width="4.28515625" style="108" customWidth="1"/>
    <col min="13825" max="13825" width="45" style="108" customWidth="1"/>
    <col min="13826" max="13826" width="11.28515625" style="108" customWidth="1"/>
    <col min="13827" max="13827" width="10.7109375" style="108" customWidth="1"/>
    <col min="13828" max="13828" width="8" style="108" customWidth="1"/>
    <col min="13829" max="13830" width="9.28515625" style="108" customWidth="1"/>
    <col min="13831" max="13831" width="8.140625" style="108" customWidth="1"/>
    <col min="13832" max="13832" width="9.42578125" style="108" customWidth="1"/>
    <col min="13833" max="13833" width="11.42578125" style="108" customWidth="1"/>
    <col min="13834" max="13834" width="7.5703125" style="108" customWidth="1"/>
    <col min="13835" max="13835" width="9.28515625" style="108" customWidth="1"/>
    <col min="13836" max="13836" width="12" style="108" customWidth="1"/>
    <col min="13837" max="13837" width="9" style="108" customWidth="1"/>
    <col min="13838" max="13838" width="12" style="108" customWidth="1"/>
    <col min="13839" max="13839" width="12.140625" style="108" customWidth="1"/>
    <col min="13840" max="13840" width="7" style="108" customWidth="1"/>
    <col min="13841" max="14079" width="9.140625" style="108"/>
    <col min="14080" max="14080" width="4.28515625" style="108" customWidth="1"/>
    <col min="14081" max="14081" width="45" style="108" customWidth="1"/>
    <col min="14082" max="14082" width="11.28515625" style="108" customWidth="1"/>
    <col min="14083" max="14083" width="10.7109375" style="108" customWidth="1"/>
    <col min="14084" max="14084" width="8" style="108" customWidth="1"/>
    <col min="14085" max="14086" width="9.28515625" style="108" customWidth="1"/>
    <col min="14087" max="14087" width="8.140625" style="108" customWidth="1"/>
    <col min="14088" max="14088" width="9.42578125" style="108" customWidth="1"/>
    <col min="14089" max="14089" width="11.42578125" style="108" customWidth="1"/>
    <col min="14090" max="14090" width="7.5703125" style="108" customWidth="1"/>
    <col min="14091" max="14091" width="9.28515625" style="108" customWidth="1"/>
    <col min="14092" max="14092" width="12" style="108" customWidth="1"/>
    <col min="14093" max="14093" width="9" style="108" customWidth="1"/>
    <col min="14094" max="14094" width="12" style="108" customWidth="1"/>
    <col min="14095" max="14095" width="12.140625" style="108" customWidth="1"/>
    <col min="14096" max="14096" width="7" style="108" customWidth="1"/>
    <col min="14097" max="14335" width="9.140625" style="108"/>
    <col min="14336" max="14336" width="4.28515625" style="108" customWidth="1"/>
    <col min="14337" max="14337" width="45" style="108" customWidth="1"/>
    <col min="14338" max="14338" width="11.28515625" style="108" customWidth="1"/>
    <col min="14339" max="14339" width="10.7109375" style="108" customWidth="1"/>
    <col min="14340" max="14340" width="8" style="108" customWidth="1"/>
    <col min="14341" max="14342" width="9.28515625" style="108" customWidth="1"/>
    <col min="14343" max="14343" width="8.140625" style="108" customWidth="1"/>
    <col min="14344" max="14344" width="9.42578125" style="108" customWidth="1"/>
    <col min="14345" max="14345" width="11.42578125" style="108" customWidth="1"/>
    <col min="14346" max="14346" width="7.5703125" style="108" customWidth="1"/>
    <col min="14347" max="14347" width="9.28515625" style="108" customWidth="1"/>
    <col min="14348" max="14348" width="12" style="108" customWidth="1"/>
    <col min="14349" max="14349" width="9" style="108" customWidth="1"/>
    <col min="14350" max="14350" width="12" style="108" customWidth="1"/>
    <col min="14351" max="14351" width="12.140625" style="108" customWidth="1"/>
    <col min="14352" max="14352" width="7" style="108" customWidth="1"/>
    <col min="14353" max="14591" width="9.140625" style="108"/>
    <col min="14592" max="14592" width="4.28515625" style="108" customWidth="1"/>
    <col min="14593" max="14593" width="45" style="108" customWidth="1"/>
    <col min="14594" max="14594" width="11.28515625" style="108" customWidth="1"/>
    <col min="14595" max="14595" width="10.7109375" style="108" customWidth="1"/>
    <col min="14596" max="14596" width="8" style="108" customWidth="1"/>
    <col min="14597" max="14598" width="9.28515625" style="108" customWidth="1"/>
    <col min="14599" max="14599" width="8.140625" style="108" customWidth="1"/>
    <col min="14600" max="14600" width="9.42578125" style="108" customWidth="1"/>
    <col min="14601" max="14601" width="11.42578125" style="108" customWidth="1"/>
    <col min="14602" max="14602" width="7.5703125" style="108" customWidth="1"/>
    <col min="14603" max="14603" width="9.28515625" style="108" customWidth="1"/>
    <col min="14604" max="14604" width="12" style="108" customWidth="1"/>
    <col min="14605" max="14605" width="9" style="108" customWidth="1"/>
    <col min="14606" max="14606" width="12" style="108" customWidth="1"/>
    <col min="14607" max="14607" width="12.140625" style="108" customWidth="1"/>
    <col min="14608" max="14608" width="7" style="108" customWidth="1"/>
    <col min="14609" max="14847" width="9.140625" style="108"/>
    <col min="14848" max="14848" width="4.28515625" style="108" customWidth="1"/>
    <col min="14849" max="14849" width="45" style="108" customWidth="1"/>
    <col min="14850" max="14850" width="11.28515625" style="108" customWidth="1"/>
    <col min="14851" max="14851" width="10.7109375" style="108" customWidth="1"/>
    <col min="14852" max="14852" width="8" style="108" customWidth="1"/>
    <col min="14853" max="14854" width="9.28515625" style="108" customWidth="1"/>
    <col min="14855" max="14855" width="8.140625" style="108" customWidth="1"/>
    <col min="14856" max="14856" width="9.42578125" style="108" customWidth="1"/>
    <col min="14857" max="14857" width="11.42578125" style="108" customWidth="1"/>
    <col min="14858" max="14858" width="7.5703125" style="108" customWidth="1"/>
    <col min="14859" max="14859" width="9.28515625" style="108" customWidth="1"/>
    <col min="14860" max="14860" width="12" style="108" customWidth="1"/>
    <col min="14861" max="14861" width="9" style="108" customWidth="1"/>
    <col min="14862" max="14862" width="12" style="108" customWidth="1"/>
    <col min="14863" max="14863" width="12.140625" style="108" customWidth="1"/>
    <col min="14864" max="14864" width="7" style="108" customWidth="1"/>
    <col min="14865" max="15103" width="9.140625" style="108"/>
    <col min="15104" max="15104" width="4.28515625" style="108" customWidth="1"/>
    <col min="15105" max="15105" width="45" style="108" customWidth="1"/>
    <col min="15106" max="15106" width="11.28515625" style="108" customWidth="1"/>
    <col min="15107" max="15107" width="10.7109375" style="108" customWidth="1"/>
    <col min="15108" max="15108" width="8" style="108" customWidth="1"/>
    <col min="15109" max="15110" width="9.28515625" style="108" customWidth="1"/>
    <col min="15111" max="15111" width="8.140625" style="108" customWidth="1"/>
    <col min="15112" max="15112" width="9.42578125" style="108" customWidth="1"/>
    <col min="15113" max="15113" width="11.42578125" style="108" customWidth="1"/>
    <col min="15114" max="15114" width="7.5703125" style="108" customWidth="1"/>
    <col min="15115" max="15115" width="9.28515625" style="108" customWidth="1"/>
    <col min="15116" max="15116" width="12" style="108" customWidth="1"/>
    <col min="15117" max="15117" width="9" style="108" customWidth="1"/>
    <col min="15118" max="15118" width="12" style="108" customWidth="1"/>
    <col min="15119" max="15119" width="12.140625" style="108" customWidth="1"/>
    <col min="15120" max="15120" width="7" style="108" customWidth="1"/>
    <col min="15121" max="15359" width="9.140625" style="108"/>
    <col min="15360" max="15360" width="4.28515625" style="108" customWidth="1"/>
    <col min="15361" max="15361" width="45" style="108" customWidth="1"/>
    <col min="15362" max="15362" width="11.28515625" style="108" customWidth="1"/>
    <col min="15363" max="15363" width="10.7109375" style="108" customWidth="1"/>
    <col min="15364" max="15364" width="8" style="108" customWidth="1"/>
    <col min="15365" max="15366" width="9.28515625" style="108" customWidth="1"/>
    <col min="15367" max="15367" width="8.140625" style="108" customWidth="1"/>
    <col min="15368" max="15368" width="9.42578125" style="108" customWidth="1"/>
    <col min="15369" max="15369" width="11.42578125" style="108" customWidth="1"/>
    <col min="15370" max="15370" width="7.5703125" style="108" customWidth="1"/>
    <col min="15371" max="15371" width="9.28515625" style="108" customWidth="1"/>
    <col min="15372" max="15372" width="12" style="108" customWidth="1"/>
    <col min="15373" max="15373" width="9" style="108" customWidth="1"/>
    <col min="15374" max="15374" width="12" style="108" customWidth="1"/>
    <col min="15375" max="15375" width="12.140625" style="108" customWidth="1"/>
    <col min="15376" max="15376" width="7" style="108" customWidth="1"/>
    <col min="15377" max="15615" width="9.140625" style="108"/>
    <col min="15616" max="15616" width="4.28515625" style="108" customWidth="1"/>
    <col min="15617" max="15617" width="45" style="108" customWidth="1"/>
    <col min="15618" max="15618" width="11.28515625" style="108" customWidth="1"/>
    <col min="15619" max="15619" width="10.7109375" style="108" customWidth="1"/>
    <col min="15620" max="15620" width="8" style="108" customWidth="1"/>
    <col min="15621" max="15622" width="9.28515625" style="108" customWidth="1"/>
    <col min="15623" max="15623" width="8.140625" style="108" customWidth="1"/>
    <col min="15624" max="15624" width="9.42578125" style="108" customWidth="1"/>
    <col min="15625" max="15625" width="11.42578125" style="108" customWidth="1"/>
    <col min="15626" max="15626" width="7.5703125" style="108" customWidth="1"/>
    <col min="15627" max="15627" width="9.28515625" style="108" customWidth="1"/>
    <col min="15628" max="15628" width="12" style="108" customWidth="1"/>
    <col min="15629" max="15629" width="9" style="108" customWidth="1"/>
    <col min="15630" max="15630" width="12" style="108" customWidth="1"/>
    <col min="15631" max="15631" width="12.140625" style="108" customWidth="1"/>
    <col min="15632" max="15632" width="7" style="108" customWidth="1"/>
    <col min="15633" max="15871" width="9.140625" style="108"/>
    <col min="15872" max="15872" width="4.28515625" style="108" customWidth="1"/>
    <col min="15873" max="15873" width="45" style="108" customWidth="1"/>
    <col min="15874" max="15874" width="11.28515625" style="108" customWidth="1"/>
    <col min="15875" max="15875" width="10.7109375" style="108" customWidth="1"/>
    <col min="15876" max="15876" width="8" style="108" customWidth="1"/>
    <col min="15877" max="15878" width="9.28515625" style="108" customWidth="1"/>
    <col min="15879" max="15879" width="8.140625" style="108" customWidth="1"/>
    <col min="15880" max="15880" width="9.42578125" style="108" customWidth="1"/>
    <col min="15881" max="15881" width="11.42578125" style="108" customWidth="1"/>
    <col min="15882" max="15882" width="7.5703125" style="108" customWidth="1"/>
    <col min="15883" max="15883" width="9.28515625" style="108" customWidth="1"/>
    <col min="15884" max="15884" width="12" style="108" customWidth="1"/>
    <col min="15885" max="15885" width="9" style="108" customWidth="1"/>
    <col min="15886" max="15886" width="12" style="108" customWidth="1"/>
    <col min="15887" max="15887" width="12.140625" style="108" customWidth="1"/>
    <col min="15888" max="15888" width="7" style="108" customWidth="1"/>
    <col min="15889" max="16127" width="9.140625" style="108"/>
    <col min="16128" max="16128" width="4.28515625" style="108" customWidth="1"/>
    <col min="16129" max="16129" width="45" style="108" customWidth="1"/>
    <col min="16130" max="16130" width="11.28515625" style="108" customWidth="1"/>
    <col min="16131" max="16131" width="10.7109375" style="108" customWidth="1"/>
    <col min="16132" max="16132" width="8" style="108" customWidth="1"/>
    <col min="16133" max="16134" width="9.28515625" style="108" customWidth="1"/>
    <col min="16135" max="16135" width="8.140625" style="108" customWidth="1"/>
    <col min="16136" max="16136" width="9.42578125" style="108" customWidth="1"/>
    <col min="16137" max="16137" width="11.42578125" style="108" customWidth="1"/>
    <col min="16138" max="16138" width="7.5703125" style="108" customWidth="1"/>
    <col min="16139" max="16139" width="9.28515625" style="108" customWidth="1"/>
    <col min="16140" max="16140" width="12" style="108" customWidth="1"/>
    <col min="16141" max="16141" width="9" style="108" customWidth="1"/>
    <col min="16142" max="16142" width="12" style="108" customWidth="1"/>
    <col min="16143" max="16143" width="12.140625" style="108" customWidth="1"/>
    <col min="16144" max="16144" width="7" style="108" customWidth="1"/>
    <col min="16145" max="16384" width="9.140625" style="108"/>
  </cols>
  <sheetData>
    <row r="1" spans="1:17">
      <c r="A1" s="290" t="s">
        <v>679</v>
      </c>
      <c r="B1" s="290"/>
      <c r="C1" s="290"/>
      <c r="D1" s="290"/>
      <c r="E1" s="290"/>
      <c r="F1" s="290"/>
      <c r="G1" s="290"/>
      <c r="H1" s="290"/>
      <c r="I1" s="290"/>
      <c r="J1" s="290"/>
      <c r="K1" s="290"/>
      <c r="L1" s="290"/>
      <c r="M1" s="290"/>
      <c r="N1" s="290"/>
      <c r="O1" s="290"/>
      <c r="P1" s="290"/>
      <c r="Q1" s="290"/>
    </row>
    <row r="2" spans="1:17">
      <c r="A2" s="291" t="s">
        <v>680</v>
      </c>
      <c r="B2" s="291"/>
      <c r="C2" s="291"/>
      <c r="D2" s="291"/>
      <c r="E2" s="291"/>
      <c r="F2" s="291"/>
      <c r="G2" s="291"/>
      <c r="H2" s="291"/>
      <c r="I2" s="291"/>
      <c r="J2" s="291"/>
      <c r="K2" s="291"/>
      <c r="L2" s="291"/>
      <c r="M2" s="291"/>
      <c r="N2" s="291"/>
      <c r="O2" s="291"/>
      <c r="P2" s="291"/>
      <c r="Q2" s="291"/>
    </row>
    <row r="3" spans="1:17">
      <c r="A3" s="295" t="s">
        <v>931</v>
      </c>
      <c r="B3" s="295"/>
      <c r="C3" s="295"/>
      <c r="D3" s="295"/>
      <c r="E3" s="295"/>
      <c r="F3" s="295"/>
      <c r="G3" s="295"/>
      <c r="H3" s="295"/>
      <c r="I3" s="295"/>
      <c r="J3" s="295"/>
      <c r="K3" s="295"/>
      <c r="L3" s="295"/>
      <c r="M3" s="295"/>
      <c r="N3" s="295"/>
      <c r="O3" s="295"/>
      <c r="P3" s="295"/>
      <c r="Q3" s="295"/>
    </row>
    <row r="4" spans="1:17" ht="16.5">
      <c r="A4" s="109"/>
      <c r="B4" s="109"/>
      <c r="C4" s="109"/>
      <c r="D4" s="109"/>
      <c r="E4" s="109"/>
      <c r="F4" s="109"/>
      <c r="G4" s="109"/>
      <c r="H4" s="109"/>
      <c r="I4" s="109"/>
      <c r="J4" s="110"/>
      <c r="K4" s="109"/>
      <c r="L4" s="111"/>
      <c r="O4" s="296" t="s">
        <v>406</v>
      </c>
      <c r="P4" s="296"/>
      <c r="Q4" s="296"/>
    </row>
    <row r="5" spans="1:17" s="83" customFormat="1" ht="14.25">
      <c r="A5" s="292" t="s">
        <v>407</v>
      </c>
      <c r="B5" s="292" t="s">
        <v>681</v>
      </c>
      <c r="C5" s="298" t="s">
        <v>410</v>
      </c>
      <c r="D5" s="298"/>
      <c r="E5" s="298"/>
      <c r="F5" s="298" t="s">
        <v>823</v>
      </c>
      <c r="G5" s="298"/>
      <c r="H5" s="298"/>
      <c r="I5" s="298" t="s">
        <v>824</v>
      </c>
      <c r="J5" s="298"/>
      <c r="K5" s="298"/>
      <c r="L5" s="298" t="s">
        <v>830</v>
      </c>
      <c r="M5" s="298"/>
      <c r="N5" s="298"/>
      <c r="O5" s="298" t="s">
        <v>825</v>
      </c>
      <c r="P5" s="298"/>
      <c r="Q5" s="298"/>
    </row>
    <row r="6" spans="1:17" s="83" customFormat="1" ht="85.5">
      <c r="A6" s="292"/>
      <c r="B6" s="292"/>
      <c r="C6" s="82" t="s">
        <v>408</v>
      </c>
      <c r="D6" s="81" t="s">
        <v>762</v>
      </c>
      <c r="E6" s="81" t="s">
        <v>409</v>
      </c>
      <c r="F6" s="82" t="s">
        <v>682</v>
      </c>
      <c r="G6" s="81" t="s">
        <v>683</v>
      </c>
      <c r="H6" s="81" t="s">
        <v>409</v>
      </c>
      <c r="I6" s="82" t="s">
        <v>692</v>
      </c>
      <c r="J6" s="81" t="s">
        <v>693</v>
      </c>
      <c r="K6" s="81" t="s">
        <v>409</v>
      </c>
      <c r="L6" s="82" t="s">
        <v>705</v>
      </c>
      <c r="M6" s="81" t="s">
        <v>763</v>
      </c>
      <c r="N6" s="81" t="s">
        <v>409</v>
      </c>
      <c r="O6" s="82" t="s">
        <v>764</v>
      </c>
      <c r="P6" s="81" t="s">
        <v>765</v>
      </c>
      <c r="Q6" s="81" t="s">
        <v>409</v>
      </c>
    </row>
    <row r="7" spans="1:17" s="165" customFormat="1" ht="12.75">
      <c r="A7" s="166">
        <v>1</v>
      </c>
      <c r="B7" s="167">
        <v>2</v>
      </c>
      <c r="C7" s="166">
        <v>3</v>
      </c>
      <c r="D7" s="166">
        <v>4</v>
      </c>
      <c r="E7" s="166">
        <v>5</v>
      </c>
      <c r="F7" s="166">
        <v>6</v>
      </c>
      <c r="G7" s="166">
        <v>7</v>
      </c>
      <c r="H7" s="166">
        <v>8</v>
      </c>
      <c r="I7" s="166">
        <v>9</v>
      </c>
      <c r="J7" s="166">
        <v>10</v>
      </c>
      <c r="K7" s="166">
        <v>11</v>
      </c>
      <c r="L7" s="166">
        <v>12</v>
      </c>
      <c r="M7" s="166">
        <v>13</v>
      </c>
      <c r="N7" s="166">
        <v>14</v>
      </c>
      <c r="O7" s="166">
        <v>15</v>
      </c>
      <c r="P7" s="166">
        <v>16</v>
      </c>
      <c r="Q7" s="166">
        <v>17</v>
      </c>
    </row>
    <row r="8" spans="1:17" s="83" customFormat="1" ht="12.75">
      <c r="A8" s="124"/>
      <c r="B8" s="125" t="s">
        <v>411</v>
      </c>
      <c r="C8" s="126">
        <f>C9+C35+C51</f>
        <v>1923292</v>
      </c>
      <c r="D8" s="126">
        <f>D9+D35+D51</f>
        <v>1355711.5128349999</v>
      </c>
      <c r="E8" s="127">
        <f>D8/C8</f>
        <v>0.7048911516477997</v>
      </c>
      <c r="F8" s="126">
        <f>F9+F35+F51</f>
        <v>1112897.2445</v>
      </c>
      <c r="G8" s="126">
        <f>G9+G35+G51</f>
        <v>762604.97721300006</v>
      </c>
      <c r="H8" s="127">
        <f>G8/F8</f>
        <v>0.68524293773017786</v>
      </c>
      <c r="I8" s="126">
        <f>I9+I35+I51</f>
        <v>730929.12899999996</v>
      </c>
      <c r="J8" s="126">
        <f>J9+J35+J51</f>
        <v>709765.65500000003</v>
      </c>
      <c r="K8" s="127">
        <f>J8/I8</f>
        <v>0.97104579204696062</v>
      </c>
      <c r="L8" s="126">
        <f>L9+L35+L51</f>
        <v>762957.32390699047</v>
      </c>
      <c r="M8" s="126">
        <f>M9+M35+M51</f>
        <v>116998</v>
      </c>
      <c r="N8" s="127">
        <f>M8/L8</f>
        <v>0.15334802659848748</v>
      </c>
      <c r="O8" s="126">
        <f>O9+O35+O51</f>
        <v>4413976.4529069904</v>
      </c>
      <c r="P8" s="126">
        <f>P9+P35+P51</f>
        <v>2841218.9528350001</v>
      </c>
      <c r="Q8" s="127">
        <f>P8/O8</f>
        <v>0.64368693017467471</v>
      </c>
    </row>
    <row r="9" spans="1:17" s="83" customFormat="1" ht="12.75">
      <c r="A9" s="124" t="s">
        <v>35</v>
      </c>
      <c r="B9" s="128" t="s">
        <v>412</v>
      </c>
      <c r="C9" s="129">
        <f>C10+C20</f>
        <v>1622664</v>
      </c>
      <c r="D9" s="129">
        <f>D10+D20</f>
        <v>1075746.462935</v>
      </c>
      <c r="E9" s="127">
        <f t="shared" ref="E9:E106" si="0">D9/C9</f>
        <v>0.6629508406761967</v>
      </c>
      <c r="F9" s="129">
        <f>F10+F20</f>
        <v>843538.24450000003</v>
      </c>
      <c r="G9" s="129">
        <f>G10+G20</f>
        <v>549710.19221300003</v>
      </c>
      <c r="H9" s="127">
        <f t="shared" ref="H9:H71" si="1">G9/F9</f>
        <v>0.6516719257214425</v>
      </c>
      <c r="I9" s="129">
        <f>I10+I20</f>
        <v>512148</v>
      </c>
      <c r="J9" s="129">
        <f>J10+J20</f>
        <v>512148</v>
      </c>
      <c r="K9" s="127">
        <f t="shared" ref="K9:K72" si="2">J9/I9</f>
        <v>1</v>
      </c>
      <c r="L9" s="129">
        <f>L10+L20</f>
        <v>336000</v>
      </c>
      <c r="M9" s="129">
        <f>M10+M20</f>
        <v>27241</v>
      </c>
      <c r="N9" s="127">
        <f t="shared" ref="N9:N70" si="3">M9/L9</f>
        <v>8.1074404761904764E-2</v>
      </c>
      <c r="O9" s="129">
        <f>O10+O20</f>
        <v>3198251</v>
      </c>
      <c r="P9" s="129">
        <f>P10+P20</f>
        <v>2060984.4629350002</v>
      </c>
      <c r="Q9" s="127">
        <f t="shared" ref="Q9:Q71" si="4">P9/O9</f>
        <v>0.64440985492852199</v>
      </c>
    </row>
    <row r="10" spans="1:17" s="83" customFormat="1" ht="12.75">
      <c r="A10" s="124" t="s">
        <v>413</v>
      </c>
      <c r="B10" s="130" t="s">
        <v>414</v>
      </c>
      <c r="C10" s="131">
        <f>SUM(C11:C19)</f>
        <v>1180269</v>
      </c>
      <c r="D10" s="131">
        <f>SUM(D11:D19)</f>
        <v>803010.23124799994</v>
      </c>
      <c r="E10" s="127">
        <f t="shared" si="0"/>
        <v>0.68036204564213743</v>
      </c>
      <c r="F10" s="131">
        <f>SUM(F11:F19)</f>
        <v>677289</v>
      </c>
      <c r="G10" s="131">
        <f>SUM(G11:G19)</f>
        <v>405141</v>
      </c>
      <c r="H10" s="127">
        <f t="shared" si="1"/>
        <v>0.59818039271271195</v>
      </c>
      <c r="I10" s="131">
        <f>SUM(I11:I19)</f>
        <v>512148</v>
      </c>
      <c r="J10" s="131">
        <f>SUM(J11:J19)</f>
        <v>512148</v>
      </c>
      <c r="K10" s="127">
        <f t="shared" si="2"/>
        <v>1</v>
      </c>
      <c r="L10" s="131">
        <f>SUM(L11:L19)</f>
        <v>336000</v>
      </c>
      <c r="M10" s="131">
        <f>SUM(M11:M19)</f>
        <v>27241</v>
      </c>
      <c r="N10" s="127">
        <f t="shared" si="3"/>
        <v>8.1074404761904764E-2</v>
      </c>
      <c r="O10" s="131">
        <f>SUM(O11:O19)</f>
        <v>2705706</v>
      </c>
      <c r="P10" s="131">
        <f>SUM(P11:P19)</f>
        <v>1747540.2312480002</v>
      </c>
      <c r="Q10" s="127">
        <f t="shared" si="4"/>
        <v>0.64587217947847997</v>
      </c>
    </row>
    <row r="11" spans="1:17" s="83" customFormat="1" ht="12.75">
      <c r="A11" s="52"/>
      <c r="B11" s="132" t="s">
        <v>415</v>
      </c>
      <c r="C11" s="133"/>
      <c r="D11" s="134"/>
      <c r="E11" s="87"/>
      <c r="F11" s="133"/>
      <c r="G11" s="134"/>
      <c r="H11" s="87"/>
      <c r="I11" s="133"/>
      <c r="J11" s="134"/>
      <c r="K11" s="87"/>
      <c r="L11" s="133"/>
      <c r="M11" s="134"/>
      <c r="N11" s="87"/>
      <c r="O11" s="86"/>
      <c r="P11" s="86"/>
      <c r="Q11" s="87"/>
    </row>
    <row r="12" spans="1:17" s="84" customFormat="1" ht="13.5">
      <c r="A12" s="63"/>
      <c r="B12" s="89" t="s">
        <v>416</v>
      </c>
      <c r="C12" s="64">
        <v>271248</v>
      </c>
      <c r="D12" s="64">
        <v>159552.62345700001</v>
      </c>
      <c r="E12" s="53">
        <f t="shared" si="0"/>
        <v>0.58821677379003723</v>
      </c>
      <c r="F12" s="64">
        <v>111726</v>
      </c>
      <c r="G12" s="64">
        <v>111726</v>
      </c>
      <c r="H12" s="53">
        <f t="shared" si="1"/>
        <v>1</v>
      </c>
      <c r="I12" s="64"/>
      <c r="J12" s="64"/>
      <c r="K12" s="53"/>
      <c r="L12" s="64"/>
      <c r="M12" s="64"/>
      <c r="N12" s="53"/>
      <c r="O12" s="57">
        <f t="shared" ref="O12:P78" si="5">C12+F12+I12+L12</f>
        <v>382974</v>
      </c>
      <c r="P12" s="57">
        <f t="shared" si="5"/>
        <v>271278.62345700001</v>
      </c>
      <c r="Q12" s="53">
        <f t="shared" si="4"/>
        <v>0.70834736419965849</v>
      </c>
    </row>
    <row r="13" spans="1:17" s="84" customFormat="1" ht="13.5">
      <c r="A13" s="63"/>
      <c r="B13" s="89" t="s">
        <v>417</v>
      </c>
      <c r="C13" s="64">
        <v>330000</v>
      </c>
      <c r="D13" s="64">
        <v>295144.22779099998</v>
      </c>
      <c r="E13" s="53">
        <f t="shared" si="0"/>
        <v>0.89437644785151516</v>
      </c>
      <c r="F13" s="64"/>
      <c r="G13" s="64"/>
      <c r="H13" s="53"/>
      <c r="I13" s="64"/>
      <c r="J13" s="64"/>
      <c r="K13" s="53"/>
      <c r="L13" s="64"/>
      <c r="M13" s="64"/>
      <c r="N13" s="53"/>
      <c r="O13" s="57">
        <f t="shared" si="5"/>
        <v>330000</v>
      </c>
      <c r="P13" s="57">
        <f t="shared" si="5"/>
        <v>295144.22779099998</v>
      </c>
      <c r="Q13" s="53">
        <f t="shared" si="4"/>
        <v>0.89437644785151516</v>
      </c>
    </row>
    <row r="14" spans="1:17" s="84" customFormat="1" ht="13.5">
      <c r="A14" s="63"/>
      <c r="B14" s="89" t="s">
        <v>418</v>
      </c>
      <c r="C14" s="64">
        <v>579021</v>
      </c>
      <c r="D14" s="64">
        <v>348313.38</v>
      </c>
      <c r="E14" s="53">
        <f t="shared" si="0"/>
        <v>0.60155569487117044</v>
      </c>
      <c r="F14" s="64"/>
      <c r="G14" s="64"/>
      <c r="H14" s="53"/>
      <c r="I14" s="64"/>
      <c r="J14" s="64"/>
      <c r="K14" s="53"/>
      <c r="L14" s="64"/>
      <c r="M14" s="64"/>
      <c r="N14" s="53"/>
      <c r="O14" s="57">
        <f t="shared" si="5"/>
        <v>579021</v>
      </c>
      <c r="P14" s="57">
        <f t="shared" si="5"/>
        <v>348313.38</v>
      </c>
      <c r="Q14" s="53">
        <f t="shared" si="4"/>
        <v>0.60155569487117044</v>
      </c>
    </row>
    <row r="15" spans="1:17" s="84" customFormat="1" ht="25.5">
      <c r="A15" s="63"/>
      <c r="B15" s="88" t="s">
        <v>766</v>
      </c>
      <c r="C15" s="64"/>
      <c r="D15" s="64"/>
      <c r="E15" s="53"/>
      <c r="F15" s="64">
        <v>205563</v>
      </c>
      <c r="G15" s="64">
        <v>93082</v>
      </c>
      <c r="H15" s="53">
        <f t="shared" si="1"/>
        <v>0.4528149521071399</v>
      </c>
      <c r="I15" s="64"/>
      <c r="J15" s="64"/>
      <c r="K15" s="53"/>
      <c r="L15" s="64"/>
      <c r="M15" s="64"/>
      <c r="N15" s="53"/>
      <c r="O15" s="57">
        <f t="shared" si="5"/>
        <v>205563</v>
      </c>
      <c r="P15" s="57">
        <f t="shared" si="5"/>
        <v>93082</v>
      </c>
      <c r="Q15" s="53">
        <f t="shared" si="4"/>
        <v>0.4528149521071399</v>
      </c>
    </row>
    <row r="16" spans="1:17" s="84" customFormat="1" ht="13.5">
      <c r="A16" s="63"/>
      <c r="B16" s="88" t="s">
        <v>767</v>
      </c>
      <c r="C16" s="64"/>
      <c r="D16" s="64"/>
      <c r="E16" s="53"/>
      <c r="F16" s="64">
        <v>360000</v>
      </c>
      <c r="G16" s="64">
        <v>200333</v>
      </c>
      <c r="H16" s="53">
        <f t="shared" si="1"/>
        <v>0.55648055555555553</v>
      </c>
      <c r="I16" s="64"/>
      <c r="J16" s="64"/>
      <c r="K16" s="53"/>
      <c r="L16" s="64"/>
      <c r="M16" s="64"/>
      <c r="N16" s="53"/>
      <c r="O16" s="57">
        <f t="shared" si="5"/>
        <v>360000</v>
      </c>
      <c r="P16" s="57">
        <f t="shared" si="5"/>
        <v>200333</v>
      </c>
      <c r="Q16" s="53">
        <f t="shared" si="4"/>
        <v>0.55648055555555553</v>
      </c>
    </row>
    <row r="17" spans="1:17" s="84" customFormat="1" ht="13.5">
      <c r="A17" s="63"/>
      <c r="B17" s="88" t="s">
        <v>768</v>
      </c>
      <c r="C17" s="64"/>
      <c r="D17" s="64"/>
      <c r="E17" s="53"/>
      <c r="F17" s="64"/>
      <c r="G17" s="64"/>
      <c r="H17" s="53"/>
      <c r="I17" s="64">
        <v>224523</v>
      </c>
      <c r="J17" s="64">
        <v>224523</v>
      </c>
      <c r="K17" s="53">
        <f t="shared" si="2"/>
        <v>1</v>
      </c>
      <c r="L17" s="64">
        <v>200000</v>
      </c>
      <c r="M17" s="64">
        <v>19772</v>
      </c>
      <c r="N17" s="53">
        <f t="shared" si="3"/>
        <v>9.8860000000000003E-2</v>
      </c>
      <c r="O17" s="57">
        <f t="shared" si="5"/>
        <v>424523</v>
      </c>
      <c r="P17" s="57">
        <f t="shared" si="5"/>
        <v>244295</v>
      </c>
      <c r="Q17" s="53">
        <f t="shared" si="4"/>
        <v>0.57545763127086169</v>
      </c>
    </row>
    <row r="18" spans="1:17" s="84" customFormat="1" ht="13.5">
      <c r="A18" s="63"/>
      <c r="B18" s="88" t="s">
        <v>769</v>
      </c>
      <c r="C18" s="64"/>
      <c r="D18" s="64"/>
      <c r="E18" s="53"/>
      <c r="F18" s="64"/>
      <c r="G18" s="64"/>
      <c r="H18" s="53"/>
      <c r="I18" s="64">
        <v>87625</v>
      </c>
      <c r="J18" s="64">
        <v>87625</v>
      </c>
      <c r="K18" s="53">
        <f t="shared" si="2"/>
        <v>1</v>
      </c>
      <c r="L18" s="64">
        <v>36000</v>
      </c>
      <c r="M18" s="64">
        <v>289</v>
      </c>
      <c r="N18" s="53">
        <f t="shared" si="3"/>
        <v>8.0277777777777778E-3</v>
      </c>
      <c r="O18" s="57">
        <f t="shared" si="5"/>
        <v>123625</v>
      </c>
      <c r="P18" s="57">
        <f t="shared" si="5"/>
        <v>87914</v>
      </c>
      <c r="Q18" s="53">
        <f t="shared" si="4"/>
        <v>0.71113447927199192</v>
      </c>
    </row>
    <row r="19" spans="1:17" s="84" customFormat="1" ht="13.5">
      <c r="A19" s="135"/>
      <c r="B19" s="136" t="s">
        <v>770</v>
      </c>
      <c r="C19" s="137"/>
      <c r="D19" s="137"/>
      <c r="E19" s="104"/>
      <c r="F19" s="137"/>
      <c r="G19" s="137"/>
      <c r="H19" s="104"/>
      <c r="I19" s="137">
        <v>200000</v>
      </c>
      <c r="J19" s="137">
        <v>200000</v>
      </c>
      <c r="K19" s="104">
        <f t="shared" si="2"/>
        <v>1</v>
      </c>
      <c r="L19" s="137">
        <v>100000</v>
      </c>
      <c r="M19" s="137">
        <v>7180</v>
      </c>
      <c r="N19" s="104">
        <f t="shared" si="3"/>
        <v>7.1800000000000003E-2</v>
      </c>
      <c r="O19" s="105">
        <f t="shared" si="5"/>
        <v>300000</v>
      </c>
      <c r="P19" s="105">
        <f t="shared" si="5"/>
        <v>207180</v>
      </c>
      <c r="Q19" s="104">
        <f t="shared" si="4"/>
        <v>0.69059999999999999</v>
      </c>
    </row>
    <row r="20" spans="1:17" s="83" customFormat="1" ht="12.75">
      <c r="A20" s="124" t="s">
        <v>413</v>
      </c>
      <c r="B20" s="130" t="s">
        <v>419</v>
      </c>
      <c r="C20" s="131">
        <f>SUM(C21:C34)</f>
        <v>442395</v>
      </c>
      <c r="D20" s="131">
        <f>SUM(D21:D34)</f>
        <v>272736.23168699996</v>
      </c>
      <c r="E20" s="127">
        <f t="shared" si="0"/>
        <v>0.61649935394161315</v>
      </c>
      <c r="F20" s="131">
        <f>SUM(F21:F34)</f>
        <v>166249.2445</v>
      </c>
      <c r="G20" s="131">
        <f>SUM(G21:G34)</f>
        <v>144569.192213</v>
      </c>
      <c r="H20" s="127">
        <f t="shared" si="1"/>
        <v>0.86959307783801687</v>
      </c>
      <c r="I20" s="131">
        <f>SUM(I21:I34)</f>
        <v>0</v>
      </c>
      <c r="J20" s="131">
        <f>SUM(J21:J34)</f>
        <v>0</v>
      </c>
      <c r="K20" s="127"/>
      <c r="L20" s="131">
        <f>SUM(L21:L34)</f>
        <v>0</v>
      </c>
      <c r="M20" s="131">
        <f>SUM(M21:M34)</f>
        <v>0</v>
      </c>
      <c r="N20" s="127"/>
      <c r="O20" s="131">
        <f>SUM(O21:O34)</f>
        <v>492545</v>
      </c>
      <c r="P20" s="131">
        <f>SUM(P21:P34)</f>
        <v>313444.23168699996</v>
      </c>
      <c r="Q20" s="127">
        <f t="shared" si="4"/>
        <v>0.63637684208955514</v>
      </c>
    </row>
    <row r="21" spans="1:17" s="83" customFormat="1" ht="12.75">
      <c r="A21" s="52"/>
      <c r="B21" s="132" t="s">
        <v>420</v>
      </c>
      <c r="C21" s="133"/>
      <c r="D21" s="133"/>
      <c r="E21" s="87"/>
      <c r="F21" s="133"/>
      <c r="G21" s="133"/>
      <c r="H21" s="87"/>
      <c r="I21" s="133"/>
      <c r="J21" s="133"/>
      <c r="K21" s="87"/>
      <c r="L21" s="133"/>
      <c r="M21" s="133"/>
      <c r="N21" s="87"/>
      <c r="O21" s="86"/>
      <c r="P21" s="86"/>
      <c r="Q21" s="87"/>
    </row>
    <row r="22" spans="1:17" s="84" customFormat="1" ht="13.5">
      <c r="A22" s="63"/>
      <c r="B22" s="89" t="s">
        <v>421</v>
      </c>
      <c r="C22" s="90">
        <v>266827</v>
      </c>
      <c r="D22" s="90">
        <v>150727.7555</v>
      </c>
      <c r="E22" s="53">
        <f t="shared" si="0"/>
        <v>0.56488944334718749</v>
      </c>
      <c r="F22" s="90"/>
      <c r="G22" s="90"/>
      <c r="H22" s="53"/>
      <c r="I22" s="90"/>
      <c r="J22" s="90"/>
      <c r="K22" s="53"/>
      <c r="L22" s="90"/>
      <c r="M22" s="90"/>
      <c r="N22" s="53"/>
      <c r="O22" s="57">
        <f t="shared" si="5"/>
        <v>266827</v>
      </c>
      <c r="P22" s="57">
        <f t="shared" si="5"/>
        <v>150727.7555</v>
      </c>
      <c r="Q22" s="53">
        <f t="shared" si="4"/>
        <v>0.56488944334718749</v>
      </c>
    </row>
    <row r="23" spans="1:17" s="84" customFormat="1" ht="13.5">
      <c r="A23" s="63"/>
      <c r="B23" s="89" t="s">
        <v>422</v>
      </c>
      <c r="C23" s="90">
        <v>13000</v>
      </c>
      <c r="D23" s="90">
        <v>7185.527</v>
      </c>
      <c r="E23" s="53">
        <f t="shared" si="0"/>
        <v>0.5527328461538461</v>
      </c>
      <c r="F23" s="90">
        <v>5814</v>
      </c>
      <c r="G23" s="90">
        <v>5762</v>
      </c>
      <c r="H23" s="53">
        <f t="shared" si="1"/>
        <v>0.99105607155142761</v>
      </c>
      <c r="I23" s="90"/>
      <c r="J23" s="90"/>
      <c r="K23" s="53"/>
      <c r="L23" s="90"/>
      <c r="M23" s="90"/>
      <c r="N23" s="53"/>
      <c r="O23" s="57">
        <f t="shared" si="5"/>
        <v>18814</v>
      </c>
      <c r="P23" s="57">
        <f t="shared" si="5"/>
        <v>12947.527</v>
      </c>
      <c r="Q23" s="53">
        <f t="shared" si="4"/>
        <v>0.68818576591899649</v>
      </c>
    </row>
    <row r="24" spans="1:17" s="84" customFormat="1" ht="13.5">
      <c r="A24" s="63"/>
      <c r="B24" s="107" t="s">
        <v>826</v>
      </c>
      <c r="C24" s="90"/>
      <c r="D24" s="90"/>
      <c r="E24" s="53"/>
      <c r="F24" s="90">
        <v>116099.2445</v>
      </c>
      <c r="G24" s="90">
        <v>103861.192213</v>
      </c>
      <c r="H24" s="53">
        <f t="shared" si="1"/>
        <v>0.89458973363948124</v>
      </c>
      <c r="I24" s="90"/>
      <c r="J24" s="90"/>
      <c r="K24" s="53"/>
      <c r="L24" s="90"/>
      <c r="M24" s="90"/>
      <c r="N24" s="53"/>
      <c r="O24" s="57"/>
      <c r="P24" s="57"/>
      <c r="Q24" s="53"/>
    </row>
    <row r="25" spans="1:17" s="84" customFormat="1" ht="13.5">
      <c r="A25" s="63"/>
      <c r="B25" s="88" t="s">
        <v>771</v>
      </c>
      <c r="C25" s="90"/>
      <c r="D25" s="90"/>
      <c r="E25" s="53"/>
      <c r="F25" s="106">
        <v>12039</v>
      </c>
      <c r="G25" s="106">
        <v>12039</v>
      </c>
      <c r="H25" s="53">
        <f t="shared" si="1"/>
        <v>1</v>
      </c>
      <c r="I25" s="90"/>
      <c r="J25" s="90"/>
      <c r="K25" s="53"/>
      <c r="L25" s="90"/>
      <c r="M25" s="90"/>
      <c r="N25" s="53"/>
      <c r="O25" s="57">
        <f t="shared" si="5"/>
        <v>12039</v>
      </c>
      <c r="P25" s="57">
        <f t="shared" si="5"/>
        <v>12039</v>
      </c>
      <c r="Q25" s="53">
        <f t="shared" si="4"/>
        <v>1</v>
      </c>
    </row>
    <row r="26" spans="1:17" s="83" customFormat="1" ht="12.75">
      <c r="A26" s="56"/>
      <c r="B26" s="88" t="s">
        <v>423</v>
      </c>
      <c r="C26" s="67">
        <v>0</v>
      </c>
      <c r="D26" s="67">
        <v>0</v>
      </c>
      <c r="E26" s="53"/>
      <c r="F26" s="67"/>
      <c r="G26" s="67"/>
      <c r="H26" s="53"/>
      <c r="I26" s="67"/>
      <c r="J26" s="67"/>
      <c r="K26" s="53"/>
      <c r="L26" s="67"/>
      <c r="M26" s="67"/>
      <c r="N26" s="53"/>
      <c r="O26" s="57">
        <f t="shared" si="5"/>
        <v>0</v>
      </c>
      <c r="P26" s="57">
        <f t="shared" si="5"/>
        <v>0</v>
      </c>
      <c r="Q26" s="53"/>
    </row>
    <row r="27" spans="1:17" s="83" customFormat="1" ht="12.75">
      <c r="A27" s="56"/>
      <c r="B27" s="88" t="s">
        <v>424</v>
      </c>
      <c r="C27" s="67">
        <v>80000</v>
      </c>
      <c r="D27" s="67">
        <v>67960.663400000005</v>
      </c>
      <c r="E27" s="53">
        <f t="shared" si="0"/>
        <v>0.84950829250000004</v>
      </c>
      <c r="F27" s="67"/>
      <c r="G27" s="67"/>
      <c r="H27" s="53"/>
      <c r="I27" s="67"/>
      <c r="J27" s="67"/>
      <c r="K27" s="53"/>
      <c r="L27" s="67"/>
      <c r="M27" s="67"/>
      <c r="N27" s="53"/>
      <c r="O27" s="57">
        <f t="shared" si="5"/>
        <v>80000</v>
      </c>
      <c r="P27" s="57">
        <f t="shared" si="5"/>
        <v>67960.663400000005</v>
      </c>
      <c r="Q27" s="53">
        <f t="shared" si="4"/>
        <v>0.84950829250000004</v>
      </c>
    </row>
    <row r="28" spans="1:17" s="83" customFormat="1" ht="12.75">
      <c r="A28" s="56"/>
      <c r="B28" s="88" t="s">
        <v>425</v>
      </c>
      <c r="C28" s="67">
        <v>76218</v>
      </c>
      <c r="D28" s="67">
        <v>44616.894699999997</v>
      </c>
      <c r="E28" s="53">
        <f t="shared" si="0"/>
        <v>0.58538527250780648</v>
      </c>
      <c r="F28" s="67">
        <v>31601</v>
      </c>
      <c r="G28" s="67">
        <v>22907</v>
      </c>
      <c r="H28" s="53">
        <f t="shared" si="1"/>
        <v>0.72488212398341823</v>
      </c>
      <c r="I28" s="67"/>
      <c r="J28" s="67"/>
      <c r="K28" s="53"/>
      <c r="L28" s="67"/>
      <c r="M28" s="67"/>
      <c r="N28" s="53"/>
      <c r="O28" s="57">
        <f t="shared" si="5"/>
        <v>107819</v>
      </c>
      <c r="P28" s="57">
        <f t="shared" si="5"/>
        <v>67523.894700000004</v>
      </c>
      <c r="Q28" s="53">
        <f t="shared" si="4"/>
        <v>0.62627083074411749</v>
      </c>
    </row>
    <row r="29" spans="1:17" s="83" customFormat="1" ht="12.75">
      <c r="A29" s="56"/>
      <c r="B29" s="88" t="s">
        <v>426</v>
      </c>
      <c r="C29" s="67">
        <v>1000</v>
      </c>
      <c r="D29" s="67">
        <v>303.685</v>
      </c>
      <c r="E29" s="53">
        <f t="shared" si="0"/>
        <v>0.30368499999999998</v>
      </c>
      <c r="F29" s="67">
        <v>696</v>
      </c>
      <c r="G29" s="67">
        <v>0</v>
      </c>
      <c r="H29" s="53">
        <f t="shared" si="1"/>
        <v>0</v>
      </c>
      <c r="I29" s="67"/>
      <c r="J29" s="67"/>
      <c r="K29" s="53"/>
      <c r="L29" s="67"/>
      <c r="M29" s="67"/>
      <c r="N29" s="53"/>
      <c r="O29" s="57">
        <f t="shared" si="5"/>
        <v>1696</v>
      </c>
      <c r="P29" s="57">
        <f t="shared" si="5"/>
        <v>303.685</v>
      </c>
      <c r="Q29" s="53">
        <f t="shared" si="4"/>
        <v>0.17905955188679246</v>
      </c>
    </row>
    <row r="30" spans="1:17" s="83" customFormat="1" ht="25.5">
      <c r="A30" s="56"/>
      <c r="B30" s="91" t="s">
        <v>427</v>
      </c>
      <c r="C30" s="67">
        <v>1200</v>
      </c>
      <c r="D30" s="67">
        <v>57.518000000000001</v>
      </c>
      <c r="E30" s="53">
        <f t="shared" si="0"/>
        <v>4.7931666666666664E-2</v>
      </c>
      <c r="F30" s="67"/>
      <c r="G30" s="67"/>
      <c r="H30" s="53"/>
      <c r="I30" s="67"/>
      <c r="J30" s="67"/>
      <c r="K30" s="53"/>
      <c r="L30" s="67"/>
      <c r="M30" s="67"/>
      <c r="N30" s="53"/>
      <c r="O30" s="57">
        <f t="shared" si="5"/>
        <v>1200</v>
      </c>
      <c r="P30" s="57">
        <f t="shared" si="5"/>
        <v>57.518000000000001</v>
      </c>
      <c r="Q30" s="53">
        <f t="shared" si="4"/>
        <v>4.7931666666666664E-2</v>
      </c>
    </row>
    <row r="31" spans="1:17" s="83" customFormat="1" ht="25.5">
      <c r="A31" s="56"/>
      <c r="B31" s="91" t="s">
        <v>428</v>
      </c>
      <c r="C31" s="67">
        <v>700</v>
      </c>
      <c r="D31" s="67">
        <v>700</v>
      </c>
      <c r="E31" s="53">
        <f t="shared" si="0"/>
        <v>1</v>
      </c>
      <c r="F31" s="67"/>
      <c r="G31" s="67"/>
      <c r="H31" s="53"/>
      <c r="I31" s="67"/>
      <c r="J31" s="67"/>
      <c r="K31" s="53"/>
      <c r="L31" s="67"/>
      <c r="M31" s="67"/>
      <c r="N31" s="53"/>
      <c r="O31" s="57">
        <f t="shared" si="5"/>
        <v>700</v>
      </c>
      <c r="P31" s="57">
        <f t="shared" si="5"/>
        <v>700</v>
      </c>
      <c r="Q31" s="53">
        <f t="shared" si="4"/>
        <v>1</v>
      </c>
    </row>
    <row r="32" spans="1:17" s="83" customFormat="1" ht="25.5">
      <c r="A32" s="56"/>
      <c r="B32" s="91" t="s">
        <v>429</v>
      </c>
      <c r="C32" s="67">
        <v>1650</v>
      </c>
      <c r="D32" s="67">
        <v>341.25799999999998</v>
      </c>
      <c r="E32" s="53">
        <f t="shared" si="0"/>
        <v>0.20682303030303029</v>
      </c>
      <c r="F32" s="67"/>
      <c r="G32" s="67"/>
      <c r="H32" s="53"/>
      <c r="I32" s="67"/>
      <c r="J32" s="67"/>
      <c r="K32" s="53"/>
      <c r="L32" s="67"/>
      <c r="M32" s="67"/>
      <c r="N32" s="53"/>
      <c r="O32" s="57">
        <f t="shared" si="5"/>
        <v>1650</v>
      </c>
      <c r="P32" s="57">
        <f t="shared" si="5"/>
        <v>341.25799999999998</v>
      </c>
      <c r="Q32" s="53">
        <f t="shared" si="4"/>
        <v>0.20682303030303029</v>
      </c>
    </row>
    <row r="33" spans="1:17" s="83" customFormat="1" ht="25.5">
      <c r="A33" s="56"/>
      <c r="B33" s="91" t="s">
        <v>430</v>
      </c>
      <c r="C33" s="67">
        <v>1100</v>
      </c>
      <c r="D33" s="67">
        <v>169.99108699999999</v>
      </c>
      <c r="E33" s="53">
        <f t="shared" si="0"/>
        <v>0.15453735181818182</v>
      </c>
      <c r="F33" s="67"/>
      <c r="G33" s="67"/>
      <c r="H33" s="53"/>
      <c r="I33" s="67"/>
      <c r="J33" s="67"/>
      <c r="K33" s="53"/>
      <c r="L33" s="67"/>
      <c r="M33" s="67"/>
      <c r="N33" s="53"/>
      <c r="O33" s="57">
        <f t="shared" si="5"/>
        <v>1100</v>
      </c>
      <c r="P33" s="57">
        <f t="shared" si="5"/>
        <v>169.99108699999999</v>
      </c>
      <c r="Q33" s="53">
        <f t="shared" si="4"/>
        <v>0.15453735181818182</v>
      </c>
    </row>
    <row r="34" spans="1:17" s="83" customFormat="1" ht="12.75">
      <c r="A34" s="138"/>
      <c r="B34" s="139" t="s">
        <v>431</v>
      </c>
      <c r="C34" s="140">
        <v>700</v>
      </c>
      <c r="D34" s="140">
        <v>672.93899999999996</v>
      </c>
      <c r="E34" s="104">
        <f t="shared" si="0"/>
        <v>0.96134142857142857</v>
      </c>
      <c r="F34" s="140"/>
      <c r="G34" s="140"/>
      <c r="H34" s="104"/>
      <c r="I34" s="140"/>
      <c r="J34" s="140"/>
      <c r="K34" s="104"/>
      <c r="L34" s="140"/>
      <c r="M34" s="140"/>
      <c r="N34" s="104"/>
      <c r="O34" s="105">
        <f t="shared" si="5"/>
        <v>700</v>
      </c>
      <c r="P34" s="105">
        <f t="shared" si="5"/>
        <v>672.93899999999996</v>
      </c>
      <c r="Q34" s="104">
        <f t="shared" si="4"/>
        <v>0.96134142857142857</v>
      </c>
    </row>
    <row r="35" spans="1:17" s="83" customFormat="1" ht="12.75">
      <c r="A35" s="124" t="s">
        <v>37</v>
      </c>
      <c r="B35" s="128" t="s">
        <v>432</v>
      </c>
      <c r="C35" s="129">
        <f>C36</f>
        <v>63445</v>
      </c>
      <c r="D35" s="129">
        <f>D36</f>
        <v>58849</v>
      </c>
      <c r="E35" s="127">
        <f t="shared" si="0"/>
        <v>0.92755930333359604</v>
      </c>
      <c r="F35" s="129"/>
      <c r="G35" s="129"/>
      <c r="H35" s="127"/>
      <c r="I35" s="129"/>
      <c r="J35" s="129"/>
      <c r="K35" s="127"/>
      <c r="L35" s="129"/>
      <c r="M35" s="129"/>
      <c r="N35" s="127"/>
      <c r="O35" s="129">
        <f>O36</f>
        <v>63445</v>
      </c>
      <c r="P35" s="129">
        <f>P36</f>
        <v>58849</v>
      </c>
      <c r="Q35" s="127">
        <f t="shared" si="4"/>
        <v>0.92755930333359604</v>
      </c>
    </row>
    <row r="36" spans="1:17" s="72" customFormat="1" ht="12.75">
      <c r="A36" s="124"/>
      <c r="B36" s="128" t="s">
        <v>433</v>
      </c>
      <c r="C36" s="129">
        <f>C37+C38</f>
        <v>63445</v>
      </c>
      <c r="D36" s="129">
        <f>D37+D38</f>
        <v>58849</v>
      </c>
      <c r="E36" s="127">
        <f t="shared" si="0"/>
        <v>0.92755930333359604</v>
      </c>
      <c r="F36" s="129"/>
      <c r="G36" s="129"/>
      <c r="H36" s="127"/>
      <c r="I36" s="129"/>
      <c r="J36" s="129"/>
      <c r="K36" s="127"/>
      <c r="L36" s="129"/>
      <c r="M36" s="129"/>
      <c r="N36" s="127"/>
      <c r="O36" s="129">
        <f>O37+O38</f>
        <v>63445</v>
      </c>
      <c r="P36" s="129">
        <f>P37+P38</f>
        <v>58849</v>
      </c>
      <c r="Q36" s="127">
        <f t="shared" si="4"/>
        <v>0.92755930333359604</v>
      </c>
    </row>
    <row r="37" spans="1:17" s="83" customFormat="1" ht="12.75">
      <c r="A37" s="52"/>
      <c r="B37" s="141" t="s">
        <v>434</v>
      </c>
      <c r="C37" s="142">
        <f>SUM(C40+C43+C46+C49)</f>
        <v>47445</v>
      </c>
      <c r="D37" s="142">
        <f>SUM(D40+D43+D46+D49)</f>
        <v>47445</v>
      </c>
      <c r="E37" s="87">
        <f t="shared" si="0"/>
        <v>1</v>
      </c>
      <c r="F37" s="142"/>
      <c r="G37" s="142"/>
      <c r="H37" s="87"/>
      <c r="I37" s="142"/>
      <c r="J37" s="142"/>
      <c r="K37" s="87"/>
      <c r="L37" s="142"/>
      <c r="M37" s="142"/>
      <c r="N37" s="87"/>
      <c r="O37" s="86">
        <f t="shared" si="5"/>
        <v>47445</v>
      </c>
      <c r="P37" s="86">
        <f t="shared" si="5"/>
        <v>47445</v>
      </c>
      <c r="Q37" s="87">
        <f t="shared" si="4"/>
        <v>1</v>
      </c>
    </row>
    <row r="38" spans="1:17" s="83" customFormat="1" ht="12.75">
      <c r="A38" s="56"/>
      <c r="B38" s="92" t="s">
        <v>435</v>
      </c>
      <c r="C38" s="55">
        <f>SUM(C41+C44+C47+C50)</f>
        <v>16000</v>
      </c>
      <c r="D38" s="55">
        <f>SUM(D41+D44+D47+D50)</f>
        <v>11404</v>
      </c>
      <c r="E38" s="53">
        <f t="shared" si="0"/>
        <v>0.71274999999999999</v>
      </c>
      <c r="F38" s="55"/>
      <c r="G38" s="55"/>
      <c r="H38" s="53"/>
      <c r="I38" s="55"/>
      <c r="J38" s="55"/>
      <c r="K38" s="53"/>
      <c r="L38" s="55"/>
      <c r="M38" s="55"/>
      <c r="N38" s="53"/>
      <c r="O38" s="57">
        <f t="shared" si="5"/>
        <v>16000</v>
      </c>
      <c r="P38" s="57">
        <f t="shared" si="5"/>
        <v>11404</v>
      </c>
      <c r="Q38" s="53">
        <f t="shared" si="4"/>
        <v>0.71274999999999999</v>
      </c>
    </row>
    <row r="39" spans="1:17" s="83" customFormat="1" ht="12.75">
      <c r="A39" s="56"/>
      <c r="B39" s="69" t="s">
        <v>436</v>
      </c>
      <c r="C39" s="55">
        <f>SUM(C40)</f>
        <v>40572</v>
      </c>
      <c r="D39" s="55">
        <v>40572</v>
      </c>
      <c r="E39" s="53">
        <f t="shared" si="0"/>
        <v>1</v>
      </c>
      <c r="F39" s="55"/>
      <c r="G39" s="55"/>
      <c r="H39" s="53"/>
      <c r="I39" s="55"/>
      <c r="J39" s="55"/>
      <c r="K39" s="53"/>
      <c r="L39" s="55"/>
      <c r="M39" s="55"/>
      <c r="N39" s="53"/>
      <c r="O39" s="57">
        <f t="shared" si="5"/>
        <v>40572</v>
      </c>
      <c r="P39" s="57">
        <f t="shared" si="5"/>
        <v>40572</v>
      </c>
      <c r="Q39" s="53">
        <f t="shared" si="4"/>
        <v>1</v>
      </c>
    </row>
    <row r="40" spans="1:17" s="83" customFormat="1" ht="12.75">
      <c r="A40" s="56"/>
      <c r="B40" s="92" t="s">
        <v>434</v>
      </c>
      <c r="C40" s="55">
        <v>40572</v>
      </c>
      <c r="D40" s="55">
        <f>40572+G40</f>
        <v>40572</v>
      </c>
      <c r="E40" s="53">
        <f t="shared" si="0"/>
        <v>1</v>
      </c>
      <c r="F40" s="55"/>
      <c r="G40" s="55"/>
      <c r="H40" s="53"/>
      <c r="I40" s="55"/>
      <c r="J40" s="55"/>
      <c r="K40" s="53"/>
      <c r="L40" s="55"/>
      <c r="M40" s="55"/>
      <c r="N40" s="53"/>
      <c r="O40" s="57">
        <f t="shared" si="5"/>
        <v>40572</v>
      </c>
      <c r="P40" s="57">
        <f t="shared" si="5"/>
        <v>40572</v>
      </c>
      <c r="Q40" s="53">
        <f t="shared" si="4"/>
        <v>1</v>
      </c>
    </row>
    <row r="41" spans="1:17" s="83" customFormat="1" ht="12.75">
      <c r="A41" s="56"/>
      <c r="B41" s="92" t="s">
        <v>435</v>
      </c>
      <c r="C41" s="55">
        <v>0</v>
      </c>
      <c r="D41" s="55">
        <v>0</v>
      </c>
      <c r="E41" s="53"/>
      <c r="F41" s="55"/>
      <c r="G41" s="55"/>
      <c r="H41" s="53"/>
      <c r="I41" s="55"/>
      <c r="J41" s="55"/>
      <c r="K41" s="53"/>
      <c r="L41" s="55"/>
      <c r="M41" s="55"/>
      <c r="N41" s="53"/>
      <c r="O41" s="57">
        <f t="shared" si="5"/>
        <v>0</v>
      </c>
      <c r="P41" s="57">
        <f t="shared" si="5"/>
        <v>0</v>
      </c>
      <c r="Q41" s="53"/>
    </row>
    <row r="42" spans="1:17" s="83" customFormat="1" ht="12.75">
      <c r="A42" s="56"/>
      <c r="B42" s="69" t="s">
        <v>437</v>
      </c>
      <c r="C42" s="55">
        <v>6873</v>
      </c>
      <c r="D42" s="55">
        <v>6873</v>
      </c>
      <c r="E42" s="53">
        <f t="shared" si="0"/>
        <v>1</v>
      </c>
      <c r="F42" s="55"/>
      <c r="G42" s="55"/>
      <c r="H42" s="53"/>
      <c r="I42" s="55"/>
      <c r="J42" s="55"/>
      <c r="K42" s="53"/>
      <c r="L42" s="55"/>
      <c r="M42" s="55"/>
      <c r="N42" s="53"/>
      <c r="O42" s="57">
        <f t="shared" si="5"/>
        <v>6873</v>
      </c>
      <c r="P42" s="57">
        <f t="shared" si="5"/>
        <v>6873</v>
      </c>
      <c r="Q42" s="53">
        <f t="shared" si="4"/>
        <v>1</v>
      </c>
    </row>
    <row r="43" spans="1:17" s="83" customFormat="1" ht="12.75">
      <c r="A43" s="56"/>
      <c r="B43" s="92" t="s">
        <v>434</v>
      </c>
      <c r="C43" s="55">
        <v>6873</v>
      </c>
      <c r="D43" s="55">
        <v>6873</v>
      </c>
      <c r="E43" s="53">
        <f t="shared" si="0"/>
        <v>1</v>
      </c>
      <c r="F43" s="55"/>
      <c r="G43" s="55"/>
      <c r="H43" s="53"/>
      <c r="I43" s="55"/>
      <c r="J43" s="55"/>
      <c r="K43" s="53"/>
      <c r="L43" s="55"/>
      <c r="M43" s="55"/>
      <c r="N43" s="53"/>
      <c r="O43" s="57">
        <f t="shared" si="5"/>
        <v>6873</v>
      </c>
      <c r="P43" s="57">
        <f t="shared" si="5"/>
        <v>6873</v>
      </c>
      <c r="Q43" s="53">
        <f t="shared" si="4"/>
        <v>1</v>
      </c>
    </row>
    <row r="44" spans="1:17" s="83" customFormat="1" ht="12.75">
      <c r="A44" s="56"/>
      <c r="B44" s="92" t="s">
        <v>435</v>
      </c>
      <c r="C44" s="55">
        <v>0</v>
      </c>
      <c r="D44" s="55">
        <v>0</v>
      </c>
      <c r="E44" s="53"/>
      <c r="F44" s="55"/>
      <c r="G44" s="55"/>
      <c r="H44" s="53"/>
      <c r="I44" s="55"/>
      <c r="J44" s="55"/>
      <c r="K44" s="53"/>
      <c r="L44" s="55"/>
      <c r="M44" s="55"/>
      <c r="N44" s="53"/>
      <c r="O44" s="57">
        <f t="shared" si="5"/>
        <v>0</v>
      </c>
      <c r="P44" s="57">
        <f t="shared" si="5"/>
        <v>0</v>
      </c>
      <c r="Q44" s="53"/>
    </row>
    <row r="45" spans="1:17" s="83" customFormat="1" ht="12.75">
      <c r="A45" s="56"/>
      <c r="B45" s="54" t="s">
        <v>438</v>
      </c>
      <c r="C45" s="55">
        <v>7000</v>
      </c>
      <c r="D45" s="55">
        <v>2495</v>
      </c>
      <c r="E45" s="53">
        <f t="shared" si="0"/>
        <v>0.35642857142857143</v>
      </c>
      <c r="F45" s="55"/>
      <c r="G45" s="55"/>
      <c r="H45" s="53"/>
      <c r="I45" s="55"/>
      <c r="J45" s="55"/>
      <c r="K45" s="53"/>
      <c r="L45" s="55"/>
      <c r="M45" s="55"/>
      <c r="N45" s="53"/>
      <c r="O45" s="57">
        <f t="shared" si="5"/>
        <v>7000</v>
      </c>
      <c r="P45" s="57">
        <f t="shared" si="5"/>
        <v>2495</v>
      </c>
      <c r="Q45" s="53">
        <f t="shared" si="4"/>
        <v>0.35642857142857143</v>
      </c>
    </row>
    <row r="46" spans="1:17" s="83" customFormat="1" ht="12.75">
      <c r="A46" s="56"/>
      <c r="B46" s="92" t="s">
        <v>434</v>
      </c>
      <c r="C46" s="55">
        <v>0</v>
      </c>
      <c r="D46" s="55">
        <v>0</v>
      </c>
      <c r="E46" s="53"/>
      <c r="F46" s="55"/>
      <c r="G46" s="55"/>
      <c r="H46" s="53"/>
      <c r="I46" s="55"/>
      <c r="J46" s="55"/>
      <c r="K46" s="53"/>
      <c r="L46" s="55"/>
      <c r="M46" s="55"/>
      <c r="N46" s="53"/>
      <c r="O46" s="57">
        <f t="shared" si="5"/>
        <v>0</v>
      </c>
      <c r="P46" s="57">
        <f t="shared" si="5"/>
        <v>0</v>
      </c>
      <c r="Q46" s="53"/>
    </row>
    <row r="47" spans="1:17" s="83" customFormat="1" ht="12.75">
      <c r="A47" s="56"/>
      <c r="B47" s="92" t="s">
        <v>435</v>
      </c>
      <c r="C47" s="55">
        <v>7000</v>
      </c>
      <c r="D47" s="55">
        <v>2495</v>
      </c>
      <c r="E47" s="53">
        <f t="shared" si="0"/>
        <v>0.35642857142857143</v>
      </c>
      <c r="F47" s="55"/>
      <c r="G47" s="55"/>
      <c r="H47" s="53"/>
      <c r="I47" s="55"/>
      <c r="J47" s="55"/>
      <c r="K47" s="53"/>
      <c r="L47" s="55"/>
      <c r="M47" s="55"/>
      <c r="N47" s="53"/>
      <c r="O47" s="57">
        <f t="shared" si="5"/>
        <v>7000</v>
      </c>
      <c r="P47" s="57">
        <f t="shared" si="5"/>
        <v>2495</v>
      </c>
      <c r="Q47" s="53">
        <f t="shared" si="4"/>
        <v>0.35642857142857143</v>
      </c>
    </row>
    <row r="48" spans="1:17" s="83" customFormat="1" ht="12.75">
      <c r="A48" s="56"/>
      <c r="B48" s="54" t="s">
        <v>439</v>
      </c>
      <c r="C48" s="55">
        <v>9000</v>
      </c>
      <c r="D48" s="55">
        <v>8909</v>
      </c>
      <c r="E48" s="53">
        <f t="shared" si="0"/>
        <v>0.98988888888888893</v>
      </c>
      <c r="F48" s="55"/>
      <c r="G48" s="55"/>
      <c r="H48" s="53"/>
      <c r="I48" s="55"/>
      <c r="J48" s="55"/>
      <c r="K48" s="53"/>
      <c r="L48" s="55"/>
      <c r="M48" s="55"/>
      <c r="N48" s="53"/>
      <c r="O48" s="57">
        <f t="shared" si="5"/>
        <v>9000</v>
      </c>
      <c r="P48" s="57">
        <f t="shared" si="5"/>
        <v>8909</v>
      </c>
      <c r="Q48" s="53">
        <f t="shared" si="4"/>
        <v>0.98988888888888893</v>
      </c>
    </row>
    <row r="49" spans="1:17" s="83" customFormat="1" ht="12.75">
      <c r="A49" s="56"/>
      <c r="B49" s="92" t="s">
        <v>434</v>
      </c>
      <c r="C49" s="55">
        <v>0</v>
      </c>
      <c r="D49" s="55">
        <v>0</v>
      </c>
      <c r="E49" s="53"/>
      <c r="F49" s="55"/>
      <c r="G49" s="55"/>
      <c r="H49" s="53"/>
      <c r="I49" s="55"/>
      <c r="J49" s="55"/>
      <c r="K49" s="53"/>
      <c r="L49" s="55"/>
      <c r="M49" s="55"/>
      <c r="N49" s="53"/>
      <c r="O49" s="57">
        <f t="shared" si="5"/>
        <v>0</v>
      </c>
      <c r="P49" s="57">
        <f t="shared" si="5"/>
        <v>0</v>
      </c>
      <c r="Q49" s="53"/>
    </row>
    <row r="50" spans="1:17" s="83" customFormat="1" ht="12.75">
      <c r="A50" s="138"/>
      <c r="B50" s="143" t="s">
        <v>435</v>
      </c>
      <c r="C50" s="144">
        <v>9000</v>
      </c>
      <c r="D50" s="144">
        <v>8909</v>
      </c>
      <c r="E50" s="104">
        <f t="shared" si="0"/>
        <v>0.98988888888888893</v>
      </c>
      <c r="F50" s="144"/>
      <c r="G50" s="144"/>
      <c r="H50" s="104"/>
      <c r="I50" s="144"/>
      <c r="J50" s="144"/>
      <c r="K50" s="104"/>
      <c r="L50" s="144"/>
      <c r="M50" s="144"/>
      <c r="N50" s="104"/>
      <c r="O50" s="105">
        <f t="shared" si="5"/>
        <v>9000</v>
      </c>
      <c r="P50" s="105">
        <f t="shared" si="5"/>
        <v>8909</v>
      </c>
      <c r="Q50" s="104">
        <f t="shared" si="4"/>
        <v>0.98988888888888893</v>
      </c>
    </row>
    <row r="51" spans="1:17" s="112" customFormat="1" ht="12.75">
      <c r="A51" s="124" t="s">
        <v>141</v>
      </c>
      <c r="B51" s="145" t="s">
        <v>440</v>
      </c>
      <c r="C51" s="129">
        <f>C52+C57+C146</f>
        <v>237183</v>
      </c>
      <c r="D51" s="129">
        <f>D52+D57+D146</f>
        <v>221116.04989999998</v>
      </c>
      <c r="E51" s="127">
        <f t="shared" si="0"/>
        <v>0.93225926773841283</v>
      </c>
      <c r="F51" s="129">
        <f>F52+F57+F146</f>
        <v>269359</v>
      </c>
      <c r="G51" s="129">
        <f>G52+G57+G146</f>
        <v>212894.785</v>
      </c>
      <c r="H51" s="127">
        <f t="shared" si="1"/>
        <v>0.79037561395758082</v>
      </c>
      <c r="I51" s="129">
        <f>I52+I57+I146</f>
        <v>218781.12900000002</v>
      </c>
      <c r="J51" s="129">
        <f>J52+J57+J146</f>
        <v>197617.655</v>
      </c>
      <c r="K51" s="127">
        <f t="shared" si="2"/>
        <v>0.90326645585598009</v>
      </c>
      <c r="L51" s="129">
        <f>L52+L57+L146</f>
        <v>426957.32390699041</v>
      </c>
      <c r="M51" s="129">
        <f>M52+M57+M146</f>
        <v>89757</v>
      </c>
      <c r="N51" s="127">
        <f t="shared" si="3"/>
        <v>0.2102247577782573</v>
      </c>
      <c r="O51" s="129">
        <f t="shared" si="5"/>
        <v>1152280.4529069904</v>
      </c>
      <c r="P51" s="129">
        <f t="shared" si="5"/>
        <v>721385.48990000004</v>
      </c>
      <c r="Q51" s="127">
        <f t="shared" si="4"/>
        <v>0.62605027107773803</v>
      </c>
    </row>
    <row r="52" spans="1:17" s="112" customFormat="1" ht="12.75">
      <c r="A52" s="124" t="s">
        <v>413</v>
      </c>
      <c r="B52" s="145" t="s">
        <v>441</v>
      </c>
      <c r="C52" s="129">
        <f>SUM(C53:C56)</f>
        <v>4400</v>
      </c>
      <c r="D52" s="129">
        <f>SUM(D53:D56)</f>
        <v>4398.7689</v>
      </c>
      <c r="E52" s="127">
        <f t="shared" si="0"/>
        <v>0.99972020454545452</v>
      </c>
      <c r="F52" s="129">
        <f>SUM(F53:F56)</f>
        <v>0</v>
      </c>
      <c r="G52" s="129">
        <f>SUM(G53:G56)</f>
        <v>0</v>
      </c>
      <c r="H52" s="127"/>
      <c r="I52" s="129">
        <f>SUM(I53:I56)</f>
        <v>0</v>
      </c>
      <c r="J52" s="129">
        <f>SUM(J53:J56)</f>
        <v>0</v>
      </c>
      <c r="K52" s="127"/>
      <c r="L52" s="129">
        <f>SUM(L53:L56)</f>
        <v>0</v>
      </c>
      <c r="M52" s="129">
        <f>SUM(M53:M56)</f>
        <v>0</v>
      </c>
      <c r="N52" s="127"/>
      <c r="O52" s="129">
        <f t="shared" si="5"/>
        <v>4400</v>
      </c>
      <c r="P52" s="129">
        <f t="shared" si="5"/>
        <v>4398.7689</v>
      </c>
      <c r="Q52" s="127">
        <f t="shared" si="4"/>
        <v>0.99972020454545452</v>
      </c>
    </row>
    <row r="53" spans="1:17" s="72" customFormat="1" ht="38.25">
      <c r="A53" s="52"/>
      <c r="B53" s="146" t="s">
        <v>442</v>
      </c>
      <c r="C53" s="147">
        <v>1500</v>
      </c>
      <c r="D53" s="142">
        <v>1500</v>
      </c>
      <c r="E53" s="87">
        <f t="shared" si="0"/>
        <v>1</v>
      </c>
      <c r="F53" s="147"/>
      <c r="G53" s="142"/>
      <c r="H53" s="87"/>
      <c r="I53" s="147"/>
      <c r="J53" s="142"/>
      <c r="K53" s="87"/>
      <c r="L53" s="147"/>
      <c r="M53" s="142"/>
      <c r="N53" s="87"/>
      <c r="O53" s="86">
        <f t="shared" si="5"/>
        <v>1500</v>
      </c>
      <c r="P53" s="86">
        <f t="shared" si="5"/>
        <v>1500</v>
      </c>
      <c r="Q53" s="87">
        <f t="shared" si="4"/>
        <v>1</v>
      </c>
    </row>
    <row r="54" spans="1:17" s="72" customFormat="1" ht="25.5">
      <c r="A54" s="56"/>
      <c r="B54" s="93" t="s">
        <v>443</v>
      </c>
      <c r="C54" s="94">
        <v>1000</v>
      </c>
      <c r="D54" s="55">
        <v>1000</v>
      </c>
      <c r="E54" s="53">
        <f t="shared" si="0"/>
        <v>1</v>
      </c>
      <c r="F54" s="94"/>
      <c r="G54" s="55"/>
      <c r="H54" s="53"/>
      <c r="I54" s="94"/>
      <c r="J54" s="55"/>
      <c r="K54" s="53"/>
      <c r="L54" s="94"/>
      <c r="M54" s="55"/>
      <c r="N54" s="53"/>
      <c r="O54" s="57">
        <f t="shared" si="5"/>
        <v>1000</v>
      </c>
      <c r="P54" s="57">
        <f t="shared" si="5"/>
        <v>1000</v>
      </c>
      <c r="Q54" s="53">
        <f t="shared" si="4"/>
        <v>1</v>
      </c>
    </row>
    <row r="55" spans="1:17" s="72" customFormat="1" ht="38.25">
      <c r="A55" s="56"/>
      <c r="B55" s="93" t="s">
        <v>444</v>
      </c>
      <c r="C55" s="94">
        <v>900</v>
      </c>
      <c r="D55" s="94">
        <v>899.39200000000005</v>
      </c>
      <c r="E55" s="53">
        <f t="shared" si="0"/>
        <v>0.99932444444444446</v>
      </c>
      <c r="F55" s="94"/>
      <c r="G55" s="94"/>
      <c r="H55" s="53"/>
      <c r="I55" s="94"/>
      <c r="J55" s="94"/>
      <c r="K55" s="53"/>
      <c r="L55" s="94"/>
      <c r="M55" s="94"/>
      <c r="N55" s="53"/>
      <c r="O55" s="57">
        <f t="shared" si="5"/>
        <v>900</v>
      </c>
      <c r="P55" s="57">
        <f t="shared" si="5"/>
        <v>899.39200000000005</v>
      </c>
      <c r="Q55" s="53">
        <f t="shared" si="4"/>
        <v>0.99932444444444446</v>
      </c>
    </row>
    <row r="56" spans="1:17" s="72" customFormat="1" ht="25.5">
      <c r="A56" s="138"/>
      <c r="B56" s="148" t="s">
        <v>445</v>
      </c>
      <c r="C56" s="149">
        <v>1000</v>
      </c>
      <c r="D56" s="149">
        <v>999.37689999999998</v>
      </c>
      <c r="E56" s="104">
        <f t="shared" si="0"/>
        <v>0.99937690000000001</v>
      </c>
      <c r="F56" s="149"/>
      <c r="G56" s="149"/>
      <c r="H56" s="104"/>
      <c r="I56" s="149"/>
      <c r="J56" s="149"/>
      <c r="K56" s="104"/>
      <c r="L56" s="149"/>
      <c r="M56" s="149"/>
      <c r="N56" s="104"/>
      <c r="O56" s="105">
        <f t="shared" si="5"/>
        <v>1000</v>
      </c>
      <c r="P56" s="105">
        <f t="shared" si="5"/>
        <v>999.37689999999998</v>
      </c>
      <c r="Q56" s="104">
        <f t="shared" si="4"/>
        <v>0.99937690000000001</v>
      </c>
    </row>
    <row r="57" spans="1:17" s="72" customFormat="1" ht="12.75">
      <c r="A57" s="124" t="s">
        <v>413</v>
      </c>
      <c r="B57" s="150" t="s">
        <v>446</v>
      </c>
      <c r="C57" s="151">
        <f xml:space="preserve"> SUM(C58:C145)</f>
        <v>120783</v>
      </c>
      <c r="D57" s="151">
        <f xml:space="preserve"> SUM(D58:D145)</f>
        <v>106620</v>
      </c>
      <c r="E57" s="127">
        <f t="shared" si="0"/>
        <v>0.88274012071235186</v>
      </c>
      <c r="F57" s="151">
        <f xml:space="preserve"> SUM(F58:F145)</f>
        <v>153993</v>
      </c>
      <c r="G57" s="151">
        <f xml:space="preserve"> SUM(G58:G145)</f>
        <v>123701.785</v>
      </c>
      <c r="H57" s="127">
        <f t="shared" si="1"/>
        <v>0.80329485755846042</v>
      </c>
      <c r="I57" s="151">
        <f xml:space="preserve"> SUM(I58:I145)</f>
        <v>131207.12900000002</v>
      </c>
      <c r="J57" s="151">
        <f xml:space="preserve"> SUM(J58:J145)</f>
        <v>110702.655</v>
      </c>
      <c r="K57" s="127">
        <f t="shared" si="2"/>
        <v>0.84372439092086216</v>
      </c>
      <c r="L57" s="151">
        <f xml:space="preserve"> SUM(L58:L145)</f>
        <v>101557.32390699041</v>
      </c>
      <c r="M57" s="151">
        <f xml:space="preserve"> SUM(M58:M145)</f>
        <v>47245</v>
      </c>
      <c r="N57" s="127">
        <f t="shared" si="3"/>
        <v>0.46520524746465897</v>
      </c>
      <c r="O57" s="129">
        <f t="shared" si="5"/>
        <v>507540.45290699042</v>
      </c>
      <c r="P57" s="129">
        <f t="shared" si="5"/>
        <v>388269.44</v>
      </c>
      <c r="Q57" s="127">
        <f t="shared" si="4"/>
        <v>0.76500195753096456</v>
      </c>
    </row>
    <row r="58" spans="1:17" s="72" customFormat="1" ht="25.5">
      <c r="A58" s="52"/>
      <c r="B58" s="152" t="s">
        <v>447</v>
      </c>
      <c r="C58" s="147">
        <v>3000</v>
      </c>
      <c r="D58" s="142">
        <v>3000</v>
      </c>
      <c r="E58" s="87">
        <f t="shared" si="0"/>
        <v>1</v>
      </c>
      <c r="F58" s="147">
        <v>2197</v>
      </c>
      <c r="G58" s="142">
        <v>2197</v>
      </c>
      <c r="H58" s="87">
        <f t="shared" si="1"/>
        <v>1</v>
      </c>
      <c r="I58" s="147"/>
      <c r="J58" s="142"/>
      <c r="K58" s="87"/>
      <c r="L58" s="147"/>
      <c r="M58" s="142"/>
      <c r="N58" s="87"/>
      <c r="O58" s="86">
        <f t="shared" si="5"/>
        <v>5197</v>
      </c>
      <c r="P58" s="86">
        <f t="shared" si="5"/>
        <v>5197</v>
      </c>
      <c r="Q58" s="87">
        <f t="shared" si="4"/>
        <v>1</v>
      </c>
    </row>
    <row r="59" spans="1:17" s="72" customFormat="1" ht="25.5">
      <c r="A59" s="56"/>
      <c r="B59" s="70" t="s">
        <v>494</v>
      </c>
      <c r="C59" s="94"/>
      <c r="D59" s="55"/>
      <c r="E59" s="53"/>
      <c r="F59" s="94">
        <v>3400</v>
      </c>
      <c r="G59" s="55">
        <v>67</v>
      </c>
      <c r="H59" s="53">
        <f t="shared" si="1"/>
        <v>1.9705882352941177E-2</v>
      </c>
      <c r="I59" s="94"/>
      <c r="J59" s="55"/>
      <c r="K59" s="53"/>
      <c r="L59" s="94"/>
      <c r="M59" s="55"/>
      <c r="N59" s="53"/>
      <c r="O59" s="57"/>
      <c r="P59" s="57"/>
      <c r="Q59" s="53"/>
    </row>
    <row r="60" spans="1:17" s="72" customFormat="1" ht="38.25">
      <c r="A60" s="56"/>
      <c r="B60" s="93" t="s">
        <v>448</v>
      </c>
      <c r="C60" s="94">
        <v>4000</v>
      </c>
      <c r="D60" s="94">
        <v>4000</v>
      </c>
      <c r="E60" s="53">
        <f t="shared" si="0"/>
        <v>1</v>
      </c>
      <c r="F60" s="94">
        <v>2705</v>
      </c>
      <c r="G60" s="94">
        <v>2705</v>
      </c>
      <c r="H60" s="53">
        <f t="shared" si="1"/>
        <v>1</v>
      </c>
      <c r="I60" s="94">
        <v>2000</v>
      </c>
      <c r="J60" s="94">
        <v>2000</v>
      </c>
      <c r="K60" s="53">
        <f t="shared" si="2"/>
        <v>1</v>
      </c>
      <c r="L60" s="94"/>
      <c r="M60" s="94"/>
      <c r="N60" s="53"/>
      <c r="O60" s="57">
        <f t="shared" si="5"/>
        <v>8705</v>
      </c>
      <c r="P60" s="57">
        <f t="shared" si="5"/>
        <v>8705</v>
      </c>
      <c r="Q60" s="53">
        <f t="shared" si="4"/>
        <v>1</v>
      </c>
    </row>
    <row r="61" spans="1:17" s="72" customFormat="1" ht="25.5">
      <c r="A61" s="56"/>
      <c r="B61" s="93" t="s">
        <v>449</v>
      </c>
      <c r="C61" s="94">
        <v>3000</v>
      </c>
      <c r="D61" s="55">
        <v>3000</v>
      </c>
      <c r="E61" s="53">
        <f t="shared" si="0"/>
        <v>1</v>
      </c>
      <c r="F61" s="94">
        <v>1960</v>
      </c>
      <c r="G61" s="55">
        <v>1960</v>
      </c>
      <c r="H61" s="53">
        <f t="shared" si="1"/>
        <v>1</v>
      </c>
      <c r="I61" s="94">
        <v>3000</v>
      </c>
      <c r="J61" s="55">
        <v>3000</v>
      </c>
      <c r="K61" s="53">
        <f t="shared" si="2"/>
        <v>1</v>
      </c>
      <c r="L61" s="94">
        <v>1000</v>
      </c>
      <c r="M61" s="55">
        <v>1000</v>
      </c>
      <c r="N61" s="53">
        <f t="shared" si="3"/>
        <v>1</v>
      </c>
      <c r="O61" s="57">
        <f t="shared" si="5"/>
        <v>8960</v>
      </c>
      <c r="P61" s="57">
        <f t="shared" si="5"/>
        <v>8960</v>
      </c>
      <c r="Q61" s="53">
        <f t="shared" si="4"/>
        <v>1</v>
      </c>
    </row>
    <row r="62" spans="1:17" s="72" customFormat="1" ht="25.5">
      <c r="A62" s="56"/>
      <c r="B62" s="93" t="s">
        <v>772</v>
      </c>
      <c r="C62" s="94"/>
      <c r="D62" s="55"/>
      <c r="E62" s="53"/>
      <c r="F62" s="94">
        <v>4000</v>
      </c>
      <c r="G62" s="55">
        <v>0</v>
      </c>
      <c r="H62" s="53">
        <f t="shared" si="1"/>
        <v>0</v>
      </c>
      <c r="I62" s="94">
        <v>5500</v>
      </c>
      <c r="J62" s="55">
        <v>5500</v>
      </c>
      <c r="K62" s="53">
        <f t="shared" si="2"/>
        <v>1</v>
      </c>
      <c r="L62" s="94"/>
      <c r="M62" s="55"/>
      <c r="N62" s="53"/>
      <c r="O62" s="57">
        <f t="shared" si="5"/>
        <v>9500</v>
      </c>
      <c r="P62" s="57">
        <f t="shared" si="5"/>
        <v>5500</v>
      </c>
      <c r="Q62" s="53">
        <f t="shared" si="4"/>
        <v>0.57894736842105265</v>
      </c>
    </row>
    <row r="63" spans="1:17" s="72" customFormat="1" ht="25.5">
      <c r="A63" s="56"/>
      <c r="B63" s="93" t="s">
        <v>494</v>
      </c>
      <c r="C63" s="94"/>
      <c r="D63" s="55"/>
      <c r="E63" s="53"/>
      <c r="F63" s="94"/>
      <c r="G63" s="55"/>
      <c r="H63" s="53"/>
      <c r="I63" s="94">
        <v>3333.1289999999999</v>
      </c>
      <c r="J63" s="55">
        <v>0</v>
      </c>
      <c r="K63" s="53">
        <f t="shared" si="2"/>
        <v>0</v>
      </c>
      <c r="L63" s="94"/>
      <c r="M63" s="55"/>
      <c r="N63" s="53"/>
      <c r="O63" s="57"/>
      <c r="P63" s="57"/>
      <c r="Q63" s="53"/>
    </row>
    <row r="64" spans="1:17" s="72" customFormat="1" ht="25.5">
      <c r="A64" s="56"/>
      <c r="B64" s="70" t="s">
        <v>450</v>
      </c>
      <c r="C64" s="94">
        <v>4000</v>
      </c>
      <c r="D64" s="55">
        <v>4000</v>
      </c>
      <c r="E64" s="53">
        <f t="shared" si="0"/>
        <v>1</v>
      </c>
      <c r="F64" s="94">
        <v>12824</v>
      </c>
      <c r="G64" s="55">
        <v>12824</v>
      </c>
      <c r="H64" s="53">
        <f t="shared" si="1"/>
        <v>1</v>
      </c>
      <c r="I64" s="94"/>
      <c r="J64" s="55"/>
      <c r="K64" s="53"/>
      <c r="L64" s="94">
        <v>7700</v>
      </c>
      <c r="M64" s="55">
        <v>1700</v>
      </c>
      <c r="N64" s="53">
        <f t="shared" si="3"/>
        <v>0.22077922077922077</v>
      </c>
      <c r="O64" s="57">
        <f t="shared" si="5"/>
        <v>24524</v>
      </c>
      <c r="P64" s="57">
        <f t="shared" si="5"/>
        <v>18524</v>
      </c>
      <c r="Q64" s="53">
        <f t="shared" si="4"/>
        <v>0.75534170608383622</v>
      </c>
    </row>
    <row r="65" spans="1:17" s="72" customFormat="1" ht="38.25">
      <c r="A65" s="56"/>
      <c r="B65" s="70" t="s">
        <v>773</v>
      </c>
      <c r="C65" s="94"/>
      <c r="D65" s="55"/>
      <c r="E65" s="53"/>
      <c r="F65" s="94">
        <v>6018</v>
      </c>
      <c r="G65" s="55">
        <v>6018</v>
      </c>
      <c r="H65" s="53">
        <f t="shared" si="1"/>
        <v>1</v>
      </c>
      <c r="I65" s="94"/>
      <c r="J65" s="55"/>
      <c r="K65" s="53"/>
      <c r="L65" s="94"/>
      <c r="M65" s="55"/>
      <c r="N65" s="53"/>
      <c r="O65" s="57">
        <f t="shared" si="5"/>
        <v>6018</v>
      </c>
      <c r="P65" s="57">
        <f t="shared" si="5"/>
        <v>6018</v>
      </c>
      <c r="Q65" s="53">
        <f t="shared" si="4"/>
        <v>1</v>
      </c>
    </row>
    <row r="66" spans="1:17" s="72" customFormat="1" ht="38.25">
      <c r="A66" s="56"/>
      <c r="B66" s="70" t="s">
        <v>702</v>
      </c>
      <c r="C66" s="94"/>
      <c r="D66" s="55"/>
      <c r="E66" s="53"/>
      <c r="F66" s="94"/>
      <c r="G66" s="55"/>
      <c r="H66" s="53"/>
      <c r="I66" s="94">
        <v>10000</v>
      </c>
      <c r="J66" s="55">
        <v>8300</v>
      </c>
      <c r="K66" s="53">
        <f t="shared" si="2"/>
        <v>0.83</v>
      </c>
      <c r="L66" s="94"/>
      <c r="M66" s="55"/>
      <c r="N66" s="53"/>
      <c r="O66" s="57"/>
      <c r="P66" s="57"/>
      <c r="Q66" s="53"/>
    </row>
    <row r="67" spans="1:17" s="72" customFormat="1" ht="38.25">
      <c r="A67" s="56"/>
      <c r="B67" s="70" t="s">
        <v>774</v>
      </c>
      <c r="C67" s="94"/>
      <c r="D67" s="55"/>
      <c r="E67" s="53"/>
      <c r="F67" s="94">
        <v>2753</v>
      </c>
      <c r="G67" s="55">
        <v>2753</v>
      </c>
      <c r="H67" s="53">
        <f t="shared" si="1"/>
        <v>1</v>
      </c>
      <c r="I67" s="94"/>
      <c r="J67" s="55"/>
      <c r="K67" s="53"/>
      <c r="L67" s="94"/>
      <c r="M67" s="55"/>
      <c r="N67" s="53"/>
      <c r="O67" s="57">
        <f t="shared" si="5"/>
        <v>2753</v>
      </c>
      <c r="P67" s="57">
        <f t="shared" si="5"/>
        <v>2753</v>
      </c>
      <c r="Q67" s="53">
        <f t="shared" si="4"/>
        <v>1</v>
      </c>
    </row>
    <row r="68" spans="1:17" s="72" customFormat="1" ht="25.5">
      <c r="A68" s="56"/>
      <c r="B68" s="70" t="s">
        <v>775</v>
      </c>
      <c r="C68" s="94"/>
      <c r="D68" s="55"/>
      <c r="E68" s="53"/>
      <c r="F68" s="94">
        <v>4500</v>
      </c>
      <c r="G68" s="55">
        <v>4500</v>
      </c>
      <c r="H68" s="53">
        <f t="shared" si="1"/>
        <v>1</v>
      </c>
      <c r="I68" s="94">
        <v>1500</v>
      </c>
      <c r="J68" s="55">
        <v>1500</v>
      </c>
      <c r="K68" s="53">
        <f t="shared" si="2"/>
        <v>1</v>
      </c>
      <c r="L68" s="94">
        <v>1000</v>
      </c>
      <c r="M68" s="55">
        <v>618</v>
      </c>
      <c r="N68" s="53">
        <f t="shared" si="3"/>
        <v>0.61799999999999999</v>
      </c>
      <c r="O68" s="57">
        <f t="shared" si="5"/>
        <v>7000</v>
      </c>
      <c r="P68" s="57">
        <f t="shared" si="5"/>
        <v>6618</v>
      </c>
      <c r="Q68" s="53">
        <f t="shared" si="4"/>
        <v>0.9454285714285714</v>
      </c>
    </row>
    <row r="69" spans="1:17" s="72" customFormat="1" ht="25.5">
      <c r="A69" s="56"/>
      <c r="B69" s="70" t="s">
        <v>776</v>
      </c>
      <c r="C69" s="94"/>
      <c r="D69" s="55"/>
      <c r="E69" s="53"/>
      <c r="F69" s="94">
        <v>10000</v>
      </c>
      <c r="G69" s="55">
        <v>7000</v>
      </c>
      <c r="H69" s="53">
        <f t="shared" si="1"/>
        <v>0.7</v>
      </c>
      <c r="I69" s="94">
        <v>6000</v>
      </c>
      <c r="J69" s="55">
        <v>6000</v>
      </c>
      <c r="K69" s="53">
        <f t="shared" si="2"/>
        <v>1</v>
      </c>
      <c r="L69" s="94">
        <v>1000</v>
      </c>
      <c r="M69" s="55">
        <v>0</v>
      </c>
      <c r="N69" s="53">
        <f t="shared" si="3"/>
        <v>0</v>
      </c>
      <c r="O69" s="57">
        <f t="shared" si="5"/>
        <v>17000</v>
      </c>
      <c r="P69" s="57">
        <f t="shared" si="5"/>
        <v>13000</v>
      </c>
      <c r="Q69" s="53">
        <f t="shared" si="4"/>
        <v>0.76470588235294112</v>
      </c>
    </row>
    <row r="70" spans="1:17" s="72" customFormat="1" ht="25.5">
      <c r="A70" s="56"/>
      <c r="B70" s="70" t="s">
        <v>486</v>
      </c>
      <c r="C70" s="94"/>
      <c r="D70" s="55"/>
      <c r="E70" s="53"/>
      <c r="F70" s="94"/>
      <c r="G70" s="55"/>
      <c r="H70" s="53"/>
      <c r="I70" s="94"/>
      <c r="J70" s="55"/>
      <c r="K70" s="53"/>
      <c r="L70" s="94">
        <v>11296.323906990399</v>
      </c>
      <c r="M70" s="55">
        <v>8000</v>
      </c>
      <c r="N70" s="53">
        <f t="shared" si="3"/>
        <v>0.70819499032330635</v>
      </c>
      <c r="O70" s="57"/>
      <c r="P70" s="57"/>
      <c r="Q70" s="53"/>
    </row>
    <row r="71" spans="1:17" s="72" customFormat="1" ht="38.25">
      <c r="A71" s="56"/>
      <c r="B71" s="70" t="s">
        <v>777</v>
      </c>
      <c r="C71" s="94"/>
      <c r="D71" s="55"/>
      <c r="E71" s="53"/>
      <c r="F71" s="94">
        <v>1619</v>
      </c>
      <c r="G71" s="55">
        <v>1619</v>
      </c>
      <c r="H71" s="53">
        <f t="shared" si="1"/>
        <v>1</v>
      </c>
      <c r="I71" s="94"/>
      <c r="J71" s="55"/>
      <c r="K71" s="53"/>
      <c r="L71" s="94"/>
      <c r="M71" s="55"/>
      <c r="N71" s="53"/>
      <c r="O71" s="57">
        <f t="shared" si="5"/>
        <v>1619</v>
      </c>
      <c r="P71" s="57">
        <f t="shared" si="5"/>
        <v>1619</v>
      </c>
      <c r="Q71" s="53">
        <f t="shared" si="4"/>
        <v>1</v>
      </c>
    </row>
    <row r="72" spans="1:17" s="72" customFormat="1" ht="24">
      <c r="A72" s="56"/>
      <c r="B72" s="49" t="s">
        <v>699</v>
      </c>
      <c r="C72" s="94"/>
      <c r="D72" s="55"/>
      <c r="E72" s="53"/>
      <c r="F72" s="94"/>
      <c r="G72" s="55"/>
      <c r="H72" s="53"/>
      <c r="I72" s="94">
        <v>474</v>
      </c>
      <c r="J72" s="55">
        <v>474</v>
      </c>
      <c r="K72" s="53">
        <f t="shared" si="2"/>
        <v>1</v>
      </c>
      <c r="L72" s="94"/>
      <c r="M72" s="55"/>
      <c r="N72" s="53"/>
      <c r="O72" s="57"/>
      <c r="P72" s="57"/>
      <c r="Q72" s="53"/>
    </row>
    <row r="73" spans="1:17" s="72" customFormat="1" ht="24">
      <c r="A73" s="56"/>
      <c r="B73" s="49" t="s">
        <v>700</v>
      </c>
      <c r="C73" s="94"/>
      <c r="D73" s="55"/>
      <c r="E73" s="53"/>
      <c r="F73" s="94"/>
      <c r="G73" s="55"/>
      <c r="H73" s="53"/>
      <c r="I73" s="94">
        <v>112</v>
      </c>
      <c r="J73" s="55">
        <v>59.655000000000001</v>
      </c>
      <c r="K73" s="53">
        <f t="shared" ref="K73:K135" si="6">J73/I73</f>
        <v>0.53263392857142855</v>
      </c>
      <c r="L73" s="94"/>
      <c r="M73" s="55"/>
      <c r="N73" s="53"/>
      <c r="O73" s="57"/>
      <c r="P73" s="57"/>
      <c r="Q73" s="53"/>
    </row>
    <row r="74" spans="1:17" s="72" customFormat="1" ht="12.75">
      <c r="A74" s="56"/>
      <c r="B74" s="70" t="s">
        <v>701</v>
      </c>
      <c r="C74" s="94"/>
      <c r="D74" s="55"/>
      <c r="E74" s="53"/>
      <c r="F74" s="94"/>
      <c r="G74" s="55"/>
      <c r="H74" s="53"/>
      <c r="I74" s="94">
        <v>261</v>
      </c>
      <c r="J74" s="55">
        <v>261</v>
      </c>
      <c r="K74" s="53">
        <f t="shared" si="6"/>
        <v>1</v>
      </c>
      <c r="L74" s="94"/>
      <c r="M74" s="55"/>
      <c r="N74" s="53"/>
      <c r="O74" s="57">
        <f t="shared" si="5"/>
        <v>261</v>
      </c>
      <c r="P74" s="57">
        <f t="shared" si="5"/>
        <v>261</v>
      </c>
      <c r="Q74" s="53">
        <f t="shared" ref="Q74:Q136" si="7">P74/O74</f>
        <v>1</v>
      </c>
    </row>
    <row r="75" spans="1:17" s="72" customFormat="1" ht="12.75">
      <c r="A75" s="56"/>
      <c r="B75" s="93" t="s">
        <v>451</v>
      </c>
      <c r="C75" s="94">
        <v>4000</v>
      </c>
      <c r="D75" s="55">
        <v>4000</v>
      </c>
      <c r="E75" s="53">
        <f t="shared" si="0"/>
        <v>1</v>
      </c>
      <c r="F75" s="94">
        <v>5000</v>
      </c>
      <c r="G75" s="55">
        <v>5000</v>
      </c>
      <c r="H75" s="53">
        <f t="shared" ref="H75:H136" si="8">G75/F75</f>
        <v>1</v>
      </c>
      <c r="I75" s="94">
        <v>12000</v>
      </c>
      <c r="J75" s="55">
        <v>12000</v>
      </c>
      <c r="K75" s="53">
        <f t="shared" si="6"/>
        <v>1</v>
      </c>
      <c r="L75" s="94">
        <v>5500</v>
      </c>
      <c r="M75" s="55">
        <v>2489</v>
      </c>
      <c r="N75" s="53">
        <f t="shared" ref="N75:N131" si="9">M75/L75</f>
        <v>0.45254545454545453</v>
      </c>
      <c r="O75" s="57">
        <f t="shared" si="5"/>
        <v>26500</v>
      </c>
      <c r="P75" s="57">
        <f t="shared" si="5"/>
        <v>23489</v>
      </c>
      <c r="Q75" s="53">
        <f t="shared" si="7"/>
        <v>0.88637735849056609</v>
      </c>
    </row>
    <row r="76" spans="1:17" s="72" customFormat="1" ht="25.5">
      <c r="A76" s="56"/>
      <c r="B76" s="93" t="s">
        <v>778</v>
      </c>
      <c r="C76" s="94"/>
      <c r="D76" s="55"/>
      <c r="E76" s="53"/>
      <c r="F76" s="94">
        <v>3000</v>
      </c>
      <c r="G76" s="55">
        <v>3000</v>
      </c>
      <c r="H76" s="53">
        <f t="shared" si="8"/>
        <v>1</v>
      </c>
      <c r="I76" s="94"/>
      <c r="J76" s="55"/>
      <c r="K76" s="53"/>
      <c r="L76" s="94"/>
      <c r="M76" s="55"/>
      <c r="N76" s="53"/>
      <c r="O76" s="57">
        <f t="shared" si="5"/>
        <v>3000</v>
      </c>
      <c r="P76" s="57">
        <f t="shared" si="5"/>
        <v>3000</v>
      </c>
      <c r="Q76" s="53">
        <f t="shared" si="7"/>
        <v>1</v>
      </c>
    </row>
    <row r="77" spans="1:17" s="72" customFormat="1" ht="25.5">
      <c r="A77" s="56"/>
      <c r="B77" s="93" t="s">
        <v>779</v>
      </c>
      <c r="C77" s="94"/>
      <c r="D77" s="55"/>
      <c r="E77" s="53"/>
      <c r="F77" s="94">
        <v>5000</v>
      </c>
      <c r="G77" s="55">
        <v>5000</v>
      </c>
      <c r="H77" s="53">
        <f t="shared" si="8"/>
        <v>1</v>
      </c>
      <c r="I77" s="94">
        <v>1000</v>
      </c>
      <c r="J77" s="55">
        <v>1000</v>
      </c>
      <c r="K77" s="53">
        <f t="shared" si="6"/>
        <v>1</v>
      </c>
      <c r="L77" s="94"/>
      <c r="M77" s="55"/>
      <c r="N77" s="53"/>
      <c r="O77" s="57">
        <f t="shared" si="5"/>
        <v>6000</v>
      </c>
      <c r="P77" s="57">
        <f t="shared" si="5"/>
        <v>6000</v>
      </c>
      <c r="Q77" s="53">
        <f t="shared" si="7"/>
        <v>1</v>
      </c>
    </row>
    <row r="78" spans="1:17" s="72" customFormat="1" ht="25.5">
      <c r="A78" s="56"/>
      <c r="B78" s="93" t="s">
        <v>780</v>
      </c>
      <c r="C78" s="94"/>
      <c r="D78" s="55"/>
      <c r="E78" s="53"/>
      <c r="F78" s="94">
        <v>4000</v>
      </c>
      <c r="G78" s="55">
        <v>4000</v>
      </c>
      <c r="H78" s="53">
        <f t="shared" si="8"/>
        <v>1</v>
      </c>
      <c r="I78" s="94">
        <v>2100</v>
      </c>
      <c r="J78" s="55">
        <v>2100</v>
      </c>
      <c r="K78" s="53">
        <f t="shared" si="6"/>
        <v>1</v>
      </c>
      <c r="L78" s="94"/>
      <c r="M78" s="55"/>
      <c r="N78" s="53"/>
      <c r="O78" s="57">
        <f t="shared" si="5"/>
        <v>6100</v>
      </c>
      <c r="P78" s="57">
        <f t="shared" si="5"/>
        <v>6100</v>
      </c>
      <c r="Q78" s="53">
        <f t="shared" si="7"/>
        <v>1</v>
      </c>
    </row>
    <row r="79" spans="1:17" s="72" customFormat="1" ht="25.5">
      <c r="A79" s="56"/>
      <c r="B79" s="93" t="s">
        <v>781</v>
      </c>
      <c r="C79" s="94"/>
      <c r="D79" s="55"/>
      <c r="E79" s="53"/>
      <c r="F79" s="94">
        <v>5000</v>
      </c>
      <c r="G79" s="55">
        <v>0</v>
      </c>
      <c r="H79" s="53">
        <f t="shared" si="8"/>
        <v>0</v>
      </c>
      <c r="I79" s="94"/>
      <c r="J79" s="55"/>
      <c r="K79" s="53"/>
      <c r="L79" s="94"/>
      <c r="M79" s="55"/>
      <c r="N79" s="53"/>
      <c r="O79" s="57">
        <f t="shared" ref="O79:P159" si="10">C79+F79+I79+L79</f>
        <v>5000</v>
      </c>
      <c r="P79" s="57">
        <f t="shared" si="10"/>
        <v>0</v>
      </c>
      <c r="Q79" s="53">
        <f t="shared" si="7"/>
        <v>0</v>
      </c>
    </row>
    <row r="80" spans="1:17" s="72" customFormat="1" ht="12.75">
      <c r="A80" s="56"/>
      <c r="B80" s="93" t="s">
        <v>686</v>
      </c>
      <c r="C80" s="94"/>
      <c r="D80" s="55"/>
      <c r="E80" s="53"/>
      <c r="F80" s="94">
        <v>161</v>
      </c>
      <c r="G80" s="55">
        <v>161</v>
      </c>
      <c r="H80" s="53">
        <f t="shared" si="8"/>
        <v>1</v>
      </c>
      <c r="I80" s="94"/>
      <c r="J80" s="55"/>
      <c r="K80" s="53"/>
      <c r="L80" s="94"/>
      <c r="M80" s="55"/>
      <c r="N80" s="53"/>
      <c r="O80" s="57"/>
      <c r="P80" s="57"/>
      <c r="Q80" s="53"/>
    </row>
    <row r="81" spans="1:17" s="72" customFormat="1" ht="25.5">
      <c r="A81" s="56"/>
      <c r="B81" s="93" t="s">
        <v>691</v>
      </c>
      <c r="C81" s="94"/>
      <c r="D81" s="55"/>
      <c r="E81" s="53"/>
      <c r="F81" s="94"/>
      <c r="G81" s="55"/>
      <c r="H81" s="53"/>
      <c r="I81" s="94">
        <v>12096</v>
      </c>
      <c r="J81" s="94">
        <v>12096</v>
      </c>
      <c r="K81" s="53">
        <f t="shared" si="6"/>
        <v>1</v>
      </c>
      <c r="L81" s="94">
        <v>11346</v>
      </c>
      <c r="M81" s="55">
        <v>11000</v>
      </c>
      <c r="N81" s="53">
        <f t="shared" si="9"/>
        <v>0.96950467124977968</v>
      </c>
      <c r="O81" s="57"/>
      <c r="P81" s="57"/>
      <c r="Q81" s="53"/>
    </row>
    <row r="82" spans="1:17" s="72" customFormat="1" ht="25.5">
      <c r="A82" s="56"/>
      <c r="B82" s="93" t="s">
        <v>782</v>
      </c>
      <c r="C82" s="94"/>
      <c r="D82" s="55"/>
      <c r="E82" s="53"/>
      <c r="F82" s="94">
        <v>3500</v>
      </c>
      <c r="G82" s="55">
        <v>0</v>
      </c>
      <c r="H82" s="53">
        <f t="shared" si="8"/>
        <v>0</v>
      </c>
      <c r="I82" s="94">
        <v>3500</v>
      </c>
      <c r="J82" s="94">
        <v>3500</v>
      </c>
      <c r="K82" s="53">
        <f t="shared" si="6"/>
        <v>1</v>
      </c>
      <c r="L82" s="94">
        <v>5000</v>
      </c>
      <c r="M82" s="55">
        <v>4900</v>
      </c>
      <c r="N82" s="53">
        <f t="shared" si="9"/>
        <v>0.98</v>
      </c>
      <c r="O82" s="57">
        <f t="shared" si="10"/>
        <v>12000</v>
      </c>
      <c r="P82" s="57">
        <f t="shared" si="10"/>
        <v>8400</v>
      </c>
      <c r="Q82" s="53">
        <f t="shared" si="7"/>
        <v>0.7</v>
      </c>
    </row>
    <row r="83" spans="1:17" s="72" customFormat="1" ht="25.5">
      <c r="A83" s="56"/>
      <c r="B83" s="93" t="s">
        <v>698</v>
      </c>
      <c r="C83" s="94"/>
      <c r="D83" s="55"/>
      <c r="E83" s="53"/>
      <c r="F83" s="94"/>
      <c r="G83" s="55"/>
      <c r="H83" s="53"/>
      <c r="I83" s="94">
        <v>621</v>
      </c>
      <c r="J83" s="55">
        <v>621</v>
      </c>
      <c r="K83" s="53">
        <f t="shared" si="6"/>
        <v>1</v>
      </c>
      <c r="L83" s="94"/>
      <c r="M83" s="55"/>
      <c r="N83" s="53"/>
      <c r="O83" s="57">
        <f t="shared" si="10"/>
        <v>621</v>
      </c>
      <c r="P83" s="57">
        <f t="shared" si="10"/>
        <v>621</v>
      </c>
      <c r="Q83" s="53">
        <f t="shared" si="7"/>
        <v>1</v>
      </c>
    </row>
    <row r="84" spans="1:17" s="72" customFormat="1" ht="25.5">
      <c r="A84" s="56"/>
      <c r="B84" s="93" t="s">
        <v>452</v>
      </c>
      <c r="C84" s="94">
        <v>3000</v>
      </c>
      <c r="D84" s="94">
        <v>3000</v>
      </c>
      <c r="E84" s="53">
        <f t="shared" si="0"/>
        <v>1</v>
      </c>
      <c r="F84" s="94"/>
      <c r="G84" s="94"/>
      <c r="H84" s="53"/>
      <c r="I84" s="94"/>
      <c r="J84" s="94"/>
      <c r="K84" s="53"/>
      <c r="L84" s="94"/>
      <c r="M84" s="94"/>
      <c r="N84" s="53"/>
      <c r="O84" s="57">
        <f t="shared" si="10"/>
        <v>3000</v>
      </c>
      <c r="P84" s="57">
        <f t="shared" si="10"/>
        <v>3000</v>
      </c>
      <c r="Q84" s="53">
        <f t="shared" si="7"/>
        <v>1</v>
      </c>
    </row>
    <row r="85" spans="1:17" s="72" customFormat="1" ht="25.5">
      <c r="A85" s="56"/>
      <c r="B85" s="70" t="s">
        <v>453</v>
      </c>
      <c r="C85" s="94">
        <v>2000</v>
      </c>
      <c r="D85" s="94">
        <v>2000</v>
      </c>
      <c r="E85" s="53">
        <f t="shared" si="0"/>
        <v>1</v>
      </c>
      <c r="F85" s="94"/>
      <c r="G85" s="94"/>
      <c r="H85" s="53"/>
      <c r="I85" s="94">
        <v>2385</v>
      </c>
      <c r="J85" s="94">
        <v>2385</v>
      </c>
      <c r="K85" s="53">
        <f t="shared" si="6"/>
        <v>1</v>
      </c>
      <c r="L85" s="94">
        <v>1000</v>
      </c>
      <c r="M85" s="94">
        <v>0</v>
      </c>
      <c r="N85" s="53">
        <f t="shared" si="9"/>
        <v>0</v>
      </c>
      <c r="O85" s="57">
        <f t="shared" si="10"/>
        <v>5385</v>
      </c>
      <c r="P85" s="57">
        <f t="shared" si="10"/>
        <v>4385</v>
      </c>
      <c r="Q85" s="53">
        <f t="shared" si="7"/>
        <v>0.8142989786443825</v>
      </c>
    </row>
    <row r="86" spans="1:17" s="72" customFormat="1" ht="25.5">
      <c r="A86" s="56"/>
      <c r="B86" s="70" t="s">
        <v>783</v>
      </c>
      <c r="C86" s="94"/>
      <c r="D86" s="94"/>
      <c r="E86" s="53"/>
      <c r="F86" s="94"/>
      <c r="G86" s="94"/>
      <c r="H86" s="53"/>
      <c r="I86" s="94">
        <v>1000</v>
      </c>
      <c r="J86" s="94">
        <v>1000</v>
      </c>
      <c r="K86" s="53">
        <f t="shared" si="6"/>
        <v>1</v>
      </c>
      <c r="L86" s="94">
        <v>2000</v>
      </c>
      <c r="M86" s="94">
        <v>0</v>
      </c>
      <c r="N86" s="53">
        <f t="shared" si="9"/>
        <v>0</v>
      </c>
      <c r="O86" s="57">
        <f t="shared" si="10"/>
        <v>3000</v>
      </c>
      <c r="P86" s="57">
        <f t="shared" si="10"/>
        <v>1000</v>
      </c>
      <c r="Q86" s="53">
        <f t="shared" si="7"/>
        <v>0.33333333333333331</v>
      </c>
    </row>
    <row r="87" spans="1:17" s="72" customFormat="1" ht="25.5">
      <c r="A87" s="56"/>
      <c r="B87" s="70" t="s">
        <v>703</v>
      </c>
      <c r="C87" s="94"/>
      <c r="D87" s="94"/>
      <c r="E87" s="53"/>
      <c r="F87" s="94"/>
      <c r="G87" s="94"/>
      <c r="H87" s="53"/>
      <c r="I87" s="94">
        <v>10661</v>
      </c>
      <c r="J87" s="94">
        <v>10661</v>
      </c>
      <c r="K87" s="53">
        <f t="shared" si="6"/>
        <v>1</v>
      </c>
      <c r="L87" s="94">
        <v>7300</v>
      </c>
      <c r="M87" s="94">
        <v>4868</v>
      </c>
      <c r="N87" s="53">
        <f t="shared" si="9"/>
        <v>0.6668493150684931</v>
      </c>
      <c r="O87" s="57">
        <f t="shared" si="10"/>
        <v>17961</v>
      </c>
      <c r="P87" s="57">
        <f t="shared" si="10"/>
        <v>15529</v>
      </c>
      <c r="Q87" s="53">
        <f t="shared" si="7"/>
        <v>0.864595512499304</v>
      </c>
    </row>
    <row r="88" spans="1:17" s="72" customFormat="1" ht="25.5">
      <c r="A88" s="56"/>
      <c r="B88" s="70" t="s">
        <v>694</v>
      </c>
      <c r="C88" s="94"/>
      <c r="D88" s="94"/>
      <c r="E88" s="53"/>
      <c r="F88" s="94"/>
      <c r="G88" s="94"/>
      <c r="H88" s="53"/>
      <c r="I88" s="94">
        <v>1000</v>
      </c>
      <c r="J88" s="94">
        <v>1000</v>
      </c>
      <c r="K88" s="53">
        <f t="shared" si="6"/>
        <v>1</v>
      </c>
      <c r="L88" s="94"/>
      <c r="M88" s="94"/>
      <c r="N88" s="53"/>
      <c r="O88" s="57"/>
      <c r="P88" s="57"/>
      <c r="Q88" s="53"/>
    </row>
    <row r="89" spans="1:17" s="72" customFormat="1" ht="25.5">
      <c r="A89" s="56"/>
      <c r="B89" s="70" t="s">
        <v>454</v>
      </c>
      <c r="C89" s="94">
        <f>3000+900</f>
        <v>3900</v>
      </c>
      <c r="D89" s="94">
        <f>3000+900</f>
        <v>3900</v>
      </c>
      <c r="E89" s="53">
        <f t="shared" si="0"/>
        <v>1</v>
      </c>
      <c r="F89" s="94">
        <v>13780</v>
      </c>
      <c r="G89" s="94">
        <v>11806</v>
      </c>
      <c r="H89" s="53">
        <f t="shared" si="8"/>
        <v>0.8567489114658926</v>
      </c>
      <c r="I89" s="94">
        <v>1000</v>
      </c>
      <c r="J89" s="94">
        <v>1000</v>
      </c>
      <c r="K89" s="53">
        <f t="shared" si="6"/>
        <v>1</v>
      </c>
      <c r="L89" s="94"/>
      <c r="M89" s="94"/>
      <c r="N89" s="53"/>
      <c r="O89" s="57">
        <f t="shared" si="10"/>
        <v>18680</v>
      </c>
      <c r="P89" s="57">
        <f t="shared" si="10"/>
        <v>16706</v>
      </c>
      <c r="Q89" s="53">
        <f t="shared" si="7"/>
        <v>0.89432548179871518</v>
      </c>
    </row>
    <row r="90" spans="1:17" s="72" customFormat="1" ht="25.5">
      <c r="A90" s="56"/>
      <c r="B90" s="70" t="s">
        <v>708</v>
      </c>
      <c r="C90" s="94"/>
      <c r="D90" s="94"/>
      <c r="E90" s="53"/>
      <c r="F90" s="94"/>
      <c r="G90" s="94"/>
      <c r="H90" s="53"/>
      <c r="I90" s="94"/>
      <c r="J90" s="94"/>
      <c r="K90" s="53"/>
      <c r="L90" s="94">
        <v>1500</v>
      </c>
      <c r="M90" s="94">
        <v>870</v>
      </c>
      <c r="N90" s="53">
        <f t="shared" si="9"/>
        <v>0.57999999999999996</v>
      </c>
      <c r="O90" s="57"/>
      <c r="P90" s="57"/>
      <c r="Q90" s="53"/>
    </row>
    <row r="91" spans="1:17" s="72" customFormat="1" ht="38.25">
      <c r="A91" s="56"/>
      <c r="B91" s="69" t="s">
        <v>455</v>
      </c>
      <c r="C91" s="55">
        <v>1000</v>
      </c>
      <c r="D91" s="55">
        <v>1000</v>
      </c>
      <c r="E91" s="53">
        <f t="shared" si="0"/>
        <v>1</v>
      </c>
      <c r="F91" s="55"/>
      <c r="G91" s="55"/>
      <c r="H91" s="53"/>
      <c r="I91" s="55"/>
      <c r="J91" s="55"/>
      <c r="K91" s="53"/>
      <c r="L91" s="55"/>
      <c r="M91" s="55"/>
      <c r="N91" s="53"/>
      <c r="O91" s="57">
        <f t="shared" si="10"/>
        <v>1000</v>
      </c>
      <c r="P91" s="57">
        <f t="shared" si="10"/>
        <v>1000</v>
      </c>
      <c r="Q91" s="53">
        <f t="shared" si="7"/>
        <v>1</v>
      </c>
    </row>
    <row r="92" spans="1:17" s="72" customFormat="1" ht="25.5">
      <c r="A92" s="56"/>
      <c r="B92" s="69" t="s">
        <v>697</v>
      </c>
      <c r="C92" s="55"/>
      <c r="D92" s="55"/>
      <c r="E92" s="53"/>
      <c r="F92" s="55"/>
      <c r="G92" s="55"/>
      <c r="H92" s="53"/>
      <c r="I92" s="55">
        <v>1155</v>
      </c>
      <c r="J92" s="73">
        <v>1155</v>
      </c>
      <c r="K92" s="53">
        <f t="shared" si="6"/>
        <v>1</v>
      </c>
      <c r="L92" s="55"/>
      <c r="M92" s="55"/>
      <c r="N92" s="53"/>
      <c r="O92" s="57"/>
      <c r="P92" s="57"/>
      <c r="Q92" s="53"/>
    </row>
    <row r="93" spans="1:17" s="72" customFormat="1" ht="38.25">
      <c r="A93" s="56"/>
      <c r="B93" s="69" t="s">
        <v>456</v>
      </c>
      <c r="C93" s="55">
        <v>2000</v>
      </c>
      <c r="D93" s="55">
        <v>2000</v>
      </c>
      <c r="E93" s="53">
        <f t="shared" si="0"/>
        <v>1</v>
      </c>
      <c r="F93" s="55"/>
      <c r="G93" s="55"/>
      <c r="H93" s="53"/>
      <c r="I93" s="55"/>
      <c r="J93" s="55"/>
      <c r="K93" s="53"/>
      <c r="L93" s="55"/>
      <c r="M93" s="55"/>
      <c r="N93" s="53"/>
      <c r="O93" s="57">
        <f t="shared" si="10"/>
        <v>2000</v>
      </c>
      <c r="P93" s="57">
        <f t="shared" si="10"/>
        <v>2000</v>
      </c>
      <c r="Q93" s="53">
        <f t="shared" si="7"/>
        <v>1</v>
      </c>
    </row>
    <row r="94" spans="1:17" s="72" customFormat="1" ht="51">
      <c r="A94" s="56"/>
      <c r="B94" s="69" t="s">
        <v>688</v>
      </c>
      <c r="C94" s="55"/>
      <c r="D94" s="55"/>
      <c r="E94" s="53"/>
      <c r="F94" s="55">
        <v>183</v>
      </c>
      <c r="G94" s="55">
        <v>183</v>
      </c>
      <c r="H94" s="53">
        <f t="shared" si="8"/>
        <v>1</v>
      </c>
      <c r="I94" s="55"/>
      <c r="J94" s="55"/>
      <c r="K94" s="53"/>
      <c r="L94" s="55"/>
      <c r="M94" s="55"/>
      <c r="N94" s="53"/>
      <c r="O94" s="57"/>
      <c r="P94" s="57"/>
      <c r="Q94" s="53"/>
    </row>
    <row r="95" spans="1:17" s="72" customFormat="1" ht="12.75">
      <c r="A95" s="56"/>
      <c r="B95" s="69" t="s">
        <v>457</v>
      </c>
      <c r="C95" s="55">
        <v>3000</v>
      </c>
      <c r="D95" s="55">
        <v>3000</v>
      </c>
      <c r="E95" s="53">
        <f t="shared" si="0"/>
        <v>1</v>
      </c>
      <c r="F95" s="55"/>
      <c r="G95" s="55"/>
      <c r="H95" s="53"/>
      <c r="I95" s="55"/>
      <c r="J95" s="55"/>
      <c r="K95" s="53"/>
      <c r="L95" s="55"/>
      <c r="M95" s="55"/>
      <c r="N95" s="53"/>
      <c r="O95" s="57">
        <f t="shared" si="10"/>
        <v>3000</v>
      </c>
      <c r="P95" s="57">
        <f t="shared" si="10"/>
        <v>3000</v>
      </c>
      <c r="Q95" s="53">
        <f t="shared" si="7"/>
        <v>1</v>
      </c>
    </row>
    <row r="96" spans="1:17" s="72" customFormat="1" ht="25.5">
      <c r="A96" s="56"/>
      <c r="B96" s="69" t="s">
        <v>458</v>
      </c>
      <c r="C96" s="55">
        <v>3500</v>
      </c>
      <c r="D96" s="95">
        <v>3500</v>
      </c>
      <c r="E96" s="53">
        <f t="shared" si="0"/>
        <v>1</v>
      </c>
      <c r="F96" s="55"/>
      <c r="G96" s="95"/>
      <c r="H96" s="53"/>
      <c r="I96" s="55">
        <v>3500</v>
      </c>
      <c r="J96" s="95">
        <v>3500</v>
      </c>
      <c r="K96" s="53">
        <f t="shared" si="6"/>
        <v>1</v>
      </c>
      <c r="L96" s="55">
        <v>2500</v>
      </c>
      <c r="M96" s="95">
        <v>2500</v>
      </c>
      <c r="N96" s="53">
        <f t="shared" si="9"/>
        <v>1</v>
      </c>
      <c r="O96" s="57">
        <f t="shared" si="10"/>
        <v>9500</v>
      </c>
      <c r="P96" s="57">
        <f t="shared" si="10"/>
        <v>9500</v>
      </c>
      <c r="Q96" s="53">
        <f t="shared" si="7"/>
        <v>1</v>
      </c>
    </row>
    <row r="97" spans="1:17" s="72" customFormat="1" ht="25.5">
      <c r="A97" s="56"/>
      <c r="B97" s="69" t="s">
        <v>709</v>
      </c>
      <c r="C97" s="55"/>
      <c r="D97" s="95"/>
      <c r="E97" s="53"/>
      <c r="F97" s="55"/>
      <c r="G97" s="95"/>
      <c r="H97" s="53"/>
      <c r="I97" s="55"/>
      <c r="J97" s="95"/>
      <c r="K97" s="53"/>
      <c r="L97" s="55">
        <v>2000</v>
      </c>
      <c r="M97" s="55">
        <v>2000</v>
      </c>
      <c r="N97" s="53">
        <f t="shared" si="9"/>
        <v>1</v>
      </c>
      <c r="O97" s="57"/>
      <c r="P97" s="57"/>
      <c r="Q97" s="53"/>
    </row>
    <row r="98" spans="1:17" s="72" customFormat="1" ht="25.5">
      <c r="A98" s="56"/>
      <c r="B98" s="69" t="s">
        <v>459</v>
      </c>
      <c r="C98" s="55">
        <v>2000</v>
      </c>
      <c r="D98" s="95">
        <v>2000</v>
      </c>
      <c r="E98" s="53">
        <f t="shared" si="0"/>
        <v>1</v>
      </c>
      <c r="F98" s="55"/>
      <c r="G98" s="95"/>
      <c r="H98" s="53"/>
      <c r="I98" s="55">
        <v>1000</v>
      </c>
      <c r="J98" s="95">
        <v>1000</v>
      </c>
      <c r="K98" s="53">
        <f t="shared" si="6"/>
        <v>1</v>
      </c>
      <c r="L98" s="55"/>
      <c r="M98" s="95"/>
      <c r="N98" s="53"/>
      <c r="O98" s="57">
        <f t="shared" si="10"/>
        <v>3000</v>
      </c>
      <c r="P98" s="57">
        <f t="shared" si="10"/>
        <v>3000</v>
      </c>
      <c r="Q98" s="53">
        <f t="shared" si="7"/>
        <v>1</v>
      </c>
    </row>
    <row r="99" spans="1:17" s="72" customFormat="1" ht="25.5">
      <c r="A99" s="56"/>
      <c r="B99" s="69" t="s">
        <v>460</v>
      </c>
      <c r="C99" s="55">
        <v>2000</v>
      </c>
      <c r="D99" s="55">
        <v>2000</v>
      </c>
      <c r="E99" s="53">
        <f t="shared" si="0"/>
        <v>1</v>
      </c>
      <c r="F99" s="55"/>
      <c r="G99" s="55"/>
      <c r="H99" s="53"/>
      <c r="I99" s="55"/>
      <c r="J99" s="55"/>
      <c r="K99" s="53"/>
      <c r="L99" s="55">
        <v>3000</v>
      </c>
      <c r="M99" s="55">
        <v>0</v>
      </c>
      <c r="N99" s="53">
        <f t="shared" si="9"/>
        <v>0</v>
      </c>
      <c r="O99" s="57">
        <f t="shared" si="10"/>
        <v>5000</v>
      </c>
      <c r="P99" s="57">
        <f t="shared" si="10"/>
        <v>2000</v>
      </c>
      <c r="Q99" s="53">
        <f t="shared" si="7"/>
        <v>0.4</v>
      </c>
    </row>
    <row r="100" spans="1:17" s="72" customFormat="1" ht="25.5">
      <c r="A100" s="56"/>
      <c r="B100" s="69" t="s">
        <v>461</v>
      </c>
      <c r="C100" s="55">
        <v>1000</v>
      </c>
      <c r="D100" s="55">
        <v>1000</v>
      </c>
      <c r="E100" s="53">
        <f t="shared" si="0"/>
        <v>1</v>
      </c>
      <c r="F100" s="55"/>
      <c r="G100" s="55"/>
      <c r="H100" s="53"/>
      <c r="I100" s="55"/>
      <c r="J100" s="55"/>
      <c r="K100" s="53"/>
      <c r="L100" s="55"/>
      <c r="M100" s="55"/>
      <c r="N100" s="53"/>
      <c r="O100" s="57">
        <f t="shared" si="10"/>
        <v>1000</v>
      </c>
      <c r="P100" s="57">
        <f t="shared" si="10"/>
        <v>1000</v>
      </c>
      <c r="Q100" s="53">
        <f t="shared" si="7"/>
        <v>1</v>
      </c>
    </row>
    <row r="101" spans="1:17" s="72" customFormat="1" ht="25.5">
      <c r="A101" s="60"/>
      <c r="B101" s="69" t="s">
        <v>462</v>
      </c>
      <c r="C101" s="67">
        <v>331</v>
      </c>
      <c r="D101" s="95"/>
      <c r="E101" s="53">
        <f t="shared" si="0"/>
        <v>0</v>
      </c>
      <c r="F101" s="67">
        <v>331</v>
      </c>
      <c r="G101" s="95">
        <v>331</v>
      </c>
      <c r="H101" s="53">
        <f t="shared" si="8"/>
        <v>1</v>
      </c>
      <c r="I101" s="67"/>
      <c r="J101" s="95"/>
      <c r="K101" s="53"/>
      <c r="L101" s="67"/>
      <c r="M101" s="95"/>
      <c r="N101" s="53"/>
      <c r="O101" s="57">
        <f t="shared" si="10"/>
        <v>662</v>
      </c>
      <c r="P101" s="57">
        <f t="shared" si="10"/>
        <v>331</v>
      </c>
      <c r="Q101" s="53">
        <f t="shared" si="7"/>
        <v>0.5</v>
      </c>
    </row>
    <row r="102" spans="1:17" s="72" customFormat="1" ht="25.5">
      <c r="A102" s="60"/>
      <c r="B102" s="69" t="s">
        <v>463</v>
      </c>
      <c r="C102" s="67">
        <v>271</v>
      </c>
      <c r="D102" s="95"/>
      <c r="E102" s="53">
        <f t="shared" si="0"/>
        <v>0</v>
      </c>
      <c r="F102" s="67">
        <v>271</v>
      </c>
      <c r="G102" s="95">
        <v>271</v>
      </c>
      <c r="H102" s="53">
        <f t="shared" si="8"/>
        <v>1</v>
      </c>
      <c r="I102" s="67"/>
      <c r="J102" s="95"/>
      <c r="K102" s="53"/>
      <c r="L102" s="67"/>
      <c r="M102" s="95"/>
      <c r="N102" s="53"/>
      <c r="O102" s="57">
        <f t="shared" si="10"/>
        <v>542</v>
      </c>
      <c r="P102" s="57">
        <f t="shared" si="10"/>
        <v>271</v>
      </c>
      <c r="Q102" s="53">
        <f t="shared" si="7"/>
        <v>0.5</v>
      </c>
    </row>
    <row r="103" spans="1:17" s="72" customFormat="1" ht="12.75">
      <c r="A103" s="60"/>
      <c r="B103" s="69" t="s">
        <v>784</v>
      </c>
      <c r="C103" s="67"/>
      <c r="D103" s="95"/>
      <c r="E103" s="53"/>
      <c r="F103" s="67">
        <v>130</v>
      </c>
      <c r="G103" s="95">
        <v>130</v>
      </c>
      <c r="H103" s="53">
        <f t="shared" si="8"/>
        <v>1</v>
      </c>
      <c r="I103" s="67"/>
      <c r="J103" s="95"/>
      <c r="K103" s="53"/>
      <c r="L103" s="67"/>
      <c r="M103" s="95"/>
      <c r="N103" s="53"/>
      <c r="O103" s="57">
        <f t="shared" si="10"/>
        <v>130</v>
      </c>
      <c r="P103" s="57">
        <f t="shared" si="10"/>
        <v>130</v>
      </c>
      <c r="Q103" s="53">
        <f t="shared" si="7"/>
        <v>1</v>
      </c>
    </row>
    <row r="104" spans="1:17" s="72" customFormat="1" ht="25.5">
      <c r="A104" s="60"/>
      <c r="B104" s="69" t="s">
        <v>707</v>
      </c>
      <c r="C104" s="67"/>
      <c r="D104" s="95"/>
      <c r="E104" s="53"/>
      <c r="F104" s="67"/>
      <c r="G104" s="95"/>
      <c r="H104" s="53"/>
      <c r="I104" s="67"/>
      <c r="J104" s="95"/>
      <c r="K104" s="53"/>
      <c r="L104" s="67">
        <v>950</v>
      </c>
      <c r="M104" s="95">
        <v>950</v>
      </c>
      <c r="N104" s="53">
        <f t="shared" si="9"/>
        <v>1</v>
      </c>
      <c r="O104" s="57"/>
      <c r="P104" s="57"/>
      <c r="Q104" s="53"/>
    </row>
    <row r="105" spans="1:17" s="72" customFormat="1" ht="25.5">
      <c r="A105" s="60"/>
      <c r="B105" s="96" t="s">
        <v>464</v>
      </c>
      <c r="C105" s="67">
        <v>500</v>
      </c>
      <c r="D105" s="95"/>
      <c r="E105" s="53">
        <f t="shared" si="0"/>
        <v>0</v>
      </c>
      <c r="F105" s="67">
        <v>500</v>
      </c>
      <c r="G105" s="95">
        <v>500</v>
      </c>
      <c r="H105" s="53">
        <f t="shared" si="8"/>
        <v>1</v>
      </c>
      <c r="I105" s="67"/>
      <c r="J105" s="95"/>
      <c r="K105" s="53"/>
      <c r="L105" s="67"/>
      <c r="M105" s="95"/>
      <c r="N105" s="53"/>
      <c r="O105" s="57">
        <f t="shared" si="10"/>
        <v>1000</v>
      </c>
      <c r="P105" s="57">
        <f t="shared" si="10"/>
        <v>500</v>
      </c>
      <c r="Q105" s="53">
        <f t="shared" si="7"/>
        <v>0.5</v>
      </c>
    </row>
    <row r="106" spans="1:17" s="72" customFormat="1" ht="25.5">
      <c r="A106" s="60"/>
      <c r="B106" s="54" t="s">
        <v>465</v>
      </c>
      <c r="C106" s="67">
        <v>1028</v>
      </c>
      <c r="D106" s="95"/>
      <c r="E106" s="53">
        <f t="shared" si="0"/>
        <v>0</v>
      </c>
      <c r="F106" s="67">
        <v>1028</v>
      </c>
      <c r="G106" s="95">
        <v>1028</v>
      </c>
      <c r="H106" s="53">
        <f t="shared" si="8"/>
        <v>1</v>
      </c>
      <c r="I106" s="67"/>
      <c r="J106" s="95"/>
      <c r="K106" s="53"/>
      <c r="L106" s="67"/>
      <c r="M106" s="95"/>
      <c r="N106" s="53"/>
      <c r="O106" s="57">
        <f t="shared" si="10"/>
        <v>2056</v>
      </c>
      <c r="P106" s="57">
        <f t="shared" si="10"/>
        <v>1028</v>
      </c>
      <c r="Q106" s="53">
        <f t="shared" si="7"/>
        <v>0.5</v>
      </c>
    </row>
    <row r="107" spans="1:17" s="72" customFormat="1" ht="25.5">
      <c r="A107" s="60"/>
      <c r="B107" s="54" t="s">
        <v>690</v>
      </c>
      <c r="C107" s="67"/>
      <c r="D107" s="95"/>
      <c r="E107" s="53"/>
      <c r="F107" s="67">
        <v>1500</v>
      </c>
      <c r="G107" s="95">
        <v>0</v>
      </c>
      <c r="H107" s="53">
        <f t="shared" si="8"/>
        <v>0</v>
      </c>
      <c r="I107" s="67"/>
      <c r="J107" s="95"/>
      <c r="K107" s="53"/>
      <c r="L107" s="67">
        <v>5000</v>
      </c>
      <c r="M107" s="95">
        <v>1200</v>
      </c>
      <c r="N107" s="53">
        <f t="shared" si="9"/>
        <v>0.24</v>
      </c>
      <c r="O107" s="57"/>
      <c r="P107" s="57"/>
      <c r="Q107" s="53"/>
    </row>
    <row r="108" spans="1:17" s="72" customFormat="1" ht="25.5">
      <c r="A108" s="60"/>
      <c r="B108" s="69" t="s">
        <v>827</v>
      </c>
      <c r="C108" s="67">
        <v>1500</v>
      </c>
      <c r="D108" s="95"/>
      <c r="E108" s="53">
        <f t="shared" ref="E108:E170" si="11">D108/C108</f>
        <v>0</v>
      </c>
      <c r="F108" s="67"/>
      <c r="G108" s="95"/>
      <c r="H108" s="53"/>
      <c r="I108" s="67"/>
      <c r="J108" s="95"/>
      <c r="K108" s="53"/>
      <c r="L108" s="67"/>
      <c r="M108" s="95"/>
      <c r="N108" s="53"/>
      <c r="O108" s="57">
        <f t="shared" si="10"/>
        <v>1500</v>
      </c>
      <c r="P108" s="57">
        <f t="shared" si="10"/>
        <v>0</v>
      </c>
      <c r="Q108" s="53">
        <f t="shared" si="7"/>
        <v>0</v>
      </c>
    </row>
    <row r="109" spans="1:17" s="72" customFormat="1" ht="25.5">
      <c r="A109" s="60"/>
      <c r="B109" s="69" t="s">
        <v>828</v>
      </c>
      <c r="C109" s="67"/>
      <c r="D109" s="95"/>
      <c r="E109" s="53"/>
      <c r="F109" s="67">
        <v>4000</v>
      </c>
      <c r="G109" s="95">
        <v>4000</v>
      </c>
      <c r="H109" s="53">
        <f t="shared" si="8"/>
        <v>1</v>
      </c>
      <c r="I109" s="67"/>
      <c r="J109" s="95"/>
      <c r="K109" s="53"/>
      <c r="L109" s="67"/>
      <c r="M109" s="95"/>
      <c r="N109" s="53"/>
      <c r="O109" s="57"/>
      <c r="P109" s="57"/>
      <c r="Q109" s="53"/>
    </row>
    <row r="110" spans="1:17" s="72" customFormat="1" ht="25.5">
      <c r="A110" s="60"/>
      <c r="B110" s="69" t="s">
        <v>466</v>
      </c>
      <c r="C110" s="67">
        <v>6000</v>
      </c>
      <c r="D110" s="67">
        <v>5220</v>
      </c>
      <c r="E110" s="53">
        <f t="shared" si="11"/>
        <v>0.87</v>
      </c>
      <c r="F110" s="67"/>
      <c r="G110" s="67"/>
      <c r="H110" s="53"/>
      <c r="I110" s="67"/>
      <c r="J110" s="67"/>
      <c r="K110" s="53"/>
      <c r="L110" s="67"/>
      <c r="M110" s="67"/>
      <c r="N110" s="53"/>
      <c r="O110" s="57">
        <f t="shared" si="10"/>
        <v>6000</v>
      </c>
      <c r="P110" s="57">
        <f t="shared" si="10"/>
        <v>5220</v>
      </c>
      <c r="Q110" s="53">
        <f t="shared" si="7"/>
        <v>0.87</v>
      </c>
    </row>
    <row r="111" spans="1:17" s="72" customFormat="1" ht="51">
      <c r="A111" s="60"/>
      <c r="B111" s="69" t="s">
        <v>467</v>
      </c>
      <c r="C111" s="67">
        <v>4500</v>
      </c>
      <c r="D111" s="95"/>
      <c r="E111" s="53">
        <f t="shared" si="11"/>
        <v>0</v>
      </c>
      <c r="F111" s="67"/>
      <c r="G111" s="95"/>
      <c r="H111" s="53"/>
      <c r="I111" s="67"/>
      <c r="J111" s="95"/>
      <c r="K111" s="53"/>
      <c r="L111" s="67">
        <v>3000</v>
      </c>
      <c r="M111" s="95">
        <v>0</v>
      </c>
      <c r="N111" s="53">
        <f t="shared" si="9"/>
        <v>0</v>
      </c>
      <c r="O111" s="57">
        <f t="shared" si="10"/>
        <v>7500</v>
      </c>
      <c r="P111" s="57">
        <f t="shared" si="10"/>
        <v>0</v>
      </c>
      <c r="Q111" s="53">
        <f t="shared" si="7"/>
        <v>0</v>
      </c>
    </row>
    <row r="112" spans="1:17" s="72" customFormat="1" ht="25.5">
      <c r="A112" s="60"/>
      <c r="B112" s="69" t="s">
        <v>689</v>
      </c>
      <c r="C112" s="67"/>
      <c r="D112" s="95"/>
      <c r="E112" s="53"/>
      <c r="F112" s="67">
        <v>5000</v>
      </c>
      <c r="G112" s="55">
        <v>1808.7850000000001</v>
      </c>
      <c r="H112" s="53">
        <f t="shared" si="8"/>
        <v>0.361757</v>
      </c>
      <c r="I112" s="67">
        <v>6191</v>
      </c>
      <c r="J112" s="95">
        <v>6000</v>
      </c>
      <c r="K112" s="53">
        <f t="shared" si="6"/>
        <v>0.96914876433532549</v>
      </c>
      <c r="L112" s="67"/>
      <c r="M112" s="95"/>
      <c r="N112" s="53"/>
      <c r="O112" s="57"/>
      <c r="P112" s="57"/>
      <c r="Q112" s="53"/>
    </row>
    <row r="113" spans="1:17" s="72" customFormat="1" ht="25.5">
      <c r="A113" s="60"/>
      <c r="B113" s="69" t="s">
        <v>468</v>
      </c>
      <c r="C113" s="67">
        <v>1500</v>
      </c>
      <c r="D113" s="67"/>
      <c r="E113" s="53">
        <f t="shared" si="11"/>
        <v>0</v>
      </c>
      <c r="F113" s="67">
        <v>3500</v>
      </c>
      <c r="G113" s="95">
        <v>3500</v>
      </c>
      <c r="H113" s="53">
        <f t="shared" si="8"/>
        <v>1</v>
      </c>
      <c r="I113" s="67"/>
      <c r="J113" s="95"/>
      <c r="K113" s="53"/>
      <c r="L113" s="67"/>
      <c r="M113" s="95"/>
      <c r="N113" s="53"/>
      <c r="O113" s="57">
        <f t="shared" si="10"/>
        <v>5000</v>
      </c>
      <c r="P113" s="57">
        <f t="shared" si="10"/>
        <v>3500</v>
      </c>
      <c r="Q113" s="53">
        <f t="shared" si="7"/>
        <v>0.7</v>
      </c>
    </row>
    <row r="114" spans="1:17" s="72" customFormat="1" ht="25.5">
      <c r="A114" s="60"/>
      <c r="B114" s="69" t="s">
        <v>469</v>
      </c>
      <c r="C114" s="67">
        <v>424</v>
      </c>
      <c r="D114" s="67"/>
      <c r="E114" s="53">
        <f t="shared" si="11"/>
        <v>0</v>
      </c>
      <c r="F114" s="67">
        <v>424</v>
      </c>
      <c r="G114" s="95">
        <v>424</v>
      </c>
      <c r="H114" s="53">
        <f t="shared" si="8"/>
        <v>1</v>
      </c>
      <c r="I114" s="67"/>
      <c r="J114" s="95"/>
      <c r="K114" s="53"/>
      <c r="L114" s="67"/>
      <c r="M114" s="95"/>
      <c r="N114" s="53"/>
      <c r="O114" s="57">
        <f t="shared" si="10"/>
        <v>848</v>
      </c>
      <c r="P114" s="57">
        <f t="shared" si="10"/>
        <v>424</v>
      </c>
      <c r="Q114" s="53">
        <f t="shared" si="7"/>
        <v>0.5</v>
      </c>
    </row>
    <row r="115" spans="1:17" s="72" customFormat="1" ht="25.5">
      <c r="A115" s="60"/>
      <c r="B115" s="69" t="s">
        <v>685</v>
      </c>
      <c r="C115" s="67"/>
      <c r="D115" s="67"/>
      <c r="E115" s="53"/>
      <c r="F115" s="59">
        <v>5000</v>
      </c>
      <c r="G115" s="59">
        <v>5000</v>
      </c>
      <c r="H115" s="53">
        <f t="shared" si="8"/>
        <v>1</v>
      </c>
      <c r="I115" s="67"/>
      <c r="J115" s="95"/>
      <c r="K115" s="53"/>
      <c r="L115" s="67"/>
      <c r="M115" s="95"/>
      <c r="N115" s="53"/>
      <c r="O115" s="57"/>
      <c r="P115" s="57"/>
      <c r="Q115" s="53"/>
    </row>
    <row r="116" spans="1:17" s="72" customFormat="1" ht="25.5">
      <c r="A116" s="60"/>
      <c r="B116" s="69" t="s">
        <v>706</v>
      </c>
      <c r="C116" s="67"/>
      <c r="D116" s="67"/>
      <c r="E116" s="53"/>
      <c r="F116" s="59"/>
      <c r="G116" s="59"/>
      <c r="H116" s="53"/>
      <c r="I116" s="67"/>
      <c r="J116" s="95"/>
      <c r="K116" s="53"/>
      <c r="L116" s="67">
        <v>541</v>
      </c>
      <c r="M116" s="95">
        <v>0</v>
      </c>
      <c r="N116" s="53">
        <f t="shared" si="9"/>
        <v>0</v>
      </c>
      <c r="O116" s="57"/>
      <c r="P116" s="57"/>
      <c r="Q116" s="53"/>
    </row>
    <row r="117" spans="1:17" s="72" customFormat="1" ht="25.5">
      <c r="A117" s="60"/>
      <c r="B117" s="69" t="s">
        <v>470</v>
      </c>
      <c r="C117" s="67">
        <v>205</v>
      </c>
      <c r="D117" s="95"/>
      <c r="E117" s="53">
        <f t="shared" si="11"/>
        <v>0</v>
      </c>
      <c r="F117" s="67"/>
      <c r="G117" s="95"/>
      <c r="H117" s="53"/>
      <c r="I117" s="67"/>
      <c r="J117" s="95"/>
      <c r="K117" s="53"/>
      <c r="L117" s="67"/>
      <c r="M117" s="95"/>
      <c r="N117" s="53"/>
      <c r="O117" s="57">
        <f t="shared" si="10"/>
        <v>205</v>
      </c>
      <c r="P117" s="57">
        <f t="shared" si="10"/>
        <v>0</v>
      </c>
      <c r="Q117" s="53">
        <f t="shared" si="7"/>
        <v>0</v>
      </c>
    </row>
    <row r="118" spans="1:17" s="72" customFormat="1" ht="25.5">
      <c r="A118" s="60"/>
      <c r="B118" s="69" t="s">
        <v>471</v>
      </c>
      <c r="C118" s="67">
        <v>263</v>
      </c>
      <c r="D118" s="95"/>
      <c r="E118" s="53">
        <f t="shared" si="11"/>
        <v>0</v>
      </c>
      <c r="F118" s="67"/>
      <c r="G118" s="95"/>
      <c r="H118" s="53"/>
      <c r="I118" s="67"/>
      <c r="J118" s="95"/>
      <c r="K118" s="53"/>
      <c r="L118" s="67"/>
      <c r="M118" s="95"/>
      <c r="N118" s="53"/>
      <c r="O118" s="57">
        <f t="shared" si="10"/>
        <v>263</v>
      </c>
      <c r="P118" s="57">
        <f t="shared" si="10"/>
        <v>0</v>
      </c>
      <c r="Q118" s="53">
        <f t="shared" si="7"/>
        <v>0</v>
      </c>
    </row>
    <row r="119" spans="1:17" s="72" customFormat="1" ht="25.5">
      <c r="A119" s="60"/>
      <c r="B119" s="69" t="s">
        <v>829</v>
      </c>
      <c r="C119" s="67"/>
      <c r="D119" s="95"/>
      <c r="E119" s="53"/>
      <c r="F119" s="67">
        <v>263</v>
      </c>
      <c r="G119" s="95">
        <v>263</v>
      </c>
      <c r="H119" s="53">
        <f t="shared" si="8"/>
        <v>1</v>
      </c>
      <c r="I119" s="67"/>
      <c r="J119" s="95"/>
      <c r="K119" s="53"/>
      <c r="L119" s="67"/>
      <c r="M119" s="95"/>
      <c r="N119" s="53"/>
      <c r="O119" s="57"/>
      <c r="P119" s="57"/>
      <c r="Q119" s="53"/>
    </row>
    <row r="120" spans="1:17" s="72" customFormat="1" ht="25.5">
      <c r="A120" s="60"/>
      <c r="B120" s="69" t="s">
        <v>472</v>
      </c>
      <c r="C120" s="67">
        <v>161</v>
      </c>
      <c r="D120" s="95"/>
      <c r="E120" s="53">
        <f t="shared" si="11"/>
        <v>0</v>
      </c>
      <c r="F120" s="67"/>
      <c r="G120" s="95"/>
      <c r="H120" s="53"/>
      <c r="I120" s="67"/>
      <c r="J120" s="95"/>
      <c r="K120" s="53"/>
      <c r="L120" s="67"/>
      <c r="M120" s="95"/>
      <c r="N120" s="53"/>
      <c r="O120" s="57">
        <f t="shared" si="10"/>
        <v>161</v>
      </c>
      <c r="P120" s="57"/>
      <c r="Q120" s="53">
        <f t="shared" si="7"/>
        <v>0</v>
      </c>
    </row>
    <row r="121" spans="1:17" s="72" customFormat="1" ht="25.5">
      <c r="A121" s="60"/>
      <c r="B121" s="69" t="s">
        <v>473</v>
      </c>
      <c r="C121" s="67">
        <v>200</v>
      </c>
      <c r="D121" s="95"/>
      <c r="E121" s="53">
        <f t="shared" si="11"/>
        <v>0</v>
      </c>
      <c r="F121" s="67"/>
      <c r="G121" s="95"/>
      <c r="H121" s="53"/>
      <c r="I121" s="67"/>
      <c r="J121" s="95"/>
      <c r="K121" s="53"/>
      <c r="L121" s="67">
        <v>1000</v>
      </c>
      <c r="M121" s="95">
        <v>1000</v>
      </c>
      <c r="N121" s="53">
        <f t="shared" si="9"/>
        <v>1</v>
      </c>
      <c r="O121" s="57">
        <f t="shared" si="10"/>
        <v>1200</v>
      </c>
      <c r="P121" s="57">
        <f t="shared" si="10"/>
        <v>1000</v>
      </c>
      <c r="Q121" s="53">
        <f t="shared" si="7"/>
        <v>0.83333333333333337</v>
      </c>
    </row>
    <row r="122" spans="1:17" s="72" customFormat="1" ht="25.5">
      <c r="A122" s="60"/>
      <c r="B122" s="69" t="s">
        <v>474</v>
      </c>
      <c r="C122" s="67">
        <v>500</v>
      </c>
      <c r="D122" s="95"/>
      <c r="E122" s="53">
        <f t="shared" si="11"/>
        <v>0</v>
      </c>
      <c r="F122" s="67"/>
      <c r="G122" s="95"/>
      <c r="H122" s="53"/>
      <c r="I122" s="67"/>
      <c r="J122" s="95"/>
      <c r="K122" s="53"/>
      <c r="L122" s="67"/>
      <c r="M122" s="95"/>
      <c r="N122" s="53"/>
      <c r="O122" s="57">
        <f t="shared" si="10"/>
        <v>500</v>
      </c>
      <c r="P122" s="57">
        <f t="shared" si="10"/>
        <v>0</v>
      </c>
      <c r="Q122" s="53">
        <f t="shared" si="7"/>
        <v>0</v>
      </c>
    </row>
    <row r="123" spans="1:17" s="72" customFormat="1" ht="25.5">
      <c r="A123" s="60"/>
      <c r="B123" s="54" t="s">
        <v>785</v>
      </c>
      <c r="C123" s="67"/>
      <c r="D123" s="95"/>
      <c r="E123" s="53"/>
      <c r="F123" s="67">
        <v>8527</v>
      </c>
      <c r="G123" s="95">
        <v>4527</v>
      </c>
      <c r="H123" s="53">
        <f t="shared" si="8"/>
        <v>0.53090184121027328</v>
      </c>
      <c r="I123" s="67">
        <v>8469</v>
      </c>
      <c r="J123" s="95">
        <v>8469</v>
      </c>
      <c r="K123" s="53">
        <f t="shared" si="6"/>
        <v>1</v>
      </c>
      <c r="L123" s="67">
        <v>3500</v>
      </c>
      <c r="M123" s="95">
        <v>0</v>
      </c>
      <c r="N123" s="53">
        <f t="shared" si="9"/>
        <v>0</v>
      </c>
      <c r="O123" s="57">
        <f t="shared" si="10"/>
        <v>20496</v>
      </c>
      <c r="P123" s="57">
        <f t="shared" si="10"/>
        <v>12996</v>
      </c>
      <c r="Q123" s="53">
        <f t="shared" si="7"/>
        <v>0.63407494145199061</v>
      </c>
    </row>
    <row r="124" spans="1:17" s="72" customFormat="1" ht="25.5">
      <c r="A124" s="60"/>
      <c r="B124" s="54" t="s">
        <v>696</v>
      </c>
      <c r="C124" s="67"/>
      <c r="D124" s="95"/>
      <c r="E124" s="53"/>
      <c r="F124" s="67"/>
      <c r="G124" s="95"/>
      <c r="H124" s="53"/>
      <c r="I124" s="67">
        <v>2000</v>
      </c>
      <c r="J124" s="67">
        <v>2000</v>
      </c>
      <c r="K124" s="53">
        <f t="shared" si="6"/>
        <v>1</v>
      </c>
      <c r="L124" s="67"/>
      <c r="M124" s="95"/>
      <c r="N124" s="53"/>
      <c r="O124" s="57"/>
      <c r="P124" s="57"/>
      <c r="Q124" s="53"/>
    </row>
    <row r="125" spans="1:17" s="72" customFormat="1" ht="25.5">
      <c r="A125" s="60"/>
      <c r="B125" s="54" t="s">
        <v>786</v>
      </c>
      <c r="C125" s="67"/>
      <c r="D125" s="95"/>
      <c r="E125" s="53"/>
      <c r="F125" s="67"/>
      <c r="G125" s="95"/>
      <c r="H125" s="53"/>
      <c r="I125" s="67"/>
      <c r="J125" s="95"/>
      <c r="K125" s="53"/>
      <c r="L125" s="67">
        <v>274</v>
      </c>
      <c r="M125" s="95">
        <v>0</v>
      </c>
      <c r="N125" s="53">
        <f t="shared" si="9"/>
        <v>0</v>
      </c>
      <c r="O125" s="57">
        <f t="shared" si="10"/>
        <v>274</v>
      </c>
      <c r="P125" s="57">
        <f t="shared" si="10"/>
        <v>0</v>
      </c>
      <c r="Q125" s="53">
        <f t="shared" si="7"/>
        <v>0</v>
      </c>
    </row>
    <row r="126" spans="1:17" s="72" customFormat="1" ht="25.5">
      <c r="A126" s="60"/>
      <c r="B126" s="54" t="s">
        <v>475</v>
      </c>
      <c r="C126" s="67">
        <v>2000</v>
      </c>
      <c r="D126" s="95"/>
      <c r="E126" s="53">
        <f t="shared" si="11"/>
        <v>0</v>
      </c>
      <c r="F126" s="67"/>
      <c r="G126" s="95"/>
      <c r="H126" s="53"/>
      <c r="I126" s="67">
        <v>2000</v>
      </c>
      <c r="J126" s="95">
        <v>2000</v>
      </c>
      <c r="K126" s="53">
        <f t="shared" si="6"/>
        <v>1</v>
      </c>
      <c r="L126" s="67">
        <v>12000</v>
      </c>
      <c r="M126" s="95">
        <v>2000</v>
      </c>
      <c r="N126" s="53">
        <f t="shared" si="9"/>
        <v>0.16666666666666666</v>
      </c>
      <c r="O126" s="57">
        <f t="shared" si="10"/>
        <v>16000</v>
      </c>
      <c r="P126" s="57">
        <f t="shared" si="10"/>
        <v>4000</v>
      </c>
      <c r="Q126" s="53">
        <f t="shared" si="7"/>
        <v>0.25</v>
      </c>
    </row>
    <row r="127" spans="1:17" s="72" customFormat="1" ht="25.5">
      <c r="A127" s="60"/>
      <c r="B127" s="54" t="s">
        <v>787</v>
      </c>
      <c r="C127" s="67"/>
      <c r="D127" s="95"/>
      <c r="E127" s="53"/>
      <c r="F127" s="67">
        <v>2000</v>
      </c>
      <c r="G127" s="95">
        <v>2000</v>
      </c>
      <c r="H127" s="53">
        <f t="shared" si="8"/>
        <v>1</v>
      </c>
      <c r="I127" s="67"/>
      <c r="J127" s="95"/>
      <c r="K127" s="53"/>
      <c r="L127" s="67"/>
      <c r="M127" s="95"/>
      <c r="N127" s="53"/>
      <c r="O127" s="57">
        <f t="shared" si="10"/>
        <v>2000</v>
      </c>
      <c r="P127" s="57">
        <f t="shared" si="10"/>
        <v>2000</v>
      </c>
      <c r="Q127" s="53">
        <f t="shared" si="7"/>
        <v>1</v>
      </c>
    </row>
    <row r="128" spans="1:17" s="72" customFormat="1" ht="25.5">
      <c r="A128" s="60"/>
      <c r="B128" s="54" t="s">
        <v>788</v>
      </c>
      <c r="C128" s="67"/>
      <c r="D128" s="95"/>
      <c r="E128" s="53"/>
      <c r="F128" s="67">
        <v>1000</v>
      </c>
      <c r="G128" s="95">
        <v>1000</v>
      </c>
      <c r="H128" s="53">
        <f t="shared" si="8"/>
        <v>1</v>
      </c>
      <c r="I128" s="67"/>
      <c r="J128" s="95"/>
      <c r="K128" s="53"/>
      <c r="L128" s="67"/>
      <c r="M128" s="95"/>
      <c r="N128" s="53"/>
      <c r="O128" s="57">
        <f t="shared" si="10"/>
        <v>1000</v>
      </c>
      <c r="P128" s="57">
        <f t="shared" si="10"/>
        <v>1000</v>
      </c>
      <c r="Q128" s="53">
        <f t="shared" si="7"/>
        <v>1</v>
      </c>
    </row>
    <row r="129" spans="1:17" s="72" customFormat="1" ht="12.75">
      <c r="A129" s="56"/>
      <c r="B129" s="62" t="s">
        <v>476</v>
      </c>
      <c r="C129" s="58">
        <v>15000</v>
      </c>
      <c r="D129" s="58">
        <v>15000</v>
      </c>
      <c r="E129" s="53">
        <f t="shared" si="11"/>
        <v>1</v>
      </c>
      <c r="F129" s="58"/>
      <c r="G129" s="58"/>
      <c r="H129" s="53"/>
      <c r="I129" s="58"/>
      <c r="J129" s="58"/>
      <c r="K129" s="53"/>
      <c r="L129" s="58"/>
      <c r="M129" s="58"/>
      <c r="N129" s="53"/>
      <c r="O129" s="57">
        <f t="shared" si="10"/>
        <v>15000</v>
      </c>
      <c r="P129" s="57">
        <f t="shared" si="10"/>
        <v>15000</v>
      </c>
      <c r="Q129" s="53">
        <f t="shared" si="7"/>
        <v>1</v>
      </c>
    </row>
    <row r="130" spans="1:17" s="72" customFormat="1" ht="12.75">
      <c r="A130" s="56"/>
      <c r="B130" s="97" t="s">
        <v>477</v>
      </c>
      <c r="C130" s="58">
        <v>15000</v>
      </c>
      <c r="D130" s="58">
        <v>15000</v>
      </c>
      <c r="E130" s="53">
        <f t="shared" si="11"/>
        <v>1</v>
      </c>
      <c r="F130" s="58">
        <v>9500</v>
      </c>
      <c r="G130" s="58">
        <v>9500</v>
      </c>
      <c r="H130" s="53">
        <f t="shared" si="8"/>
        <v>1</v>
      </c>
      <c r="I130" s="58">
        <v>2500</v>
      </c>
      <c r="J130" s="58">
        <v>2500</v>
      </c>
      <c r="K130" s="53">
        <f t="shared" si="6"/>
        <v>1</v>
      </c>
      <c r="L130" s="58"/>
      <c r="M130" s="58"/>
      <c r="N130" s="53"/>
      <c r="O130" s="57">
        <f t="shared" si="10"/>
        <v>27000</v>
      </c>
      <c r="P130" s="57">
        <f t="shared" si="10"/>
        <v>27000</v>
      </c>
      <c r="Q130" s="53">
        <f t="shared" si="7"/>
        <v>1</v>
      </c>
    </row>
    <row r="131" spans="1:17" s="72" customFormat="1" ht="12.75">
      <c r="A131" s="56"/>
      <c r="B131" s="97" t="s">
        <v>493</v>
      </c>
      <c r="C131" s="58"/>
      <c r="D131" s="58"/>
      <c r="E131" s="53"/>
      <c r="F131" s="59">
        <v>8970</v>
      </c>
      <c r="G131" s="59">
        <v>8970</v>
      </c>
      <c r="H131" s="53">
        <f t="shared" si="8"/>
        <v>1</v>
      </c>
      <c r="I131" s="58">
        <v>2463</v>
      </c>
      <c r="J131" s="58">
        <v>2463</v>
      </c>
      <c r="K131" s="53">
        <f t="shared" si="6"/>
        <v>1</v>
      </c>
      <c r="L131" s="58">
        <v>2150</v>
      </c>
      <c r="M131" s="58">
        <v>2150</v>
      </c>
      <c r="N131" s="53">
        <f t="shared" si="9"/>
        <v>1</v>
      </c>
      <c r="O131" s="57"/>
      <c r="P131" s="57"/>
      <c r="Q131" s="53"/>
    </row>
    <row r="132" spans="1:17" s="72" customFormat="1" ht="25.5">
      <c r="A132" s="56"/>
      <c r="B132" s="65" t="s">
        <v>452</v>
      </c>
      <c r="C132" s="58">
        <v>15000</v>
      </c>
      <c r="D132" s="55">
        <v>15000</v>
      </c>
      <c r="E132" s="53">
        <f t="shared" si="11"/>
        <v>1</v>
      </c>
      <c r="F132" s="58"/>
      <c r="G132" s="55"/>
      <c r="H132" s="53"/>
      <c r="I132" s="58"/>
      <c r="J132" s="55"/>
      <c r="K132" s="53"/>
      <c r="L132" s="58"/>
      <c r="M132" s="55"/>
      <c r="N132" s="53"/>
      <c r="O132" s="57">
        <f t="shared" si="10"/>
        <v>15000</v>
      </c>
      <c r="P132" s="57">
        <f t="shared" si="10"/>
        <v>15000</v>
      </c>
      <c r="Q132" s="53">
        <f t="shared" si="7"/>
        <v>1</v>
      </c>
    </row>
    <row r="133" spans="1:17" s="72" customFormat="1" ht="25.5">
      <c r="A133" s="56"/>
      <c r="B133" s="98" t="s">
        <v>478</v>
      </c>
      <c r="C133" s="58">
        <v>15000</v>
      </c>
      <c r="D133" s="58">
        <v>15000</v>
      </c>
      <c r="E133" s="53">
        <f t="shared" si="11"/>
        <v>1</v>
      </c>
      <c r="F133" s="58"/>
      <c r="G133" s="58"/>
      <c r="H133" s="53"/>
      <c r="I133" s="58"/>
      <c r="J133" s="58"/>
      <c r="K133" s="53"/>
      <c r="L133" s="58"/>
      <c r="M133" s="58"/>
      <c r="N133" s="53"/>
      <c r="O133" s="57">
        <f t="shared" si="10"/>
        <v>15000</v>
      </c>
      <c r="P133" s="57">
        <f t="shared" si="10"/>
        <v>15000</v>
      </c>
      <c r="Q133" s="53">
        <f t="shared" si="7"/>
        <v>1</v>
      </c>
    </row>
    <row r="134" spans="1:17" s="72" customFormat="1" ht="25.5">
      <c r="A134" s="56"/>
      <c r="B134" s="98" t="s">
        <v>789</v>
      </c>
      <c r="C134" s="58"/>
      <c r="D134" s="58"/>
      <c r="E134" s="53"/>
      <c r="F134" s="58"/>
      <c r="G134" s="58"/>
      <c r="H134" s="53"/>
      <c r="I134" s="58">
        <v>291</v>
      </c>
      <c r="J134" s="58">
        <v>291</v>
      </c>
      <c r="K134" s="53">
        <f t="shared" si="6"/>
        <v>1</v>
      </c>
      <c r="L134" s="58"/>
      <c r="M134" s="58"/>
      <c r="N134" s="53"/>
      <c r="O134" s="57">
        <f t="shared" si="10"/>
        <v>291</v>
      </c>
      <c r="P134" s="57">
        <f t="shared" si="10"/>
        <v>291</v>
      </c>
      <c r="Q134" s="53">
        <f t="shared" si="7"/>
        <v>1</v>
      </c>
    </row>
    <row r="135" spans="1:17" s="72" customFormat="1" ht="38.25">
      <c r="A135" s="56"/>
      <c r="B135" s="98" t="s">
        <v>704</v>
      </c>
      <c r="C135" s="58"/>
      <c r="D135" s="58"/>
      <c r="E135" s="53"/>
      <c r="F135" s="58"/>
      <c r="G135" s="58"/>
      <c r="H135" s="53"/>
      <c r="I135" s="58">
        <v>3000</v>
      </c>
      <c r="J135" s="58">
        <v>3000</v>
      </c>
      <c r="K135" s="53">
        <f t="shared" si="6"/>
        <v>1</v>
      </c>
      <c r="L135" s="58"/>
      <c r="M135" s="58"/>
      <c r="N135" s="53"/>
      <c r="O135" s="57"/>
      <c r="P135" s="57"/>
      <c r="Q135" s="53"/>
    </row>
    <row r="136" spans="1:17" s="72" customFormat="1" ht="25.5">
      <c r="A136" s="56"/>
      <c r="B136" s="98" t="s">
        <v>790</v>
      </c>
      <c r="C136" s="58"/>
      <c r="D136" s="58"/>
      <c r="E136" s="53"/>
      <c r="F136" s="58">
        <v>1500</v>
      </c>
      <c r="G136" s="58">
        <v>1500</v>
      </c>
      <c r="H136" s="53">
        <f t="shared" si="8"/>
        <v>1</v>
      </c>
      <c r="I136" s="58"/>
      <c r="J136" s="58"/>
      <c r="K136" s="53"/>
      <c r="L136" s="58"/>
      <c r="M136" s="58"/>
      <c r="N136" s="53"/>
      <c r="O136" s="57">
        <f t="shared" si="10"/>
        <v>1500</v>
      </c>
      <c r="P136" s="57">
        <f t="shared" si="10"/>
        <v>1500</v>
      </c>
      <c r="Q136" s="53">
        <f t="shared" si="7"/>
        <v>1</v>
      </c>
    </row>
    <row r="137" spans="1:17" s="72" customFormat="1" ht="12.75">
      <c r="A137" s="56"/>
      <c r="B137" s="98" t="s">
        <v>791</v>
      </c>
      <c r="C137" s="58"/>
      <c r="D137" s="58"/>
      <c r="E137" s="53"/>
      <c r="F137" s="58">
        <v>5000</v>
      </c>
      <c r="G137" s="58">
        <v>4748</v>
      </c>
      <c r="H137" s="53">
        <f t="shared" ref="H137:H179" si="12">G137/F137</f>
        <v>0.9496</v>
      </c>
      <c r="I137" s="58">
        <v>252</v>
      </c>
      <c r="J137" s="58">
        <v>252</v>
      </c>
      <c r="K137" s="53">
        <f t="shared" ref="K137:K179" si="13">J137/I137</f>
        <v>1</v>
      </c>
      <c r="L137" s="58">
        <v>1000</v>
      </c>
      <c r="M137" s="58">
        <v>0</v>
      </c>
      <c r="N137" s="53">
        <f t="shared" ref="N137:N196" si="14">M137/L137</f>
        <v>0</v>
      </c>
      <c r="O137" s="57">
        <f t="shared" si="10"/>
        <v>6252</v>
      </c>
      <c r="P137" s="57">
        <f t="shared" si="10"/>
        <v>5000</v>
      </c>
      <c r="Q137" s="53">
        <f t="shared" ref="Q137:Q196" si="15">P137/O137</f>
        <v>0.79974408189379398</v>
      </c>
    </row>
    <row r="138" spans="1:17" s="72" customFormat="1" ht="25.5">
      <c r="A138" s="56"/>
      <c r="B138" s="98" t="s">
        <v>792</v>
      </c>
      <c r="C138" s="58"/>
      <c r="D138" s="58"/>
      <c r="E138" s="53"/>
      <c r="F138" s="58">
        <v>703</v>
      </c>
      <c r="G138" s="58">
        <v>703</v>
      </c>
      <c r="H138" s="53">
        <f t="shared" si="12"/>
        <v>1</v>
      </c>
      <c r="I138" s="58"/>
      <c r="J138" s="58"/>
      <c r="K138" s="53"/>
      <c r="L138" s="58"/>
      <c r="M138" s="58"/>
      <c r="N138" s="53"/>
      <c r="O138" s="57">
        <f t="shared" si="10"/>
        <v>703</v>
      </c>
      <c r="P138" s="57">
        <f t="shared" si="10"/>
        <v>703</v>
      </c>
      <c r="Q138" s="53">
        <f t="shared" si="15"/>
        <v>1</v>
      </c>
    </row>
    <row r="139" spans="1:17" s="72" customFormat="1" ht="12.75">
      <c r="A139" s="56"/>
      <c r="B139" s="98" t="s">
        <v>793</v>
      </c>
      <c r="C139" s="58"/>
      <c r="D139" s="58"/>
      <c r="E139" s="53"/>
      <c r="F139" s="58">
        <v>467</v>
      </c>
      <c r="G139" s="58">
        <v>467</v>
      </c>
      <c r="H139" s="53">
        <f t="shared" si="12"/>
        <v>1</v>
      </c>
      <c r="I139" s="58"/>
      <c r="J139" s="58"/>
      <c r="K139" s="53"/>
      <c r="L139" s="58"/>
      <c r="M139" s="58"/>
      <c r="N139" s="53"/>
      <c r="O139" s="57">
        <f t="shared" si="10"/>
        <v>467</v>
      </c>
      <c r="P139" s="57">
        <f t="shared" si="10"/>
        <v>467</v>
      </c>
      <c r="Q139" s="53">
        <f t="shared" si="15"/>
        <v>1</v>
      </c>
    </row>
    <row r="140" spans="1:17" s="72" customFormat="1" ht="12.75">
      <c r="A140" s="56"/>
      <c r="B140" s="98" t="s">
        <v>794</v>
      </c>
      <c r="C140" s="58"/>
      <c r="D140" s="58"/>
      <c r="E140" s="53"/>
      <c r="F140" s="58">
        <v>1279</v>
      </c>
      <c r="G140" s="58">
        <v>1238</v>
      </c>
      <c r="H140" s="53">
        <f t="shared" si="12"/>
        <v>0.96794370602032842</v>
      </c>
      <c r="I140" s="58"/>
      <c r="J140" s="58"/>
      <c r="K140" s="53"/>
      <c r="L140" s="58"/>
      <c r="M140" s="58"/>
      <c r="N140" s="53"/>
      <c r="O140" s="57">
        <f t="shared" si="10"/>
        <v>1279</v>
      </c>
      <c r="P140" s="57">
        <f t="shared" si="10"/>
        <v>1238</v>
      </c>
      <c r="Q140" s="53">
        <f t="shared" si="15"/>
        <v>0.96794370602032842</v>
      </c>
    </row>
    <row r="141" spans="1:17" s="72" customFormat="1" ht="12.75">
      <c r="A141" s="56"/>
      <c r="B141" s="98" t="s">
        <v>795</v>
      </c>
      <c r="C141" s="58"/>
      <c r="D141" s="58"/>
      <c r="E141" s="53"/>
      <c r="F141" s="58"/>
      <c r="G141" s="58"/>
      <c r="H141" s="53"/>
      <c r="I141" s="58">
        <v>5000</v>
      </c>
      <c r="J141" s="58">
        <v>635</v>
      </c>
      <c r="K141" s="53">
        <f t="shared" si="13"/>
        <v>0.127</v>
      </c>
      <c r="L141" s="58"/>
      <c r="M141" s="58"/>
      <c r="N141" s="53"/>
      <c r="O141" s="57">
        <f t="shared" si="10"/>
        <v>5000</v>
      </c>
      <c r="P141" s="57">
        <f t="shared" si="10"/>
        <v>635</v>
      </c>
      <c r="Q141" s="53">
        <f t="shared" si="15"/>
        <v>0.127</v>
      </c>
    </row>
    <row r="142" spans="1:17" s="72" customFormat="1" ht="25.5">
      <c r="A142" s="56"/>
      <c r="B142" s="98" t="s">
        <v>796</v>
      </c>
      <c r="C142" s="58"/>
      <c r="D142" s="58"/>
      <c r="E142" s="53"/>
      <c r="F142" s="58"/>
      <c r="G142" s="58"/>
      <c r="H142" s="53"/>
      <c r="I142" s="58">
        <v>1000</v>
      </c>
      <c r="J142" s="58">
        <v>980</v>
      </c>
      <c r="K142" s="53">
        <f t="shared" si="13"/>
        <v>0.98</v>
      </c>
      <c r="L142" s="58"/>
      <c r="M142" s="58"/>
      <c r="N142" s="53"/>
      <c r="O142" s="57">
        <f t="shared" si="10"/>
        <v>1000</v>
      </c>
      <c r="P142" s="57">
        <f t="shared" si="10"/>
        <v>980</v>
      </c>
      <c r="Q142" s="53">
        <f t="shared" si="15"/>
        <v>0.98</v>
      </c>
    </row>
    <row r="143" spans="1:17" s="72" customFormat="1" ht="12.75">
      <c r="A143" s="56"/>
      <c r="B143" s="98" t="s">
        <v>797</v>
      </c>
      <c r="C143" s="58"/>
      <c r="D143" s="58"/>
      <c r="E143" s="53"/>
      <c r="F143" s="58">
        <v>1500</v>
      </c>
      <c r="G143" s="58">
        <v>1000</v>
      </c>
      <c r="H143" s="53">
        <f t="shared" si="12"/>
        <v>0.66666666666666663</v>
      </c>
      <c r="I143" s="58">
        <v>2000</v>
      </c>
      <c r="J143" s="58">
        <v>1000</v>
      </c>
      <c r="K143" s="53">
        <f t="shared" si="13"/>
        <v>0.5</v>
      </c>
      <c r="L143" s="58">
        <v>4000</v>
      </c>
      <c r="M143" s="58">
        <v>0</v>
      </c>
      <c r="N143" s="53">
        <f t="shared" si="14"/>
        <v>0</v>
      </c>
      <c r="O143" s="57">
        <f t="shared" si="10"/>
        <v>7500</v>
      </c>
      <c r="P143" s="57">
        <f t="shared" si="10"/>
        <v>2000</v>
      </c>
      <c r="Q143" s="53">
        <f t="shared" si="15"/>
        <v>0.26666666666666666</v>
      </c>
    </row>
    <row r="144" spans="1:17" s="72" customFormat="1" ht="12.75">
      <c r="A144" s="56"/>
      <c r="B144" s="98" t="s">
        <v>798</v>
      </c>
      <c r="C144" s="58"/>
      <c r="D144" s="58"/>
      <c r="E144" s="53"/>
      <c r="F144" s="58"/>
      <c r="G144" s="58"/>
      <c r="H144" s="53"/>
      <c r="I144" s="58">
        <v>9843</v>
      </c>
      <c r="J144" s="58">
        <v>0</v>
      </c>
      <c r="K144" s="53">
        <f t="shared" si="13"/>
        <v>0</v>
      </c>
      <c r="L144" s="58"/>
      <c r="M144" s="58"/>
      <c r="N144" s="53"/>
      <c r="O144" s="57">
        <f t="shared" si="10"/>
        <v>9843</v>
      </c>
      <c r="P144" s="57">
        <f t="shared" si="10"/>
        <v>0</v>
      </c>
      <c r="Q144" s="53">
        <f t="shared" si="15"/>
        <v>0</v>
      </c>
    </row>
    <row r="145" spans="1:17" s="72" customFormat="1" ht="38.25">
      <c r="A145" s="138"/>
      <c r="B145" s="153" t="s">
        <v>799</v>
      </c>
      <c r="C145" s="154"/>
      <c r="D145" s="154"/>
      <c r="E145" s="104"/>
      <c r="F145" s="154"/>
      <c r="G145" s="154"/>
      <c r="H145" s="104"/>
      <c r="I145" s="154">
        <v>1000</v>
      </c>
      <c r="J145" s="154">
        <v>1000</v>
      </c>
      <c r="K145" s="104">
        <f t="shared" si="13"/>
        <v>1</v>
      </c>
      <c r="L145" s="154">
        <v>5000</v>
      </c>
      <c r="M145" s="154">
        <v>0</v>
      </c>
      <c r="N145" s="104">
        <f t="shared" si="14"/>
        <v>0</v>
      </c>
      <c r="O145" s="105">
        <f t="shared" si="10"/>
        <v>6000</v>
      </c>
      <c r="P145" s="105">
        <f t="shared" si="10"/>
        <v>1000</v>
      </c>
      <c r="Q145" s="104">
        <f t="shared" si="15"/>
        <v>0.16666666666666666</v>
      </c>
    </row>
    <row r="146" spans="1:17" s="72" customFormat="1" ht="12.75">
      <c r="A146" s="124" t="s">
        <v>413</v>
      </c>
      <c r="B146" s="155" t="s">
        <v>479</v>
      </c>
      <c r="C146" s="156">
        <f>C147</f>
        <v>112000</v>
      </c>
      <c r="D146" s="156">
        <f>D147</f>
        <v>110097.281</v>
      </c>
      <c r="E146" s="127">
        <f t="shared" si="11"/>
        <v>0.98301143749999997</v>
      </c>
      <c r="F146" s="156">
        <f>F147</f>
        <v>115366</v>
      </c>
      <c r="G146" s="156">
        <f>G147</f>
        <v>89193</v>
      </c>
      <c r="H146" s="127">
        <f t="shared" si="12"/>
        <v>0.77313073175805702</v>
      </c>
      <c r="I146" s="156">
        <f>I147</f>
        <v>87574</v>
      </c>
      <c r="J146" s="156">
        <f>J147</f>
        <v>86915</v>
      </c>
      <c r="K146" s="127">
        <f t="shared" si="13"/>
        <v>0.99247493548313426</v>
      </c>
      <c r="L146" s="156">
        <f>L147</f>
        <v>325400</v>
      </c>
      <c r="M146" s="156">
        <f>M147</f>
        <v>42512</v>
      </c>
      <c r="N146" s="127">
        <f t="shared" si="14"/>
        <v>0.13064535955746773</v>
      </c>
      <c r="O146" s="156">
        <f>O147</f>
        <v>640340</v>
      </c>
      <c r="P146" s="156">
        <f>P147</f>
        <v>328717.28100000002</v>
      </c>
      <c r="Q146" s="127">
        <f t="shared" si="15"/>
        <v>0.5133480354186839</v>
      </c>
    </row>
    <row r="147" spans="1:17" s="72" customFormat="1" ht="38.25">
      <c r="A147" s="124"/>
      <c r="B147" s="157" t="s">
        <v>480</v>
      </c>
      <c r="C147" s="158">
        <f>SUM(C148:C194)</f>
        <v>112000</v>
      </c>
      <c r="D147" s="158">
        <f>SUM(D148:D194)</f>
        <v>110097.281</v>
      </c>
      <c r="E147" s="127">
        <f t="shared" si="11"/>
        <v>0.98301143749999997</v>
      </c>
      <c r="F147" s="158">
        <f>SUM(F148:F196)</f>
        <v>115366</v>
      </c>
      <c r="G147" s="158">
        <f>SUM(G148:G194)</f>
        <v>89193</v>
      </c>
      <c r="H147" s="127">
        <f t="shared" si="12"/>
        <v>0.77313073175805702</v>
      </c>
      <c r="I147" s="158">
        <f>SUM(I148:I194)</f>
        <v>87574</v>
      </c>
      <c r="J147" s="158">
        <f>SUM(J148:J194)</f>
        <v>86915</v>
      </c>
      <c r="K147" s="127">
        <f t="shared" si="13"/>
        <v>0.99247493548313426</v>
      </c>
      <c r="L147" s="158">
        <f>SUM(L148:L196)</f>
        <v>325400</v>
      </c>
      <c r="M147" s="158">
        <f>SUM(M148:M194)</f>
        <v>42512</v>
      </c>
      <c r="N147" s="127">
        <f t="shared" si="14"/>
        <v>0.13064535955746773</v>
      </c>
      <c r="O147" s="129">
        <f t="shared" si="10"/>
        <v>640340</v>
      </c>
      <c r="P147" s="129">
        <f t="shared" si="10"/>
        <v>328717.28100000002</v>
      </c>
      <c r="Q147" s="127">
        <f t="shared" si="15"/>
        <v>0.5133480354186839</v>
      </c>
    </row>
    <row r="148" spans="1:17" s="72" customFormat="1" ht="38.25">
      <c r="A148" s="52"/>
      <c r="B148" s="159" t="s">
        <v>481</v>
      </c>
      <c r="C148" s="160">
        <v>1500</v>
      </c>
      <c r="D148" s="161">
        <v>443.92099999999999</v>
      </c>
      <c r="E148" s="87">
        <f t="shared" si="11"/>
        <v>0.29594733333333334</v>
      </c>
      <c r="F148" s="160">
        <v>1056</v>
      </c>
      <c r="G148" s="161">
        <v>1056</v>
      </c>
      <c r="H148" s="87">
        <f t="shared" si="12"/>
        <v>1</v>
      </c>
      <c r="I148" s="160">
        <v>15000</v>
      </c>
      <c r="J148" s="161">
        <v>14993</v>
      </c>
      <c r="K148" s="87">
        <f t="shared" si="13"/>
        <v>0.99953333333333338</v>
      </c>
      <c r="L148" s="160">
        <v>25000</v>
      </c>
      <c r="M148" s="161">
        <v>12100</v>
      </c>
      <c r="N148" s="87">
        <f t="shared" si="14"/>
        <v>0.48399999999999999</v>
      </c>
      <c r="O148" s="86">
        <f t="shared" si="10"/>
        <v>42556</v>
      </c>
      <c r="P148" s="86">
        <f t="shared" si="10"/>
        <v>28592.920999999998</v>
      </c>
      <c r="Q148" s="87">
        <f t="shared" si="15"/>
        <v>0.67188929880627879</v>
      </c>
    </row>
    <row r="149" spans="1:17" s="72" customFormat="1" ht="38.25">
      <c r="A149" s="56"/>
      <c r="B149" s="65" t="s">
        <v>482</v>
      </c>
      <c r="C149" s="99">
        <v>3000</v>
      </c>
      <c r="D149" s="58">
        <v>3000</v>
      </c>
      <c r="E149" s="53">
        <f t="shared" si="11"/>
        <v>1</v>
      </c>
      <c r="F149" s="99"/>
      <c r="G149" s="58"/>
      <c r="H149" s="53"/>
      <c r="I149" s="99">
        <v>15000</v>
      </c>
      <c r="J149" s="58">
        <v>14890</v>
      </c>
      <c r="K149" s="53">
        <f t="shared" si="13"/>
        <v>0.9926666666666667</v>
      </c>
      <c r="L149" s="99">
        <v>30000</v>
      </c>
      <c r="M149" s="58">
        <v>30000</v>
      </c>
      <c r="N149" s="53">
        <f t="shared" si="14"/>
        <v>1</v>
      </c>
      <c r="O149" s="57">
        <f t="shared" si="10"/>
        <v>48000</v>
      </c>
      <c r="P149" s="57">
        <f t="shared" si="10"/>
        <v>47890</v>
      </c>
      <c r="Q149" s="53">
        <f t="shared" si="15"/>
        <v>0.99770833333333331</v>
      </c>
    </row>
    <row r="150" spans="1:17" s="72" customFormat="1" ht="12.75">
      <c r="A150" s="56"/>
      <c r="B150" s="65" t="s">
        <v>800</v>
      </c>
      <c r="C150" s="99"/>
      <c r="D150" s="58"/>
      <c r="E150" s="53"/>
      <c r="F150" s="99"/>
      <c r="G150" s="58"/>
      <c r="H150" s="53"/>
      <c r="I150" s="99">
        <v>1000</v>
      </c>
      <c r="J150" s="58">
        <v>1000</v>
      </c>
      <c r="K150" s="53">
        <f t="shared" si="13"/>
        <v>1</v>
      </c>
      <c r="L150" s="99"/>
      <c r="M150" s="58"/>
      <c r="N150" s="53"/>
      <c r="O150" s="57">
        <f t="shared" si="10"/>
        <v>1000</v>
      </c>
      <c r="P150" s="57">
        <f t="shared" si="10"/>
        <v>1000</v>
      </c>
      <c r="Q150" s="53">
        <f t="shared" si="15"/>
        <v>1</v>
      </c>
    </row>
    <row r="151" spans="1:17" s="72" customFormat="1" ht="38.25">
      <c r="A151" s="56"/>
      <c r="B151" s="68" t="s">
        <v>483</v>
      </c>
      <c r="C151" s="99">
        <v>1500</v>
      </c>
      <c r="D151" s="99">
        <v>1500</v>
      </c>
      <c r="E151" s="53">
        <f t="shared" si="11"/>
        <v>1</v>
      </c>
      <c r="F151" s="99"/>
      <c r="G151" s="99"/>
      <c r="H151" s="53"/>
      <c r="I151" s="99">
        <v>15000</v>
      </c>
      <c r="J151" s="99">
        <v>15000</v>
      </c>
      <c r="K151" s="53">
        <f t="shared" si="13"/>
        <v>1</v>
      </c>
      <c r="L151" s="99">
        <v>25000</v>
      </c>
      <c r="M151" s="99">
        <v>412</v>
      </c>
      <c r="N151" s="53">
        <f t="shared" si="14"/>
        <v>1.6480000000000002E-2</v>
      </c>
      <c r="O151" s="57">
        <f t="shared" si="10"/>
        <v>41500</v>
      </c>
      <c r="P151" s="57">
        <f t="shared" si="10"/>
        <v>16912</v>
      </c>
      <c r="Q151" s="53">
        <f t="shared" si="15"/>
        <v>0.40751807228915665</v>
      </c>
    </row>
    <row r="152" spans="1:17" s="72" customFormat="1" ht="25.5">
      <c r="A152" s="56"/>
      <c r="B152" s="68" t="s">
        <v>484</v>
      </c>
      <c r="C152" s="99">
        <v>1500</v>
      </c>
      <c r="D152" s="58">
        <v>653.80899999999997</v>
      </c>
      <c r="E152" s="53">
        <f t="shared" si="11"/>
        <v>0.43587266666666663</v>
      </c>
      <c r="F152" s="99">
        <v>846</v>
      </c>
      <c r="G152" s="58">
        <v>846</v>
      </c>
      <c r="H152" s="53">
        <f t="shared" si="12"/>
        <v>1</v>
      </c>
      <c r="I152" s="99"/>
      <c r="J152" s="58"/>
      <c r="K152" s="53"/>
      <c r="L152" s="99"/>
      <c r="M152" s="58"/>
      <c r="N152" s="53"/>
      <c r="O152" s="57">
        <f t="shared" si="10"/>
        <v>2346</v>
      </c>
      <c r="P152" s="57">
        <f t="shared" si="10"/>
        <v>1499.809</v>
      </c>
      <c r="Q152" s="53">
        <f t="shared" si="15"/>
        <v>0.63930477408354647</v>
      </c>
    </row>
    <row r="153" spans="1:17" s="72" customFormat="1" ht="25.5">
      <c r="A153" s="56"/>
      <c r="B153" s="68" t="s">
        <v>485</v>
      </c>
      <c r="C153" s="99">
        <v>1500</v>
      </c>
      <c r="D153" s="99">
        <v>1500</v>
      </c>
      <c r="E153" s="53">
        <f t="shared" si="11"/>
        <v>1</v>
      </c>
      <c r="F153" s="99"/>
      <c r="G153" s="99"/>
      <c r="H153" s="53"/>
      <c r="I153" s="99"/>
      <c r="J153" s="99"/>
      <c r="K153" s="53"/>
      <c r="L153" s="99"/>
      <c r="M153" s="99"/>
      <c r="N153" s="53"/>
      <c r="O153" s="57">
        <f t="shared" si="10"/>
        <v>1500</v>
      </c>
      <c r="P153" s="57">
        <f t="shared" si="10"/>
        <v>1500</v>
      </c>
      <c r="Q153" s="53">
        <f t="shared" si="15"/>
        <v>1</v>
      </c>
    </row>
    <row r="154" spans="1:17" s="72" customFormat="1" ht="12.75">
      <c r="A154" s="56"/>
      <c r="B154" s="68" t="s">
        <v>801</v>
      </c>
      <c r="C154" s="99"/>
      <c r="D154" s="99"/>
      <c r="E154" s="53"/>
      <c r="F154" s="99">
        <v>1900</v>
      </c>
      <c r="G154" s="99">
        <v>1788</v>
      </c>
      <c r="H154" s="53">
        <f t="shared" si="12"/>
        <v>0.94105263157894736</v>
      </c>
      <c r="I154" s="99">
        <v>112</v>
      </c>
      <c r="J154" s="99">
        <v>0</v>
      </c>
      <c r="K154" s="53">
        <f t="shared" si="13"/>
        <v>0</v>
      </c>
      <c r="L154" s="99"/>
      <c r="M154" s="99"/>
      <c r="N154" s="53"/>
      <c r="O154" s="57">
        <f t="shared" si="10"/>
        <v>2012</v>
      </c>
      <c r="P154" s="57">
        <f t="shared" si="10"/>
        <v>1788</v>
      </c>
      <c r="Q154" s="53">
        <f t="shared" si="15"/>
        <v>0.88866799204771374</v>
      </c>
    </row>
    <row r="155" spans="1:17" s="72" customFormat="1" ht="25.5">
      <c r="A155" s="56"/>
      <c r="B155" s="68" t="s">
        <v>802</v>
      </c>
      <c r="C155" s="99"/>
      <c r="D155" s="99"/>
      <c r="E155" s="53"/>
      <c r="F155" s="99">
        <v>4000</v>
      </c>
      <c r="G155" s="99">
        <v>3638</v>
      </c>
      <c r="H155" s="53">
        <f t="shared" si="12"/>
        <v>0.90949999999999998</v>
      </c>
      <c r="I155" s="99">
        <v>362</v>
      </c>
      <c r="J155" s="99">
        <v>342</v>
      </c>
      <c r="K155" s="53">
        <f t="shared" si="13"/>
        <v>0.94475138121546964</v>
      </c>
      <c r="L155" s="99"/>
      <c r="M155" s="99"/>
      <c r="N155" s="53"/>
      <c r="O155" s="57">
        <f t="shared" si="10"/>
        <v>4362</v>
      </c>
      <c r="P155" s="57">
        <f t="shared" si="10"/>
        <v>3980</v>
      </c>
      <c r="Q155" s="53">
        <f t="shared" si="15"/>
        <v>0.91242549289316832</v>
      </c>
    </row>
    <row r="156" spans="1:17" s="72" customFormat="1" ht="25.5">
      <c r="A156" s="56"/>
      <c r="B156" s="68" t="s">
        <v>803</v>
      </c>
      <c r="C156" s="99"/>
      <c r="D156" s="99"/>
      <c r="E156" s="53"/>
      <c r="F156" s="99"/>
      <c r="G156" s="99"/>
      <c r="H156" s="53"/>
      <c r="I156" s="99">
        <v>1100</v>
      </c>
      <c r="J156" s="99">
        <v>1012</v>
      </c>
      <c r="K156" s="53">
        <f t="shared" si="13"/>
        <v>0.92</v>
      </c>
      <c r="L156" s="99"/>
      <c r="M156" s="99"/>
      <c r="N156" s="53"/>
      <c r="O156" s="57">
        <f t="shared" si="10"/>
        <v>1100</v>
      </c>
      <c r="P156" s="57">
        <f t="shared" si="10"/>
        <v>1012</v>
      </c>
      <c r="Q156" s="53">
        <f t="shared" si="15"/>
        <v>0.92</v>
      </c>
    </row>
    <row r="157" spans="1:17" s="72" customFormat="1" ht="25.5">
      <c r="A157" s="56"/>
      <c r="B157" s="68" t="s">
        <v>804</v>
      </c>
      <c r="C157" s="99"/>
      <c r="D157" s="99"/>
      <c r="E157" s="53"/>
      <c r="F157" s="99"/>
      <c r="G157" s="99"/>
      <c r="H157" s="53"/>
      <c r="I157" s="99">
        <v>1000</v>
      </c>
      <c r="J157" s="99">
        <v>959</v>
      </c>
      <c r="K157" s="53">
        <f t="shared" si="13"/>
        <v>0.95899999999999996</v>
      </c>
      <c r="L157" s="99"/>
      <c r="M157" s="99"/>
      <c r="N157" s="53"/>
      <c r="O157" s="57">
        <f t="shared" si="10"/>
        <v>1000</v>
      </c>
      <c r="P157" s="57">
        <f t="shared" si="10"/>
        <v>959</v>
      </c>
      <c r="Q157" s="53">
        <f t="shared" si="15"/>
        <v>0.95899999999999996</v>
      </c>
    </row>
    <row r="158" spans="1:17" s="72" customFormat="1" ht="25.5">
      <c r="A158" s="56"/>
      <c r="B158" s="68" t="s">
        <v>684</v>
      </c>
      <c r="C158" s="99"/>
      <c r="D158" s="99"/>
      <c r="E158" s="53"/>
      <c r="F158" s="99">
        <v>15000</v>
      </c>
      <c r="G158" s="99">
        <v>15000</v>
      </c>
      <c r="H158" s="53">
        <f t="shared" si="12"/>
        <v>1</v>
      </c>
      <c r="I158" s="99"/>
      <c r="J158" s="99"/>
      <c r="K158" s="53"/>
      <c r="L158" s="99"/>
      <c r="M158" s="99"/>
      <c r="N158" s="53"/>
      <c r="O158" s="57"/>
      <c r="P158" s="57"/>
      <c r="Q158" s="53"/>
    </row>
    <row r="159" spans="1:17" s="72" customFormat="1" ht="12.75">
      <c r="A159" s="56"/>
      <c r="B159" s="68" t="s">
        <v>805</v>
      </c>
      <c r="C159" s="99"/>
      <c r="D159" s="99"/>
      <c r="E159" s="53"/>
      <c r="F159" s="99">
        <v>1300</v>
      </c>
      <c r="G159" s="99">
        <v>1013</v>
      </c>
      <c r="H159" s="53">
        <f t="shared" si="12"/>
        <v>0.77923076923076928</v>
      </c>
      <c r="I159" s="99"/>
      <c r="J159" s="99"/>
      <c r="K159" s="53"/>
      <c r="L159" s="99"/>
      <c r="M159" s="99"/>
      <c r="N159" s="53"/>
      <c r="O159" s="57">
        <f t="shared" si="10"/>
        <v>1300</v>
      </c>
      <c r="P159" s="57">
        <f t="shared" si="10"/>
        <v>1013</v>
      </c>
      <c r="Q159" s="53">
        <f t="shared" si="15"/>
        <v>0.77923076923076928</v>
      </c>
    </row>
    <row r="160" spans="1:17" s="72" customFormat="1" ht="25.5">
      <c r="A160" s="56"/>
      <c r="B160" s="68" t="s">
        <v>806</v>
      </c>
      <c r="C160" s="99"/>
      <c r="D160" s="99"/>
      <c r="E160" s="53"/>
      <c r="F160" s="99"/>
      <c r="G160" s="99"/>
      <c r="H160" s="53"/>
      <c r="I160" s="99">
        <v>1000</v>
      </c>
      <c r="J160" s="99">
        <v>1000</v>
      </c>
      <c r="K160" s="53">
        <f t="shared" si="13"/>
        <v>1</v>
      </c>
      <c r="L160" s="99"/>
      <c r="M160" s="99"/>
      <c r="N160" s="53"/>
      <c r="O160" s="57">
        <f t="shared" ref="O160:P196" si="16">C160+F160+I160+L160</f>
        <v>1000</v>
      </c>
      <c r="P160" s="57">
        <f t="shared" si="16"/>
        <v>1000</v>
      </c>
      <c r="Q160" s="53">
        <f t="shared" si="15"/>
        <v>1</v>
      </c>
    </row>
    <row r="161" spans="1:17" s="72" customFormat="1" ht="25.5">
      <c r="A161" s="56"/>
      <c r="B161" s="68" t="s">
        <v>486</v>
      </c>
      <c r="C161" s="99">
        <v>2000</v>
      </c>
      <c r="D161" s="58">
        <v>2000</v>
      </c>
      <c r="E161" s="53">
        <f t="shared" si="11"/>
        <v>1</v>
      </c>
      <c r="F161" s="99"/>
      <c r="G161" s="58"/>
      <c r="H161" s="53"/>
      <c r="I161" s="99"/>
      <c r="J161" s="58"/>
      <c r="K161" s="53"/>
      <c r="L161" s="99"/>
      <c r="M161" s="58"/>
      <c r="N161" s="53"/>
      <c r="O161" s="57">
        <f t="shared" si="16"/>
        <v>2000</v>
      </c>
      <c r="P161" s="57">
        <f t="shared" si="16"/>
        <v>2000</v>
      </c>
      <c r="Q161" s="53">
        <f t="shared" si="15"/>
        <v>1</v>
      </c>
    </row>
    <row r="162" spans="1:17" s="72" customFormat="1" ht="12.75">
      <c r="A162" s="56"/>
      <c r="B162" s="65"/>
      <c r="C162" s="99"/>
      <c r="D162" s="58"/>
      <c r="E162" s="53"/>
      <c r="F162" s="66"/>
      <c r="G162" s="58"/>
      <c r="H162" s="53"/>
      <c r="I162" s="99"/>
      <c r="J162" s="58"/>
      <c r="K162" s="53"/>
      <c r="L162" s="99"/>
      <c r="M162" s="58"/>
      <c r="N162" s="53"/>
      <c r="O162" s="57"/>
      <c r="P162" s="57"/>
      <c r="Q162" s="53"/>
    </row>
    <row r="163" spans="1:17" s="72" customFormat="1" ht="12.75">
      <c r="A163" s="56"/>
      <c r="B163" s="68"/>
      <c r="C163" s="99"/>
      <c r="D163" s="58"/>
      <c r="E163" s="53"/>
      <c r="F163" s="66"/>
      <c r="G163" s="58"/>
      <c r="H163" s="53"/>
      <c r="I163" s="99"/>
      <c r="J163" s="58"/>
      <c r="K163" s="53"/>
      <c r="L163" s="99"/>
      <c r="M163" s="58"/>
      <c r="N163" s="53"/>
      <c r="O163" s="57"/>
      <c r="P163" s="57"/>
      <c r="Q163" s="53"/>
    </row>
    <row r="164" spans="1:17" s="72" customFormat="1" ht="12.75">
      <c r="A164" s="56"/>
      <c r="B164" s="68" t="s">
        <v>695</v>
      </c>
      <c r="C164" s="99"/>
      <c r="D164" s="58"/>
      <c r="E164" s="53"/>
      <c r="F164" s="99"/>
      <c r="G164" s="58"/>
      <c r="H164" s="53"/>
      <c r="I164" s="99">
        <v>3000</v>
      </c>
      <c r="J164" s="58">
        <v>2719</v>
      </c>
      <c r="K164" s="53">
        <f t="shared" si="13"/>
        <v>0.90633333333333332</v>
      </c>
      <c r="L164" s="99"/>
      <c r="M164" s="58"/>
      <c r="N164" s="53"/>
      <c r="O164" s="57">
        <f t="shared" si="16"/>
        <v>3000</v>
      </c>
      <c r="P164" s="57">
        <f t="shared" si="16"/>
        <v>2719</v>
      </c>
      <c r="Q164" s="53">
        <f t="shared" si="15"/>
        <v>0.90633333333333332</v>
      </c>
    </row>
    <row r="165" spans="1:17" s="72" customFormat="1" ht="12.75">
      <c r="A165" s="56"/>
      <c r="B165" s="68" t="s">
        <v>807</v>
      </c>
      <c r="C165" s="99"/>
      <c r="D165" s="58"/>
      <c r="E165" s="53"/>
      <c r="F165" s="99"/>
      <c r="G165" s="58"/>
      <c r="H165" s="53"/>
      <c r="I165" s="99">
        <v>2000</v>
      </c>
      <c r="J165" s="58">
        <v>2000</v>
      </c>
      <c r="K165" s="53">
        <f t="shared" si="13"/>
        <v>1</v>
      </c>
      <c r="L165" s="99"/>
      <c r="M165" s="58"/>
      <c r="N165" s="53"/>
      <c r="O165" s="57">
        <f t="shared" si="16"/>
        <v>2000</v>
      </c>
      <c r="P165" s="57">
        <f t="shared" si="16"/>
        <v>2000</v>
      </c>
      <c r="Q165" s="53">
        <f t="shared" si="15"/>
        <v>1</v>
      </c>
    </row>
    <row r="166" spans="1:17" s="72" customFormat="1" ht="12.75">
      <c r="A166" s="56"/>
      <c r="B166" s="68"/>
      <c r="C166" s="99"/>
      <c r="D166" s="58"/>
      <c r="E166" s="53"/>
      <c r="F166" s="99"/>
      <c r="G166" s="58"/>
      <c r="H166" s="53"/>
      <c r="I166" s="99"/>
      <c r="J166" s="58"/>
      <c r="K166" s="53"/>
      <c r="L166" s="99"/>
      <c r="M166" s="58"/>
      <c r="N166" s="53"/>
      <c r="O166" s="57"/>
      <c r="P166" s="57"/>
      <c r="Q166" s="53"/>
    </row>
    <row r="167" spans="1:17" s="72" customFormat="1" ht="25.5">
      <c r="A167" s="56"/>
      <c r="B167" s="68" t="s">
        <v>808</v>
      </c>
      <c r="C167" s="99"/>
      <c r="D167" s="58"/>
      <c r="E167" s="53"/>
      <c r="F167" s="99"/>
      <c r="G167" s="58"/>
      <c r="H167" s="53"/>
      <c r="I167" s="99">
        <v>4000</v>
      </c>
      <c r="J167" s="58">
        <v>4000</v>
      </c>
      <c r="K167" s="53">
        <f t="shared" si="13"/>
        <v>1</v>
      </c>
      <c r="L167" s="99"/>
      <c r="M167" s="58"/>
      <c r="N167" s="53"/>
      <c r="O167" s="57">
        <f t="shared" si="16"/>
        <v>4000</v>
      </c>
      <c r="P167" s="57">
        <f t="shared" si="16"/>
        <v>4000</v>
      </c>
      <c r="Q167" s="53">
        <f t="shared" si="15"/>
        <v>1</v>
      </c>
    </row>
    <row r="168" spans="1:17" s="72" customFormat="1" ht="25.5">
      <c r="A168" s="56"/>
      <c r="B168" s="100" t="s">
        <v>487</v>
      </c>
      <c r="C168" s="99">
        <v>3000</v>
      </c>
      <c r="D168" s="99">
        <v>3000</v>
      </c>
      <c r="E168" s="53">
        <f t="shared" si="11"/>
        <v>1</v>
      </c>
      <c r="F168" s="99"/>
      <c r="G168" s="99"/>
      <c r="H168" s="53"/>
      <c r="I168" s="99"/>
      <c r="J168" s="99"/>
      <c r="K168" s="53"/>
      <c r="L168" s="99"/>
      <c r="M168" s="99"/>
      <c r="N168" s="53"/>
      <c r="O168" s="57">
        <f t="shared" si="16"/>
        <v>3000</v>
      </c>
      <c r="P168" s="57">
        <f t="shared" si="16"/>
        <v>3000</v>
      </c>
      <c r="Q168" s="53">
        <f t="shared" si="15"/>
        <v>1</v>
      </c>
    </row>
    <row r="169" spans="1:17" s="72" customFormat="1" ht="25.5">
      <c r="A169" s="56"/>
      <c r="B169" s="101" t="s">
        <v>488</v>
      </c>
      <c r="C169" s="99">
        <v>2800</v>
      </c>
      <c r="D169" s="99">
        <v>2800</v>
      </c>
      <c r="E169" s="53">
        <f t="shared" si="11"/>
        <v>1</v>
      </c>
      <c r="F169" s="61">
        <v>25000</v>
      </c>
      <c r="G169" s="99">
        <v>0</v>
      </c>
      <c r="H169" s="53">
        <f t="shared" si="12"/>
        <v>0</v>
      </c>
      <c r="I169" s="99">
        <v>25000</v>
      </c>
      <c r="J169" s="99">
        <v>25000</v>
      </c>
      <c r="K169" s="53">
        <f t="shared" si="13"/>
        <v>1</v>
      </c>
      <c r="L169" s="99"/>
      <c r="M169" s="99"/>
      <c r="N169" s="53"/>
      <c r="O169" s="57">
        <f t="shared" si="16"/>
        <v>52800</v>
      </c>
      <c r="P169" s="57">
        <f t="shared" si="16"/>
        <v>27800</v>
      </c>
      <c r="Q169" s="53">
        <f t="shared" si="15"/>
        <v>0.52651515151515149</v>
      </c>
    </row>
    <row r="170" spans="1:17" s="72" customFormat="1" ht="25.5">
      <c r="A170" s="56"/>
      <c r="B170" s="101" t="s">
        <v>447</v>
      </c>
      <c r="C170" s="99">
        <v>850</v>
      </c>
      <c r="D170" s="99">
        <v>850</v>
      </c>
      <c r="E170" s="53">
        <f t="shared" si="11"/>
        <v>1</v>
      </c>
      <c r="F170" s="99"/>
      <c r="G170" s="99"/>
      <c r="H170" s="53"/>
      <c r="I170" s="99"/>
      <c r="J170" s="99"/>
      <c r="K170" s="53"/>
      <c r="L170" s="99"/>
      <c r="M170" s="99"/>
      <c r="N170" s="53"/>
      <c r="O170" s="57">
        <f t="shared" si="16"/>
        <v>850</v>
      </c>
      <c r="P170" s="57">
        <f t="shared" si="16"/>
        <v>850</v>
      </c>
      <c r="Q170" s="53">
        <f t="shared" si="15"/>
        <v>1</v>
      </c>
    </row>
    <row r="171" spans="1:17" s="72" customFormat="1" ht="12.75">
      <c r="A171" s="56"/>
      <c r="B171" s="101" t="s">
        <v>489</v>
      </c>
      <c r="C171" s="99">
        <v>3000</v>
      </c>
      <c r="D171" s="99">
        <v>3000</v>
      </c>
      <c r="E171" s="53">
        <f t="shared" ref="E171:E195" si="17">D171/C171</f>
        <v>1</v>
      </c>
      <c r="F171" s="99"/>
      <c r="G171" s="99"/>
      <c r="H171" s="53"/>
      <c r="I171" s="99"/>
      <c r="J171" s="99"/>
      <c r="K171" s="53"/>
      <c r="L171" s="99"/>
      <c r="M171" s="99"/>
      <c r="N171" s="53"/>
      <c r="O171" s="57">
        <f t="shared" si="16"/>
        <v>3000</v>
      </c>
      <c r="P171" s="57">
        <f t="shared" si="16"/>
        <v>3000</v>
      </c>
      <c r="Q171" s="53">
        <f t="shared" si="15"/>
        <v>1</v>
      </c>
    </row>
    <row r="172" spans="1:17" s="72" customFormat="1" ht="25.5">
      <c r="A172" s="56"/>
      <c r="B172" s="100" t="s">
        <v>490</v>
      </c>
      <c r="C172" s="99">
        <v>3000</v>
      </c>
      <c r="D172" s="99">
        <v>3000</v>
      </c>
      <c r="E172" s="53">
        <f t="shared" si="17"/>
        <v>1</v>
      </c>
      <c r="F172" s="99">
        <v>5092</v>
      </c>
      <c r="G172" s="99">
        <v>4680</v>
      </c>
      <c r="H172" s="53">
        <f t="shared" si="12"/>
        <v>0.91908876669285156</v>
      </c>
      <c r="I172" s="99"/>
      <c r="J172" s="99"/>
      <c r="K172" s="53"/>
      <c r="L172" s="99"/>
      <c r="M172" s="99"/>
      <c r="N172" s="53"/>
      <c r="O172" s="57">
        <f t="shared" si="16"/>
        <v>8092</v>
      </c>
      <c r="P172" s="57">
        <f t="shared" si="16"/>
        <v>7680</v>
      </c>
      <c r="Q172" s="53">
        <f t="shared" si="15"/>
        <v>0.94908551655956497</v>
      </c>
    </row>
    <row r="173" spans="1:17" s="72" customFormat="1" ht="25.5">
      <c r="A173" s="56"/>
      <c r="B173" s="100" t="s">
        <v>491</v>
      </c>
      <c r="C173" s="99">
        <v>1600</v>
      </c>
      <c r="D173" s="99">
        <v>1599.5509999999999</v>
      </c>
      <c r="E173" s="53">
        <f t="shared" si="17"/>
        <v>0.99971937499999997</v>
      </c>
      <c r="F173" s="99"/>
      <c r="G173" s="99"/>
      <c r="H173" s="53"/>
      <c r="I173" s="99"/>
      <c r="J173" s="99"/>
      <c r="K173" s="53"/>
      <c r="L173" s="99"/>
      <c r="M173" s="99"/>
      <c r="N173" s="53"/>
      <c r="O173" s="57">
        <f t="shared" si="16"/>
        <v>1600</v>
      </c>
      <c r="P173" s="57">
        <f t="shared" si="16"/>
        <v>1599.5509999999999</v>
      </c>
      <c r="Q173" s="53">
        <f t="shared" si="15"/>
        <v>0.99971937499999997</v>
      </c>
    </row>
    <row r="174" spans="1:17" s="72" customFormat="1" ht="25.5">
      <c r="A174" s="56"/>
      <c r="B174" s="100" t="s">
        <v>809</v>
      </c>
      <c r="C174" s="99"/>
      <c r="D174" s="99"/>
      <c r="E174" s="53"/>
      <c r="F174" s="99">
        <v>1172</v>
      </c>
      <c r="G174" s="99">
        <v>1172</v>
      </c>
      <c r="H174" s="53">
        <f t="shared" si="12"/>
        <v>1</v>
      </c>
      <c r="I174" s="99"/>
      <c r="J174" s="99"/>
      <c r="K174" s="53"/>
      <c r="L174" s="99"/>
      <c r="M174" s="99"/>
      <c r="N174" s="53"/>
      <c r="O174" s="57">
        <f t="shared" si="16"/>
        <v>1172</v>
      </c>
      <c r="P174" s="57">
        <f t="shared" si="16"/>
        <v>1172</v>
      </c>
      <c r="Q174" s="53">
        <f t="shared" si="15"/>
        <v>1</v>
      </c>
    </row>
    <row r="175" spans="1:17" s="72" customFormat="1" ht="25.5">
      <c r="A175" s="56"/>
      <c r="B175" s="101" t="s">
        <v>450</v>
      </c>
      <c r="C175" s="99">
        <v>4500</v>
      </c>
      <c r="D175" s="58">
        <v>4500</v>
      </c>
      <c r="E175" s="53">
        <f t="shared" si="17"/>
        <v>1</v>
      </c>
      <c r="F175" s="99"/>
      <c r="G175" s="58"/>
      <c r="H175" s="53"/>
      <c r="I175" s="99"/>
      <c r="J175" s="58"/>
      <c r="K175" s="53"/>
      <c r="L175" s="99"/>
      <c r="M175" s="58"/>
      <c r="N175" s="53"/>
      <c r="O175" s="57">
        <f t="shared" si="16"/>
        <v>4500</v>
      </c>
      <c r="P175" s="57">
        <f t="shared" si="16"/>
        <v>4500</v>
      </c>
      <c r="Q175" s="53">
        <f t="shared" si="15"/>
        <v>1</v>
      </c>
    </row>
    <row r="176" spans="1:17" s="72" customFormat="1" ht="12.75">
      <c r="A176" s="56"/>
      <c r="B176" s="101" t="s">
        <v>492</v>
      </c>
      <c r="C176" s="99">
        <v>6000</v>
      </c>
      <c r="D176" s="99">
        <v>6000</v>
      </c>
      <c r="E176" s="53">
        <f t="shared" si="17"/>
        <v>1</v>
      </c>
      <c r="F176" s="99"/>
      <c r="G176" s="99"/>
      <c r="H176" s="53"/>
      <c r="I176" s="99"/>
      <c r="J176" s="99"/>
      <c r="K176" s="53"/>
      <c r="L176" s="99"/>
      <c r="M176" s="99"/>
      <c r="N176" s="53"/>
      <c r="O176" s="57">
        <f t="shared" si="16"/>
        <v>6000</v>
      </c>
      <c r="P176" s="57">
        <f t="shared" si="16"/>
        <v>6000</v>
      </c>
      <c r="Q176" s="53">
        <f t="shared" si="15"/>
        <v>1</v>
      </c>
    </row>
    <row r="177" spans="1:17" s="72" customFormat="1" ht="12.75">
      <c r="A177" s="56"/>
      <c r="B177" s="101" t="s">
        <v>493</v>
      </c>
      <c r="C177" s="99">
        <v>1500</v>
      </c>
      <c r="D177" s="58">
        <v>1500</v>
      </c>
      <c r="E177" s="53">
        <f t="shared" si="17"/>
        <v>1</v>
      </c>
      <c r="F177" s="99"/>
      <c r="G177" s="58"/>
      <c r="H177" s="53"/>
      <c r="I177" s="99"/>
      <c r="J177" s="58"/>
      <c r="K177" s="53"/>
      <c r="L177" s="99"/>
      <c r="M177" s="58"/>
      <c r="N177" s="53"/>
      <c r="O177" s="57">
        <f t="shared" si="16"/>
        <v>1500</v>
      </c>
      <c r="P177" s="57">
        <f t="shared" si="16"/>
        <v>1500</v>
      </c>
      <c r="Q177" s="53">
        <f t="shared" si="15"/>
        <v>1</v>
      </c>
    </row>
    <row r="178" spans="1:17" s="72" customFormat="1" ht="25.5">
      <c r="A178" s="56"/>
      <c r="B178" s="101" t="s">
        <v>494</v>
      </c>
      <c r="C178" s="99">
        <v>6000</v>
      </c>
      <c r="D178" s="58">
        <v>6000</v>
      </c>
      <c r="E178" s="53">
        <f t="shared" si="17"/>
        <v>1</v>
      </c>
      <c r="F178" s="99"/>
      <c r="G178" s="58"/>
      <c r="H178" s="53"/>
      <c r="I178" s="99"/>
      <c r="J178" s="58"/>
      <c r="K178" s="53"/>
      <c r="L178" s="99"/>
      <c r="M178" s="58"/>
      <c r="N178" s="53"/>
      <c r="O178" s="57">
        <f t="shared" si="16"/>
        <v>6000</v>
      </c>
      <c r="P178" s="57">
        <f t="shared" si="16"/>
        <v>6000</v>
      </c>
      <c r="Q178" s="53">
        <f t="shared" si="15"/>
        <v>1</v>
      </c>
    </row>
    <row r="179" spans="1:17" s="72" customFormat="1" ht="25.5">
      <c r="A179" s="56"/>
      <c r="B179" s="101" t="s">
        <v>495</v>
      </c>
      <c r="C179" s="99">
        <v>48750</v>
      </c>
      <c r="D179" s="58">
        <v>48750</v>
      </c>
      <c r="E179" s="53">
        <f t="shared" si="17"/>
        <v>1</v>
      </c>
      <c r="F179" s="99">
        <v>60000</v>
      </c>
      <c r="G179" s="58">
        <v>60000</v>
      </c>
      <c r="H179" s="53">
        <f t="shared" si="12"/>
        <v>1</v>
      </c>
      <c r="I179" s="99">
        <v>4000</v>
      </c>
      <c r="J179" s="58">
        <v>4000</v>
      </c>
      <c r="K179" s="53">
        <f t="shared" si="13"/>
        <v>1</v>
      </c>
      <c r="L179" s="99"/>
      <c r="M179" s="58"/>
      <c r="N179" s="53"/>
      <c r="O179" s="57">
        <f t="shared" si="16"/>
        <v>112750</v>
      </c>
      <c r="P179" s="57">
        <f t="shared" si="16"/>
        <v>112750</v>
      </c>
      <c r="Q179" s="53">
        <f t="shared" si="15"/>
        <v>1</v>
      </c>
    </row>
    <row r="180" spans="1:17" s="72" customFormat="1" ht="12.75">
      <c r="A180" s="56"/>
      <c r="B180" s="101" t="s">
        <v>810</v>
      </c>
      <c r="C180" s="99"/>
      <c r="D180" s="58"/>
      <c r="E180" s="53"/>
      <c r="F180" s="99"/>
      <c r="G180" s="58"/>
      <c r="H180" s="53"/>
      <c r="I180" s="99"/>
      <c r="J180" s="58"/>
      <c r="K180" s="53"/>
      <c r="L180" s="99">
        <v>5000</v>
      </c>
      <c r="M180" s="58">
        <v>0</v>
      </c>
      <c r="N180" s="53">
        <f t="shared" si="14"/>
        <v>0</v>
      </c>
      <c r="O180" s="57">
        <f t="shared" si="16"/>
        <v>5000</v>
      </c>
      <c r="P180" s="57">
        <f t="shared" si="16"/>
        <v>0</v>
      </c>
      <c r="Q180" s="53">
        <f t="shared" si="15"/>
        <v>0</v>
      </c>
    </row>
    <row r="181" spans="1:17" s="72" customFormat="1" ht="12.75">
      <c r="A181" s="56"/>
      <c r="B181" s="101" t="s">
        <v>811</v>
      </c>
      <c r="C181" s="99"/>
      <c r="D181" s="58"/>
      <c r="E181" s="53"/>
      <c r="F181" s="99"/>
      <c r="G181" s="58"/>
      <c r="H181" s="53"/>
      <c r="I181" s="99"/>
      <c r="J181" s="58"/>
      <c r="K181" s="53"/>
      <c r="L181" s="99">
        <v>5000</v>
      </c>
      <c r="M181" s="58">
        <v>0</v>
      </c>
      <c r="N181" s="53">
        <f t="shared" si="14"/>
        <v>0</v>
      </c>
      <c r="O181" s="57">
        <f t="shared" si="16"/>
        <v>5000</v>
      </c>
      <c r="P181" s="57">
        <f t="shared" si="16"/>
        <v>0</v>
      </c>
      <c r="Q181" s="53">
        <f t="shared" si="15"/>
        <v>0</v>
      </c>
    </row>
    <row r="182" spans="1:17" s="72" customFormat="1" ht="12.75">
      <c r="A182" s="56"/>
      <c r="B182" s="101" t="s">
        <v>812</v>
      </c>
      <c r="C182" s="99"/>
      <c r="D182" s="58"/>
      <c r="E182" s="53"/>
      <c r="F182" s="99"/>
      <c r="G182" s="58"/>
      <c r="H182" s="53"/>
      <c r="I182" s="99"/>
      <c r="J182" s="58"/>
      <c r="K182" s="53"/>
      <c r="L182" s="99">
        <v>5000</v>
      </c>
      <c r="M182" s="58">
        <v>0</v>
      </c>
      <c r="N182" s="53">
        <f t="shared" si="14"/>
        <v>0</v>
      </c>
      <c r="O182" s="57">
        <f t="shared" si="16"/>
        <v>5000</v>
      </c>
      <c r="P182" s="57">
        <f t="shared" si="16"/>
        <v>0</v>
      </c>
      <c r="Q182" s="53">
        <f t="shared" si="15"/>
        <v>0</v>
      </c>
    </row>
    <row r="183" spans="1:17" s="72" customFormat="1" ht="12.75">
      <c r="A183" s="56"/>
      <c r="B183" s="101" t="s">
        <v>813</v>
      </c>
      <c r="C183" s="99"/>
      <c r="D183" s="58"/>
      <c r="E183" s="53"/>
      <c r="F183" s="99"/>
      <c r="G183" s="58"/>
      <c r="H183" s="53"/>
      <c r="I183" s="99"/>
      <c r="J183" s="58"/>
      <c r="K183" s="53"/>
      <c r="L183" s="99">
        <v>3500</v>
      </c>
      <c r="M183" s="58">
        <v>0</v>
      </c>
      <c r="N183" s="53">
        <f t="shared" si="14"/>
        <v>0</v>
      </c>
      <c r="O183" s="57">
        <f t="shared" si="16"/>
        <v>3500</v>
      </c>
      <c r="P183" s="57">
        <f t="shared" si="16"/>
        <v>0</v>
      </c>
      <c r="Q183" s="53">
        <f t="shared" si="15"/>
        <v>0</v>
      </c>
    </row>
    <row r="184" spans="1:17" s="72" customFormat="1" ht="12.75">
      <c r="A184" s="56"/>
      <c r="B184" s="101" t="s">
        <v>814</v>
      </c>
      <c r="C184" s="99"/>
      <c r="D184" s="58"/>
      <c r="E184" s="53"/>
      <c r="F184" s="99"/>
      <c r="G184" s="58"/>
      <c r="H184" s="53"/>
      <c r="I184" s="99"/>
      <c r="J184" s="58"/>
      <c r="K184" s="53"/>
      <c r="L184" s="99">
        <v>2800</v>
      </c>
      <c r="M184" s="58">
        <v>0</v>
      </c>
      <c r="N184" s="53">
        <f t="shared" si="14"/>
        <v>0</v>
      </c>
      <c r="O184" s="57">
        <f t="shared" si="16"/>
        <v>2800</v>
      </c>
      <c r="P184" s="57">
        <f t="shared" si="16"/>
        <v>0</v>
      </c>
      <c r="Q184" s="53">
        <f t="shared" si="15"/>
        <v>0</v>
      </c>
    </row>
    <row r="185" spans="1:17" s="72" customFormat="1" ht="12.75">
      <c r="A185" s="56"/>
      <c r="B185" s="101" t="s">
        <v>815</v>
      </c>
      <c r="C185" s="99"/>
      <c r="D185" s="58"/>
      <c r="E185" s="53"/>
      <c r="F185" s="99"/>
      <c r="G185" s="58"/>
      <c r="H185" s="53"/>
      <c r="I185" s="99"/>
      <c r="J185" s="58"/>
      <c r="K185" s="53"/>
      <c r="L185" s="99">
        <v>2300</v>
      </c>
      <c r="M185" s="58">
        <v>0</v>
      </c>
      <c r="N185" s="53">
        <f t="shared" si="14"/>
        <v>0</v>
      </c>
      <c r="O185" s="57">
        <f t="shared" si="16"/>
        <v>2300</v>
      </c>
      <c r="P185" s="57">
        <f t="shared" si="16"/>
        <v>0</v>
      </c>
      <c r="Q185" s="53">
        <f t="shared" si="15"/>
        <v>0</v>
      </c>
    </row>
    <row r="186" spans="1:17" s="72" customFormat="1" ht="12.75">
      <c r="A186" s="56"/>
      <c r="B186" s="101" t="s">
        <v>711</v>
      </c>
      <c r="C186" s="99"/>
      <c r="D186" s="58"/>
      <c r="E186" s="53"/>
      <c r="F186" s="99"/>
      <c r="G186" s="58"/>
      <c r="H186" s="53"/>
      <c r="I186" s="99"/>
      <c r="J186" s="58"/>
      <c r="K186" s="53"/>
      <c r="L186" s="99">
        <v>700</v>
      </c>
      <c r="M186" s="58">
        <v>0</v>
      </c>
      <c r="N186" s="53">
        <f t="shared" si="14"/>
        <v>0</v>
      </c>
      <c r="O186" s="57">
        <f t="shared" si="16"/>
        <v>700</v>
      </c>
      <c r="P186" s="57">
        <f t="shared" si="16"/>
        <v>0</v>
      </c>
      <c r="Q186" s="53">
        <f t="shared" si="15"/>
        <v>0</v>
      </c>
    </row>
    <row r="187" spans="1:17" s="72" customFormat="1" ht="12.75">
      <c r="A187" s="56"/>
      <c r="B187" s="101" t="s">
        <v>710</v>
      </c>
      <c r="C187" s="99"/>
      <c r="D187" s="58"/>
      <c r="E187" s="53"/>
      <c r="F187" s="99"/>
      <c r="G187" s="58"/>
      <c r="H187" s="53"/>
      <c r="I187" s="99"/>
      <c r="J187" s="58"/>
      <c r="K187" s="53"/>
      <c r="L187" s="99">
        <v>1100</v>
      </c>
      <c r="M187" s="58">
        <v>0</v>
      </c>
      <c r="N187" s="53">
        <f t="shared" si="14"/>
        <v>0</v>
      </c>
      <c r="O187" s="57">
        <f t="shared" si="16"/>
        <v>1100</v>
      </c>
      <c r="P187" s="57">
        <f t="shared" si="16"/>
        <v>0</v>
      </c>
      <c r="Q187" s="53">
        <f t="shared" si="15"/>
        <v>0</v>
      </c>
    </row>
    <row r="188" spans="1:17" s="72" customFormat="1" ht="12.75">
      <c r="A188" s="56"/>
      <c r="B188" s="101" t="s">
        <v>816</v>
      </c>
      <c r="C188" s="99"/>
      <c r="D188" s="58"/>
      <c r="E188" s="53"/>
      <c r="F188" s="99"/>
      <c r="G188" s="58"/>
      <c r="H188" s="53"/>
      <c r="I188" s="99"/>
      <c r="J188" s="58"/>
      <c r="K188" s="53"/>
      <c r="L188" s="99">
        <v>15000</v>
      </c>
      <c r="M188" s="58">
        <v>0</v>
      </c>
      <c r="N188" s="53">
        <f t="shared" si="14"/>
        <v>0</v>
      </c>
      <c r="O188" s="57">
        <f t="shared" si="16"/>
        <v>15000</v>
      </c>
      <c r="P188" s="57">
        <f t="shared" si="16"/>
        <v>0</v>
      </c>
      <c r="Q188" s="53">
        <f t="shared" si="15"/>
        <v>0</v>
      </c>
    </row>
    <row r="189" spans="1:17" s="72" customFormat="1" ht="25.5">
      <c r="A189" s="56"/>
      <c r="B189" s="101" t="s">
        <v>817</v>
      </c>
      <c r="C189" s="99"/>
      <c r="D189" s="58"/>
      <c r="E189" s="53"/>
      <c r="F189" s="99"/>
      <c r="G189" s="58"/>
      <c r="H189" s="53"/>
      <c r="I189" s="99"/>
      <c r="J189" s="58"/>
      <c r="K189" s="53"/>
      <c r="L189" s="99">
        <v>40000</v>
      </c>
      <c r="M189" s="58">
        <v>0</v>
      </c>
      <c r="N189" s="53">
        <f t="shared" si="14"/>
        <v>0</v>
      </c>
      <c r="O189" s="57">
        <f t="shared" si="16"/>
        <v>40000</v>
      </c>
      <c r="P189" s="57">
        <f t="shared" si="16"/>
        <v>0</v>
      </c>
      <c r="Q189" s="53">
        <f t="shared" si="15"/>
        <v>0</v>
      </c>
    </row>
    <row r="190" spans="1:17" s="72" customFormat="1" ht="25.5">
      <c r="A190" s="56"/>
      <c r="B190" s="101" t="s">
        <v>818</v>
      </c>
      <c r="C190" s="99"/>
      <c r="D190" s="58"/>
      <c r="E190" s="53"/>
      <c r="F190" s="99"/>
      <c r="G190" s="58"/>
      <c r="H190" s="53"/>
      <c r="I190" s="99"/>
      <c r="J190" s="58"/>
      <c r="K190" s="53"/>
      <c r="L190" s="99">
        <v>25000</v>
      </c>
      <c r="M190" s="58">
        <v>0</v>
      </c>
      <c r="N190" s="53">
        <f t="shared" si="14"/>
        <v>0</v>
      </c>
      <c r="O190" s="57">
        <f t="shared" si="16"/>
        <v>25000</v>
      </c>
      <c r="P190" s="57">
        <f t="shared" si="16"/>
        <v>0</v>
      </c>
      <c r="Q190" s="53">
        <f t="shared" si="15"/>
        <v>0</v>
      </c>
    </row>
    <row r="191" spans="1:17" s="72" customFormat="1" ht="12.75">
      <c r="A191" s="56"/>
      <c r="B191" s="101" t="s">
        <v>819</v>
      </c>
      <c r="C191" s="99"/>
      <c r="D191" s="58"/>
      <c r="E191" s="53"/>
      <c r="F191" s="99"/>
      <c r="G191" s="58"/>
      <c r="H191" s="53"/>
      <c r="I191" s="99"/>
      <c r="J191" s="58"/>
      <c r="K191" s="53"/>
      <c r="L191" s="99">
        <v>45000</v>
      </c>
      <c r="M191" s="58">
        <v>0</v>
      </c>
      <c r="N191" s="53">
        <f t="shared" si="14"/>
        <v>0</v>
      </c>
      <c r="O191" s="57">
        <f t="shared" si="16"/>
        <v>45000</v>
      </c>
      <c r="P191" s="57">
        <f t="shared" si="16"/>
        <v>0</v>
      </c>
      <c r="Q191" s="53">
        <f t="shared" si="15"/>
        <v>0</v>
      </c>
    </row>
    <row r="192" spans="1:17" s="72" customFormat="1" ht="25.5">
      <c r="A192" s="56"/>
      <c r="B192" s="101" t="s">
        <v>820</v>
      </c>
      <c r="C192" s="99"/>
      <c r="D192" s="58"/>
      <c r="E192" s="53"/>
      <c r="F192" s="99"/>
      <c r="G192" s="58"/>
      <c r="H192" s="53"/>
      <c r="I192" s="99"/>
      <c r="J192" s="58"/>
      <c r="K192" s="53"/>
      <c r="L192" s="99">
        <v>25000</v>
      </c>
      <c r="M192" s="58">
        <v>0</v>
      </c>
      <c r="N192" s="53">
        <f t="shared" si="14"/>
        <v>0</v>
      </c>
      <c r="O192" s="57">
        <f t="shared" si="16"/>
        <v>25000</v>
      </c>
      <c r="P192" s="57">
        <f t="shared" si="16"/>
        <v>0</v>
      </c>
      <c r="Q192" s="53">
        <f t="shared" si="15"/>
        <v>0</v>
      </c>
    </row>
    <row r="193" spans="1:17" s="72" customFormat="1" ht="12.75">
      <c r="A193" s="56"/>
      <c r="B193" s="101" t="s">
        <v>821</v>
      </c>
      <c r="C193" s="99"/>
      <c r="D193" s="58"/>
      <c r="E193" s="53"/>
      <c r="F193" s="99"/>
      <c r="G193" s="58"/>
      <c r="H193" s="53"/>
      <c r="I193" s="99"/>
      <c r="J193" s="58"/>
      <c r="K193" s="53"/>
      <c r="L193" s="99">
        <v>5000</v>
      </c>
      <c r="M193" s="58">
        <v>0</v>
      </c>
      <c r="N193" s="53">
        <f t="shared" si="14"/>
        <v>0</v>
      </c>
      <c r="O193" s="57">
        <f t="shared" si="16"/>
        <v>5000</v>
      </c>
      <c r="P193" s="57">
        <f t="shared" si="16"/>
        <v>0</v>
      </c>
      <c r="Q193" s="53">
        <f t="shared" si="15"/>
        <v>0</v>
      </c>
    </row>
    <row r="194" spans="1:17" s="72" customFormat="1" ht="25.5">
      <c r="A194" s="56"/>
      <c r="B194" s="101" t="s">
        <v>496</v>
      </c>
      <c r="C194" s="58">
        <f>C195</f>
        <v>20000</v>
      </c>
      <c r="D194" s="58">
        <f>D195</f>
        <v>20000</v>
      </c>
      <c r="E194" s="53">
        <f t="shared" si="17"/>
        <v>1</v>
      </c>
      <c r="F194" s="58"/>
      <c r="G194" s="58"/>
      <c r="H194" s="53"/>
      <c r="I194" s="58"/>
      <c r="J194" s="58"/>
      <c r="K194" s="53"/>
      <c r="L194" s="58"/>
      <c r="M194" s="58"/>
      <c r="N194" s="53"/>
      <c r="O194" s="57">
        <f t="shared" si="16"/>
        <v>20000</v>
      </c>
      <c r="P194" s="57">
        <f t="shared" si="16"/>
        <v>20000</v>
      </c>
      <c r="Q194" s="53">
        <f t="shared" si="15"/>
        <v>1</v>
      </c>
    </row>
    <row r="195" spans="1:17" s="71" customFormat="1" ht="13.5">
      <c r="A195" s="63"/>
      <c r="B195" s="102" t="s">
        <v>497</v>
      </c>
      <c r="C195" s="103">
        <v>20000</v>
      </c>
      <c r="D195" s="103">
        <v>20000</v>
      </c>
      <c r="E195" s="53">
        <f t="shared" si="17"/>
        <v>1</v>
      </c>
      <c r="F195" s="103"/>
      <c r="G195" s="103"/>
      <c r="H195" s="53"/>
      <c r="I195" s="103"/>
      <c r="J195" s="103"/>
      <c r="K195" s="53"/>
      <c r="L195" s="103"/>
      <c r="M195" s="103"/>
      <c r="N195" s="53"/>
      <c r="O195" s="57">
        <f t="shared" si="16"/>
        <v>20000</v>
      </c>
      <c r="P195" s="57">
        <f t="shared" si="16"/>
        <v>20000</v>
      </c>
      <c r="Q195" s="53">
        <f t="shared" si="15"/>
        <v>1</v>
      </c>
    </row>
    <row r="196" spans="1:17" s="83" customFormat="1" ht="12.75">
      <c r="A196" s="60"/>
      <c r="B196" s="69" t="s">
        <v>822</v>
      </c>
      <c r="C196" s="162"/>
      <c r="D196" s="162"/>
      <c r="E196" s="53"/>
      <c r="F196" s="163"/>
      <c r="G196" s="163"/>
      <c r="H196" s="53"/>
      <c r="I196" s="163"/>
      <c r="J196" s="163"/>
      <c r="K196" s="53"/>
      <c r="L196" s="163">
        <v>65000</v>
      </c>
      <c r="M196" s="163">
        <v>0</v>
      </c>
      <c r="N196" s="53">
        <f t="shared" si="14"/>
        <v>0</v>
      </c>
      <c r="O196" s="57">
        <f t="shared" si="16"/>
        <v>65000</v>
      </c>
      <c r="P196" s="57">
        <f t="shared" si="16"/>
        <v>0</v>
      </c>
      <c r="Q196" s="53">
        <f t="shared" si="15"/>
        <v>0</v>
      </c>
    </row>
    <row r="197" spans="1:17">
      <c r="A197" s="50"/>
      <c r="B197" s="51"/>
      <c r="C197" s="293"/>
      <c r="D197" s="293"/>
      <c r="E197" s="293"/>
      <c r="F197" s="164"/>
      <c r="G197" s="164"/>
      <c r="H197" s="164"/>
      <c r="I197" s="164"/>
      <c r="J197" s="164"/>
      <c r="K197" s="164"/>
      <c r="L197" s="164"/>
      <c r="M197" s="164"/>
      <c r="N197" s="164"/>
      <c r="O197" s="164"/>
      <c r="P197" s="164"/>
      <c r="Q197" s="164"/>
    </row>
    <row r="198" spans="1:17">
      <c r="A198" s="113"/>
      <c r="B198" s="114"/>
      <c r="C198" s="85"/>
      <c r="D198" s="85"/>
      <c r="E198" s="85"/>
    </row>
    <row r="199" spans="1:17" s="116" customFormat="1">
      <c r="A199" s="115"/>
      <c r="B199" s="115"/>
      <c r="C199" s="294"/>
      <c r="D199" s="294"/>
      <c r="E199" s="294"/>
      <c r="N199" s="297" t="s">
        <v>120</v>
      </c>
      <c r="O199" s="297"/>
      <c r="P199" s="297"/>
      <c r="Q199" s="297"/>
    </row>
    <row r="200" spans="1:17">
      <c r="A200" s="113"/>
      <c r="B200" s="114"/>
      <c r="C200" s="117"/>
      <c r="D200" s="117"/>
      <c r="E200" s="114"/>
    </row>
    <row r="201" spans="1:17">
      <c r="A201" s="113"/>
      <c r="B201" s="114"/>
      <c r="C201" s="117"/>
      <c r="D201" s="117"/>
      <c r="E201" s="114"/>
    </row>
    <row r="202" spans="1:17">
      <c r="A202" s="113"/>
      <c r="B202" s="114"/>
      <c r="C202" s="117"/>
      <c r="D202" s="117"/>
      <c r="E202" s="114"/>
    </row>
    <row r="203" spans="1:17">
      <c r="A203" s="113"/>
      <c r="B203" s="114"/>
      <c r="C203" s="117"/>
      <c r="D203" s="117"/>
      <c r="E203" s="114"/>
    </row>
    <row r="204" spans="1:17" s="121" customFormat="1" ht="20.25" customHeight="1">
      <c r="A204" s="115"/>
      <c r="B204" s="115"/>
      <c r="C204" s="118"/>
      <c r="D204" s="119"/>
      <c r="E204" s="120"/>
    </row>
    <row r="205" spans="1:17">
      <c r="A205" s="113"/>
      <c r="B205" s="114"/>
      <c r="C205" s="117"/>
      <c r="D205" s="117"/>
      <c r="E205" s="114"/>
    </row>
    <row r="206" spans="1:17">
      <c r="A206" s="113"/>
      <c r="B206" s="114"/>
      <c r="C206" s="117"/>
      <c r="D206" s="117"/>
      <c r="E206" s="114"/>
    </row>
    <row r="207" spans="1:17">
      <c r="A207" s="113"/>
      <c r="B207" s="114"/>
      <c r="C207" s="117"/>
      <c r="D207" s="117"/>
      <c r="E207" s="114"/>
    </row>
  </sheetData>
  <autoFilter ref="A7:Q196"/>
  <mergeCells count="14">
    <mergeCell ref="C199:E199"/>
    <mergeCell ref="A3:Q3"/>
    <mergeCell ref="O4:Q4"/>
    <mergeCell ref="N199:Q199"/>
    <mergeCell ref="C5:E5"/>
    <mergeCell ref="F5:H5"/>
    <mergeCell ref="I5:K5"/>
    <mergeCell ref="L5:N5"/>
    <mergeCell ref="O5:Q5"/>
    <mergeCell ref="A1:Q1"/>
    <mergeCell ref="A2:Q2"/>
    <mergeCell ref="A5:A6"/>
    <mergeCell ref="B5:B6"/>
    <mergeCell ref="C197:E197"/>
  </mergeCells>
  <printOptions horizontalCentered="1"/>
  <pageMargins left="0" right="0" top="0.39370078740157483" bottom="0.39370078740157483" header="0.51181102362204722" footer="0.11811023622047245"/>
  <pageSetup paperSize="8" fitToHeight="10000" orientation="landscape" r:id="rId1"/>
  <headerFooter alignWithMargins="0">
    <oddFooter>&amp;R&amp;P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7"/>
  <sheetViews>
    <sheetView view="pageBreakPreview" topLeftCell="A139" zoomScale="80" zoomScaleNormal="70" zoomScaleSheetLayoutView="80" workbookViewId="0">
      <selection activeCell="D143" sqref="D143"/>
    </sheetView>
  </sheetViews>
  <sheetFormatPr defaultRowHeight="16.5"/>
  <cols>
    <col min="1" max="1" width="5.42578125" style="176" customWidth="1"/>
    <col min="2" max="2" width="25.85546875" style="173" customWidth="1"/>
    <col min="3" max="3" width="23.85546875" style="189" customWidth="1"/>
    <col min="4" max="4" width="79.7109375" style="179" customWidth="1"/>
    <col min="5" max="5" width="32.42578125" style="173" bestFit="1" customWidth="1"/>
    <col min="6" max="16384" width="9.140625" style="47"/>
  </cols>
  <sheetData>
    <row r="1" spans="1:5" ht="36.75" customHeight="1">
      <c r="A1" s="320" t="s">
        <v>840</v>
      </c>
      <c r="B1" s="320"/>
      <c r="C1" s="320"/>
      <c r="D1" s="320"/>
      <c r="E1" s="320"/>
    </row>
    <row r="2" spans="1:5" ht="17.25" customHeight="1">
      <c r="A2" s="321" t="s">
        <v>931</v>
      </c>
      <c r="B2" s="321"/>
      <c r="C2" s="321"/>
      <c r="D2" s="321"/>
      <c r="E2" s="321"/>
    </row>
    <row r="3" spans="1:5">
      <c r="E3" s="173" t="s">
        <v>498</v>
      </c>
    </row>
    <row r="4" spans="1:5" s="45" customFormat="1">
      <c r="A4" s="190" t="s">
        <v>121</v>
      </c>
      <c r="B4" s="190" t="s">
        <v>499</v>
      </c>
      <c r="C4" s="191" t="s">
        <v>500</v>
      </c>
      <c r="D4" s="46" t="s">
        <v>501</v>
      </c>
      <c r="E4" s="190" t="s">
        <v>502</v>
      </c>
    </row>
    <row r="5" spans="1:5" s="45" customFormat="1">
      <c r="A5" s="190" t="s">
        <v>35</v>
      </c>
      <c r="B5" s="192" t="s">
        <v>503</v>
      </c>
      <c r="C5" s="191"/>
      <c r="D5" s="171"/>
      <c r="E5" s="192"/>
    </row>
    <row r="6" spans="1:5" s="45" customFormat="1">
      <c r="A6" s="190" t="s">
        <v>63</v>
      </c>
      <c r="B6" s="312" t="s">
        <v>838</v>
      </c>
      <c r="C6" s="312"/>
      <c r="D6" s="171"/>
      <c r="E6" s="192"/>
    </row>
    <row r="7" spans="1:5" ht="47.25">
      <c r="A7" s="305">
        <v>1</v>
      </c>
      <c r="B7" s="317" t="s">
        <v>504</v>
      </c>
      <c r="C7" s="307" t="s">
        <v>505</v>
      </c>
      <c r="D7" s="177" t="s">
        <v>506</v>
      </c>
      <c r="E7" s="177" t="s">
        <v>507</v>
      </c>
    </row>
    <row r="8" spans="1:5" ht="47.25">
      <c r="A8" s="316"/>
      <c r="B8" s="309"/>
      <c r="C8" s="311"/>
      <c r="D8" s="178" t="s">
        <v>508</v>
      </c>
      <c r="E8" s="178" t="s">
        <v>507</v>
      </c>
    </row>
    <row r="9" spans="1:5" ht="31.5">
      <c r="A9" s="316">
        <v>2</v>
      </c>
      <c r="B9" s="309" t="s">
        <v>509</v>
      </c>
      <c r="C9" s="311" t="s">
        <v>510</v>
      </c>
      <c r="D9" s="178" t="s">
        <v>511</v>
      </c>
      <c r="E9" s="178" t="s">
        <v>512</v>
      </c>
    </row>
    <row r="10" spans="1:5" ht="47.25">
      <c r="A10" s="316"/>
      <c r="B10" s="309"/>
      <c r="C10" s="311"/>
      <c r="D10" s="178" t="s">
        <v>513</v>
      </c>
      <c r="E10" s="178" t="s">
        <v>514</v>
      </c>
    </row>
    <row r="11" spans="1:5" ht="31.5">
      <c r="A11" s="193">
        <v>3</v>
      </c>
      <c r="B11" s="194" t="s">
        <v>515</v>
      </c>
      <c r="C11" s="195" t="s">
        <v>510</v>
      </c>
      <c r="D11" s="180" t="s">
        <v>516</v>
      </c>
      <c r="E11" s="180" t="s">
        <v>512</v>
      </c>
    </row>
    <row r="12" spans="1:5">
      <c r="A12" s="190" t="s">
        <v>104</v>
      </c>
      <c r="B12" s="222" t="s">
        <v>839</v>
      </c>
      <c r="C12" s="222"/>
      <c r="D12" s="172"/>
      <c r="E12" s="172"/>
    </row>
    <row r="13" spans="1:5">
      <c r="A13" s="196">
        <v>1</v>
      </c>
      <c r="B13" s="201" t="s">
        <v>504</v>
      </c>
      <c r="C13" s="206" t="s">
        <v>505</v>
      </c>
      <c r="D13" s="181" t="s">
        <v>660</v>
      </c>
      <c r="E13" s="177"/>
    </row>
    <row r="14" spans="1:5" ht="31.5">
      <c r="A14" s="197">
        <v>2</v>
      </c>
      <c r="B14" s="198" t="s">
        <v>509</v>
      </c>
      <c r="C14" s="207" t="s">
        <v>510</v>
      </c>
      <c r="D14" s="209" t="s">
        <v>661</v>
      </c>
      <c r="E14" s="178"/>
    </row>
    <row r="15" spans="1:5">
      <c r="A15" s="193">
        <v>3</v>
      </c>
      <c r="B15" s="194" t="s">
        <v>515</v>
      </c>
      <c r="C15" s="208" t="s">
        <v>510</v>
      </c>
      <c r="D15" s="182" t="s">
        <v>660</v>
      </c>
      <c r="E15" s="180"/>
    </row>
    <row r="16" spans="1:5">
      <c r="A16" s="190" t="s">
        <v>687</v>
      </c>
      <c r="B16" s="312" t="s">
        <v>841</v>
      </c>
      <c r="C16" s="312"/>
      <c r="D16" s="172"/>
      <c r="E16" s="172"/>
    </row>
    <row r="17" spans="1:5" ht="47.25">
      <c r="A17" s="196">
        <v>1</v>
      </c>
      <c r="B17" s="181" t="s">
        <v>596</v>
      </c>
      <c r="C17" s="206" t="s">
        <v>597</v>
      </c>
      <c r="D17" s="181" t="s">
        <v>598</v>
      </c>
      <c r="E17" s="210" t="s">
        <v>507</v>
      </c>
    </row>
    <row r="18" spans="1:5" ht="31.5">
      <c r="A18" s="197">
        <v>2</v>
      </c>
      <c r="B18" s="209" t="s">
        <v>599</v>
      </c>
      <c r="C18" s="207" t="s">
        <v>600</v>
      </c>
      <c r="D18" s="209" t="s">
        <v>601</v>
      </c>
      <c r="E18" s="211" t="s">
        <v>507</v>
      </c>
    </row>
    <row r="19" spans="1:5" ht="31.5">
      <c r="A19" s="197">
        <v>3</v>
      </c>
      <c r="B19" s="209" t="s">
        <v>602</v>
      </c>
      <c r="C19" s="207" t="s">
        <v>603</v>
      </c>
      <c r="D19" s="209" t="s">
        <v>604</v>
      </c>
      <c r="E19" s="211" t="s">
        <v>507</v>
      </c>
    </row>
    <row r="20" spans="1:5">
      <c r="A20" s="197">
        <v>4</v>
      </c>
      <c r="B20" s="209" t="s">
        <v>605</v>
      </c>
      <c r="C20" s="207" t="s">
        <v>606</v>
      </c>
      <c r="D20" s="209" t="s">
        <v>607</v>
      </c>
      <c r="E20" s="211" t="s">
        <v>507</v>
      </c>
    </row>
    <row r="21" spans="1:5">
      <c r="A21" s="193">
        <v>5</v>
      </c>
      <c r="B21" s="182" t="s">
        <v>608</v>
      </c>
      <c r="C21" s="208" t="s">
        <v>609</v>
      </c>
      <c r="D21" s="182" t="s">
        <v>610</v>
      </c>
      <c r="E21" s="212" t="s">
        <v>507</v>
      </c>
    </row>
    <row r="22" spans="1:5" s="48" customFormat="1">
      <c r="A22" s="190" t="s">
        <v>37</v>
      </c>
      <c r="B22" s="192" t="s">
        <v>517</v>
      </c>
      <c r="C22" s="191"/>
      <c r="D22" s="171"/>
      <c r="E22" s="192"/>
    </row>
    <row r="23" spans="1:5" s="48" customFormat="1">
      <c r="A23" s="190" t="s">
        <v>63</v>
      </c>
      <c r="B23" s="312" t="s">
        <v>838</v>
      </c>
      <c r="C23" s="312"/>
      <c r="D23" s="171"/>
      <c r="E23" s="192"/>
    </row>
    <row r="24" spans="1:5" ht="47.25">
      <c r="A24" s="214">
        <v>1</v>
      </c>
      <c r="B24" s="213" t="s">
        <v>518</v>
      </c>
      <c r="C24" s="216" t="s">
        <v>510</v>
      </c>
      <c r="D24" s="177" t="s">
        <v>519</v>
      </c>
      <c r="E24" s="177" t="s">
        <v>514</v>
      </c>
    </row>
    <row r="25" spans="1:5" ht="63">
      <c r="A25" s="215">
        <v>2</v>
      </c>
      <c r="B25" s="213" t="s">
        <v>518</v>
      </c>
      <c r="C25" s="199" t="s">
        <v>510</v>
      </c>
      <c r="D25" s="178" t="s">
        <v>520</v>
      </c>
      <c r="E25" s="178" t="s">
        <v>512</v>
      </c>
    </row>
    <row r="26" spans="1:5" ht="31.5">
      <c r="A26" s="197">
        <v>3</v>
      </c>
      <c r="B26" s="198" t="s">
        <v>521</v>
      </c>
      <c r="C26" s="199" t="s">
        <v>510</v>
      </c>
      <c r="D26" s="178" t="s">
        <v>522</v>
      </c>
      <c r="E26" s="178" t="s">
        <v>512</v>
      </c>
    </row>
    <row r="27" spans="1:5" ht="31.5">
      <c r="A27" s="197">
        <v>4</v>
      </c>
      <c r="B27" s="198" t="s">
        <v>523</v>
      </c>
      <c r="C27" s="199" t="s">
        <v>510</v>
      </c>
      <c r="D27" s="178" t="s">
        <v>524</v>
      </c>
      <c r="E27" s="178" t="s">
        <v>512</v>
      </c>
    </row>
    <row r="28" spans="1:5" ht="63">
      <c r="A28" s="193">
        <v>5</v>
      </c>
      <c r="B28" s="194" t="s">
        <v>525</v>
      </c>
      <c r="C28" s="195" t="s">
        <v>510</v>
      </c>
      <c r="D28" s="180" t="s">
        <v>526</v>
      </c>
      <c r="E28" s="180" t="s">
        <v>512</v>
      </c>
    </row>
    <row r="29" spans="1:5">
      <c r="A29" s="190" t="s">
        <v>104</v>
      </c>
      <c r="B29" s="222" t="s">
        <v>839</v>
      </c>
      <c r="C29" s="222"/>
      <c r="D29" s="172"/>
      <c r="E29" s="172"/>
    </row>
    <row r="30" spans="1:5">
      <c r="A30" s="196"/>
      <c r="B30" s="201" t="s">
        <v>518</v>
      </c>
      <c r="C30" s="206" t="s">
        <v>510</v>
      </c>
      <c r="D30" s="181" t="s">
        <v>660</v>
      </c>
      <c r="E30" s="177"/>
    </row>
    <row r="31" spans="1:5">
      <c r="A31" s="197"/>
      <c r="B31" s="198" t="s">
        <v>666</v>
      </c>
      <c r="C31" s="207" t="s">
        <v>510</v>
      </c>
      <c r="D31" s="209" t="s">
        <v>660</v>
      </c>
      <c r="E31" s="178"/>
    </row>
    <row r="32" spans="1:5">
      <c r="A32" s="197"/>
      <c r="B32" s="198" t="s">
        <v>667</v>
      </c>
      <c r="C32" s="207" t="s">
        <v>510</v>
      </c>
      <c r="D32" s="209" t="s">
        <v>660</v>
      </c>
      <c r="E32" s="178"/>
    </row>
    <row r="33" spans="1:5">
      <c r="A33" s="197"/>
      <c r="B33" s="198" t="s">
        <v>521</v>
      </c>
      <c r="C33" s="207" t="s">
        <v>510</v>
      </c>
      <c r="D33" s="209" t="s">
        <v>660</v>
      </c>
      <c r="E33" s="178"/>
    </row>
    <row r="34" spans="1:5">
      <c r="A34" s="193"/>
      <c r="B34" s="194" t="s">
        <v>523</v>
      </c>
      <c r="C34" s="208" t="s">
        <v>510</v>
      </c>
      <c r="D34" s="182" t="s">
        <v>660</v>
      </c>
      <c r="E34" s="180"/>
    </row>
    <row r="35" spans="1:5" s="48" customFormat="1">
      <c r="A35" s="190" t="s">
        <v>141</v>
      </c>
      <c r="B35" s="192" t="s">
        <v>527</v>
      </c>
      <c r="C35" s="191"/>
      <c r="D35" s="171"/>
      <c r="E35" s="172" t="s">
        <v>512</v>
      </c>
    </row>
    <row r="36" spans="1:5" s="48" customFormat="1">
      <c r="A36" s="190" t="s">
        <v>63</v>
      </c>
      <c r="B36" s="312" t="s">
        <v>838</v>
      </c>
      <c r="C36" s="312"/>
      <c r="D36" s="171"/>
      <c r="E36" s="172"/>
    </row>
    <row r="37" spans="1:5" ht="63">
      <c r="A37" s="305">
        <v>1</v>
      </c>
      <c r="B37" s="317" t="s">
        <v>528</v>
      </c>
      <c r="C37" s="307" t="s">
        <v>529</v>
      </c>
      <c r="D37" s="177" t="s">
        <v>530</v>
      </c>
      <c r="E37" s="177" t="s">
        <v>512</v>
      </c>
    </row>
    <row r="38" spans="1:5" ht="31.5">
      <c r="A38" s="316"/>
      <c r="B38" s="309"/>
      <c r="C38" s="311"/>
      <c r="D38" s="178" t="s">
        <v>531</v>
      </c>
      <c r="E38" s="178" t="s">
        <v>512</v>
      </c>
    </row>
    <row r="39" spans="1:5" ht="31.5">
      <c r="A39" s="316"/>
      <c r="B39" s="309"/>
      <c r="C39" s="311"/>
      <c r="D39" s="178" t="s">
        <v>837</v>
      </c>
      <c r="E39" s="178" t="s">
        <v>512</v>
      </c>
    </row>
    <row r="40" spans="1:5" ht="31.5">
      <c r="A40" s="316">
        <v>2</v>
      </c>
      <c r="B40" s="309" t="s">
        <v>336</v>
      </c>
      <c r="C40" s="311" t="s">
        <v>529</v>
      </c>
      <c r="D40" s="178" t="s">
        <v>532</v>
      </c>
      <c r="E40" s="178" t="s">
        <v>512</v>
      </c>
    </row>
    <row r="41" spans="1:5" ht="47.25">
      <c r="A41" s="306"/>
      <c r="B41" s="310"/>
      <c r="C41" s="308"/>
      <c r="D41" s="180" t="s">
        <v>533</v>
      </c>
      <c r="E41" s="180" t="s">
        <v>512</v>
      </c>
    </row>
    <row r="42" spans="1:5" s="48" customFormat="1">
      <c r="A42" s="190" t="s">
        <v>138</v>
      </c>
      <c r="B42" s="192" t="s">
        <v>534</v>
      </c>
      <c r="C42" s="191"/>
      <c r="D42" s="171"/>
      <c r="E42" s="192"/>
    </row>
    <row r="43" spans="1:5" s="48" customFormat="1">
      <c r="A43" s="190" t="s">
        <v>63</v>
      </c>
      <c r="B43" s="312" t="s">
        <v>838</v>
      </c>
      <c r="C43" s="312"/>
      <c r="D43" s="171"/>
      <c r="E43" s="192"/>
    </row>
    <row r="44" spans="1:5">
      <c r="A44" s="305">
        <v>1</v>
      </c>
      <c r="B44" s="317" t="s">
        <v>535</v>
      </c>
      <c r="C44" s="307" t="s">
        <v>536</v>
      </c>
      <c r="D44" s="181" t="s">
        <v>537</v>
      </c>
      <c r="E44" s="177" t="s">
        <v>512</v>
      </c>
    </row>
    <row r="45" spans="1:5">
      <c r="A45" s="306"/>
      <c r="B45" s="310"/>
      <c r="C45" s="308"/>
      <c r="D45" s="182" t="s">
        <v>538</v>
      </c>
      <c r="E45" s="180" t="s">
        <v>512</v>
      </c>
    </row>
    <row r="46" spans="1:5" s="48" customFormat="1">
      <c r="A46" s="190" t="s">
        <v>134</v>
      </c>
      <c r="B46" s="192" t="s">
        <v>539</v>
      </c>
      <c r="C46" s="191"/>
      <c r="D46" s="171"/>
      <c r="E46" s="192"/>
    </row>
    <row r="47" spans="1:5" s="48" customFormat="1">
      <c r="A47" s="190" t="s">
        <v>63</v>
      </c>
      <c r="B47" s="312" t="s">
        <v>838</v>
      </c>
      <c r="C47" s="312"/>
      <c r="D47" s="171"/>
      <c r="E47" s="192"/>
    </row>
    <row r="48" spans="1:5" ht="31.5">
      <c r="A48" s="214">
        <v>1</v>
      </c>
      <c r="B48" s="213" t="s">
        <v>540</v>
      </c>
      <c r="C48" s="216" t="s">
        <v>536</v>
      </c>
      <c r="D48" s="177" t="s">
        <v>541</v>
      </c>
      <c r="E48" s="177" t="s">
        <v>512</v>
      </c>
    </row>
    <row r="49" spans="1:5" ht="31.5">
      <c r="A49" s="215">
        <v>2</v>
      </c>
      <c r="B49" s="213" t="s">
        <v>540</v>
      </c>
      <c r="C49" s="216" t="s">
        <v>536</v>
      </c>
      <c r="D49" s="178" t="s">
        <v>542</v>
      </c>
      <c r="E49" s="178" t="s">
        <v>512</v>
      </c>
    </row>
    <row r="50" spans="1:5" ht="47.25">
      <c r="A50" s="193">
        <v>3</v>
      </c>
      <c r="B50" s="194" t="s">
        <v>611</v>
      </c>
      <c r="C50" s="208" t="s">
        <v>612</v>
      </c>
      <c r="D50" s="182" t="s">
        <v>842</v>
      </c>
      <c r="E50" s="182" t="s">
        <v>613</v>
      </c>
    </row>
    <row r="51" spans="1:5">
      <c r="A51" s="190" t="s">
        <v>104</v>
      </c>
      <c r="B51" s="313" t="s">
        <v>831</v>
      </c>
      <c r="C51" s="313"/>
      <c r="D51" s="172"/>
      <c r="E51" s="172"/>
    </row>
    <row r="52" spans="1:5" ht="31.5">
      <c r="A52" s="200">
        <v>1</v>
      </c>
      <c r="B52" s="174" t="s">
        <v>834</v>
      </c>
      <c r="C52" s="205" t="s">
        <v>612</v>
      </c>
      <c r="D52" s="172"/>
      <c r="E52" s="174" t="s">
        <v>613</v>
      </c>
    </row>
    <row r="53" spans="1:5" s="48" customFormat="1">
      <c r="A53" s="190" t="s">
        <v>174</v>
      </c>
      <c r="B53" s="192" t="s">
        <v>543</v>
      </c>
      <c r="C53" s="191"/>
      <c r="D53" s="171"/>
      <c r="E53" s="192"/>
    </row>
    <row r="54" spans="1:5" s="48" customFormat="1">
      <c r="A54" s="190" t="s">
        <v>63</v>
      </c>
      <c r="B54" s="312" t="s">
        <v>838</v>
      </c>
      <c r="C54" s="312"/>
      <c r="D54" s="171"/>
      <c r="E54" s="192"/>
    </row>
    <row r="55" spans="1:5" ht="78.75">
      <c r="A55" s="196">
        <v>1</v>
      </c>
      <c r="B55" s="201" t="s">
        <v>288</v>
      </c>
      <c r="C55" s="202" t="s">
        <v>544</v>
      </c>
      <c r="D55" s="177" t="s">
        <v>545</v>
      </c>
      <c r="E55" s="177" t="s">
        <v>512</v>
      </c>
    </row>
    <row r="56" spans="1:5" ht="31.5">
      <c r="A56" s="193">
        <v>2</v>
      </c>
      <c r="B56" s="194" t="s">
        <v>546</v>
      </c>
      <c r="C56" s="202" t="s">
        <v>544</v>
      </c>
      <c r="D56" s="180" t="s">
        <v>547</v>
      </c>
      <c r="E56" s="180" t="s">
        <v>512</v>
      </c>
    </row>
    <row r="57" spans="1:5">
      <c r="A57" s="190" t="s">
        <v>104</v>
      </c>
      <c r="B57" s="312" t="s">
        <v>841</v>
      </c>
      <c r="C57" s="312"/>
      <c r="D57" s="312"/>
      <c r="E57" s="172"/>
    </row>
    <row r="58" spans="1:5" ht="47.25">
      <c r="A58" s="196">
        <v>1</v>
      </c>
      <c r="B58" s="201" t="s">
        <v>311</v>
      </c>
      <c r="C58" s="206" t="s">
        <v>614</v>
      </c>
      <c r="D58" s="181" t="s">
        <v>843</v>
      </c>
      <c r="E58" s="181" t="s">
        <v>613</v>
      </c>
    </row>
    <row r="59" spans="1:5" ht="47.25">
      <c r="A59" s="197">
        <v>2</v>
      </c>
      <c r="B59" s="198" t="s">
        <v>311</v>
      </c>
      <c r="C59" s="207" t="s">
        <v>615</v>
      </c>
      <c r="D59" s="209" t="s">
        <v>844</v>
      </c>
      <c r="E59" s="209" t="s">
        <v>613</v>
      </c>
    </row>
    <row r="60" spans="1:5" ht="47.25">
      <c r="A60" s="197">
        <v>3</v>
      </c>
      <c r="B60" s="198" t="s">
        <v>311</v>
      </c>
      <c r="C60" s="207" t="s">
        <v>616</v>
      </c>
      <c r="D60" s="209" t="s">
        <v>845</v>
      </c>
      <c r="E60" s="209" t="s">
        <v>613</v>
      </c>
    </row>
    <row r="61" spans="1:5" ht="47.25">
      <c r="A61" s="193">
        <v>4</v>
      </c>
      <c r="B61" s="194" t="s">
        <v>617</v>
      </c>
      <c r="C61" s="208" t="s">
        <v>618</v>
      </c>
      <c r="D61" s="182" t="s">
        <v>846</v>
      </c>
      <c r="E61" s="182" t="s">
        <v>619</v>
      </c>
    </row>
    <row r="62" spans="1:5">
      <c r="A62" s="190" t="s">
        <v>687</v>
      </c>
      <c r="B62" s="313" t="s">
        <v>831</v>
      </c>
      <c r="C62" s="313"/>
      <c r="D62" s="172"/>
      <c r="E62" s="172"/>
    </row>
    <row r="63" spans="1:5" ht="31.5">
      <c r="A63" s="196">
        <v>1</v>
      </c>
      <c r="B63" s="181" t="s">
        <v>656</v>
      </c>
      <c r="C63" s="196" t="s">
        <v>655</v>
      </c>
      <c r="D63" s="177" t="s">
        <v>832</v>
      </c>
      <c r="E63" s="181" t="s">
        <v>613</v>
      </c>
    </row>
    <row r="64" spans="1:5" ht="31.5">
      <c r="A64" s="197">
        <v>2</v>
      </c>
      <c r="B64" s="209" t="s">
        <v>656</v>
      </c>
      <c r="C64" s="197" t="s">
        <v>615</v>
      </c>
      <c r="D64" s="178" t="s">
        <v>832</v>
      </c>
      <c r="E64" s="209" t="s">
        <v>613</v>
      </c>
    </row>
    <row r="65" spans="1:5" ht="31.5">
      <c r="A65" s="197">
        <v>3</v>
      </c>
      <c r="B65" s="209" t="s">
        <v>656</v>
      </c>
      <c r="C65" s="197" t="s">
        <v>616</v>
      </c>
      <c r="D65" s="178" t="s">
        <v>832</v>
      </c>
      <c r="E65" s="209" t="s">
        <v>613</v>
      </c>
    </row>
    <row r="66" spans="1:5" ht="31.5">
      <c r="A66" s="193">
        <v>4</v>
      </c>
      <c r="B66" s="182" t="s">
        <v>657</v>
      </c>
      <c r="C66" s="193" t="s">
        <v>618</v>
      </c>
      <c r="D66" s="180" t="s">
        <v>832</v>
      </c>
      <c r="E66" s="182" t="s">
        <v>613</v>
      </c>
    </row>
    <row r="67" spans="1:5">
      <c r="A67" s="190" t="s">
        <v>182</v>
      </c>
      <c r="B67" s="192" t="s">
        <v>548</v>
      </c>
      <c r="C67" s="203"/>
      <c r="D67" s="174"/>
      <c r="E67" s="204"/>
    </row>
    <row r="68" spans="1:5">
      <c r="A68" s="190" t="s">
        <v>63</v>
      </c>
      <c r="B68" s="312" t="s">
        <v>838</v>
      </c>
      <c r="C68" s="312"/>
      <c r="D68" s="174"/>
      <c r="E68" s="204"/>
    </row>
    <row r="69" spans="1:5" ht="31.5">
      <c r="A69" s="305">
        <v>1</v>
      </c>
      <c r="B69" s="317" t="s">
        <v>549</v>
      </c>
      <c r="C69" s="318" t="s">
        <v>550</v>
      </c>
      <c r="D69" s="177" t="s">
        <v>551</v>
      </c>
      <c r="E69" s="177" t="s">
        <v>512</v>
      </c>
    </row>
    <row r="70" spans="1:5">
      <c r="A70" s="316"/>
      <c r="B70" s="309"/>
      <c r="C70" s="319"/>
      <c r="D70" s="178" t="s">
        <v>552</v>
      </c>
      <c r="E70" s="178" t="s">
        <v>512</v>
      </c>
    </row>
    <row r="71" spans="1:5">
      <c r="A71" s="316"/>
      <c r="B71" s="309"/>
      <c r="C71" s="319"/>
      <c r="D71" s="178" t="s">
        <v>553</v>
      </c>
      <c r="E71" s="178" t="s">
        <v>512</v>
      </c>
    </row>
    <row r="72" spans="1:5">
      <c r="A72" s="218">
        <v>2</v>
      </c>
      <c r="B72" s="217" t="s">
        <v>554</v>
      </c>
      <c r="C72" s="219" t="s">
        <v>555</v>
      </c>
      <c r="D72" s="178" t="s">
        <v>556</v>
      </c>
      <c r="E72" s="178" t="s">
        <v>512</v>
      </c>
    </row>
    <row r="73" spans="1:5">
      <c r="A73" s="301">
        <v>3</v>
      </c>
      <c r="B73" s="299" t="s">
        <v>554</v>
      </c>
      <c r="C73" s="303" t="s">
        <v>555</v>
      </c>
      <c r="D73" s="178" t="s">
        <v>557</v>
      </c>
      <c r="E73" s="178" t="s">
        <v>512</v>
      </c>
    </row>
    <row r="74" spans="1:5" ht="31.5">
      <c r="A74" s="301"/>
      <c r="B74" s="299"/>
      <c r="C74" s="303"/>
      <c r="D74" s="178" t="s">
        <v>558</v>
      </c>
      <c r="E74" s="178" t="s">
        <v>512</v>
      </c>
    </row>
    <row r="75" spans="1:5" ht="31.5">
      <c r="A75" s="302"/>
      <c r="B75" s="300"/>
      <c r="C75" s="304"/>
      <c r="D75" s="178" t="s">
        <v>559</v>
      </c>
      <c r="E75" s="178" t="s">
        <v>512</v>
      </c>
    </row>
    <row r="76" spans="1:5">
      <c r="A76" s="316">
        <v>4</v>
      </c>
      <c r="B76" s="309" t="s">
        <v>560</v>
      </c>
      <c r="C76" s="311" t="s">
        <v>561</v>
      </c>
      <c r="D76" s="178" t="s">
        <v>562</v>
      </c>
      <c r="E76" s="178" t="s">
        <v>512</v>
      </c>
    </row>
    <row r="77" spans="1:5" ht="31.5">
      <c r="A77" s="306"/>
      <c r="B77" s="310"/>
      <c r="C77" s="308"/>
      <c r="D77" s="180" t="s">
        <v>563</v>
      </c>
      <c r="E77" s="180" t="s">
        <v>512</v>
      </c>
    </row>
    <row r="78" spans="1:5">
      <c r="A78" s="190" t="s">
        <v>104</v>
      </c>
      <c r="B78" s="222" t="s">
        <v>839</v>
      </c>
      <c r="C78" s="222"/>
      <c r="D78" s="172"/>
      <c r="E78" s="172"/>
    </row>
    <row r="79" spans="1:5" ht="31.5">
      <c r="A79" s="196">
        <v>1</v>
      </c>
      <c r="B79" s="201" t="s">
        <v>560</v>
      </c>
      <c r="C79" s="206" t="s">
        <v>561</v>
      </c>
      <c r="D79" s="181" t="s">
        <v>668</v>
      </c>
      <c r="E79" s="177"/>
    </row>
    <row r="80" spans="1:5">
      <c r="A80" s="193">
        <v>2</v>
      </c>
      <c r="B80" s="194" t="s">
        <v>669</v>
      </c>
      <c r="C80" s="208" t="s">
        <v>555</v>
      </c>
      <c r="D80" s="182" t="s">
        <v>660</v>
      </c>
      <c r="E80" s="180"/>
    </row>
    <row r="81" spans="1:5">
      <c r="A81" s="190" t="s">
        <v>687</v>
      </c>
      <c r="B81" s="222" t="s">
        <v>841</v>
      </c>
      <c r="C81" s="222"/>
      <c r="D81" s="172"/>
      <c r="E81" s="172"/>
    </row>
    <row r="82" spans="1:5" ht="31.5">
      <c r="A82" s="200"/>
      <c r="B82" s="204" t="s">
        <v>620</v>
      </c>
      <c r="C82" s="205" t="s">
        <v>621</v>
      </c>
      <c r="D82" s="174" t="s">
        <v>622</v>
      </c>
      <c r="E82" s="174" t="s">
        <v>507</v>
      </c>
    </row>
    <row r="83" spans="1:5">
      <c r="A83" s="190" t="s">
        <v>188</v>
      </c>
      <c r="B83" s="192" t="s">
        <v>564</v>
      </c>
      <c r="C83" s="203"/>
      <c r="D83" s="174"/>
      <c r="E83" s="204"/>
    </row>
    <row r="84" spans="1:5">
      <c r="A84" s="190" t="s">
        <v>63</v>
      </c>
      <c r="B84" s="222" t="s">
        <v>838</v>
      </c>
      <c r="C84" s="222"/>
      <c r="D84" s="174"/>
      <c r="E84" s="204"/>
    </row>
    <row r="85" spans="1:5" ht="31.5">
      <c r="A85" s="305">
        <v>1</v>
      </c>
      <c r="B85" s="305" t="s">
        <v>565</v>
      </c>
      <c r="C85" s="307" t="s">
        <v>566</v>
      </c>
      <c r="D85" s="183" t="s">
        <v>567</v>
      </c>
      <c r="E85" s="177" t="s">
        <v>512</v>
      </c>
    </row>
    <row r="86" spans="1:5">
      <c r="A86" s="306"/>
      <c r="B86" s="306"/>
      <c r="C86" s="308"/>
      <c r="D86" s="185" t="s">
        <v>568</v>
      </c>
      <c r="E86" s="180" t="s">
        <v>512</v>
      </c>
    </row>
    <row r="87" spans="1:5">
      <c r="A87" s="305">
        <v>2</v>
      </c>
      <c r="B87" s="305" t="s">
        <v>565</v>
      </c>
      <c r="C87" s="307" t="s">
        <v>566</v>
      </c>
      <c r="D87" s="220" t="s">
        <v>569</v>
      </c>
      <c r="E87" s="221" t="s">
        <v>512</v>
      </c>
    </row>
    <row r="88" spans="1:5" ht="31.5">
      <c r="A88" s="306"/>
      <c r="B88" s="306"/>
      <c r="C88" s="308"/>
      <c r="D88" s="184" t="s">
        <v>570</v>
      </c>
      <c r="E88" s="178" t="s">
        <v>512</v>
      </c>
    </row>
    <row r="89" spans="1:5">
      <c r="A89" s="316">
        <v>3</v>
      </c>
      <c r="B89" s="309" t="s">
        <v>571</v>
      </c>
      <c r="C89" s="311" t="s">
        <v>572</v>
      </c>
      <c r="D89" s="184" t="s">
        <v>573</v>
      </c>
      <c r="E89" s="178" t="s">
        <v>512</v>
      </c>
    </row>
    <row r="90" spans="1:5">
      <c r="A90" s="316"/>
      <c r="B90" s="309"/>
      <c r="C90" s="311"/>
      <c r="D90" s="184" t="s">
        <v>574</v>
      </c>
      <c r="E90" s="178" t="s">
        <v>512</v>
      </c>
    </row>
    <row r="91" spans="1:5">
      <c r="A91" s="306"/>
      <c r="B91" s="310"/>
      <c r="C91" s="308"/>
      <c r="D91" s="185" t="s">
        <v>575</v>
      </c>
      <c r="E91" s="180" t="s">
        <v>512</v>
      </c>
    </row>
    <row r="92" spans="1:5">
      <c r="A92" s="190" t="s">
        <v>104</v>
      </c>
      <c r="B92" s="222" t="s">
        <v>839</v>
      </c>
      <c r="C92" s="222"/>
      <c r="D92" s="172"/>
      <c r="E92" s="172"/>
    </row>
    <row r="93" spans="1:5">
      <c r="A93" s="206">
        <v>1</v>
      </c>
      <c r="B93" s="181" t="s">
        <v>670</v>
      </c>
      <c r="C93" s="206" t="s">
        <v>671</v>
      </c>
      <c r="D93" s="181" t="s">
        <v>660</v>
      </c>
      <c r="E93" s="177"/>
    </row>
    <row r="94" spans="1:5">
      <c r="A94" s="208">
        <v>2</v>
      </c>
      <c r="B94" s="182" t="s">
        <v>672</v>
      </c>
      <c r="C94" s="208" t="s">
        <v>671</v>
      </c>
      <c r="D94" s="182" t="s">
        <v>673</v>
      </c>
      <c r="E94" s="180"/>
    </row>
    <row r="95" spans="1:5">
      <c r="A95" s="190" t="s">
        <v>687</v>
      </c>
      <c r="B95" s="222" t="s">
        <v>841</v>
      </c>
      <c r="C95" s="222"/>
      <c r="D95" s="172"/>
      <c r="E95" s="172"/>
    </row>
    <row r="96" spans="1:5" ht="31.5">
      <c r="A96" s="206">
        <v>1</v>
      </c>
      <c r="B96" s="181" t="s">
        <v>623</v>
      </c>
      <c r="C96" s="206" t="s">
        <v>624</v>
      </c>
      <c r="D96" s="181" t="s">
        <v>625</v>
      </c>
      <c r="E96" s="181" t="s">
        <v>613</v>
      </c>
    </row>
    <row r="97" spans="1:5">
      <c r="A97" s="208">
        <v>2</v>
      </c>
      <c r="B97" s="182" t="s">
        <v>626</v>
      </c>
      <c r="C97" s="208" t="s">
        <v>627</v>
      </c>
      <c r="D97" s="182" t="s">
        <v>628</v>
      </c>
      <c r="E97" s="182" t="s">
        <v>507</v>
      </c>
    </row>
    <row r="98" spans="1:5">
      <c r="A98" s="190" t="s">
        <v>833</v>
      </c>
      <c r="B98" s="313" t="s">
        <v>831</v>
      </c>
      <c r="C98" s="313"/>
      <c r="D98" s="172"/>
      <c r="E98" s="172"/>
    </row>
    <row r="99" spans="1:5">
      <c r="A99" s="205">
        <v>1</v>
      </c>
      <c r="B99" s="174" t="s">
        <v>835</v>
      </c>
      <c r="C99" s="205" t="s">
        <v>658</v>
      </c>
      <c r="D99" s="172"/>
      <c r="E99" s="174" t="s">
        <v>613</v>
      </c>
    </row>
    <row r="100" spans="1:5" s="48" customFormat="1">
      <c r="A100" s="190" t="s">
        <v>192</v>
      </c>
      <c r="B100" s="192" t="s">
        <v>576</v>
      </c>
      <c r="C100" s="191"/>
      <c r="D100" s="186"/>
      <c r="E100" s="192"/>
    </row>
    <row r="101" spans="1:5" s="48" customFormat="1">
      <c r="A101" s="190" t="s">
        <v>63</v>
      </c>
      <c r="B101" s="312" t="s">
        <v>838</v>
      </c>
      <c r="C101" s="312"/>
      <c r="D101" s="186"/>
      <c r="E101" s="192"/>
    </row>
    <row r="102" spans="1:5" s="48" customFormat="1" ht="63">
      <c r="A102" s="196">
        <v>1</v>
      </c>
      <c r="B102" s="201" t="s">
        <v>577</v>
      </c>
      <c r="C102" s="196" t="s">
        <v>578</v>
      </c>
      <c r="D102" s="183" t="s">
        <v>579</v>
      </c>
      <c r="E102" s="177" t="s">
        <v>512</v>
      </c>
    </row>
    <row r="103" spans="1:5" s="48" customFormat="1">
      <c r="A103" s="193">
        <v>2</v>
      </c>
      <c r="B103" s="194" t="s">
        <v>580</v>
      </c>
      <c r="C103" s="195" t="s">
        <v>581</v>
      </c>
      <c r="D103" s="185" t="s">
        <v>582</v>
      </c>
      <c r="E103" s="180" t="s">
        <v>512</v>
      </c>
    </row>
    <row r="104" spans="1:5" s="48" customFormat="1">
      <c r="A104" s="190" t="s">
        <v>104</v>
      </c>
      <c r="B104" s="222" t="s">
        <v>841</v>
      </c>
      <c r="C104" s="222"/>
      <c r="D104" s="172"/>
      <c r="E104" s="172"/>
    </row>
    <row r="105" spans="1:5" s="48" customFormat="1">
      <c r="A105" s="196">
        <v>1</v>
      </c>
      <c r="B105" s="201" t="s">
        <v>629</v>
      </c>
      <c r="C105" s="196" t="s">
        <v>630</v>
      </c>
      <c r="D105" s="181" t="s">
        <v>631</v>
      </c>
      <c r="E105" s="181" t="s">
        <v>507</v>
      </c>
    </row>
    <row r="106" spans="1:5" s="48" customFormat="1">
      <c r="A106" s="193">
        <v>2</v>
      </c>
      <c r="B106" s="194" t="s">
        <v>632</v>
      </c>
      <c r="C106" s="193" t="s">
        <v>633</v>
      </c>
      <c r="D106" s="182" t="s">
        <v>634</v>
      </c>
      <c r="E106" s="182" t="s">
        <v>507</v>
      </c>
    </row>
    <row r="107" spans="1:5">
      <c r="A107" s="190" t="s">
        <v>204</v>
      </c>
      <c r="B107" s="192" t="s">
        <v>583</v>
      </c>
      <c r="C107" s="203"/>
      <c r="D107" s="187"/>
      <c r="E107" s="204"/>
    </row>
    <row r="108" spans="1:5">
      <c r="A108" s="190" t="s">
        <v>63</v>
      </c>
      <c r="B108" s="312" t="s">
        <v>838</v>
      </c>
      <c r="C108" s="312"/>
      <c r="D108" s="187"/>
      <c r="E108" s="204"/>
    </row>
    <row r="109" spans="1:5" ht="31.5">
      <c r="A109" s="305">
        <v>1</v>
      </c>
      <c r="B109" s="317" t="s">
        <v>584</v>
      </c>
      <c r="C109" s="307" t="s">
        <v>585</v>
      </c>
      <c r="D109" s="183" t="s">
        <v>586</v>
      </c>
      <c r="E109" s="177" t="s">
        <v>512</v>
      </c>
    </row>
    <row r="110" spans="1:5" ht="31.5">
      <c r="A110" s="316"/>
      <c r="B110" s="309"/>
      <c r="C110" s="311"/>
      <c r="D110" s="184" t="s">
        <v>587</v>
      </c>
      <c r="E110" s="178" t="s">
        <v>512</v>
      </c>
    </row>
    <row r="111" spans="1:5" ht="31.5">
      <c r="A111" s="193">
        <v>2</v>
      </c>
      <c r="B111" s="194"/>
      <c r="C111" s="195" t="s">
        <v>505</v>
      </c>
      <c r="D111" s="182" t="s">
        <v>588</v>
      </c>
      <c r="E111" s="180" t="s">
        <v>512</v>
      </c>
    </row>
    <row r="112" spans="1:5">
      <c r="A112" s="200"/>
      <c r="B112" s="204"/>
      <c r="C112" s="203"/>
      <c r="D112" s="174"/>
      <c r="E112" s="172"/>
    </row>
    <row r="113" spans="1:5">
      <c r="A113" s="190" t="s">
        <v>104</v>
      </c>
      <c r="B113" s="222" t="s">
        <v>839</v>
      </c>
      <c r="C113" s="222"/>
      <c r="D113" s="172"/>
      <c r="E113" s="172"/>
    </row>
    <row r="114" spans="1:5">
      <c r="A114" s="206">
        <v>1</v>
      </c>
      <c r="B114" s="181" t="s">
        <v>662</v>
      </c>
      <c r="C114" s="206" t="s">
        <v>585</v>
      </c>
      <c r="D114" s="181" t="s">
        <v>660</v>
      </c>
      <c r="E114" s="177"/>
    </row>
    <row r="115" spans="1:5">
      <c r="A115" s="207">
        <v>2</v>
      </c>
      <c r="B115" s="209" t="s">
        <v>584</v>
      </c>
      <c r="C115" s="207" t="s">
        <v>585</v>
      </c>
      <c r="D115" s="209" t="s">
        <v>660</v>
      </c>
      <c r="E115" s="178"/>
    </row>
    <row r="116" spans="1:5">
      <c r="A116" s="207">
        <v>3</v>
      </c>
      <c r="B116" s="209" t="s">
        <v>343</v>
      </c>
      <c r="C116" s="207" t="s">
        <v>505</v>
      </c>
      <c r="D116" s="209" t="s">
        <v>660</v>
      </c>
      <c r="E116" s="178"/>
    </row>
    <row r="117" spans="1:5">
      <c r="A117" s="207">
        <v>4</v>
      </c>
      <c r="B117" s="209" t="s">
        <v>663</v>
      </c>
      <c r="C117" s="207" t="s">
        <v>505</v>
      </c>
      <c r="D117" s="209" t="s">
        <v>660</v>
      </c>
      <c r="E117" s="178"/>
    </row>
    <row r="118" spans="1:5">
      <c r="A118" s="207">
        <v>5</v>
      </c>
      <c r="B118" s="209" t="s">
        <v>664</v>
      </c>
      <c r="C118" s="207" t="s">
        <v>505</v>
      </c>
      <c r="D118" s="209" t="s">
        <v>660</v>
      </c>
      <c r="E118" s="178"/>
    </row>
    <row r="119" spans="1:5">
      <c r="A119" s="208">
        <v>6</v>
      </c>
      <c r="B119" s="182" t="s">
        <v>665</v>
      </c>
      <c r="C119" s="208" t="s">
        <v>505</v>
      </c>
      <c r="D119" s="182" t="s">
        <v>660</v>
      </c>
      <c r="E119" s="180"/>
    </row>
    <row r="120" spans="1:5">
      <c r="A120" s="190" t="s">
        <v>687</v>
      </c>
      <c r="B120" s="222" t="s">
        <v>841</v>
      </c>
      <c r="C120" s="222"/>
      <c r="D120" s="172"/>
      <c r="E120" s="172"/>
    </row>
    <row r="121" spans="1:5" ht="31.5">
      <c r="A121" s="200">
        <v>1</v>
      </c>
      <c r="B121" s="204" t="s">
        <v>645</v>
      </c>
      <c r="C121" s="205" t="s">
        <v>646</v>
      </c>
      <c r="D121" s="174" t="s">
        <v>647</v>
      </c>
      <c r="E121" s="174" t="s">
        <v>613</v>
      </c>
    </row>
    <row r="122" spans="1:5">
      <c r="A122" s="190" t="s">
        <v>833</v>
      </c>
      <c r="B122" s="313" t="s">
        <v>831</v>
      </c>
      <c r="C122" s="313"/>
      <c r="D122" s="172"/>
      <c r="E122" s="172"/>
    </row>
    <row r="123" spans="1:5" ht="31.5">
      <c r="A123" s="200">
        <v>1</v>
      </c>
      <c r="B123" s="174" t="s">
        <v>659</v>
      </c>
      <c r="C123" s="205" t="s">
        <v>646</v>
      </c>
      <c r="D123" s="172"/>
      <c r="E123" s="174" t="s">
        <v>613</v>
      </c>
    </row>
    <row r="124" spans="1:5">
      <c r="A124" s="190" t="s">
        <v>223</v>
      </c>
      <c r="B124" s="192" t="s">
        <v>589</v>
      </c>
      <c r="C124" s="203"/>
      <c r="D124" s="172"/>
      <c r="E124" s="204"/>
    </row>
    <row r="125" spans="1:5">
      <c r="A125" s="190" t="s">
        <v>63</v>
      </c>
      <c r="B125" s="312" t="s">
        <v>838</v>
      </c>
      <c r="C125" s="312"/>
      <c r="D125" s="172"/>
      <c r="E125" s="204"/>
    </row>
    <row r="126" spans="1:5">
      <c r="A126" s="305">
        <v>1</v>
      </c>
      <c r="B126" s="317" t="s">
        <v>590</v>
      </c>
      <c r="C126" s="307" t="s">
        <v>585</v>
      </c>
      <c r="D126" s="183" t="s">
        <v>591</v>
      </c>
      <c r="E126" s="177" t="s">
        <v>512</v>
      </c>
    </row>
    <row r="127" spans="1:5">
      <c r="A127" s="316"/>
      <c r="B127" s="309"/>
      <c r="C127" s="311"/>
      <c r="D127" s="184" t="s">
        <v>592</v>
      </c>
      <c r="E127" s="178" t="s">
        <v>512</v>
      </c>
    </row>
    <row r="128" spans="1:5">
      <c r="A128" s="306"/>
      <c r="B128" s="310"/>
      <c r="C128" s="308"/>
      <c r="D128" s="185" t="s">
        <v>593</v>
      </c>
      <c r="E128" s="180" t="s">
        <v>512</v>
      </c>
    </row>
    <row r="129" spans="1:5">
      <c r="A129" s="223" t="s">
        <v>104</v>
      </c>
      <c r="B129" s="222" t="s">
        <v>839</v>
      </c>
      <c r="C129" s="222"/>
      <c r="D129" s="188"/>
      <c r="E129" s="224"/>
    </row>
    <row r="130" spans="1:5">
      <c r="A130" s="196">
        <v>1</v>
      </c>
      <c r="B130" s="201" t="s">
        <v>674</v>
      </c>
      <c r="C130" s="206" t="s">
        <v>457</v>
      </c>
      <c r="D130" s="181" t="s">
        <v>660</v>
      </c>
      <c r="E130" s="177"/>
    </row>
    <row r="131" spans="1:5">
      <c r="A131" s="197">
        <v>2</v>
      </c>
      <c r="B131" s="198" t="s">
        <v>675</v>
      </c>
      <c r="C131" s="207" t="s">
        <v>676</v>
      </c>
      <c r="D131" s="209" t="s">
        <v>660</v>
      </c>
      <c r="E131" s="178"/>
    </row>
    <row r="132" spans="1:5">
      <c r="A132" s="197">
        <v>3</v>
      </c>
      <c r="B132" s="198" t="s">
        <v>677</v>
      </c>
      <c r="C132" s="207" t="s">
        <v>676</v>
      </c>
      <c r="D132" s="209" t="s">
        <v>660</v>
      </c>
      <c r="E132" s="178"/>
    </row>
    <row r="133" spans="1:5">
      <c r="A133" s="193">
        <v>4</v>
      </c>
      <c r="B133" s="194" t="s">
        <v>678</v>
      </c>
      <c r="C133" s="208" t="s">
        <v>676</v>
      </c>
      <c r="D133" s="182" t="s">
        <v>660</v>
      </c>
      <c r="E133" s="180"/>
    </row>
    <row r="134" spans="1:5">
      <c r="A134" s="190" t="s">
        <v>687</v>
      </c>
      <c r="B134" s="222" t="s">
        <v>841</v>
      </c>
      <c r="C134" s="222"/>
      <c r="D134" s="172"/>
      <c r="E134" s="172"/>
    </row>
    <row r="135" spans="1:5" ht="31.5">
      <c r="A135" s="196">
        <v>1</v>
      </c>
      <c r="B135" s="201" t="s">
        <v>590</v>
      </c>
      <c r="C135" s="196" t="s">
        <v>648</v>
      </c>
      <c r="D135" s="181" t="s">
        <v>649</v>
      </c>
      <c r="E135" s="181" t="s">
        <v>650</v>
      </c>
    </row>
    <row r="136" spans="1:5">
      <c r="A136" s="197">
        <v>2</v>
      </c>
      <c r="B136" s="198" t="s">
        <v>590</v>
      </c>
      <c r="C136" s="207" t="s">
        <v>651</v>
      </c>
      <c r="D136" s="209" t="s">
        <v>652</v>
      </c>
      <c r="E136" s="209" t="s">
        <v>507</v>
      </c>
    </row>
    <row r="137" spans="1:5">
      <c r="A137" s="193">
        <v>3</v>
      </c>
      <c r="B137" s="194" t="s">
        <v>653</v>
      </c>
      <c r="C137" s="208" t="s">
        <v>654</v>
      </c>
      <c r="D137" s="182" t="s">
        <v>652</v>
      </c>
      <c r="E137" s="182" t="s">
        <v>507</v>
      </c>
    </row>
    <row r="138" spans="1:5">
      <c r="A138" s="190" t="s">
        <v>234</v>
      </c>
      <c r="B138" s="192" t="s">
        <v>635</v>
      </c>
      <c r="C138" s="191"/>
      <c r="D138" s="171"/>
      <c r="E138" s="192"/>
    </row>
    <row r="139" spans="1:5">
      <c r="A139" s="190" t="s">
        <v>63</v>
      </c>
      <c r="B139" s="222" t="s">
        <v>841</v>
      </c>
      <c r="C139" s="222"/>
      <c r="D139" s="222"/>
      <c r="E139" s="172"/>
    </row>
    <row r="140" spans="1:5" ht="78.75">
      <c r="A140" s="196">
        <v>1</v>
      </c>
      <c r="B140" s="201" t="s">
        <v>636</v>
      </c>
      <c r="C140" s="206" t="s">
        <v>637</v>
      </c>
      <c r="D140" s="177" t="s">
        <v>638</v>
      </c>
      <c r="E140" s="181" t="s">
        <v>507</v>
      </c>
    </row>
    <row r="141" spans="1:5">
      <c r="A141" s="197">
        <v>2</v>
      </c>
      <c r="B141" s="198" t="s">
        <v>639</v>
      </c>
      <c r="C141" s="207" t="s">
        <v>640</v>
      </c>
      <c r="D141" s="209" t="s">
        <v>641</v>
      </c>
      <c r="E141" s="209"/>
    </row>
    <row r="142" spans="1:5" ht="31.5">
      <c r="A142" s="197">
        <v>3</v>
      </c>
      <c r="B142" s="198" t="s">
        <v>642</v>
      </c>
      <c r="C142" s="207" t="s">
        <v>643</v>
      </c>
      <c r="D142" s="209" t="s">
        <v>929</v>
      </c>
      <c r="E142" s="209" t="s">
        <v>613</v>
      </c>
    </row>
    <row r="143" spans="1:5" ht="47.25">
      <c r="A143" s="218">
        <v>4</v>
      </c>
      <c r="B143" s="271" t="s">
        <v>928</v>
      </c>
      <c r="C143" s="272" t="s">
        <v>927</v>
      </c>
      <c r="D143" s="273" t="s">
        <v>930</v>
      </c>
      <c r="E143" s="273" t="s">
        <v>507</v>
      </c>
    </row>
    <row r="144" spans="1:5" ht="31.5">
      <c r="A144" s="193">
        <v>5</v>
      </c>
      <c r="B144" s="194" t="s">
        <v>377</v>
      </c>
      <c r="C144" s="208" t="s">
        <v>644</v>
      </c>
      <c r="D144" s="182" t="s">
        <v>836</v>
      </c>
      <c r="E144" s="182" t="s">
        <v>507</v>
      </c>
    </row>
    <row r="145" spans="1:5">
      <c r="A145" s="168"/>
      <c r="B145" s="169"/>
      <c r="C145" s="170"/>
      <c r="D145" s="175"/>
      <c r="E145" s="175"/>
    </row>
    <row r="146" spans="1:5">
      <c r="A146" s="314" t="s">
        <v>594</v>
      </c>
      <c r="B146" s="314"/>
      <c r="C146" s="314"/>
      <c r="D146" s="314"/>
      <c r="E146" s="314"/>
    </row>
    <row r="147" spans="1:5" ht="18.75">
      <c r="D147" s="315" t="s">
        <v>595</v>
      </c>
      <c r="E147" s="315"/>
    </row>
  </sheetData>
  <mergeCells count="59">
    <mergeCell ref="A1:E1"/>
    <mergeCell ref="A2:E2"/>
    <mergeCell ref="A7:A8"/>
    <mergeCell ref="B7:B8"/>
    <mergeCell ref="C7:C8"/>
    <mergeCell ref="B6:C6"/>
    <mergeCell ref="A37:A39"/>
    <mergeCell ref="B37:B39"/>
    <mergeCell ref="C37:C39"/>
    <mergeCell ref="B36:C36"/>
    <mergeCell ref="A9:A10"/>
    <mergeCell ref="B9:B10"/>
    <mergeCell ref="C9:C10"/>
    <mergeCell ref="A40:A41"/>
    <mergeCell ref="B40:B41"/>
    <mergeCell ref="C40:C41"/>
    <mergeCell ref="A44:A45"/>
    <mergeCell ref="B44:B45"/>
    <mergeCell ref="C44:C45"/>
    <mergeCell ref="B43:C43"/>
    <mergeCell ref="A69:A71"/>
    <mergeCell ref="B69:B71"/>
    <mergeCell ref="C69:C71"/>
    <mergeCell ref="B51:C51"/>
    <mergeCell ref="B54:C54"/>
    <mergeCell ref="B62:C62"/>
    <mergeCell ref="B68:C68"/>
    <mergeCell ref="B57:D57"/>
    <mergeCell ref="B47:C47"/>
    <mergeCell ref="B16:C16"/>
    <mergeCell ref="B23:C23"/>
    <mergeCell ref="A146:E146"/>
    <mergeCell ref="D147:E147"/>
    <mergeCell ref="A109:A110"/>
    <mergeCell ref="B109:B110"/>
    <mergeCell ref="C109:C110"/>
    <mergeCell ref="A126:A128"/>
    <mergeCell ref="B126:B128"/>
    <mergeCell ref="C126:C128"/>
    <mergeCell ref="B125:C125"/>
    <mergeCell ref="A89:A91"/>
    <mergeCell ref="B89:B91"/>
    <mergeCell ref="C89:C91"/>
    <mergeCell ref="A76:A77"/>
    <mergeCell ref="A87:A88"/>
    <mergeCell ref="B87:B88"/>
    <mergeCell ref="C87:C88"/>
    <mergeCell ref="B108:C108"/>
    <mergeCell ref="B122:C122"/>
    <mergeCell ref="B98:C98"/>
    <mergeCell ref="B101:C101"/>
    <mergeCell ref="B73:B75"/>
    <mergeCell ref="A73:A75"/>
    <mergeCell ref="C73:C75"/>
    <mergeCell ref="B85:B86"/>
    <mergeCell ref="C85:C86"/>
    <mergeCell ref="A85:A86"/>
    <mergeCell ref="B76:B77"/>
    <mergeCell ref="C76:C77"/>
  </mergeCells>
  <printOptions horizontalCentered="1"/>
  <pageMargins left="0.19685039370078741" right="0.19685039370078741" top="0.39370078740157483" bottom="0.39370078740157483" header="0.31496062992125984" footer="0.31496062992125984"/>
  <pageSetup paperSize="9" scale="85" fitToHeight="10000" orientation="landscape" r:id="rId1"/>
  <headerFooter>
    <oddFooter>&amp;R&amp;P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tabSelected="1" view="pageBreakPreview" topLeftCell="A37" zoomScale="80" zoomScaleNormal="60" zoomScaleSheetLayoutView="80" workbookViewId="0">
      <selection activeCell="C41" sqref="C41"/>
    </sheetView>
  </sheetViews>
  <sheetFormatPr defaultRowHeight="15.75"/>
  <cols>
    <col min="1" max="1" width="7.42578125" style="246" customWidth="1"/>
    <col min="2" max="2" width="28.140625" style="246" customWidth="1"/>
    <col min="3" max="3" width="25.7109375" style="79" customWidth="1"/>
    <col min="4" max="4" width="47.28515625" style="79" customWidth="1"/>
    <col min="5" max="5" width="57.85546875" style="80" bestFit="1" customWidth="1"/>
    <col min="6" max="6" width="11.5703125" style="74" customWidth="1"/>
    <col min="7" max="7" width="38.7109375" style="74" customWidth="1"/>
    <col min="8" max="8" width="44.7109375" style="74" customWidth="1"/>
    <col min="9" max="9" width="11.5703125" style="74" customWidth="1"/>
    <col min="10" max="10" width="9.140625" style="74"/>
    <col min="11" max="11" width="9.85546875" style="74" bestFit="1" customWidth="1"/>
    <col min="12" max="256" width="9.140625" style="74"/>
    <col min="257" max="257" width="9.5703125" style="74" customWidth="1"/>
    <col min="258" max="258" width="28.140625" style="74" customWidth="1"/>
    <col min="259" max="259" width="11.5703125" style="74" bestFit="1" customWidth="1"/>
    <col min="260" max="260" width="16.28515625" style="74" customWidth="1"/>
    <col min="261" max="261" width="12.85546875" style="74" customWidth="1"/>
    <col min="262" max="262" width="37.140625" style="74" customWidth="1"/>
    <col min="263" max="263" width="38.7109375" style="74" customWidth="1"/>
    <col min="264" max="264" width="44.7109375" style="74" customWidth="1"/>
    <col min="265" max="265" width="11.5703125" style="74" customWidth="1"/>
    <col min="266" max="266" width="9.140625" style="74"/>
    <col min="267" max="267" width="9.85546875" style="74" bestFit="1" customWidth="1"/>
    <col min="268" max="512" width="9.140625" style="74"/>
    <col min="513" max="513" width="9.5703125" style="74" customWidth="1"/>
    <col min="514" max="514" width="28.140625" style="74" customWidth="1"/>
    <col min="515" max="515" width="11.5703125" style="74" bestFit="1" customWidth="1"/>
    <col min="516" max="516" width="16.28515625" style="74" customWidth="1"/>
    <col min="517" max="517" width="12.85546875" style="74" customWidth="1"/>
    <col min="518" max="518" width="37.140625" style="74" customWidth="1"/>
    <col min="519" max="519" width="38.7109375" style="74" customWidth="1"/>
    <col min="520" max="520" width="44.7109375" style="74" customWidth="1"/>
    <col min="521" max="521" width="11.5703125" style="74" customWidth="1"/>
    <col min="522" max="522" width="9.140625" style="74"/>
    <col min="523" max="523" width="9.85546875" style="74" bestFit="1" customWidth="1"/>
    <col min="524" max="768" width="9.140625" style="74"/>
    <col min="769" max="769" width="9.5703125" style="74" customWidth="1"/>
    <col min="770" max="770" width="28.140625" style="74" customWidth="1"/>
    <col min="771" max="771" width="11.5703125" style="74" bestFit="1" customWidth="1"/>
    <col min="772" max="772" width="16.28515625" style="74" customWidth="1"/>
    <col min="773" max="773" width="12.85546875" style="74" customWidth="1"/>
    <col min="774" max="774" width="37.140625" style="74" customWidth="1"/>
    <col min="775" max="775" width="38.7109375" style="74" customWidth="1"/>
    <col min="776" max="776" width="44.7109375" style="74" customWidth="1"/>
    <col min="777" max="777" width="11.5703125" style="74" customWidth="1"/>
    <col min="778" max="778" width="9.140625" style="74"/>
    <col min="779" max="779" width="9.85546875" style="74" bestFit="1" customWidth="1"/>
    <col min="780" max="1024" width="9.140625" style="74"/>
    <col min="1025" max="1025" width="9.5703125" style="74" customWidth="1"/>
    <col min="1026" max="1026" width="28.140625" style="74" customWidth="1"/>
    <col min="1027" max="1027" width="11.5703125" style="74" bestFit="1" customWidth="1"/>
    <col min="1028" max="1028" width="16.28515625" style="74" customWidth="1"/>
    <col min="1029" max="1029" width="12.85546875" style="74" customWidth="1"/>
    <col min="1030" max="1030" width="37.140625" style="74" customWidth="1"/>
    <col min="1031" max="1031" width="38.7109375" style="74" customWidth="1"/>
    <col min="1032" max="1032" width="44.7109375" style="74" customWidth="1"/>
    <col min="1033" max="1033" width="11.5703125" style="74" customWidth="1"/>
    <col min="1034" max="1034" width="9.140625" style="74"/>
    <col min="1035" max="1035" width="9.85546875" style="74" bestFit="1" customWidth="1"/>
    <col min="1036" max="1280" width="9.140625" style="74"/>
    <col min="1281" max="1281" width="9.5703125" style="74" customWidth="1"/>
    <col min="1282" max="1282" width="28.140625" style="74" customWidth="1"/>
    <col min="1283" max="1283" width="11.5703125" style="74" bestFit="1" customWidth="1"/>
    <col min="1284" max="1284" width="16.28515625" style="74" customWidth="1"/>
    <col min="1285" max="1285" width="12.85546875" style="74" customWidth="1"/>
    <col min="1286" max="1286" width="37.140625" style="74" customWidth="1"/>
    <col min="1287" max="1287" width="38.7109375" style="74" customWidth="1"/>
    <col min="1288" max="1288" width="44.7109375" style="74" customWidth="1"/>
    <col min="1289" max="1289" width="11.5703125" style="74" customWidth="1"/>
    <col min="1290" max="1290" width="9.140625" style="74"/>
    <col min="1291" max="1291" width="9.85546875" style="74" bestFit="1" customWidth="1"/>
    <col min="1292" max="1536" width="9.140625" style="74"/>
    <col min="1537" max="1537" width="9.5703125" style="74" customWidth="1"/>
    <col min="1538" max="1538" width="28.140625" style="74" customWidth="1"/>
    <col min="1539" max="1539" width="11.5703125" style="74" bestFit="1" customWidth="1"/>
    <col min="1540" max="1540" width="16.28515625" style="74" customWidth="1"/>
    <col min="1541" max="1541" width="12.85546875" style="74" customWidth="1"/>
    <col min="1542" max="1542" width="37.140625" style="74" customWidth="1"/>
    <col min="1543" max="1543" width="38.7109375" style="74" customWidth="1"/>
    <col min="1544" max="1544" width="44.7109375" style="74" customWidth="1"/>
    <col min="1545" max="1545" width="11.5703125" style="74" customWidth="1"/>
    <col min="1546" max="1546" width="9.140625" style="74"/>
    <col min="1547" max="1547" width="9.85546875" style="74" bestFit="1" customWidth="1"/>
    <col min="1548" max="1792" width="9.140625" style="74"/>
    <col min="1793" max="1793" width="9.5703125" style="74" customWidth="1"/>
    <col min="1794" max="1794" width="28.140625" style="74" customWidth="1"/>
    <col min="1795" max="1795" width="11.5703125" style="74" bestFit="1" customWidth="1"/>
    <col min="1796" max="1796" width="16.28515625" style="74" customWidth="1"/>
    <col min="1797" max="1797" width="12.85546875" style="74" customWidth="1"/>
    <col min="1798" max="1798" width="37.140625" style="74" customWidth="1"/>
    <col min="1799" max="1799" width="38.7109375" style="74" customWidth="1"/>
    <col min="1800" max="1800" width="44.7109375" style="74" customWidth="1"/>
    <col min="1801" max="1801" width="11.5703125" style="74" customWidth="1"/>
    <col min="1802" max="1802" width="9.140625" style="74"/>
    <col min="1803" max="1803" width="9.85546875" style="74" bestFit="1" customWidth="1"/>
    <col min="1804" max="2048" width="9.140625" style="74"/>
    <col min="2049" max="2049" width="9.5703125" style="74" customWidth="1"/>
    <col min="2050" max="2050" width="28.140625" style="74" customWidth="1"/>
    <col min="2051" max="2051" width="11.5703125" style="74" bestFit="1" customWidth="1"/>
    <col min="2052" max="2052" width="16.28515625" style="74" customWidth="1"/>
    <col min="2053" max="2053" width="12.85546875" style="74" customWidth="1"/>
    <col min="2054" max="2054" width="37.140625" style="74" customWidth="1"/>
    <col min="2055" max="2055" width="38.7109375" style="74" customWidth="1"/>
    <col min="2056" max="2056" width="44.7109375" style="74" customWidth="1"/>
    <col min="2057" max="2057" width="11.5703125" style="74" customWidth="1"/>
    <col min="2058" max="2058" width="9.140625" style="74"/>
    <col min="2059" max="2059" width="9.85546875" style="74" bestFit="1" customWidth="1"/>
    <col min="2060" max="2304" width="9.140625" style="74"/>
    <col min="2305" max="2305" width="9.5703125" style="74" customWidth="1"/>
    <col min="2306" max="2306" width="28.140625" style="74" customWidth="1"/>
    <col min="2307" max="2307" width="11.5703125" style="74" bestFit="1" customWidth="1"/>
    <col min="2308" max="2308" width="16.28515625" style="74" customWidth="1"/>
    <col min="2309" max="2309" width="12.85546875" style="74" customWidth="1"/>
    <col min="2310" max="2310" width="37.140625" style="74" customWidth="1"/>
    <col min="2311" max="2311" width="38.7109375" style="74" customWidth="1"/>
    <col min="2312" max="2312" width="44.7109375" style="74" customWidth="1"/>
    <col min="2313" max="2313" width="11.5703125" style="74" customWidth="1"/>
    <col min="2314" max="2314" width="9.140625" style="74"/>
    <col min="2315" max="2315" width="9.85546875" style="74" bestFit="1" customWidth="1"/>
    <col min="2316" max="2560" width="9.140625" style="74"/>
    <col min="2561" max="2561" width="9.5703125" style="74" customWidth="1"/>
    <col min="2562" max="2562" width="28.140625" style="74" customWidth="1"/>
    <col min="2563" max="2563" width="11.5703125" style="74" bestFit="1" customWidth="1"/>
    <col min="2564" max="2564" width="16.28515625" style="74" customWidth="1"/>
    <col min="2565" max="2565" width="12.85546875" style="74" customWidth="1"/>
    <col min="2566" max="2566" width="37.140625" style="74" customWidth="1"/>
    <col min="2567" max="2567" width="38.7109375" style="74" customWidth="1"/>
    <col min="2568" max="2568" width="44.7109375" style="74" customWidth="1"/>
    <col min="2569" max="2569" width="11.5703125" style="74" customWidth="1"/>
    <col min="2570" max="2570" width="9.140625" style="74"/>
    <col min="2571" max="2571" width="9.85546875" style="74" bestFit="1" customWidth="1"/>
    <col min="2572" max="2816" width="9.140625" style="74"/>
    <col min="2817" max="2817" width="9.5703125" style="74" customWidth="1"/>
    <col min="2818" max="2818" width="28.140625" style="74" customWidth="1"/>
    <col min="2819" max="2819" width="11.5703125" style="74" bestFit="1" customWidth="1"/>
    <col min="2820" max="2820" width="16.28515625" style="74" customWidth="1"/>
    <col min="2821" max="2821" width="12.85546875" style="74" customWidth="1"/>
    <col min="2822" max="2822" width="37.140625" style="74" customWidth="1"/>
    <col min="2823" max="2823" width="38.7109375" style="74" customWidth="1"/>
    <col min="2824" max="2824" width="44.7109375" style="74" customWidth="1"/>
    <col min="2825" max="2825" width="11.5703125" style="74" customWidth="1"/>
    <col min="2826" max="2826" width="9.140625" style="74"/>
    <col min="2827" max="2827" width="9.85546875" style="74" bestFit="1" customWidth="1"/>
    <col min="2828" max="3072" width="9.140625" style="74"/>
    <col min="3073" max="3073" width="9.5703125" style="74" customWidth="1"/>
    <col min="3074" max="3074" width="28.140625" style="74" customWidth="1"/>
    <col min="3075" max="3075" width="11.5703125" style="74" bestFit="1" customWidth="1"/>
    <col min="3076" max="3076" width="16.28515625" style="74" customWidth="1"/>
    <col min="3077" max="3077" width="12.85546875" style="74" customWidth="1"/>
    <col min="3078" max="3078" width="37.140625" style="74" customWidth="1"/>
    <col min="3079" max="3079" width="38.7109375" style="74" customWidth="1"/>
    <col min="3080" max="3080" width="44.7109375" style="74" customWidth="1"/>
    <col min="3081" max="3081" width="11.5703125" style="74" customWidth="1"/>
    <col min="3082" max="3082" width="9.140625" style="74"/>
    <col min="3083" max="3083" width="9.85546875" style="74" bestFit="1" customWidth="1"/>
    <col min="3084" max="3328" width="9.140625" style="74"/>
    <col min="3329" max="3329" width="9.5703125" style="74" customWidth="1"/>
    <col min="3330" max="3330" width="28.140625" style="74" customWidth="1"/>
    <col min="3331" max="3331" width="11.5703125" style="74" bestFit="1" customWidth="1"/>
    <col min="3332" max="3332" width="16.28515625" style="74" customWidth="1"/>
    <col min="3333" max="3333" width="12.85546875" style="74" customWidth="1"/>
    <col min="3334" max="3334" width="37.140625" style="74" customWidth="1"/>
    <col min="3335" max="3335" width="38.7109375" style="74" customWidth="1"/>
    <col min="3336" max="3336" width="44.7109375" style="74" customWidth="1"/>
    <col min="3337" max="3337" width="11.5703125" style="74" customWidth="1"/>
    <col min="3338" max="3338" width="9.140625" style="74"/>
    <col min="3339" max="3339" width="9.85546875" style="74" bestFit="1" customWidth="1"/>
    <col min="3340" max="3584" width="9.140625" style="74"/>
    <col min="3585" max="3585" width="9.5703125" style="74" customWidth="1"/>
    <col min="3586" max="3586" width="28.140625" style="74" customWidth="1"/>
    <col min="3587" max="3587" width="11.5703125" style="74" bestFit="1" customWidth="1"/>
    <col min="3588" max="3588" width="16.28515625" style="74" customWidth="1"/>
    <col min="3589" max="3589" width="12.85546875" style="74" customWidth="1"/>
    <col min="3590" max="3590" width="37.140625" style="74" customWidth="1"/>
    <col min="3591" max="3591" width="38.7109375" style="74" customWidth="1"/>
    <col min="3592" max="3592" width="44.7109375" style="74" customWidth="1"/>
    <col min="3593" max="3593" width="11.5703125" style="74" customWidth="1"/>
    <col min="3594" max="3594" width="9.140625" style="74"/>
    <col min="3595" max="3595" width="9.85546875" style="74" bestFit="1" customWidth="1"/>
    <col min="3596" max="3840" width="9.140625" style="74"/>
    <col min="3841" max="3841" width="9.5703125" style="74" customWidth="1"/>
    <col min="3842" max="3842" width="28.140625" style="74" customWidth="1"/>
    <col min="3843" max="3843" width="11.5703125" style="74" bestFit="1" customWidth="1"/>
    <col min="3844" max="3844" width="16.28515625" style="74" customWidth="1"/>
    <col min="3845" max="3845" width="12.85546875" style="74" customWidth="1"/>
    <col min="3846" max="3846" width="37.140625" style="74" customWidth="1"/>
    <col min="3847" max="3847" width="38.7109375" style="74" customWidth="1"/>
    <col min="3848" max="3848" width="44.7109375" style="74" customWidth="1"/>
    <col min="3849" max="3849" width="11.5703125" style="74" customWidth="1"/>
    <col min="3850" max="3850" width="9.140625" style="74"/>
    <col min="3851" max="3851" width="9.85546875" style="74" bestFit="1" customWidth="1"/>
    <col min="3852" max="4096" width="9.140625" style="74"/>
    <col min="4097" max="4097" width="9.5703125" style="74" customWidth="1"/>
    <col min="4098" max="4098" width="28.140625" style="74" customWidth="1"/>
    <col min="4099" max="4099" width="11.5703125" style="74" bestFit="1" customWidth="1"/>
    <col min="4100" max="4100" width="16.28515625" style="74" customWidth="1"/>
    <col min="4101" max="4101" width="12.85546875" style="74" customWidth="1"/>
    <col min="4102" max="4102" width="37.140625" style="74" customWidth="1"/>
    <col min="4103" max="4103" width="38.7109375" style="74" customWidth="1"/>
    <col min="4104" max="4104" width="44.7109375" style="74" customWidth="1"/>
    <col min="4105" max="4105" width="11.5703125" style="74" customWidth="1"/>
    <col min="4106" max="4106" width="9.140625" style="74"/>
    <col min="4107" max="4107" width="9.85546875" style="74" bestFit="1" customWidth="1"/>
    <col min="4108" max="4352" width="9.140625" style="74"/>
    <col min="4353" max="4353" width="9.5703125" style="74" customWidth="1"/>
    <col min="4354" max="4354" width="28.140625" style="74" customWidth="1"/>
    <col min="4355" max="4355" width="11.5703125" style="74" bestFit="1" customWidth="1"/>
    <col min="4356" max="4356" width="16.28515625" style="74" customWidth="1"/>
    <col min="4357" max="4357" width="12.85546875" style="74" customWidth="1"/>
    <col min="4358" max="4358" width="37.140625" style="74" customWidth="1"/>
    <col min="4359" max="4359" width="38.7109375" style="74" customWidth="1"/>
    <col min="4360" max="4360" width="44.7109375" style="74" customWidth="1"/>
    <col min="4361" max="4361" width="11.5703125" style="74" customWidth="1"/>
    <col min="4362" max="4362" width="9.140625" style="74"/>
    <col min="4363" max="4363" width="9.85546875" style="74" bestFit="1" customWidth="1"/>
    <col min="4364" max="4608" width="9.140625" style="74"/>
    <col min="4609" max="4609" width="9.5703125" style="74" customWidth="1"/>
    <col min="4610" max="4610" width="28.140625" style="74" customWidth="1"/>
    <col min="4611" max="4611" width="11.5703125" style="74" bestFit="1" customWidth="1"/>
    <col min="4612" max="4612" width="16.28515625" style="74" customWidth="1"/>
    <col min="4613" max="4613" width="12.85546875" style="74" customWidth="1"/>
    <col min="4614" max="4614" width="37.140625" style="74" customWidth="1"/>
    <col min="4615" max="4615" width="38.7109375" style="74" customWidth="1"/>
    <col min="4616" max="4616" width="44.7109375" style="74" customWidth="1"/>
    <col min="4617" max="4617" width="11.5703125" style="74" customWidth="1"/>
    <col min="4618" max="4618" width="9.140625" style="74"/>
    <col min="4619" max="4619" width="9.85546875" style="74" bestFit="1" customWidth="1"/>
    <col min="4620" max="4864" width="9.140625" style="74"/>
    <col min="4865" max="4865" width="9.5703125" style="74" customWidth="1"/>
    <col min="4866" max="4866" width="28.140625" style="74" customWidth="1"/>
    <col min="4867" max="4867" width="11.5703125" style="74" bestFit="1" customWidth="1"/>
    <col min="4868" max="4868" width="16.28515625" style="74" customWidth="1"/>
    <col min="4869" max="4869" width="12.85546875" style="74" customWidth="1"/>
    <col min="4870" max="4870" width="37.140625" style="74" customWidth="1"/>
    <col min="4871" max="4871" width="38.7109375" style="74" customWidth="1"/>
    <col min="4872" max="4872" width="44.7109375" style="74" customWidth="1"/>
    <col min="4873" max="4873" width="11.5703125" style="74" customWidth="1"/>
    <col min="4874" max="4874" width="9.140625" style="74"/>
    <col min="4875" max="4875" width="9.85546875" style="74" bestFit="1" customWidth="1"/>
    <col min="4876" max="5120" width="9.140625" style="74"/>
    <col min="5121" max="5121" width="9.5703125" style="74" customWidth="1"/>
    <col min="5122" max="5122" width="28.140625" style="74" customWidth="1"/>
    <col min="5123" max="5123" width="11.5703125" style="74" bestFit="1" customWidth="1"/>
    <col min="5124" max="5124" width="16.28515625" style="74" customWidth="1"/>
    <col min="5125" max="5125" width="12.85546875" style="74" customWidth="1"/>
    <col min="5126" max="5126" width="37.140625" style="74" customWidth="1"/>
    <col min="5127" max="5127" width="38.7109375" style="74" customWidth="1"/>
    <col min="5128" max="5128" width="44.7109375" style="74" customWidth="1"/>
    <col min="5129" max="5129" width="11.5703125" style="74" customWidth="1"/>
    <col min="5130" max="5130" width="9.140625" style="74"/>
    <col min="5131" max="5131" width="9.85546875" style="74" bestFit="1" customWidth="1"/>
    <col min="5132" max="5376" width="9.140625" style="74"/>
    <col min="5377" max="5377" width="9.5703125" style="74" customWidth="1"/>
    <col min="5378" max="5378" width="28.140625" style="74" customWidth="1"/>
    <col min="5379" max="5379" width="11.5703125" style="74" bestFit="1" customWidth="1"/>
    <col min="5380" max="5380" width="16.28515625" style="74" customWidth="1"/>
    <col min="5381" max="5381" width="12.85546875" style="74" customWidth="1"/>
    <col min="5382" max="5382" width="37.140625" style="74" customWidth="1"/>
    <col min="5383" max="5383" width="38.7109375" style="74" customWidth="1"/>
    <col min="5384" max="5384" width="44.7109375" style="74" customWidth="1"/>
    <col min="5385" max="5385" width="11.5703125" style="74" customWidth="1"/>
    <col min="5386" max="5386" width="9.140625" style="74"/>
    <col min="5387" max="5387" width="9.85546875" style="74" bestFit="1" customWidth="1"/>
    <col min="5388" max="5632" width="9.140625" style="74"/>
    <col min="5633" max="5633" width="9.5703125" style="74" customWidth="1"/>
    <col min="5634" max="5634" width="28.140625" style="74" customWidth="1"/>
    <col min="5635" max="5635" width="11.5703125" style="74" bestFit="1" customWidth="1"/>
    <col min="5636" max="5636" width="16.28515625" style="74" customWidth="1"/>
    <col min="5637" max="5637" width="12.85546875" style="74" customWidth="1"/>
    <col min="5638" max="5638" width="37.140625" style="74" customWidth="1"/>
    <col min="5639" max="5639" width="38.7109375" style="74" customWidth="1"/>
    <col min="5640" max="5640" width="44.7109375" style="74" customWidth="1"/>
    <col min="5641" max="5641" width="11.5703125" style="74" customWidth="1"/>
    <col min="5642" max="5642" width="9.140625" style="74"/>
    <col min="5643" max="5643" width="9.85546875" style="74" bestFit="1" customWidth="1"/>
    <col min="5644" max="5888" width="9.140625" style="74"/>
    <col min="5889" max="5889" width="9.5703125" style="74" customWidth="1"/>
    <col min="5890" max="5890" width="28.140625" style="74" customWidth="1"/>
    <col min="5891" max="5891" width="11.5703125" style="74" bestFit="1" customWidth="1"/>
    <col min="5892" max="5892" width="16.28515625" style="74" customWidth="1"/>
    <col min="5893" max="5893" width="12.85546875" style="74" customWidth="1"/>
    <col min="5894" max="5894" width="37.140625" style="74" customWidth="1"/>
    <col min="5895" max="5895" width="38.7109375" style="74" customWidth="1"/>
    <col min="5896" max="5896" width="44.7109375" style="74" customWidth="1"/>
    <col min="5897" max="5897" width="11.5703125" style="74" customWidth="1"/>
    <col min="5898" max="5898" width="9.140625" style="74"/>
    <col min="5899" max="5899" width="9.85546875" style="74" bestFit="1" customWidth="1"/>
    <col min="5900" max="6144" width="9.140625" style="74"/>
    <col min="6145" max="6145" width="9.5703125" style="74" customWidth="1"/>
    <col min="6146" max="6146" width="28.140625" style="74" customWidth="1"/>
    <col min="6147" max="6147" width="11.5703125" style="74" bestFit="1" customWidth="1"/>
    <col min="6148" max="6148" width="16.28515625" style="74" customWidth="1"/>
    <col min="6149" max="6149" width="12.85546875" style="74" customWidth="1"/>
    <col min="6150" max="6150" width="37.140625" style="74" customWidth="1"/>
    <col min="6151" max="6151" width="38.7109375" style="74" customWidth="1"/>
    <col min="6152" max="6152" width="44.7109375" style="74" customWidth="1"/>
    <col min="6153" max="6153" width="11.5703125" style="74" customWidth="1"/>
    <col min="6154" max="6154" width="9.140625" style="74"/>
    <col min="6155" max="6155" width="9.85546875" style="74" bestFit="1" customWidth="1"/>
    <col min="6156" max="6400" width="9.140625" style="74"/>
    <col min="6401" max="6401" width="9.5703125" style="74" customWidth="1"/>
    <col min="6402" max="6402" width="28.140625" style="74" customWidth="1"/>
    <col min="6403" max="6403" width="11.5703125" style="74" bestFit="1" customWidth="1"/>
    <col min="6404" max="6404" width="16.28515625" style="74" customWidth="1"/>
    <col min="6405" max="6405" width="12.85546875" style="74" customWidth="1"/>
    <col min="6406" max="6406" width="37.140625" style="74" customWidth="1"/>
    <col min="6407" max="6407" width="38.7109375" style="74" customWidth="1"/>
    <col min="6408" max="6408" width="44.7109375" style="74" customWidth="1"/>
    <col min="6409" max="6409" width="11.5703125" style="74" customWidth="1"/>
    <col min="6410" max="6410" width="9.140625" style="74"/>
    <col min="6411" max="6411" width="9.85546875" style="74" bestFit="1" customWidth="1"/>
    <col min="6412" max="6656" width="9.140625" style="74"/>
    <col min="6657" max="6657" width="9.5703125" style="74" customWidth="1"/>
    <col min="6658" max="6658" width="28.140625" style="74" customWidth="1"/>
    <col min="6659" max="6659" width="11.5703125" style="74" bestFit="1" customWidth="1"/>
    <col min="6660" max="6660" width="16.28515625" style="74" customWidth="1"/>
    <col min="6661" max="6661" width="12.85546875" style="74" customWidth="1"/>
    <col min="6662" max="6662" width="37.140625" style="74" customWidth="1"/>
    <col min="6663" max="6663" width="38.7109375" style="74" customWidth="1"/>
    <col min="6664" max="6664" width="44.7109375" style="74" customWidth="1"/>
    <col min="6665" max="6665" width="11.5703125" style="74" customWidth="1"/>
    <col min="6666" max="6666" width="9.140625" style="74"/>
    <col min="6667" max="6667" width="9.85546875" style="74" bestFit="1" customWidth="1"/>
    <col min="6668" max="6912" width="9.140625" style="74"/>
    <col min="6913" max="6913" width="9.5703125" style="74" customWidth="1"/>
    <col min="6914" max="6914" width="28.140625" style="74" customWidth="1"/>
    <col min="6915" max="6915" width="11.5703125" style="74" bestFit="1" customWidth="1"/>
    <col min="6916" max="6916" width="16.28515625" style="74" customWidth="1"/>
    <col min="6917" max="6917" width="12.85546875" style="74" customWidth="1"/>
    <col min="6918" max="6918" width="37.140625" style="74" customWidth="1"/>
    <col min="6919" max="6919" width="38.7109375" style="74" customWidth="1"/>
    <col min="6920" max="6920" width="44.7109375" style="74" customWidth="1"/>
    <col min="6921" max="6921" width="11.5703125" style="74" customWidth="1"/>
    <col min="6922" max="6922" width="9.140625" style="74"/>
    <col min="6923" max="6923" width="9.85546875" style="74" bestFit="1" customWidth="1"/>
    <col min="6924" max="7168" width="9.140625" style="74"/>
    <col min="7169" max="7169" width="9.5703125" style="74" customWidth="1"/>
    <col min="7170" max="7170" width="28.140625" style="74" customWidth="1"/>
    <col min="7171" max="7171" width="11.5703125" style="74" bestFit="1" customWidth="1"/>
    <col min="7172" max="7172" width="16.28515625" style="74" customWidth="1"/>
    <col min="7173" max="7173" width="12.85546875" style="74" customWidth="1"/>
    <col min="7174" max="7174" width="37.140625" style="74" customWidth="1"/>
    <col min="7175" max="7175" width="38.7109375" style="74" customWidth="1"/>
    <col min="7176" max="7176" width="44.7109375" style="74" customWidth="1"/>
    <col min="7177" max="7177" width="11.5703125" style="74" customWidth="1"/>
    <col min="7178" max="7178" width="9.140625" style="74"/>
    <col min="7179" max="7179" width="9.85546875" style="74" bestFit="1" customWidth="1"/>
    <col min="7180" max="7424" width="9.140625" style="74"/>
    <col min="7425" max="7425" width="9.5703125" style="74" customWidth="1"/>
    <col min="7426" max="7426" width="28.140625" style="74" customWidth="1"/>
    <col min="7427" max="7427" width="11.5703125" style="74" bestFit="1" customWidth="1"/>
    <col min="7428" max="7428" width="16.28515625" style="74" customWidth="1"/>
    <col min="7429" max="7429" width="12.85546875" style="74" customWidth="1"/>
    <col min="7430" max="7430" width="37.140625" style="74" customWidth="1"/>
    <col min="7431" max="7431" width="38.7109375" style="74" customWidth="1"/>
    <col min="7432" max="7432" width="44.7109375" style="74" customWidth="1"/>
    <col min="7433" max="7433" width="11.5703125" style="74" customWidth="1"/>
    <col min="7434" max="7434" width="9.140625" style="74"/>
    <col min="7435" max="7435" width="9.85546875" style="74" bestFit="1" customWidth="1"/>
    <col min="7436" max="7680" width="9.140625" style="74"/>
    <col min="7681" max="7681" width="9.5703125" style="74" customWidth="1"/>
    <col min="7682" max="7682" width="28.140625" style="74" customWidth="1"/>
    <col min="7683" max="7683" width="11.5703125" style="74" bestFit="1" customWidth="1"/>
    <col min="7684" max="7684" width="16.28515625" style="74" customWidth="1"/>
    <col min="7685" max="7685" width="12.85546875" style="74" customWidth="1"/>
    <col min="7686" max="7686" width="37.140625" style="74" customWidth="1"/>
    <col min="7687" max="7687" width="38.7109375" style="74" customWidth="1"/>
    <col min="7688" max="7688" width="44.7109375" style="74" customWidth="1"/>
    <col min="7689" max="7689" width="11.5703125" style="74" customWidth="1"/>
    <col min="7690" max="7690" width="9.140625" style="74"/>
    <col min="7691" max="7691" width="9.85546875" style="74" bestFit="1" customWidth="1"/>
    <col min="7692" max="7936" width="9.140625" style="74"/>
    <col min="7937" max="7937" width="9.5703125" style="74" customWidth="1"/>
    <col min="7938" max="7938" width="28.140625" style="74" customWidth="1"/>
    <col min="7939" max="7939" width="11.5703125" style="74" bestFit="1" customWidth="1"/>
    <col min="7940" max="7940" width="16.28515625" style="74" customWidth="1"/>
    <col min="7941" max="7941" width="12.85546875" style="74" customWidth="1"/>
    <col min="7942" max="7942" width="37.140625" style="74" customWidth="1"/>
    <col min="7943" max="7943" width="38.7109375" style="74" customWidth="1"/>
    <col min="7944" max="7944" width="44.7109375" style="74" customWidth="1"/>
    <col min="7945" max="7945" width="11.5703125" style="74" customWidth="1"/>
    <col min="7946" max="7946" width="9.140625" style="74"/>
    <col min="7947" max="7947" width="9.85546875" style="74" bestFit="1" customWidth="1"/>
    <col min="7948" max="8192" width="9.140625" style="74"/>
    <col min="8193" max="8193" width="9.5703125" style="74" customWidth="1"/>
    <col min="8194" max="8194" width="28.140625" style="74" customWidth="1"/>
    <col min="8195" max="8195" width="11.5703125" style="74" bestFit="1" customWidth="1"/>
    <col min="8196" max="8196" width="16.28515625" style="74" customWidth="1"/>
    <col min="8197" max="8197" width="12.85546875" style="74" customWidth="1"/>
    <col min="8198" max="8198" width="37.140625" style="74" customWidth="1"/>
    <col min="8199" max="8199" width="38.7109375" style="74" customWidth="1"/>
    <col min="8200" max="8200" width="44.7109375" style="74" customWidth="1"/>
    <col min="8201" max="8201" width="11.5703125" style="74" customWidth="1"/>
    <col min="8202" max="8202" width="9.140625" style="74"/>
    <col min="8203" max="8203" width="9.85546875" style="74" bestFit="1" customWidth="1"/>
    <col min="8204" max="8448" width="9.140625" style="74"/>
    <col min="8449" max="8449" width="9.5703125" style="74" customWidth="1"/>
    <col min="8450" max="8450" width="28.140625" style="74" customWidth="1"/>
    <col min="8451" max="8451" width="11.5703125" style="74" bestFit="1" customWidth="1"/>
    <col min="8452" max="8452" width="16.28515625" style="74" customWidth="1"/>
    <col min="8453" max="8453" width="12.85546875" style="74" customWidth="1"/>
    <col min="8454" max="8454" width="37.140625" style="74" customWidth="1"/>
    <col min="8455" max="8455" width="38.7109375" style="74" customWidth="1"/>
    <col min="8456" max="8456" width="44.7109375" style="74" customWidth="1"/>
    <col min="8457" max="8457" width="11.5703125" style="74" customWidth="1"/>
    <col min="8458" max="8458" width="9.140625" style="74"/>
    <col min="8459" max="8459" width="9.85546875" style="74" bestFit="1" customWidth="1"/>
    <col min="8460" max="8704" width="9.140625" style="74"/>
    <col min="8705" max="8705" width="9.5703125" style="74" customWidth="1"/>
    <col min="8706" max="8706" width="28.140625" style="74" customWidth="1"/>
    <col min="8707" max="8707" width="11.5703125" style="74" bestFit="1" customWidth="1"/>
    <col min="8708" max="8708" width="16.28515625" style="74" customWidth="1"/>
    <col min="8709" max="8709" width="12.85546875" style="74" customWidth="1"/>
    <col min="8710" max="8710" width="37.140625" style="74" customWidth="1"/>
    <col min="8711" max="8711" width="38.7109375" style="74" customWidth="1"/>
    <col min="8712" max="8712" width="44.7109375" style="74" customWidth="1"/>
    <col min="8713" max="8713" width="11.5703125" style="74" customWidth="1"/>
    <col min="8714" max="8714" width="9.140625" style="74"/>
    <col min="8715" max="8715" width="9.85546875" style="74" bestFit="1" customWidth="1"/>
    <col min="8716" max="8960" width="9.140625" style="74"/>
    <col min="8961" max="8961" width="9.5703125" style="74" customWidth="1"/>
    <col min="8962" max="8962" width="28.140625" style="74" customWidth="1"/>
    <col min="8963" max="8963" width="11.5703125" style="74" bestFit="1" customWidth="1"/>
    <col min="8964" max="8964" width="16.28515625" style="74" customWidth="1"/>
    <col min="8965" max="8965" width="12.85546875" style="74" customWidth="1"/>
    <col min="8966" max="8966" width="37.140625" style="74" customWidth="1"/>
    <col min="8967" max="8967" width="38.7109375" style="74" customWidth="1"/>
    <col min="8968" max="8968" width="44.7109375" style="74" customWidth="1"/>
    <col min="8969" max="8969" width="11.5703125" style="74" customWidth="1"/>
    <col min="8970" max="8970" width="9.140625" style="74"/>
    <col min="8971" max="8971" width="9.85546875" style="74" bestFit="1" customWidth="1"/>
    <col min="8972" max="9216" width="9.140625" style="74"/>
    <col min="9217" max="9217" width="9.5703125" style="74" customWidth="1"/>
    <col min="9218" max="9218" width="28.140625" style="74" customWidth="1"/>
    <col min="9219" max="9219" width="11.5703125" style="74" bestFit="1" customWidth="1"/>
    <col min="9220" max="9220" width="16.28515625" style="74" customWidth="1"/>
    <col min="9221" max="9221" width="12.85546875" style="74" customWidth="1"/>
    <col min="9222" max="9222" width="37.140625" style="74" customWidth="1"/>
    <col min="9223" max="9223" width="38.7109375" style="74" customWidth="1"/>
    <col min="9224" max="9224" width="44.7109375" style="74" customWidth="1"/>
    <col min="9225" max="9225" width="11.5703125" style="74" customWidth="1"/>
    <col min="9226" max="9226" width="9.140625" style="74"/>
    <col min="9227" max="9227" width="9.85546875" style="74" bestFit="1" customWidth="1"/>
    <col min="9228" max="9472" width="9.140625" style="74"/>
    <col min="9473" max="9473" width="9.5703125" style="74" customWidth="1"/>
    <col min="9474" max="9474" width="28.140625" style="74" customWidth="1"/>
    <col min="9475" max="9475" width="11.5703125" style="74" bestFit="1" customWidth="1"/>
    <col min="9476" max="9476" width="16.28515625" style="74" customWidth="1"/>
    <col min="9477" max="9477" width="12.85546875" style="74" customWidth="1"/>
    <col min="9478" max="9478" width="37.140625" style="74" customWidth="1"/>
    <col min="9479" max="9479" width="38.7109375" style="74" customWidth="1"/>
    <col min="9480" max="9480" width="44.7109375" style="74" customWidth="1"/>
    <col min="9481" max="9481" width="11.5703125" style="74" customWidth="1"/>
    <col min="9482" max="9482" width="9.140625" style="74"/>
    <col min="9483" max="9483" width="9.85546875" style="74" bestFit="1" customWidth="1"/>
    <col min="9484" max="9728" width="9.140625" style="74"/>
    <col min="9729" max="9729" width="9.5703125" style="74" customWidth="1"/>
    <col min="9730" max="9730" width="28.140625" style="74" customWidth="1"/>
    <col min="9731" max="9731" width="11.5703125" style="74" bestFit="1" customWidth="1"/>
    <col min="9732" max="9732" width="16.28515625" style="74" customWidth="1"/>
    <col min="9733" max="9733" width="12.85546875" style="74" customWidth="1"/>
    <col min="9734" max="9734" width="37.140625" style="74" customWidth="1"/>
    <col min="9735" max="9735" width="38.7109375" style="74" customWidth="1"/>
    <col min="9736" max="9736" width="44.7109375" style="74" customWidth="1"/>
    <col min="9737" max="9737" width="11.5703125" style="74" customWidth="1"/>
    <col min="9738" max="9738" width="9.140625" style="74"/>
    <col min="9739" max="9739" width="9.85546875" style="74" bestFit="1" customWidth="1"/>
    <col min="9740" max="9984" width="9.140625" style="74"/>
    <col min="9985" max="9985" width="9.5703125" style="74" customWidth="1"/>
    <col min="9986" max="9986" width="28.140625" style="74" customWidth="1"/>
    <col min="9987" max="9987" width="11.5703125" style="74" bestFit="1" customWidth="1"/>
    <col min="9988" max="9988" width="16.28515625" style="74" customWidth="1"/>
    <col min="9989" max="9989" width="12.85546875" style="74" customWidth="1"/>
    <col min="9990" max="9990" width="37.140625" style="74" customWidth="1"/>
    <col min="9991" max="9991" width="38.7109375" style="74" customWidth="1"/>
    <col min="9992" max="9992" width="44.7109375" style="74" customWidth="1"/>
    <col min="9993" max="9993" width="11.5703125" style="74" customWidth="1"/>
    <col min="9994" max="9994" width="9.140625" style="74"/>
    <col min="9995" max="9995" width="9.85546875" style="74" bestFit="1" customWidth="1"/>
    <col min="9996" max="10240" width="9.140625" style="74"/>
    <col min="10241" max="10241" width="9.5703125" style="74" customWidth="1"/>
    <col min="10242" max="10242" width="28.140625" style="74" customWidth="1"/>
    <col min="10243" max="10243" width="11.5703125" style="74" bestFit="1" customWidth="1"/>
    <col min="10244" max="10244" width="16.28515625" style="74" customWidth="1"/>
    <col min="10245" max="10245" width="12.85546875" style="74" customWidth="1"/>
    <col min="10246" max="10246" width="37.140625" style="74" customWidth="1"/>
    <col min="10247" max="10247" width="38.7109375" style="74" customWidth="1"/>
    <col min="10248" max="10248" width="44.7109375" style="74" customWidth="1"/>
    <col min="10249" max="10249" width="11.5703125" style="74" customWidth="1"/>
    <col min="10250" max="10250" width="9.140625" style="74"/>
    <col min="10251" max="10251" width="9.85546875" style="74" bestFit="1" customWidth="1"/>
    <col min="10252" max="10496" width="9.140625" style="74"/>
    <col min="10497" max="10497" width="9.5703125" style="74" customWidth="1"/>
    <col min="10498" max="10498" width="28.140625" style="74" customWidth="1"/>
    <col min="10499" max="10499" width="11.5703125" style="74" bestFit="1" customWidth="1"/>
    <col min="10500" max="10500" width="16.28515625" style="74" customWidth="1"/>
    <col min="10501" max="10501" width="12.85546875" style="74" customWidth="1"/>
    <col min="10502" max="10502" width="37.140625" style="74" customWidth="1"/>
    <col min="10503" max="10503" width="38.7109375" style="74" customWidth="1"/>
    <col min="10504" max="10504" width="44.7109375" style="74" customWidth="1"/>
    <col min="10505" max="10505" width="11.5703125" style="74" customWidth="1"/>
    <col min="10506" max="10506" width="9.140625" style="74"/>
    <col min="10507" max="10507" width="9.85546875" style="74" bestFit="1" customWidth="1"/>
    <col min="10508" max="10752" width="9.140625" style="74"/>
    <col min="10753" max="10753" width="9.5703125" style="74" customWidth="1"/>
    <col min="10754" max="10754" width="28.140625" style="74" customWidth="1"/>
    <col min="10755" max="10755" width="11.5703125" style="74" bestFit="1" customWidth="1"/>
    <col min="10756" max="10756" width="16.28515625" style="74" customWidth="1"/>
    <col min="10757" max="10757" width="12.85546875" style="74" customWidth="1"/>
    <col min="10758" max="10758" width="37.140625" style="74" customWidth="1"/>
    <col min="10759" max="10759" width="38.7109375" style="74" customWidth="1"/>
    <col min="10760" max="10760" width="44.7109375" style="74" customWidth="1"/>
    <col min="10761" max="10761" width="11.5703125" style="74" customWidth="1"/>
    <col min="10762" max="10762" width="9.140625" style="74"/>
    <col min="10763" max="10763" width="9.85546875" style="74" bestFit="1" customWidth="1"/>
    <col min="10764" max="11008" width="9.140625" style="74"/>
    <col min="11009" max="11009" width="9.5703125" style="74" customWidth="1"/>
    <col min="11010" max="11010" width="28.140625" style="74" customWidth="1"/>
    <col min="11011" max="11011" width="11.5703125" style="74" bestFit="1" customWidth="1"/>
    <col min="11012" max="11012" width="16.28515625" style="74" customWidth="1"/>
    <col min="11013" max="11013" width="12.85546875" style="74" customWidth="1"/>
    <col min="11014" max="11014" width="37.140625" style="74" customWidth="1"/>
    <col min="11015" max="11015" width="38.7109375" style="74" customWidth="1"/>
    <col min="11016" max="11016" width="44.7109375" style="74" customWidth="1"/>
    <col min="11017" max="11017" width="11.5703125" style="74" customWidth="1"/>
    <col min="11018" max="11018" width="9.140625" style="74"/>
    <col min="11019" max="11019" width="9.85546875" style="74" bestFit="1" customWidth="1"/>
    <col min="11020" max="11264" width="9.140625" style="74"/>
    <col min="11265" max="11265" width="9.5703125" style="74" customWidth="1"/>
    <col min="11266" max="11266" width="28.140625" style="74" customWidth="1"/>
    <col min="11267" max="11267" width="11.5703125" style="74" bestFit="1" customWidth="1"/>
    <col min="11268" max="11268" width="16.28515625" style="74" customWidth="1"/>
    <col min="11269" max="11269" width="12.85546875" style="74" customWidth="1"/>
    <col min="11270" max="11270" width="37.140625" style="74" customWidth="1"/>
    <col min="11271" max="11271" width="38.7109375" style="74" customWidth="1"/>
    <col min="11272" max="11272" width="44.7109375" style="74" customWidth="1"/>
    <col min="11273" max="11273" width="11.5703125" style="74" customWidth="1"/>
    <col min="11274" max="11274" width="9.140625" style="74"/>
    <col min="11275" max="11275" width="9.85546875" style="74" bestFit="1" customWidth="1"/>
    <col min="11276" max="11520" width="9.140625" style="74"/>
    <col min="11521" max="11521" width="9.5703125" style="74" customWidth="1"/>
    <col min="11522" max="11522" width="28.140625" style="74" customWidth="1"/>
    <col min="11523" max="11523" width="11.5703125" style="74" bestFit="1" customWidth="1"/>
    <col min="11524" max="11524" width="16.28515625" style="74" customWidth="1"/>
    <col min="11525" max="11525" width="12.85546875" style="74" customWidth="1"/>
    <col min="11526" max="11526" width="37.140625" style="74" customWidth="1"/>
    <col min="11527" max="11527" width="38.7109375" style="74" customWidth="1"/>
    <col min="11528" max="11528" width="44.7109375" style="74" customWidth="1"/>
    <col min="11529" max="11529" width="11.5703125" style="74" customWidth="1"/>
    <col min="11530" max="11530" width="9.140625" style="74"/>
    <col min="11531" max="11531" width="9.85546875" style="74" bestFit="1" customWidth="1"/>
    <col min="11532" max="11776" width="9.140625" style="74"/>
    <col min="11777" max="11777" width="9.5703125" style="74" customWidth="1"/>
    <col min="11778" max="11778" width="28.140625" style="74" customWidth="1"/>
    <col min="11779" max="11779" width="11.5703125" style="74" bestFit="1" customWidth="1"/>
    <col min="11780" max="11780" width="16.28515625" style="74" customWidth="1"/>
    <col min="11781" max="11781" width="12.85546875" style="74" customWidth="1"/>
    <col min="11782" max="11782" width="37.140625" style="74" customWidth="1"/>
    <col min="11783" max="11783" width="38.7109375" style="74" customWidth="1"/>
    <col min="11784" max="11784" width="44.7109375" style="74" customWidth="1"/>
    <col min="11785" max="11785" width="11.5703125" style="74" customWidth="1"/>
    <col min="11786" max="11786" width="9.140625" style="74"/>
    <col min="11787" max="11787" width="9.85546875" style="74" bestFit="1" customWidth="1"/>
    <col min="11788" max="12032" width="9.140625" style="74"/>
    <col min="12033" max="12033" width="9.5703125" style="74" customWidth="1"/>
    <col min="12034" max="12034" width="28.140625" style="74" customWidth="1"/>
    <col min="12035" max="12035" width="11.5703125" style="74" bestFit="1" customWidth="1"/>
    <col min="12036" max="12036" width="16.28515625" style="74" customWidth="1"/>
    <col min="12037" max="12037" width="12.85546875" style="74" customWidth="1"/>
    <col min="12038" max="12038" width="37.140625" style="74" customWidth="1"/>
    <col min="12039" max="12039" width="38.7109375" style="74" customWidth="1"/>
    <col min="12040" max="12040" width="44.7109375" style="74" customWidth="1"/>
    <col min="12041" max="12041" width="11.5703125" style="74" customWidth="1"/>
    <col min="12042" max="12042" width="9.140625" style="74"/>
    <col min="12043" max="12043" width="9.85546875" style="74" bestFit="1" customWidth="1"/>
    <col min="12044" max="12288" width="9.140625" style="74"/>
    <col min="12289" max="12289" width="9.5703125" style="74" customWidth="1"/>
    <col min="12290" max="12290" width="28.140625" style="74" customWidth="1"/>
    <col min="12291" max="12291" width="11.5703125" style="74" bestFit="1" customWidth="1"/>
    <col min="12292" max="12292" width="16.28515625" style="74" customWidth="1"/>
    <col min="12293" max="12293" width="12.85546875" style="74" customWidth="1"/>
    <col min="12294" max="12294" width="37.140625" style="74" customWidth="1"/>
    <col min="12295" max="12295" width="38.7109375" style="74" customWidth="1"/>
    <col min="12296" max="12296" width="44.7109375" style="74" customWidth="1"/>
    <col min="12297" max="12297" width="11.5703125" style="74" customWidth="1"/>
    <col min="12298" max="12298" width="9.140625" style="74"/>
    <col min="12299" max="12299" width="9.85546875" style="74" bestFit="1" customWidth="1"/>
    <col min="12300" max="12544" width="9.140625" style="74"/>
    <col min="12545" max="12545" width="9.5703125" style="74" customWidth="1"/>
    <col min="12546" max="12546" width="28.140625" style="74" customWidth="1"/>
    <col min="12547" max="12547" width="11.5703125" style="74" bestFit="1" customWidth="1"/>
    <col min="12548" max="12548" width="16.28515625" style="74" customWidth="1"/>
    <col min="12549" max="12549" width="12.85546875" style="74" customWidth="1"/>
    <col min="12550" max="12550" width="37.140625" style="74" customWidth="1"/>
    <col min="12551" max="12551" width="38.7109375" style="74" customWidth="1"/>
    <col min="12552" max="12552" width="44.7109375" style="74" customWidth="1"/>
    <col min="12553" max="12553" width="11.5703125" style="74" customWidth="1"/>
    <col min="12554" max="12554" width="9.140625" style="74"/>
    <col min="12555" max="12555" width="9.85546875" style="74" bestFit="1" customWidth="1"/>
    <col min="12556" max="12800" width="9.140625" style="74"/>
    <col min="12801" max="12801" width="9.5703125" style="74" customWidth="1"/>
    <col min="12802" max="12802" width="28.140625" style="74" customWidth="1"/>
    <col min="12803" max="12803" width="11.5703125" style="74" bestFit="1" customWidth="1"/>
    <col min="12804" max="12804" width="16.28515625" style="74" customWidth="1"/>
    <col min="12805" max="12805" width="12.85546875" style="74" customWidth="1"/>
    <col min="12806" max="12806" width="37.140625" style="74" customWidth="1"/>
    <col min="12807" max="12807" width="38.7109375" style="74" customWidth="1"/>
    <col min="12808" max="12808" width="44.7109375" style="74" customWidth="1"/>
    <col min="12809" max="12809" width="11.5703125" style="74" customWidth="1"/>
    <col min="12810" max="12810" width="9.140625" style="74"/>
    <col min="12811" max="12811" width="9.85546875" style="74" bestFit="1" customWidth="1"/>
    <col min="12812" max="13056" width="9.140625" style="74"/>
    <col min="13057" max="13057" width="9.5703125" style="74" customWidth="1"/>
    <col min="13058" max="13058" width="28.140625" style="74" customWidth="1"/>
    <col min="13059" max="13059" width="11.5703125" style="74" bestFit="1" customWidth="1"/>
    <col min="13060" max="13060" width="16.28515625" style="74" customWidth="1"/>
    <col min="13061" max="13061" width="12.85546875" style="74" customWidth="1"/>
    <col min="13062" max="13062" width="37.140625" style="74" customWidth="1"/>
    <col min="13063" max="13063" width="38.7109375" style="74" customWidth="1"/>
    <col min="13064" max="13064" width="44.7109375" style="74" customWidth="1"/>
    <col min="13065" max="13065" width="11.5703125" style="74" customWidth="1"/>
    <col min="13066" max="13066" width="9.140625" style="74"/>
    <col min="13067" max="13067" width="9.85546875" style="74" bestFit="1" customWidth="1"/>
    <col min="13068" max="13312" width="9.140625" style="74"/>
    <col min="13313" max="13313" width="9.5703125" style="74" customWidth="1"/>
    <col min="13314" max="13314" width="28.140625" style="74" customWidth="1"/>
    <col min="13315" max="13315" width="11.5703125" style="74" bestFit="1" customWidth="1"/>
    <col min="13316" max="13316" width="16.28515625" style="74" customWidth="1"/>
    <col min="13317" max="13317" width="12.85546875" style="74" customWidth="1"/>
    <col min="13318" max="13318" width="37.140625" style="74" customWidth="1"/>
    <col min="13319" max="13319" width="38.7109375" style="74" customWidth="1"/>
    <col min="13320" max="13320" width="44.7109375" style="74" customWidth="1"/>
    <col min="13321" max="13321" width="11.5703125" style="74" customWidth="1"/>
    <col min="13322" max="13322" width="9.140625" style="74"/>
    <col min="13323" max="13323" width="9.85546875" style="74" bestFit="1" customWidth="1"/>
    <col min="13324" max="13568" width="9.140625" style="74"/>
    <col min="13569" max="13569" width="9.5703125" style="74" customWidth="1"/>
    <col min="13570" max="13570" width="28.140625" style="74" customWidth="1"/>
    <col min="13571" max="13571" width="11.5703125" style="74" bestFit="1" customWidth="1"/>
    <col min="13572" max="13572" width="16.28515625" style="74" customWidth="1"/>
    <col min="13573" max="13573" width="12.85546875" style="74" customWidth="1"/>
    <col min="13574" max="13574" width="37.140625" style="74" customWidth="1"/>
    <col min="13575" max="13575" width="38.7109375" style="74" customWidth="1"/>
    <col min="13576" max="13576" width="44.7109375" style="74" customWidth="1"/>
    <col min="13577" max="13577" width="11.5703125" style="74" customWidth="1"/>
    <col min="13578" max="13578" width="9.140625" style="74"/>
    <col min="13579" max="13579" width="9.85546875" style="74" bestFit="1" customWidth="1"/>
    <col min="13580" max="13824" width="9.140625" style="74"/>
    <col min="13825" max="13825" width="9.5703125" style="74" customWidth="1"/>
    <col min="13826" max="13826" width="28.140625" style="74" customWidth="1"/>
    <col min="13827" max="13827" width="11.5703125" style="74" bestFit="1" customWidth="1"/>
    <col min="13828" max="13828" width="16.28515625" style="74" customWidth="1"/>
    <col min="13829" max="13829" width="12.85546875" style="74" customWidth="1"/>
    <col min="13830" max="13830" width="37.140625" style="74" customWidth="1"/>
    <col min="13831" max="13831" width="38.7109375" style="74" customWidth="1"/>
    <col min="13832" max="13832" width="44.7109375" style="74" customWidth="1"/>
    <col min="13833" max="13833" width="11.5703125" style="74" customWidth="1"/>
    <col min="13834" max="13834" width="9.140625" style="74"/>
    <col min="13835" max="13835" width="9.85546875" style="74" bestFit="1" customWidth="1"/>
    <col min="13836" max="14080" width="9.140625" style="74"/>
    <col min="14081" max="14081" width="9.5703125" style="74" customWidth="1"/>
    <col min="14082" max="14082" width="28.140625" style="74" customWidth="1"/>
    <col min="14083" max="14083" width="11.5703125" style="74" bestFit="1" customWidth="1"/>
    <col min="14084" max="14084" width="16.28515625" style="74" customWidth="1"/>
    <col min="14085" max="14085" width="12.85546875" style="74" customWidth="1"/>
    <col min="14086" max="14086" width="37.140625" style="74" customWidth="1"/>
    <col min="14087" max="14087" width="38.7109375" style="74" customWidth="1"/>
    <col min="14088" max="14088" width="44.7109375" style="74" customWidth="1"/>
    <col min="14089" max="14089" width="11.5703125" style="74" customWidth="1"/>
    <col min="14090" max="14090" width="9.140625" style="74"/>
    <col min="14091" max="14091" width="9.85546875" style="74" bestFit="1" customWidth="1"/>
    <col min="14092" max="14336" width="9.140625" style="74"/>
    <col min="14337" max="14337" width="9.5703125" style="74" customWidth="1"/>
    <col min="14338" max="14338" width="28.140625" style="74" customWidth="1"/>
    <col min="14339" max="14339" width="11.5703125" style="74" bestFit="1" customWidth="1"/>
    <col min="14340" max="14340" width="16.28515625" style="74" customWidth="1"/>
    <col min="14341" max="14341" width="12.85546875" style="74" customWidth="1"/>
    <col min="14342" max="14342" width="37.140625" style="74" customWidth="1"/>
    <col min="14343" max="14343" width="38.7109375" style="74" customWidth="1"/>
    <col min="14344" max="14344" width="44.7109375" style="74" customWidth="1"/>
    <col min="14345" max="14345" width="11.5703125" style="74" customWidth="1"/>
    <col min="14346" max="14346" width="9.140625" style="74"/>
    <col min="14347" max="14347" width="9.85546875" style="74" bestFit="1" customWidth="1"/>
    <col min="14348" max="14592" width="9.140625" style="74"/>
    <col min="14593" max="14593" width="9.5703125" style="74" customWidth="1"/>
    <col min="14594" max="14594" width="28.140625" style="74" customWidth="1"/>
    <col min="14595" max="14595" width="11.5703125" style="74" bestFit="1" customWidth="1"/>
    <col min="14596" max="14596" width="16.28515625" style="74" customWidth="1"/>
    <col min="14597" max="14597" width="12.85546875" style="74" customWidth="1"/>
    <col min="14598" max="14598" width="37.140625" style="74" customWidth="1"/>
    <col min="14599" max="14599" width="38.7109375" style="74" customWidth="1"/>
    <col min="14600" max="14600" width="44.7109375" style="74" customWidth="1"/>
    <col min="14601" max="14601" width="11.5703125" style="74" customWidth="1"/>
    <col min="14602" max="14602" width="9.140625" style="74"/>
    <col min="14603" max="14603" width="9.85546875" style="74" bestFit="1" customWidth="1"/>
    <col min="14604" max="14848" width="9.140625" style="74"/>
    <col min="14849" max="14849" width="9.5703125" style="74" customWidth="1"/>
    <col min="14850" max="14850" width="28.140625" style="74" customWidth="1"/>
    <col min="14851" max="14851" width="11.5703125" style="74" bestFit="1" customWidth="1"/>
    <col min="14852" max="14852" width="16.28515625" style="74" customWidth="1"/>
    <col min="14853" max="14853" width="12.85546875" style="74" customWidth="1"/>
    <col min="14854" max="14854" width="37.140625" style="74" customWidth="1"/>
    <col min="14855" max="14855" width="38.7109375" style="74" customWidth="1"/>
    <col min="14856" max="14856" width="44.7109375" style="74" customWidth="1"/>
    <col min="14857" max="14857" width="11.5703125" style="74" customWidth="1"/>
    <col min="14858" max="14858" width="9.140625" style="74"/>
    <col min="14859" max="14859" width="9.85546875" style="74" bestFit="1" customWidth="1"/>
    <col min="14860" max="15104" width="9.140625" style="74"/>
    <col min="15105" max="15105" width="9.5703125" style="74" customWidth="1"/>
    <col min="15106" max="15106" width="28.140625" style="74" customWidth="1"/>
    <col min="15107" max="15107" width="11.5703125" style="74" bestFit="1" customWidth="1"/>
    <col min="15108" max="15108" width="16.28515625" style="74" customWidth="1"/>
    <col min="15109" max="15109" width="12.85546875" style="74" customWidth="1"/>
    <col min="15110" max="15110" width="37.140625" style="74" customWidth="1"/>
    <col min="15111" max="15111" width="38.7109375" style="74" customWidth="1"/>
    <col min="15112" max="15112" width="44.7109375" style="74" customWidth="1"/>
    <col min="15113" max="15113" width="11.5703125" style="74" customWidth="1"/>
    <col min="15114" max="15114" width="9.140625" style="74"/>
    <col min="15115" max="15115" width="9.85546875" style="74" bestFit="1" customWidth="1"/>
    <col min="15116" max="15360" width="9.140625" style="74"/>
    <col min="15361" max="15361" width="9.5703125" style="74" customWidth="1"/>
    <col min="15362" max="15362" width="28.140625" style="74" customWidth="1"/>
    <col min="15363" max="15363" width="11.5703125" style="74" bestFit="1" customWidth="1"/>
    <col min="15364" max="15364" width="16.28515625" style="74" customWidth="1"/>
    <col min="15365" max="15365" width="12.85546875" style="74" customWidth="1"/>
    <col min="15366" max="15366" width="37.140625" style="74" customWidth="1"/>
    <col min="15367" max="15367" width="38.7109375" style="74" customWidth="1"/>
    <col min="15368" max="15368" width="44.7109375" style="74" customWidth="1"/>
    <col min="15369" max="15369" width="11.5703125" style="74" customWidth="1"/>
    <col min="15370" max="15370" width="9.140625" style="74"/>
    <col min="15371" max="15371" width="9.85546875" style="74" bestFit="1" customWidth="1"/>
    <col min="15372" max="15616" width="9.140625" style="74"/>
    <col min="15617" max="15617" width="9.5703125" style="74" customWidth="1"/>
    <col min="15618" max="15618" width="28.140625" style="74" customWidth="1"/>
    <col min="15619" max="15619" width="11.5703125" style="74" bestFit="1" customWidth="1"/>
    <col min="15620" max="15620" width="16.28515625" style="74" customWidth="1"/>
    <col min="15621" max="15621" width="12.85546875" style="74" customWidth="1"/>
    <col min="15622" max="15622" width="37.140625" style="74" customWidth="1"/>
    <col min="15623" max="15623" width="38.7109375" style="74" customWidth="1"/>
    <col min="15624" max="15624" width="44.7109375" style="74" customWidth="1"/>
    <col min="15625" max="15625" width="11.5703125" style="74" customWidth="1"/>
    <col min="15626" max="15626" width="9.140625" style="74"/>
    <col min="15627" max="15627" width="9.85546875" style="74" bestFit="1" customWidth="1"/>
    <col min="15628" max="15872" width="9.140625" style="74"/>
    <col min="15873" max="15873" width="9.5703125" style="74" customWidth="1"/>
    <col min="15874" max="15874" width="28.140625" style="74" customWidth="1"/>
    <col min="15875" max="15875" width="11.5703125" style="74" bestFit="1" customWidth="1"/>
    <col min="15876" max="15876" width="16.28515625" style="74" customWidth="1"/>
    <col min="15877" max="15877" width="12.85546875" style="74" customWidth="1"/>
    <col min="15878" max="15878" width="37.140625" style="74" customWidth="1"/>
    <col min="15879" max="15879" width="38.7109375" style="74" customWidth="1"/>
    <col min="15880" max="15880" width="44.7109375" style="74" customWidth="1"/>
    <col min="15881" max="15881" width="11.5703125" style="74" customWidth="1"/>
    <col min="15882" max="15882" width="9.140625" style="74"/>
    <col min="15883" max="15883" width="9.85546875" style="74" bestFit="1" customWidth="1"/>
    <col min="15884" max="16128" width="9.140625" style="74"/>
    <col min="16129" max="16129" width="9.5703125" style="74" customWidth="1"/>
    <col min="16130" max="16130" width="28.140625" style="74" customWidth="1"/>
    <col min="16131" max="16131" width="11.5703125" style="74" bestFit="1" customWidth="1"/>
    <col min="16132" max="16132" width="16.28515625" style="74" customWidth="1"/>
    <col min="16133" max="16133" width="12.85546875" style="74" customWidth="1"/>
    <col min="16134" max="16134" width="37.140625" style="74" customWidth="1"/>
    <col min="16135" max="16135" width="38.7109375" style="74" customWidth="1"/>
    <col min="16136" max="16136" width="44.7109375" style="74" customWidth="1"/>
    <col min="16137" max="16137" width="11.5703125" style="74" customWidth="1"/>
    <col min="16138" max="16138" width="9.140625" style="74"/>
    <col min="16139" max="16139" width="9.85546875" style="74" bestFit="1" customWidth="1"/>
    <col min="16140" max="16384" width="9.140625" style="74"/>
  </cols>
  <sheetData>
    <row r="1" spans="1:11" ht="27" customHeight="1">
      <c r="A1" s="323" t="s">
        <v>926</v>
      </c>
      <c r="B1" s="323"/>
      <c r="C1" s="323"/>
      <c r="D1" s="323"/>
      <c r="E1" s="323"/>
      <c r="F1" s="323"/>
      <c r="G1" s="237"/>
      <c r="H1" s="237"/>
      <c r="I1" s="237"/>
    </row>
    <row r="2" spans="1:11" hidden="1">
      <c r="A2" s="322" t="s">
        <v>712</v>
      </c>
      <c r="B2" s="322"/>
      <c r="C2" s="322"/>
      <c r="D2" s="322"/>
      <c r="E2" s="322"/>
      <c r="F2" s="322"/>
      <c r="G2" s="322"/>
      <c r="H2" s="322"/>
      <c r="I2" s="322"/>
    </row>
    <row r="3" spans="1:11" ht="18" customHeight="1">
      <c r="A3" s="324" t="s">
        <v>931</v>
      </c>
      <c r="B3" s="324"/>
      <c r="C3" s="324"/>
      <c r="D3" s="324"/>
      <c r="E3" s="324"/>
      <c r="F3" s="324"/>
      <c r="G3" s="238"/>
      <c r="H3" s="238"/>
      <c r="I3" s="238"/>
    </row>
    <row r="5" spans="1:11" s="76" customFormat="1">
      <c r="A5" s="225"/>
      <c r="B5" s="225"/>
      <c r="C5" s="225"/>
      <c r="D5" s="225"/>
      <c r="E5" s="226"/>
      <c r="F5" s="225"/>
      <c r="G5" s="225"/>
      <c r="H5" s="225"/>
      <c r="I5" s="225"/>
    </row>
    <row r="6" spans="1:11" ht="31.5">
      <c r="A6" s="75" t="s">
        <v>121</v>
      </c>
      <c r="B6" s="75" t="s">
        <v>713</v>
      </c>
      <c r="C6" s="261" t="s">
        <v>847</v>
      </c>
      <c r="D6" s="261" t="s">
        <v>714</v>
      </c>
      <c r="E6" s="262" t="s">
        <v>715</v>
      </c>
      <c r="F6" s="75" t="s">
        <v>724</v>
      </c>
      <c r="G6" s="228"/>
      <c r="H6" s="229"/>
      <c r="I6" s="230"/>
      <c r="K6" s="77"/>
    </row>
    <row r="7" spans="1:11">
      <c r="A7" s="75" t="s">
        <v>35</v>
      </c>
      <c r="B7" s="75" t="s">
        <v>848</v>
      </c>
      <c r="C7" s="263"/>
      <c r="D7" s="263"/>
      <c r="E7" s="263"/>
      <c r="F7" s="264"/>
      <c r="G7" s="228"/>
      <c r="H7" s="228"/>
      <c r="I7" s="231"/>
    </row>
    <row r="8" spans="1:11" ht="47.25">
      <c r="A8" s="256">
        <v>1</v>
      </c>
      <c r="B8" s="256" t="s">
        <v>849</v>
      </c>
      <c r="C8" s="257" t="s">
        <v>142</v>
      </c>
      <c r="D8" s="258" t="s">
        <v>850</v>
      </c>
      <c r="E8" s="259" t="s">
        <v>851</v>
      </c>
      <c r="F8" s="260"/>
      <c r="G8" s="228"/>
      <c r="H8" s="228"/>
      <c r="I8" s="231"/>
    </row>
    <row r="9" spans="1:11" ht="63">
      <c r="A9" s="239">
        <v>2</v>
      </c>
      <c r="B9" s="242" t="s">
        <v>852</v>
      </c>
      <c r="C9" s="249" t="s">
        <v>205</v>
      </c>
      <c r="D9" s="248" t="s">
        <v>853</v>
      </c>
      <c r="E9" s="248" t="s">
        <v>854</v>
      </c>
      <c r="F9" s="251"/>
      <c r="G9" s="232"/>
      <c r="H9" s="228"/>
      <c r="I9" s="231"/>
    </row>
    <row r="10" spans="1:11" ht="47.25">
      <c r="A10" s="239">
        <v>3</v>
      </c>
      <c r="B10" s="239" t="s">
        <v>855</v>
      </c>
      <c r="C10" s="249" t="s">
        <v>189</v>
      </c>
      <c r="D10" s="247" t="s">
        <v>856</v>
      </c>
      <c r="E10" s="247" t="s">
        <v>857</v>
      </c>
      <c r="F10" s="250"/>
      <c r="G10" s="228"/>
      <c r="H10" s="228"/>
      <c r="I10" s="231"/>
    </row>
    <row r="11" spans="1:11" ht="47.25">
      <c r="A11" s="239">
        <v>4</v>
      </c>
      <c r="B11" s="239" t="s">
        <v>858</v>
      </c>
      <c r="C11" s="249" t="s">
        <v>859</v>
      </c>
      <c r="D11" s="248" t="s">
        <v>860</v>
      </c>
      <c r="E11" s="247" t="s">
        <v>861</v>
      </c>
      <c r="F11" s="250"/>
      <c r="G11" s="228"/>
      <c r="H11" s="228"/>
      <c r="I11" s="231"/>
    </row>
    <row r="12" spans="1:11" ht="31.5">
      <c r="A12" s="239">
        <v>5</v>
      </c>
      <c r="B12" s="243" t="s">
        <v>862</v>
      </c>
      <c r="C12" s="252" t="s">
        <v>193</v>
      </c>
      <c r="D12" s="253" t="s">
        <v>863</v>
      </c>
      <c r="E12" s="248" t="s">
        <v>864</v>
      </c>
      <c r="F12" s="250"/>
      <c r="G12" s="228"/>
      <c r="H12" s="228"/>
      <c r="I12" s="231"/>
    </row>
    <row r="13" spans="1:11" ht="63">
      <c r="A13" s="239">
        <v>6</v>
      </c>
      <c r="B13" s="239" t="s">
        <v>865</v>
      </c>
      <c r="C13" s="249" t="s">
        <v>205</v>
      </c>
      <c r="D13" s="248" t="s">
        <v>716</v>
      </c>
      <c r="E13" s="247" t="s">
        <v>866</v>
      </c>
      <c r="F13" s="250"/>
      <c r="G13" s="228"/>
      <c r="H13" s="228"/>
      <c r="I13" s="231"/>
    </row>
    <row r="14" spans="1:11" ht="63">
      <c r="A14" s="239">
        <v>7</v>
      </c>
      <c r="B14" s="239" t="s">
        <v>867</v>
      </c>
      <c r="C14" s="249" t="s">
        <v>183</v>
      </c>
      <c r="D14" s="248" t="s">
        <v>717</v>
      </c>
      <c r="E14" s="247" t="s">
        <v>868</v>
      </c>
      <c r="F14" s="250"/>
      <c r="G14" s="228"/>
      <c r="H14" s="228"/>
      <c r="I14" s="231"/>
    </row>
    <row r="15" spans="1:11" ht="63">
      <c r="A15" s="239">
        <v>8</v>
      </c>
      <c r="B15" s="239" t="s">
        <v>869</v>
      </c>
      <c r="C15" s="249" t="s">
        <v>189</v>
      </c>
      <c r="D15" s="247" t="s">
        <v>718</v>
      </c>
      <c r="E15" s="247" t="s">
        <v>870</v>
      </c>
      <c r="F15" s="250"/>
      <c r="G15" s="228"/>
      <c r="H15" s="228"/>
      <c r="I15" s="231"/>
    </row>
    <row r="16" spans="1:11" ht="47.25">
      <c r="A16" s="239">
        <v>9</v>
      </c>
      <c r="B16" s="239" t="s">
        <v>871</v>
      </c>
      <c r="C16" s="249" t="s">
        <v>189</v>
      </c>
      <c r="D16" s="247" t="s">
        <v>719</v>
      </c>
      <c r="E16" s="247" t="s">
        <v>872</v>
      </c>
      <c r="F16" s="250"/>
      <c r="G16" s="228"/>
      <c r="H16" s="228"/>
      <c r="I16" s="231"/>
    </row>
    <row r="17" spans="1:9" ht="63">
      <c r="A17" s="239">
        <v>10</v>
      </c>
      <c r="B17" s="239" t="s">
        <v>873</v>
      </c>
      <c r="C17" s="249" t="s">
        <v>235</v>
      </c>
      <c r="D17" s="248" t="s">
        <v>874</v>
      </c>
      <c r="E17" s="247" t="s">
        <v>875</v>
      </c>
      <c r="F17" s="251"/>
      <c r="G17" s="228"/>
      <c r="H17" s="228"/>
      <c r="I17" s="231"/>
    </row>
    <row r="18" spans="1:9" ht="63">
      <c r="A18" s="239">
        <v>11</v>
      </c>
      <c r="B18" s="239" t="s">
        <v>876</v>
      </c>
      <c r="C18" s="249" t="s">
        <v>235</v>
      </c>
      <c r="D18" s="248" t="s">
        <v>720</v>
      </c>
      <c r="E18" s="248" t="s">
        <v>877</v>
      </c>
      <c r="F18" s="248"/>
      <c r="G18" s="228"/>
      <c r="H18" s="228"/>
      <c r="I18" s="227"/>
    </row>
    <row r="19" spans="1:9" ht="47.25">
      <c r="A19" s="265">
        <v>12</v>
      </c>
      <c r="B19" s="265" t="s">
        <v>721</v>
      </c>
      <c r="C19" s="266" t="s">
        <v>175</v>
      </c>
      <c r="D19" s="266" t="s">
        <v>722</v>
      </c>
      <c r="E19" s="266" t="s">
        <v>723</v>
      </c>
      <c r="F19" s="266"/>
      <c r="G19" s="228"/>
      <c r="H19" s="228"/>
      <c r="I19" s="228"/>
    </row>
    <row r="20" spans="1:9" s="78" customFormat="1" ht="16.5">
      <c r="A20" s="75" t="s">
        <v>37</v>
      </c>
      <c r="B20" s="75" t="s">
        <v>878</v>
      </c>
      <c r="C20" s="264"/>
      <c r="D20" s="264"/>
      <c r="E20" s="263"/>
      <c r="F20" s="264"/>
      <c r="G20" s="233"/>
      <c r="H20" s="234"/>
      <c r="I20" s="235"/>
    </row>
    <row r="21" spans="1:9" ht="31.5">
      <c r="A21" s="256">
        <v>1</v>
      </c>
      <c r="B21" s="256" t="s">
        <v>725</v>
      </c>
      <c r="C21" s="258" t="s">
        <v>879</v>
      </c>
      <c r="D21" s="258" t="s">
        <v>880</v>
      </c>
      <c r="E21" s="259" t="s">
        <v>881</v>
      </c>
      <c r="F21" s="258"/>
      <c r="H21" s="76"/>
    </row>
    <row r="22" spans="1:9" ht="31.5">
      <c r="A22" s="239">
        <v>2</v>
      </c>
      <c r="B22" s="239" t="s">
        <v>726</v>
      </c>
      <c r="C22" s="248" t="s">
        <v>882</v>
      </c>
      <c r="D22" s="248" t="s">
        <v>883</v>
      </c>
      <c r="E22" s="247" t="s">
        <v>884</v>
      </c>
      <c r="F22" s="248"/>
    </row>
    <row r="23" spans="1:9" ht="31.5">
      <c r="A23" s="239">
        <v>3</v>
      </c>
      <c r="B23" s="239" t="s">
        <v>727</v>
      </c>
      <c r="C23" s="248" t="s">
        <v>885</v>
      </c>
      <c r="D23" s="248" t="s">
        <v>728</v>
      </c>
      <c r="E23" s="247" t="s">
        <v>886</v>
      </c>
      <c r="F23" s="248"/>
      <c r="H23" s="76"/>
    </row>
    <row r="24" spans="1:9" ht="31.5">
      <c r="A24" s="239">
        <v>4</v>
      </c>
      <c r="B24" s="239" t="s">
        <v>729</v>
      </c>
      <c r="C24" s="248" t="s">
        <v>885</v>
      </c>
      <c r="D24" s="248" t="s">
        <v>730</v>
      </c>
      <c r="E24" s="247" t="s">
        <v>887</v>
      </c>
      <c r="F24" s="248"/>
      <c r="H24" s="76"/>
    </row>
    <row r="25" spans="1:9" ht="31.5">
      <c r="A25" s="239">
        <v>5</v>
      </c>
      <c r="B25" s="239" t="s">
        <v>731</v>
      </c>
      <c r="C25" s="248" t="s">
        <v>888</v>
      </c>
      <c r="D25" s="248" t="s">
        <v>732</v>
      </c>
      <c r="E25" s="247" t="s">
        <v>889</v>
      </c>
      <c r="F25" s="248"/>
      <c r="H25" s="76"/>
    </row>
    <row r="26" spans="1:9" ht="31.5">
      <c r="A26" s="239">
        <v>6</v>
      </c>
      <c r="B26" s="239" t="s">
        <v>733</v>
      </c>
      <c r="C26" s="248" t="s">
        <v>890</v>
      </c>
      <c r="D26" s="248" t="s">
        <v>734</v>
      </c>
      <c r="E26" s="247" t="s">
        <v>891</v>
      </c>
      <c r="F26" s="248"/>
      <c r="H26" s="76"/>
    </row>
    <row r="27" spans="1:9" ht="31.5">
      <c r="A27" s="239">
        <v>7</v>
      </c>
      <c r="B27" s="239" t="s">
        <v>735</v>
      </c>
      <c r="C27" s="248" t="s">
        <v>892</v>
      </c>
      <c r="D27" s="248" t="s">
        <v>893</v>
      </c>
      <c r="E27" s="247" t="s">
        <v>894</v>
      </c>
      <c r="F27" s="248"/>
      <c r="H27" s="76"/>
    </row>
    <row r="28" spans="1:9" ht="31.5">
      <c r="A28" s="239">
        <v>8</v>
      </c>
      <c r="B28" s="239" t="s">
        <v>736</v>
      </c>
      <c r="C28" s="248" t="s">
        <v>895</v>
      </c>
      <c r="D28" s="248" t="s">
        <v>896</v>
      </c>
      <c r="E28" s="247" t="s">
        <v>897</v>
      </c>
      <c r="F28" s="248"/>
      <c r="H28" s="76"/>
    </row>
    <row r="29" spans="1:9" ht="31.5">
      <c r="A29" s="239">
        <v>9</v>
      </c>
      <c r="B29" s="239" t="s">
        <v>737</v>
      </c>
      <c r="C29" s="248" t="s">
        <v>898</v>
      </c>
      <c r="D29" s="248" t="s">
        <v>738</v>
      </c>
      <c r="E29" s="247" t="s">
        <v>899</v>
      </c>
      <c r="F29" s="248"/>
      <c r="H29" s="76"/>
    </row>
    <row r="30" spans="1:9" ht="31.5">
      <c r="A30" s="239">
        <v>10</v>
      </c>
      <c r="B30" s="239" t="s">
        <v>739</v>
      </c>
      <c r="C30" s="248" t="s">
        <v>900</v>
      </c>
      <c r="D30" s="248" t="s">
        <v>740</v>
      </c>
      <c r="E30" s="247" t="s">
        <v>901</v>
      </c>
      <c r="F30" s="248"/>
      <c r="H30" s="76"/>
    </row>
    <row r="31" spans="1:9" ht="31.5">
      <c r="A31" s="239">
        <v>11</v>
      </c>
      <c r="B31" s="239" t="s">
        <v>741</v>
      </c>
      <c r="C31" s="248" t="s">
        <v>902</v>
      </c>
      <c r="D31" s="248" t="s">
        <v>742</v>
      </c>
      <c r="E31" s="247" t="s">
        <v>903</v>
      </c>
      <c r="F31" s="248"/>
    </row>
    <row r="32" spans="1:9" ht="63">
      <c r="A32" s="239">
        <v>12</v>
      </c>
      <c r="B32" s="239" t="s">
        <v>743</v>
      </c>
      <c r="C32" s="248" t="s">
        <v>904</v>
      </c>
      <c r="D32" s="248" t="s">
        <v>744</v>
      </c>
      <c r="E32" s="247" t="s">
        <v>905</v>
      </c>
      <c r="F32" s="248"/>
    </row>
    <row r="33" spans="1:6" ht="31.5">
      <c r="A33" s="239">
        <v>13</v>
      </c>
      <c r="B33" s="239" t="s">
        <v>745</v>
      </c>
      <c r="C33" s="248" t="s">
        <v>906</v>
      </c>
      <c r="D33" s="248" t="s">
        <v>746</v>
      </c>
      <c r="E33" s="247" t="s">
        <v>907</v>
      </c>
      <c r="F33" s="248"/>
    </row>
    <row r="34" spans="1:6" ht="63">
      <c r="A34" s="239">
        <v>14</v>
      </c>
      <c r="B34" s="239" t="s">
        <v>747</v>
      </c>
      <c r="C34" s="248" t="s">
        <v>906</v>
      </c>
      <c r="D34" s="248" t="s">
        <v>908</v>
      </c>
      <c r="E34" s="247" t="s">
        <v>909</v>
      </c>
      <c r="F34" s="248"/>
    </row>
    <row r="35" spans="1:6" ht="47.25">
      <c r="A35" s="239">
        <v>15</v>
      </c>
      <c r="B35" s="239" t="s">
        <v>748</v>
      </c>
      <c r="C35" s="248" t="s">
        <v>906</v>
      </c>
      <c r="D35" s="248" t="s">
        <v>910</v>
      </c>
      <c r="E35" s="247" t="s">
        <v>909</v>
      </c>
      <c r="F35" s="248"/>
    </row>
    <row r="36" spans="1:6" ht="31.5">
      <c r="A36" s="239">
        <v>16</v>
      </c>
      <c r="B36" s="239" t="s">
        <v>749</v>
      </c>
      <c r="C36" s="248" t="s">
        <v>911</v>
      </c>
      <c r="D36" s="267" t="s">
        <v>750</v>
      </c>
      <c r="E36" s="247" t="s">
        <v>912</v>
      </c>
      <c r="F36" s="248"/>
    </row>
    <row r="37" spans="1:6" ht="31.5">
      <c r="A37" s="239">
        <v>17</v>
      </c>
      <c r="B37" s="239" t="s">
        <v>751</v>
      </c>
      <c r="C37" s="248" t="s">
        <v>913</v>
      </c>
      <c r="D37" s="248" t="s">
        <v>752</v>
      </c>
      <c r="E37" s="247" t="s">
        <v>905</v>
      </c>
      <c r="F37" s="248"/>
    </row>
    <row r="38" spans="1:6" ht="47.25">
      <c r="A38" s="239">
        <v>18</v>
      </c>
      <c r="B38" s="239" t="s">
        <v>753</v>
      </c>
      <c r="C38" s="248" t="s">
        <v>914</v>
      </c>
      <c r="D38" s="248" t="s">
        <v>754</v>
      </c>
      <c r="E38" s="247" t="s">
        <v>915</v>
      </c>
      <c r="F38" s="248"/>
    </row>
    <row r="39" spans="1:6" ht="31.5">
      <c r="A39" s="239">
        <v>19</v>
      </c>
      <c r="B39" s="239" t="s">
        <v>612</v>
      </c>
      <c r="C39" s="248" t="s">
        <v>916</v>
      </c>
      <c r="D39" s="248" t="s">
        <v>755</v>
      </c>
      <c r="E39" s="247" t="s">
        <v>917</v>
      </c>
      <c r="F39" s="248"/>
    </row>
    <row r="40" spans="1:6" ht="31.5">
      <c r="A40" s="239">
        <v>20</v>
      </c>
      <c r="B40" s="239" t="s">
        <v>756</v>
      </c>
      <c r="C40" s="248" t="s">
        <v>918</v>
      </c>
      <c r="D40" s="248" t="s">
        <v>757</v>
      </c>
      <c r="E40" s="247" t="s">
        <v>919</v>
      </c>
      <c r="F40" s="248"/>
    </row>
    <row r="41" spans="1:6" ht="31.5">
      <c r="A41" s="239">
        <v>21</v>
      </c>
      <c r="B41" s="239" t="s">
        <v>758</v>
      </c>
      <c r="C41" s="248" t="s">
        <v>920</v>
      </c>
      <c r="D41" s="248" t="s">
        <v>759</v>
      </c>
      <c r="E41" s="247" t="s">
        <v>921</v>
      </c>
      <c r="F41" s="248"/>
    </row>
    <row r="42" spans="1:6" ht="31.5">
      <c r="A42" s="244">
        <v>22</v>
      </c>
      <c r="B42" s="244" t="s">
        <v>760</v>
      </c>
      <c r="C42" s="254" t="s">
        <v>922</v>
      </c>
      <c r="D42" s="254" t="s">
        <v>761</v>
      </c>
      <c r="E42" s="255" t="s">
        <v>923</v>
      </c>
      <c r="F42" s="254"/>
    </row>
    <row r="43" spans="1:6">
      <c r="A43" s="245"/>
      <c r="B43" s="245"/>
      <c r="C43" s="240"/>
      <c r="D43" s="240"/>
      <c r="E43" s="241"/>
      <c r="F43" s="240"/>
    </row>
    <row r="44" spans="1:6">
      <c r="A44" s="268" t="s">
        <v>924</v>
      </c>
      <c r="B44" s="269"/>
      <c r="C44" s="270"/>
      <c r="D44" s="270"/>
      <c r="E44" s="236"/>
      <c r="F44" s="77"/>
    </row>
    <row r="45" spans="1:6">
      <c r="A45" s="268" t="s">
        <v>925</v>
      </c>
      <c r="B45" s="269"/>
      <c r="C45" s="270"/>
      <c r="D45" s="270"/>
    </row>
    <row r="46" spans="1:6" ht="18.75">
      <c r="D46" s="315" t="s">
        <v>595</v>
      </c>
      <c r="E46" s="315"/>
      <c r="F46" s="315"/>
    </row>
  </sheetData>
  <mergeCells count="4">
    <mergeCell ref="A2:I2"/>
    <mergeCell ref="D46:F46"/>
    <mergeCell ref="A1:F1"/>
    <mergeCell ref="A3:F3"/>
  </mergeCells>
  <pageMargins left="0.19685039370078741" right="0.19685039370078741" top="0.39370078740157483" bottom="0.39370078740157483" header="0.31496062992125984" footer="0.31496062992125984"/>
  <pageSetup paperSize="9" scale="80" fitToHeight="0" orientation="landscape" r:id="rId1"/>
  <headerFooter>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13</vt:i4>
      </vt:variant>
    </vt:vector>
  </HeadingPairs>
  <TitlesOfParts>
    <vt:vector size="20" baseType="lpstr">
      <vt:lpstr>PL01</vt:lpstr>
      <vt:lpstr>PL02</vt:lpstr>
      <vt:lpstr>PL02a</vt:lpstr>
      <vt:lpstr>PL02b</vt:lpstr>
      <vt:lpstr>PL03</vt:lpstr>
      <vt:lpstr>PL04</vt:lpstr>
      <vt:lpstr>PL05</vt:lpstr>
      <vt:lpstr>'PL02'!chuong_phuluc_1</vt:lpstr>
      <vt:lpstr>PL02a!chuong_phuluc_2_name</vt:lpstr>
      <vt:lpstr>'PL02'!Print_Area</vt:lpstr>
      <vt:lpstr>PL02a!Print_Area</vt:lpstr>
      <vt:lpstr>PL02b!Print_Area</vt:lpstr>
      <vt:lpstr>'PL04'!Print_Area</vt:lpstr>
      <vt:lpstr>'PL05'!Print_Area</vt:lpstr>
      <vt:lpstr>'PL01'!Print_Titles</vt:lpstr>
      <vt:lpstr>'PL02'!Print_Titles</vt:lpstr>
      <vt:lpstr>PL02a!Print_Titles</vt:lpstr>
      <vt:lpstr>'PL03'!Print_Titles</vt:lpstr>
      <vt:lpstr>'PL04'!Print_Titles</vt:lpstr>
      <vt:lpstr>'PL05'!Print_Titles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 An</dc:creator>
  <cp:lastModifiedBy>Lê Ngọc Hà</cp:lastModifiedBy>
  <cp:lastPrinted>2019-07-13T01:18:52Z</cp:lastPrinted>
  <dcterms:created xsi:type="dcterms:W3CDTF">2018-09-20T00:46:44Z</dcterms:created>
  <dcterms:modified xsi:type="dcterms:W3CDTF">2019-07-13T01:25:18Z</dcterms:modified>
</cp:coreProperties>
</file>