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695" firstSheet="1" activeTab="1"/>
  </bookViews>
  <sheets>
    <sheet name="Kangatang" sheetId="1" state="veryHidden" r:id="rId1"/>
    <sheet name="Tong CMD" sheetId="2" r:id="rId2"/>
    <sheet name="2.1.TPHT" sheetId="3" r:id="rId3"/>
    <sheet name="2.2.TXHL" sheetId="4" r:id="rId4"/>
    <sheet name="2.3.TH" sheetId="5" r:id="rId5"/>
    <sheet name="2.4.CX" sheetId="6" r:id="rId6"/>
    <sheet name="2.5.HS" sheetId="7" r:id="rId7"/>
    <sheet name="2.6.ĐT" sheetId="8" r:id="rId8"/>
    <sheet name="2.7.CL" sheetId="9" r:id="rId9"/>
    <sheet name="2.8.KAH" sheetId="10" r:id="rId10"/>
  </sheets>
  <definedNames>
    <definedName name="_xlnm._FilterDatabase" localSheetId="2" hidden="1">'2.1.TPHT'!$A$10:$I$15</definedName>
    <definedName name="_xlnm._FilterDatabase" localSheetId="3" hidden="1">'2.2.TXHL'!$A$10:$I$13</definedName>
    <definedName name="_xlnm._FilterDatabase" localSheetId="4" hidden="1">'2.3.TH'!$A$10:$I$31</definedName>
    <definedName name="_xlnm._FilterDatabase" localSheetId="7" hidden="1">'2.6.ĐT'!$A$10:$I$10</definedName>
    <definedName name="_xlnm.Print_Titles" localSheetId="2">'2.1.TPHT'!$8:$10</definedName>
    <definedName name="_xlnm.Print_Titles" localSheetId="3">'2.2.TXHL'!$8:$10</definedName>
    <definedName name="_xlnm.Print_Titles" localSheetId="4">'2.3.TH'!$8:$10</definedName>
    <definedName name="_xlnm.Print_Titles" localSheetId="5">'2.4.CX'!$8:$10</definedName>
    <definedName name="_xlnm.Print_Titles" localSheetId="6">'2.5.HS'!$8:$10</definedName>
    <definedName name="_xlnm.Print_Titles" localSheetId="7">'2.6.ĐT'!$8:$10</definedName>
    <definedName name="_xlnm.Print_Titles" localSheetId="8">'2.7.CL'!$8:$10</definedName>
    <definedName name="_xlnm.Print_Titles" localSheetId="9">'2.8.KAH'!$8:$10</definedName>
    <definedName name="_xlnm.Print_Titles">#N/A</definedName>
  </definedNames>
  <calcPr fullCalcOnLoad="1"/>
</workbook>
</file>

<file path=xl/sharedStrings.xml><?xml version="1.0" encoding="utf-8"?>
<sst xmlns="http://schemas.openxmlformats.org/spreadsheetml/2006/main" count="337" uniqueCount="185">
  <si>
    <t>Tổng cộng</t>
  </si>
  <si>
    <t>Thị xã Hồng Lĩnh</t>
  </si>
  <si>
    <t>Thành phố Hà Tĩnh</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</si>
  <si>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</si>
  <si>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</si>
  <si>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</si>
  <si>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</si>
  <si>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</si>
  <si>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</si>
  <si>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</si>
  <si>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</si>
  <si>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</si>
  <si>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</si>
  <si>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I</t>
  </si>
  <si>
    <t>Đất ở nông thôn</t>
  </si>
  <si>
    <t>II</t>
  </si>
  <si>
    <t>III</t>
  </si>
  <si>
    <t>IV</t>
  </si>
  <si>
    <t>V</t>
  </si>
  <si>
    <t>Đất công trình năng lượng</t>
  </si>
  <si>
    <t>Đất xây dựng trụ sở cơ quan</t>
  </si>
  <si>
    <t>Thôn Mỹ Châu, xã Thạch Ngọc</t>
  </si>
  <si>
    <t>Đất ở tại nông thôn</t>
  </si>
  <si>
    <t>Đất ở tại đô thị</t>
  </si>
  <si>
    <t>Đất bãi thải, xử lý chất thải</t>
  </si>
  <si>
    <t>Ghi 
chú</t>
  </si>
  <si>
    <t>Đất thuỷ lợi</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</si>
  <si>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</si>
  <si>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</si>
  <si>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</si>
  <si>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</si>
  <si>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</si>
  <si>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</si>
  <si>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</si>
  <si>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</si>
  <si>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</si>
  <si>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</si>
  <si>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</si>
  <si>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</si>
  <si>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</si>
  <si>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 xml:space="preserve">Địa điểm             </t>
  </si>
  <si>
    <t>Đất thương mại, dịch vụ</t>
  </si>
  <si>
    <t>(3)=(4)+(5)+(6)</t>
  </si>
  <si>
    <t>Xã Thạch Đài</t>
  </si>
  <si>
    <t xml:space="preserve">PHỤ LỤC 2.1. DANH MỤC CÔNG TRÌNH, DỰ ÁN CHUYỂN MỤC ĐÍCH SỬ DỤNG ĐẤT TRỒNG LÚA, </t>
  </si>
  <si>
    <t xml:space="preserve">PHỤ LỤC 2.2. DANH MỤC CÔNG TRÌNH, DỰ ÁN CHUYỂN MỤC ĐÍCH SỬ DỤNG ĐẤT TRỒNG LÚA, </t>
  </si>
  <si>
    <t>Tên huyện, 
thị xã, thành phố</t>
  </si>
  <si>
    <t>Huyện Thạch Hà</t>
  </si>
  <si>
    <t>Huyện Cẩm Xuyên</t>
  </si>
  <si>
    <t>Huyện Hương Sơn</t>
  </si>
  <si>
    <t>Huyện Đức Thọ</t>
  </si>
  <si>
    <t>Huyện Can Lộc</t>
  </si>
  <si>
    <t>Huyện Kỳ Anh</t>
  </si>
  <si>
    <t xml:space="preserve">PHỤ LỤC 2.3. DANH MỤC CÔNG TRÌNH, DỰ ÁN CHUYỂN MỤC ĐÍCH SỬ DỤNG ĐẤT TRỒNG LÚA, </t>
  </si>
  <si>
    <t xml:space="preserve">PHỤ LỤC 2.4. DANH MỤC CÔNG TRÌNH, DỰ ÁN CHUYỂN MỤC ĐÍCH SỬ DỤNG ĐẤT TRỒNG LÚA, </t>
  </si>
  <si>
    <t xml:space="preserve">PHỤ LỤC 2.5. DANH MỤC CÔNG TRÌNH, DỰ ÁN CHUYỂN MỤC ĐÍCH SỬ DỤNG ĐẤT TRỒNG LÚA, </t>
  </si>
  <si>
    <t xml:space="preserve">PHỤ LỤC 2.6. DANH MỤC CÔNG TRÌNH, DỰ ÁN CHUYỂN MỤC ĐÍCH SỬ DỤNG ĐẤT TRỒNG LÚA, </t>
  </si>
  <si>
    <t xml:space="preserve">PHỤ LỤC 2.7. DANH MỤC CÔNG TRÌNH, DỰ ÁN CHUYỂN MỤC ĐÍCH SỬ DỤNG ĐẤT TRỒNG LÚA, </t>
  </si>
  <si>
    <t xml:space="preserve">PHỤ LỤC 2.8. DANH MỤC CÔNG TRÌNH, DỰ ÁN CHUYỂN MỤC ĐÍCH SỬ DỤNG ĐẤT TRỒNG LÚA, </t>
  </si>
  <si>
    <t>Xã Cẩm Hưng</t>
  </si>
  <si>
    <t>Xã Cẩm Duệ</t>
  </si>
  <si>
    <t>Xã Cẩm Minh</t>
  </si>
  <si>
    <t>Đất cơ sở tín ngưỡng</t>
  </si>
  <si>
    <t>Xã Nam Điền</t>
  </si>
  <si>
    <t>Xã Kỳ Xuân</t>
  </si>
  <si>
    <t>Xã Kỳ Đồng</t>
  </si>
  <si>
    <t>Xã Kỳ Phong</t>
  </si>
  <si>
    <t>Đất công an</t>
  </si>
  <si>
    <t xml:space="preserve">Địa điểm      </t>
  </si>
  <si>
    <t>Nghị quyết số 256/NQ-HĐND ngày 8/12/2020 của HĐND tỉnh</t>
  </si>
  <si>
    <t>Xã Thanh Bình Thịnh</t>
  </si>
  <si>
    <t>Thôn Bàu Láng, xã Thạch Đài</t>
  </si>
  <si>
    <t>Đất làm nghĩa trang, nhà tang lễ, nhà hỏa táng</t>
  </si>
  <si>
    <t>Xã Cẩm Sơn</t>
  </si>
  <si>
    <t>Thị trấn Thiên Cầm</t>
  </si>
  <si>
    <t>Xã Cẩm Lạc</t>
  </si>
  <si>
    <t>Xã Cẩm Thạch</t>
  </si>
  <si>
    <t>Xã Cẩm Thịnh</t>
  </si>
  <si>
    <t>Phường Thạch Linh</t>
  </si>
  <si>
    <t>Quỹ đất thanh toán cho dự án tháo dỡ, xây mới DZ 110KV và 220KV</t>
  </si>
  <si>
    <t>Xã Thuận Lộc</t>
  </si>
  <si>
    <t>Tái định cư cao tốc, thôn Na Trung</t>
  </si>
  <si>
    <t>Tái định cư cao tốc, thôn Thống Nhất</t>
  </si>
  <si>
    <t>Tái định cư cao tốc, thôn 5 thôn Hoàng Sơn (thôn 5 cũ), thôn Tiến Thắng</t>
  </si>
  <si>
    <t>Tái định cư cao tốc, thôn Thượng Sơn</t>
  </si>
  <si>
    <t>Tái định cư cao tốc, thôn Hưng Đạo, thôn Lạc Thọ, thôn Hà Văn</t>
  </si>
  <si>
    <t>Tái định cư cao tốc, thôn 1</t>
  </si>
  <si>
    <t xml:space="preserve">Khu đô thị du lịch sinh thái Thiên Cầm </t>
  </si>
  <si>
    <t>Nghị quyết số 18/NQ-CP ngày 11/02/2022 của Chính phủ</t>
  </si>
  <si>
    <t>ĐẤT RỪNG PHÒNG HỘ, RỪNG ĐẶC DỤNG BỔ SUNG NĂM 2022 CỦA HUYỆN CẨM XUYÊN</t>
  </si>
  <si>
    <t>Tổng: 08 công trình, dự án</t>
  </si>
  <si>
    <t>Khu TĐC cao tốc Bắc - Nam</t>
  </si>
  <si>
    <t>Bãi thải phục vụ cao tốc Bắc - Nam</t>
  </si>
  <si>
    <t>Xã Thanh Bình Thịnh, xã Yên Hồ</t>
  </si>
  <si>
    <t>Tổng: 02 hạng mục</t>
  </si>
  <si>
    <t>Khu dân cư Mù Tý, thôn Đồi Cao</t>
  </si>
  <si>
    <t>ĐẤT RỪNG PHÒNG HỘ, RỪNG ĐẶC DỤNG BỔ SUNG NĂM 2022 CỦA THỊ XÃ HỒNG LĨNH</t>
  </si>
  <si>
    <t>Quyết định số 789/QĐ-UBND ngày 8/5/2020 của UBND thị xã phê duyệt Đồ án Quy hoạch chi tiết xây dựng tỷ lệ 1/500 và Quyết định số 825/QĐ-UBND ngày 14/5/2021 của UBND thị xã phê duyệt chủ trương đầu tư dự án</t>
  </si>
  <si>
    <t xml:space="preserve">Khu dân cư đô thị Bắc Phố Châu 1 (QH đất ở mới 4,0 ha; đất thương mại 1,3 ha; đất công cộng khác 4,9 ha...) </t>
  </si>
  <si>
    <t>TT Phố Châu; Xã Sơn Trung</t>
  </si>
  <si>
    <t>Nâng cấp cải tạo các hồ đập (Hồ Khe Cò)</t>
  </si>
  <si>
    <t>Xã Sơn Tiến</t>
  </si>
  <si>
    <t>ĐẤT RỪNG PHÒNG HỘ, RỪNG ĐẶC DỤNG BỔ SUNG NĂM 2022 CỦA HUYỆN HƯƠNG SƠN</t>
  </si>
  <si>
    <t xml:space="preserve">Cơ sở làm việc trạm Cảnh sát giao thông trên tuyến QL 1A </t>
  </si>
  <si>
    <t>Xã Kỳ Văn</t>
  </si>
  <si>
    <t>Quy hoạch chi tiết các điểm khu dân cư vùng Nông Trường, Hà Phong (TĐC đường Cao tốc Bắc - Nam)</t>
  </si>
  <si>
    <t>Quỹ đất TĐC đường cao tốc Bắc - Nam</t>
  </si>
  <si>
    <t>Hạ tầng dân cư thôn Đồng Phú, xã Kỳ Đồng</t>
  </si>
  <si>
    <t>QĐ số 10151/QĐ-UBND ngày 11/11/2016 của UBND huyện</t>
  </si>
  <si>
    <t>Hạ tầng khu dân cư Đồng Mai Cáng- xã Kỳ Đồng</t>
  </si>
  <si>
    <t>Quyết định số 6661/QĐ-UBND ngày 22/9/2016 của UBND huyện Kỳ Anh về việc phê duyệt quy hoạch phân lô sử dụng đất khu dân cư vùng Đồng Mai Cáng, thôn Đồng Phú, xã Kỳ Đồng</t>
  </si>
  <si>
    <t>Hạ tầng dân cư vùng Bàu thôn Xuân Tiến, xã Kỳ Xuân</t>
  </si>
  <si>
    <t>Quyết định số 86/QĐ-UBND ngày 03/7/2017 của UBND xã Kỳ Xuân về việc phê duyệt chủ trương đầu tư xây dựng công trình: Hạ tầng khu dân cư vùng Bàu thôn Xuân Tiến, xã Kỳ Xuân</t>
  </si>
  <si>
    <t>ĐẤT RỪNG PHÒNG HỘ, RỪNG ĐẶC DỤNG BỔ SUNG NĂM 2022 CỦA HUYỆN KỲ ANH</t>
  </si>
  <si>
    <t>Dự án tháo dỡ, xây mới DZ 110KV và 220KV đi chung phục vụ giải phóng, phát triển quỹ đất phía Tây thành phố Hà Tĩnh</t>
  </si>
  <si>
    <t>Quyết định số 886/QĐ-UBND ngày 19/3/2020 của UBND tỉnh</t>
  </si>
  <si>
    <t>Xây dựng trụ sở làm việc của toà án nhân dân tỉnh Hà Tĩnh</t>
  </si>
  <si>
    <t>TDP 2. Phường Nguyễn Du</t>
  </si>
  <si>
    <t>- Quyết định số 67/QĐ-TANDTC-KHTC ngày 9/4/2021 của Tòa án nhân dân tối cao quyết định về chủ trương đầu tư dự án Xây dựng mới trụ sở làm việc Tòa án nhân dân tỉnh Hà Tĩnh.</t>
  </si>
  <si>
    <t>ĐẤT RỪNG PHÒNG HỘ, RỪNG ĐẶC DỤNG BỔ SUNG NĂM 2022 CỦA THÀNH PHỐ HÀ TĨNH</t>
  </si>
  <si>
    <t>PHỤ LỤC 2. TỔNG HỢP DANH MỤC CÔNG TRÌNH, DỰ ÁN CHUYỂN MỤC ĐÍCH SỬ DỤNG ĐẤT TRỒNG LÚA, 
ĐẤT RỪNG PHÒNG HỘ, ĐẤT RỪNG ĐẶC DỤNG BỔ SUNG NĂM 2022 CỦA TỈNH HÀ TĨNH</t>
  </si>
  <si>
    <t>Mở rộng Công ty Tuấn Anh tại xã Thạch Đài</t>
  </si>
  <si>
    <t>Bãi tập kết vật liệu thải phục vụ dự án đường Cao Tốc tại xã Thạch Ngọc</t>
  </si>
  <si>
    <t>Bãi tập kết vật liệu thải phục vụ dự án đường Cao Tốc tại xã Thạch Ngọc, Việt Tiến</t>
  </si>
  <si>
    <t>Bãi tập kết vật liệu thải phục vụ dự án đường Cao Tốc tại xã Thạch Đài</t>
  </si>
  <si>
    <t>Khu nghĩa trang di dời do đường cao tốc tại xã Thạch Đài</t>
  </si>
  <si>
    <t>Khu TĐC đường cao tốc tại xã Thạch Xuân</t>
  </si>
  <si>
    <t>Khu TĐC đường cao tốc tại xã Thạch Ngọc</t>
  </si>
  <si>
    <t>Khu TĐC đường cao tốc tại xã Lưu Vĩnh Sơn</t>
  </si>
  <si>
    <t>Khu TĐC đường cao tốc tại xã Tân Lâm Hương</t>
  </si>
  <si>
    <t>Khu TĐC đường cao tốc tại xã Nam Điền</t>
  </si>
  <si>
    <t>Mở rộng Miệu Mây, xã Lưu Vĩnh Sơn</t>
  </si>
  <si>
    <t>Thôn Ngọc Sơn, xã Thạch Ngọc</t>
  </si>
  <si>
    <t>Thôn Đông Châu, xã Thạch Ngọc, xã Việt Tiến</t>
  </si>
  <si>
    <t>Thôn Liên Vinh, xã Thạch Đài</t>
  </si>
  <si>
    <t>Vùng Thát Lát, thôn Kỳ Sơn, xã Thạch Đài</t>
  </si>
  <si>
    <t>Đồng Bòng, thôn Tân Thanh, xã Thạch Xuân</t>
  </si>
  <si>
    <t>Đồng Cửa Trộc, thôn Ngọc Sơn, xã Thạch Ngọc</t>
  </si>
  <si>
    <t>Đồng Cửa Trùa, thôn Vĩnh Cát, xã Lưu Vĩnh Sơn</t>
  </si>
  <si>
    <t>Đồng Vực, thôn Bình Tiến, xã Tân Lâm Hương</t>
  </si>
  <si>
    <t>Đồng Dưng, thôn Văn Bình, xã Tân Lâm Hương</t>
  </si>
  <si>
    <t>Tân Lâm hương, Thạch Đài</t>
  </si>
  <si>
    <t>Thôn Vĩnh Trung, xã Lưu Vĩnh Sơn</t>
  </si>
  <si>
    <t>Tổng: 15 hạng mục</t>
  </si>
  <si>
    <t>ĐẤT RỪNG PHÒNG HỘ, RỪNG ĐẶC DỤNG BỔ SUNG NĂM 2022 CỦA HUYỆN THẠCH HÀ</t>
  </si>
  <si>
    <t>ĐẤT RỪNG PHÒNG HỘ, RỪNG ĐẶC DỤNG BỔ SUNG NĂM 2022 CỦA HUYỆN ĐỨC THỌ</t>
  </si>
  <si>
    <t>Nghị quyết số 18/NQ-CP ngày 11/02/2022 của Chính Phủ</t>
  </si>
  <si>
    <t>ĐẤT RỪNG PHÒNG HỘ, RỪNG ĐẶC DỤNG BỔ SUNG NĂM 2022 CỦA HUYỆN CAN LỘC</t>
  </si>
  <si>
    <t>Khu TĐC đường bộ cao tốc tại xã Kim Song Trường</t>
  </si>
  <si>
    <t xml:space="preserve">Khu TĐC Đường bộ cao tốc tại xã Trung Lộc </t>
  </si>
  <si>
    <t xml:space="preserve">Khu TĐC Đường bộ cao tốc tại xã Quang Lộc </t>
  </si>
  <si>
    <t xml:space="preserve">Khu TĐC Đường bộ cao tốc tại xã Sơn Lộc </t>
  </si>
  <si>
    <t>Thôn Phúc Yên, Đông Vĩnh, xã Kim Song Trường</t>
  </si>
  <si>
    <t>Thôn Đông Vĩnh, xã Kim Song Trường</t>
  </si>
  <si>
    <t xml:space="preserve">Thôn Minh Hương, xã Trung Lộc </t>
  </si>
  <si>
    <t xml:space="preserve">Thôn Yên Lạc, xã Quang Lộc </t>
  </si>
  <si>
    <t xml:space="preserve">Thôn Thịnh Lộc, xã Sơn Lộc </t>
  </si>
  <si>
    <t>Tổng: 05 hạng mục</t>
  </si>
  <si>
    <t>QĐ 75/QĐ-UBND ngày 27/12/2021 của UBND tỉnh</t>
  </si>
  <si>
    <t xml:space="preserve">Quyết định số 886/QĐ-UBND ngày 19/3/2020 của UBND Tỉnh Hà Tĩnh </t>
  </si>
  <si>
    <t>Bản vẽ QHCT 1/500 do UBND tỉnh phê duyệt ngày 09/12/2021</t>
  </si>
  <si>
    <t>Trạm dừng nghỉ cao tốc Bắc - Nam</t>
  </si>
  <si>
    <t>Quyết định số 4063/QĐ-UBND  ngày 14/12/2021 về việc phê duyệt đồ án Quy hoạch chi tiết xây dựng tỷ lệ 1/500 Khu đô thị du lịch sinh thái Thiên Cầm tại thị trấn Thiên Cầm</t>
  </si>
  <si>
    <t>Đất giao thông</t>
  </si>
  <si>
    <t>Bến xe huyện Đức Thọ</t>
  </si>
  <si>
    <t>Thị trấn Đức Thọ</t>
  </si>
  <si>
    <t>Văn bản 1606/UBND-GT ngày 06/4/2022 của UBND tỉnh</t>
  </si>
  <si>
    <t>Đất Thương mại, dịch vụ</t>
  </si>
  <si>
    <t>Đất cơ sở giáo dục</t>
  </si>
  <si>
    <t>MR trường mầm non Kỳ Giang</t>
  </si>
  <si>
    <t>Xã Kỳ Giang</t>
  </si>
  <si>
    <t>Nghị quyết số 17/NQ-HĐND ngày 31/12/2021 của HĐND xã Kỳ Giang về việc Danh mục các công trình khởi công mới năm 2022</t>
  </si>
  <si>
    <t>Tổng: 07 hạng mục</t>
  </si>
  <si>
    <t>Quyết định 1371/QĐ-BCA-H01 ngày 25/3/2022 của Bộ Công An về việc phê duyệt chủ trương đầu tư dự án Cơ sở làm việc trạm Cảnh sát giao thông thuộc Phòng CSGT, Công an tỉnh Hà Tĩnh</t>
  </si>
  <si>
    <t>Tổng: 01 hạng mục</t>
  </si>
  <si>
    <t>Đất xây dựng công trình sự nghiệp</t>
  </si>
  <si>
    <t>Tổng: 05 danh mục</t>
  </si>
  <si>
    <t>Lâm Trung Thủy</t>
  </si>
  <si>
    <t xml:space="preserve">
Căn cứ pháp lý
</t>
  </si>
  <si>
    <t>Quyết định 1338/QĐ-UBND ngày 16/4/2015 của UBND tỉnh</t>
  </si>
  <si>
    <t>Cục Dự trữ Nhà nước - Kho dự trữ Đức Lâm</t>
  </si>
  <si>
    <t>TỈNH HÀ TĨNH</t>
  </si>
  <si>
    <t>HỘI ĐỒNG NHÂN DÂN</t>
  </si>
  <si>
    <t>(Kèm theo Nghị quyết số    .../NQ-HĐND ngày  … tháng ... năm 2022 của Hội đồng nhân dân tỉnh)</t>
  </si>
  <si>
    <t>HỘI ĐỒNG NHÂN DÂN TỈNH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</si>
</sst>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_);\(0\)"/>
    <numFmt numFmtId="173" formatCode="0.00_);\(0.00\)"/>
    <numFmt numFmtId="174" formatCode="_(* #,##0_);_(* \(#,##0\);_(* &quot;-&quot;??_);_(@_)"/>
    <numFmt numFmtId="175" formatCode="0.0"/>
    <numFmt numFmtId="176" formatCode="0.0_);\(0.0\)"/>
    <numFmt numFmtId="177" formatCode="#,##0.0"/>
  </numFmts>
  <fonts count="69">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sz val="9"/>
      <color indexed="10"/>
      <name val="Times New Roman"/>
      <family val="1"/>
    </font>
    <font>
      <sz val="10"/>
      <color indexed="8"/>
      <name val="Arial"/>
      <family val="2"/>
    </font>
    <font>
      <b/>
      <sz val="11"/>
      <name val="Times New Roman"/>
      <family val="1"/>
    </font>
    <font>
      <sz val="11"/>
      <name val="Times New Roman"/>
      <family val="1"/>
    </font>
    <font>
      <sz val="9"/>
      <name val="Times New Roman"/>
      <family val="1"/>
    </font>
    <font>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sz val="11"/>
      <color indexed="8"/>
      <name val="Arial"/>
      <family val="2"/>
    </font>
    <font>
      <i/>
      <sz val="12"/>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sz val="11"/>
      <color theme="1"/>
      <name val="Arial"/>
      <family val="2"/>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hair"/>
      <bottom style="hair"/>
    </border>
    <border>
      <left style="thin"/>
      <right/>
      <top style="thin"/>
      <bottom style="thin"/>
    </border>
    <border>
      <left style="double"/>
      <right style="thin"/>
      <top style="thin"/>
      <bottom>
        <color indexed="63"/>
      </bottom>
    </border>
    <border>
      <left/>
      <right/>
      <top/>
      <bottom style="thin"/>
    </border>
    <border>
      <left style="thin"/>
      <right style="thin"/>
      <top>
        <color indexed="63"/>
      </top>
      <bottom>
        <color indexed="63"/>
      </bottom>
    </border>
    <border>
      <left style="thin"/>
      <right style="thin"/>
      <top/>
      <bottom style="thin"/>
    </border>
  </borders>
  <cellStyleXfs count="20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8"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7"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48"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237">
    <xf numFmtId="0" fontId="0" fillId="0" borderId="0" xfId="0" applyAlignment="1">
      <alignment/>
    </xf>
    <xf numFmtId="172" fontId="4"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0" xfId="73" applyFont="1" applyFill="1" applyAlignment="1">
      <alignment vertical="center"/>
      <protection/>
    </xf>
    <xf numFmtId="0" fontId="11" fillId="0" borderId="0" xfId="73"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172" fontId="11" fillId="0" borderId="12" xfId="73" applyNumberFormat="1" applyFont="1" applyFill="1" applyBorder="1" applyAlignment="1">
      <alignment horizontal="center" vertical="center" wrapText="1"/>
      <protection/>
    </xf>
    <xf numFmtId="1" fontId="4" fillId="0" borderId="0" xfId="73" applyNumberFormat="1" applyFont="1" applyFill="1" applyBorder="1" applyAlignment="1">
      <alignment horizontal="center" vertical="center"/>
      <protection/>
    </xf>
    <xf numFmtId="0" fontId="4" fillId="0" borderId="0" xfId="73" applyFont="1" applyFill="1" applyBorder="1" applyAlignment="1">
      <alignment horizontal="left" vertical="center" wrapText="1"/>
      <protection/>
    </xf>
    <xf numFmtId="4" fontId="4" fillId="0" borderId="0" xfId="73" applyNumberFormat="1"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1" fontId="3" fillId="0" borderId="0" xfId="73" applyNumberFormat="1" applyFont="1" applyFill="1" applyBorder="1" applyAlignment="1">
      <alignment horizontal="center" vertical="center"/>
      <protection/>
    </xf>
    <xf numFmtId="0" fontId="3" fillId="0" borderId="0" xfId="73" applyFont="1" applyFill="1" applyAlignment="1">
      <alignment vertical="center"/>
      <protection/>
    </xf>
    <xf numFmtId="1" fontId="3" fillId="0" borderId="0" xfId="73" applyNumberFormat="1" applyFont="1" applyFill="1" applyAlignment="1">
      <alignment vertical="center"/>
      <protection/>
    </xf>
    <xf numFmtId="2" fontId="3" fillId="0" borderId="0" xfId="73" applyNumberFormat="1" applyFont="1" applyFill="1" applyAlignment="1">
      <alignment horizontal="center" vertical="center"/>
      <protection/>
    </xf>
    <xf numFmtId="1" fontId="4" fillId="0" borderId="0" xfId="73" applyNumberFormat="1" applyFont="1" applyFill="1" applyAlignment="1">
      <alignment vertical="center"/>
      <protection/>
    </xf>
    <xf numFmtId="2" fontId="4" fillId="0" borderId="0" xfId="73" applyNumberFormat="1" applyFont="1" applyFill="1" applyAlignment="1">
      <alignment vertical="center"/>
      <protection/>
    </xf>
    <xf numFmtId="0" fontId="3" fillId="0" borderId="0" xfId="73" applyFont="1" applyFill="1" applyAlignment="1">
      <alignment horizontal="center" vertical="center"/>
      <protection/>
    </xf>
    <xf numFmtId="0" fontId="3" fillId="0" borderId="0" xfId="73" applyFont="1" applyFill="1" applyBorder="1" applyAlignment="1">
      <alignment horizontal="center" vertical="center"/>
      <protection/>
    </xf>
    <xf numFmtId="4" fontId="3" fillId="0" borderId="0" xfId="73" applyNumberFormat="1" applyFont="1" applyFill="1" applyBorder="1" applyAlignment="1">
      <alignment horizontal="center" vertical="center"/>
      <protection/>
    </xf>
    <xf numFmtId="4" fontId="4" fillId="0" borderId="0" xfId="73" applyNumberFormat="1" applyFont="1" applyFill="1" applyBorder="1" applyAlignment="1">
      <alignment horizontal="center" vertical="center" wrapText="1"/>
      <protection/>
    </xf>
    <xf numFmtId="0" fontId="4" fillId="0" borderId="0" xfId="73" applyFont="1" applyFill="1" applyBorder="1" applyAlignment="1">
      <alignment vertical="center" wrapText="1"/>
      <protection/>
    </xf>
    <xf numFmtId="0" fontId="4" fillId="0" borderId="0" xfId="73" applyFont="1" applyFill="1" applyBorder="1" applyAlignment="1">
      <alignment horizontal="center" vertical="center" wrapText="1"/>
      <protection/>
    </xf>
    <xf numFmtId="4" fontId="3" fillId="0" borderId="0" xfId="73" applyNumberFormat="1" applyFont="1" applyFill="1" applyBorder="1" applyAlignment="1">
      <alignment vertical="center"/>
      <protection/>
    </xf>
    <xf numFmtId="0" fontId="4" fillId="0" borderId="0" xfId="73" applyFont="1" applyFill="1" applyBorder="1" applyAlignment="1">
      <alignment horizontal="left" vertical="center"/>
      <protection/>
    </xf>
    <xf numFmtId="0" fontId="4" fillId="0" borderId="0" xfId="73" applyFont="1" applyFill="1" applyAlignment="1">
      <alignment horizontal="left" vertical="center"/>
      <protection/>
    </xf>
    <xf numFmtId="0" fontId="4" fillId="0" borderId="0" xfId="73" applyFont="1" applyFill="1" applyAlignment="1">
      <alignment horizontal="center" vertical="center"/>
      <protection/>
    </xf>
    <xf numFmtId="0" fontId="3" fillId="0" borderId="12" xfId="162" applyFont="1" applyFill="1" applyBorder="1" applyAlignment="1">
      <alignment horizontal="center" vertical="center" wrapText="1"/>
      <protection/>
    </xf>
    <xf numFmtId="172" fontId="4" fillId="0" borderId="12" xfId="162" applyNumberFormat="1" applyFont="1" applyFill="1" applyBorder="1" applyAlignment="1">
      <alignment horizontal="center" vertical="center" wrapText="1"/>
      <protection/>
    </xf>
    <xf numFmtId="0" fontId="10" fillId="0" borderId="0" xfId="0" applyFont="1" applyAlignment="1">
      <alignment/>
    </xf>
    <xf numFmtId="2" fontId="3" fillId="0" borderId="0" xfId="73" applyNumberFormat="1" applyFont="1" applyFill="1" applyAlignment="1">
      <alignment vertical="center"/>
      <protection/>
    </xf>
    <xf numFmtId="0" fontId="0" fillId="0" borderId="0" xfId="0" applyFont="1" applyAlignment="1">
      <alignment/>
    </xf>
    <xf numFmtId="0" fontId="10" fillId="0" borderId="0" xfId="73" applyFont="1" applyFill="1" applyAlignment="1">
      <alignment vertical="center"/>
      <protection/>
    </xf>
    <xf numFmtId="0" fontId="3" fillId="0" borderId="12" xfId="0" applyFont="1" applyFill="1" applyBorder="1" applyAlignment="1">
      <alignment vertical="center" wrapText="1"/>
    </xf>
    <xf numFmtId="172" fontId="4" fillId="0" borderId="13" xfId="162" applyNumberFormat="1" applyFont="1" applyFill="1" applyBorder="1" applyAlignment="1">
      <alignment horizontal="center" vertical="center" wrapText="1"/>
      <protection/>
    </xf>
    <xf numFmtId="172" fontId="4" fillId="0" borderId="13" xfId="162" applyNumberFormat="1" applyFont="1" applyFill="1" applyBorder="1" applyAlignment="1">
      <alignment horizontal="center" vertical="center" wrapText="1"/>
      <protection/>
    </xf>
    <xf numFmtId="0" fontId="10" fillId="0" borderId="0" xfId="0" applyNumberFormat="1" applyFont="1" applyAlignment="1">
      <alignment/>
    </xf>
    <xf numFmtId="0" fontId="3" fillId="0" borderId="12" xfId="0" applyFont="1" applyFill="1" applyBorder="1" applyAlignment="1">
      <alignment horizontal="left" vertical="center"/>
    </xf>
    <xf numFmtId="0" fontId="10" fillId="0" borderId="0" xfId="0" applyFont="1" applyFill="1" applyAlignment="1">
      <alignment/>
    </xf>
    <xf numFmtId="0" fontId="0" fillId="0" borderId="0" xfId="0" applyFill="1" applyAlignment="1">
      <alignment/>
    </xf>
    <xf numFmtId="0" fontId="4" fillId="0" borderId="0" xfId="73" applyFont="1" applyFill="1" applyAlignment="1">
      <alignment horizontal="center" vertical="center" wrapText="1"/>
      <protection/>
    </xf>
    <xf numFmtId="0" fontId="4" fillId="0" borderId="0" xfId="73" applyFont="1" applyFill="1" applyAlignment="1">
      <alignment horizontal="left" vertical="center" wrapText="1"/>
      <protection/>
    </xf>
    <xf numFmtId="172" fontId="63" fillId="0" borderId="12" xfId="162" applyNumberFormat="1" applyFont="1" applyFill="1" applyBorder="1" applyAlignment="1">
      <alignment horizontal="center" vertical="center" wrapText="1"/>
      <protection/>
    </xf>
    <xf numFmtId="0" fontId="63" fillId="0" borderId="0" xfId="73" applyFont="1" applyFill="1" applyAlignment="1">
      <alignment horizontal="center" vertical="center"/>
      <protection/>
    </xf>
    <xf numFmtId="0" fontId="63" fillId="0" borderId="0" xfId="73" applyFont="1" applyFill="1" applyAlignment="1">
      <alignment horizontal="left" vertical="center"/>
      <protection/>
    </xf>
    <xf numFmtId="4" fontId="0" fillId="0" borderId="0" xfId="0" applyNumberFormat="1" applyAlignment="1">
      <alignment/>
    </xf>
    <xf numFmtId="0" fontId="64" fillId="0" borderId="12" xfId="162" applyFont="1" applyFill="1" applyBorder="1" applyAlignment="1">
      <alignment horizontal="center" vertical="center" wrapText="1"/>
      <protection/>
    </xf>
    <xf numFmtId="4" fontId="4" fillId="0" borderId="12" xfId="0" applyNumberFormat="1" applyFont="1" applyFill="1" applyBorder="1" applyAlignment="1">
      <alignment vertical="center" wrapText="1"/>
    </xf>
    <xf numFmtId="0" fontId="4" fillId="0" borderId="0" xfId="0" applyFont="1" applyFill="1" applyAlignment="1">
      <alignment/>
    </xf>
    <xf numFmtId="0" fontId="63" fillId="0" borderId="0" xfId="0" applyFont="1" applyAlignment="1">
      <alignment/>
    </xf>
    <xf numFmtId="0" fontId="4" fillId="0" borderId="12" xfId="73" applyFont="1" applyFill="1" applyBorder="1" applyAlignment="1">
      <alignment horizontal="center" vertical="center"/>
      <protection/>
    </xf>
    <xf numFmtId="4" fontId="3" fillId="0" borderId="12" xfId="0" applyNumberFormat="1" applyFont="1" applyFill="1" applyBorder="1" applyAlignment="1">
      <alignment horizontal="right" vertical="center" wrapText="1"/>
    </xf>
    <xf numFmtId="0" fontId="64" fillId="0" borderId="0" xfId="0" applyFont="1" applyAlignment="1">
      <alignment/>
    </xf>
    <xf numFmtId="0" fontId="4" fillId="0" borderId="12" xfId="0" applyFont="1" applyFill="1" applyBorder="1" applyAlignment="1">
      <alignment horizontal="left" vertical="center"/>
    </xf>
    <xf numFmtId="0" fontId="10" fillId="0" borderId="0" xfId="0" applyFont="1" applyAlignment="1">
      <alignment vertical="center"/>
    </xf>
    <xf numFmtId="0" fontId="10" fillId="0" borderId="0" xfId="0" applyFont="1" applyAlignment="1">
      <alignment wrapText="1"/>
    </xf>
    <xf numFmtId="0" fontId="10" fillId="0" borderId="0" xfId="0" applyFont="1" applyAlignment="1">
      <alignment wrapText="1"/>
    </xf>
    <xf numFmtId="4" fontId="3"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2" fontId="0" fillId="0" borderId="0" xfId="0" applyNumberFormat="1" applyAlignment="1">
      <alignment/>
    </xf>
    <xf numFmtId="2" fontId="10" fillId="0" borderId="0" xfId="0" applyNumberFormat="1" applyFont="1" applyAlignment="1">
      <alignment wrapText="1"/>
    </xf>
    <xf numFmtId="2" fontId="4" fillId="0" borderId="0" xfId="0" applyNumberFormat="1" applyFont="1" applyFill="1" applyAlignment="1">
      <alignment/>
    </xf>
    <xf numFmtId="0" fontId="3" fillId="0" borderId="0" xfId="0" applyFont="1" applyAlignment="1">
      <alignment vertical="center"/>
    </xf>
    <xf numFmtId="0" fontId="16" fillId="0" borderId="0" xfId="0" applyFont="1" applyAlignment="1">
      <alignment vertical="center"/>
    </xf>
    <xf numFmtId="4" fontId="4" fillId="0" borderId="12"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0" fontId="14" fillId="0" borderId="12" xfId="162" applyFont="1" applyFill="1" applyBorder="1" applyAlignment="1">
      <alignment horizontal="center" vertical="center" wrapText="1"/>
      <protection/>
    </xf>
    <xf numFmtId="172" fontId="15" fillId="0" borderId="13" xfId="162" applyNumberFormat="1" applyFont="1" applyFill="1" applyBorder="1" applyAlignment="1">
      <alignment horizontal="center" vertical="center" wrapText="1"/>
      <protection/>
    </xf>
    <xf numFmtId="49" fontId="14" fillId="33" borderId="12" xfId="111" applyNumberFormat="1" applyFont="1" applyFill="1" applyBorder="1" applyAlignment="1">
      <alignment horizontal="center" vertical="center" wrapText="1"/>
      <protection/>
    </xf>
    <xf numFmtId="43" fontId="14" fillId="33" borderId="14" xfId="0" applyNumberFormat="1" applyFont="1" applyFill="1" applyBorder="1" applyAlignment="1" applyProtection="1">
      <alignment horizontal="left" vertical="center" wrapText="1"/>
      <protection locked="0"/>
    </xf>
    <xf numFmtId="2" fontId="14" fillId="0" borderId="12" xfId="79" applyNumberFormat="1" applyFont="1" applyFill="1" applyBorder="1" applyAlignment="1">
      <alignment horizontal="right" vertical="center" wrapText="1"/>
      <protection/>
    </xf>
    <xf numFmtId="2" fontId="15" fillId="0" borderId="12" xfId="79" applyNumberFormat="1" applyFont="1" applyFill="1" applyBorder="1" applyAlignment="1">
      <alignment horizontal="right" vertical="center" wrapText="1"/>
      <protection/>
    </xf>
    <xf numFmtId="0" fontId="15" fillId="0" borderId="12" xfId="79" applyFont="1" applyFill="1" applyBorder="1" applyAlignment="1">
      <alignment horizontal="center" vertical="center" wrapText="1"/>
      <protection/>
    </xf>
    <xf numFmtId="0" fontId="15" fillId="0" borderId="12" xfId="113" applyFont="1" applyFill="1" applyBorder="1" applyAlignment="1">
      <alignment horizontal="center" vertical="center" wrapText="1"/>
      <protection/>
    </xf>
    <xf numFmtId="1" fontId="15" fillId="33" borderId="12" xfId="106" applyNumberFormat="1" applyFont="1" applyFill="1" applyBorder="1" applyAlignment="1">
      <alignment horizontal="center" vertical="center" wrapText="1"/>
      <protection/>
    </xf>
    <xf numFmtId="0" fontId="15" fillId="33" borderId="12" xfId="0" applyFont="1" applyFill="1" applyBorder="1" applyAlignment="1">
      <alignment wrapText="1"/>
    </xf>
    <xf numFmtId="1" fontId="14" fillId="33" borderId="12" xfId="106" applyNumberFormat="1" applyFont="1" applyFill="1" applyBorder="1" applyAlignment="1">
      <alignment horizontal="center" vertical="center" wrapText="1"/>
      <protection/>
    </xf>
    <xf numFmtId="43" fontId="14" fillId="0" borderId="14" xfId="0" applyNumberFormat="1" applyFont="1" applyFill="1" applyBorder="1" applyAlignment="1" applyProtection="1">
      <alignment horizontal="left" vertical="center" wrapText="1"/>
      <protection locked="0"/>
    </xf>
    <xf numFmtId="0" fontId="15" fillId="33" borderId="12" xfId="0"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2" fontId="15" fillId="0" borderId="12" xfId="113" applyNumberFormat="1" applyFont="1" applyFill="1" applyBorder="1" applyAlignment="1">
      <alignment horizontal="right" vertical="center" wrapText="1"/>
      <protection/>
    </xf>
    <xf numFmtId="0" fontId="14" fillId="33" borderId="12" xfId="0" applyFont="1" applyFill="1" applyBorder="1" applyAlignment="1">
      <alignment horizontal="center" vertical="center" wrapText="1"/>
    </xf>
    <xf numFmtId="0" fontId="15" fillId="33" borderId="12" xfId="0" applyFont="1" applyFill="1" applyBorder="1" applyAlignment="1">
      <alignment vertical="center" wrapText="1"/>
    </xf>
    <xf numFmtId="2" fontId="15" fillId="0" borderId="12" xfId="192" applyNumberFormat="1" applyFont="1" applyFill="1" applyBorder="1" applyAlignment="1">
      <alignment horizontal="right" vertical="center" wrapText="1"/>
      <protection/>
    </xf>
    <xf numFmtId="0" fontId="15" fillId="0" borderId="12" xfId="192" applyFont="1" applyFill="1" applyBorder="1" applyAlignment="1">
      <alignment horizontal="center" vertical="center" wrapText="1"/>
      <protection/>
    </xf>
    <xf numFmtId="2" fontId="14" fillId="0" borderId="12" xfId="192" applyNumberFormat="1" applyFont="1" applyFill="1" applyBorder="1" applyAlignment="1">
      <alignment horizontal="right" vertical="center" wrapText="1"/>
      <protection/>
    </xf>
    <xf numFmtId="0" fontId="15" fillId="0" borderId="12" xfId="150" applyFont="1" applyFill="1" applyBorder="1" applyAlignment="1">
      <alignment horizontal="center" vertical="center" wrapText="1"/>
      <protection/>
    </xf>
    <xf numFmtId="1" fontId="14" fillId="0" borderId="12" xfId="79" applyNumberFormat="1" applyFont="1" applyFill="1" applyBorder="1" applyAlignment="1">
      <alignment horizontal="center" vertical="center" wrapText="1"/>
      <protection/>
    </xf>
    <xf numFmtId="2" fontId="14" fillId="0" borderId="12" xfId="192" applyNumberFormat="1" applyFont="1" applyFill="1" applyBorder="1" applyAlignment="1">
      <alignment horizontal="right" vertical="center" wrapText="1"/>
      <protection/>
    </xf>
    <xf numFmtId="2" fontId="65" fillId="0" borderId="12" xfId="108" applyNumberFormat="1" applyFont="1" applyFill="1" applyBorder="1" applyAlignment="1">
      <alignment vertical="center" wrapText="1"/>
      <protection/>
    </xf>
    <xf numFmtId="173" fontId="65" fillId="0" borderId="12" xfId="0" applyNumberFormat="1" applyFont="1" applyFill="1" applyBorder="1" applyAlignment="1">
      <alignment vertical="center" wrapText="1"/>
    </xf>
    <xf numFmtId="0" fontId="65" fillId="0" borderId="12" xfId="0" applyFont="1" applyFill="1" applyBorder="1" applyAlignment="1">
      <alignment horizontal="center" vertical="center" wrapText="1"/>
    </xf>
    <xf numFmtId="172" fontId="65"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Fill="1" applyBorder="1" applyAlignment="1">
      <alignment horizontal="left" vertical="center" wrapText="1"/>
    </xf>
    <xf numFmtId="2" fontId="14" fillId="0" borderId="12" xfId="0" applyNumberFormat="1" applyFont="1" applyFill="1" applyBorder="1" applyAlignment="1">
      <alignment horizontal="right" vertical="center"/>
    </xf>
    <xf numFmtId="0" fontId="14" fillId="0" borderId="12" xfId="0" applyFont="1" applyFill="1" applyBorder="1" applyAlignment="1">
      <alignment horizontal="center" vertical="center" wrapText="1"/>
    </xf>
    <xf numFmtId="0" fontId="15" fillId="0" borderId="12" xfId="0" applyFont="1" applyFill="1" applyBorder="1" applyAlignment="1">
      <alignment vertical="center"/>
    </xf>
    <xf numFmtId="0" fontId="65" fillId="0" borderId="0" xfId="0" applyFont="1" applyAlignment="1">
      <alignment/>
    </xf>
    <xf numFmtId="0" fontId="14" fillId="0" borderId="12" xfId="0" applyFont="1" applyFill="1" applyBorder="1" applyAlignment="1">
      <alignment vertical="center"/>
    </xf>
    <xf numFmtId="0" fontId="14" fillId="0" borderId="12" xfId="0" applyFont="1" applyFill="1" applyBorder="1" applyAlignment="1">
      <alignment horizontal="center"/>
    </xf>
    <xf numFmtId="1" fontId="65" fillId="0" borderId="12" xfId="108" applyNumberFormat="1" applyFont="1" applyFill="1" applyBorder="1" applyAlignment="1">
      <alignment vertical="center" wrapText="1"/>
      <protection/>
    </xf>
    <xf numFmtId="0" fontId="65" fillId="0" borderId="13" xfId="0" applyFont="1" applyFill="1" applyBorder="1" applyAlignment="1">
      <alignment vertical="center" wrapText="1"/>
    </xf>
    <xf numFmtId="1" fontId="65" fillId="0" borderId="12" xfId="0" applyNumberFormat="1" applyFont="1" applyFill="1" applyBorder="1" applyAlignment="1">
      <alignment vertical="center" wrapText="1"/>
    </xf>
    <xf numFmtId="1" fontId="14"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14" fillId="33" borderId="12" xfId="111" applyFont="1" applyFill="1" applyBorder="1" applyAlignment="1">
      <alignment horizontal="center" vertical="center" wrapText="1"/>
      <protection/>
    </xf>
    <xf numFmtId="0" fontId="65" fillId="0" borderId="12" xfId="0" applyFont="1" applyFill="1" applyBorder="1" applyAlignment="1">
      <alignment horizontal="left" vertical="center" wrapText="1"/>
    </xf>
    <xf numFmtId="1" fontId="14" fillId="0" borderId="12" xfId="73" applyNumberFormat="1" applyFont="1" applyFill="1" applyBorder="1" applyAlignment="1">
      <alignment horizontal="center" vertical="center"/>
      <protection/>
    </xf>
    <xf numFmtId="0" fontId="14" fillId="0" borderId="12" xfId="73" applyFont="1" applyFill="1" applyBorder="1" applyAlignment="1">
      <alignment horizontal="center" vertical="center"/>
      <protection/>
    </xf>
    <xf numFmtId="3" fontId="14" fillId="0" borderId="12" xfId="42" applyNumberFormat="1" applyFont="1" applyFill="1" applyBorder="1" applyAlignment="1">
      <alignment horizontal="center" vertical="center" wrapText="1"/>
    </xf>
    <xf numFmtId="4" fontId="14" fillId="0" borderId="12" xfId="42" applyNumberFormat="1" applyFont="1" applyFill="1" applyBorder="1" applyAlignment="1">
      <alignment horizontal="right" vertical="center" wrapText="1"/>
    </xf>
    <xf numFmtId="1" fontId="14" fillId="0" borderId="12" xfId="73" applyNumberFormat="1" applyFont="1" applyFill="1" applyBorder="1" applyAlignment="1">
      <alignment horizontal="center" vertical="center" wrapText="1"/>
      <protection/>
    </xf>
    <xf numFmtId="0" fontId="15" fillId="0" borderId="12" xfId="73" applyFont="1" applyFill="1" applyBorder="1" applyAlignment="1">
      <alignment horizontal="center" vertical="center" wrapText="1"/>
      <protection/>
    </xf>
    <xf numFmtId="0" fontId="15" fillId="0" borderId="12" xfId="73" applyFont="1" applyFill="1" applyBorder="1" applyAlignment="1">
      <alignment horizontal="left" vertical="center" wrapText="1" indent="3"/>
      <protection/>
    </xf>
    <xf numFmtId="3" fontId="15" fillId="0" borderId="12" xfId="42" applyNumberFormat="1" applyFont="1" applyFill="1" applyBorder="1" applyAlignment="1">
      <alignment horizontal="center" vertical="center" wrapText="1"/>
    </xf>
    <xf numFmtId="4" fontId="15" fillId="0" borderId="12" xfId="42" applyNumberFormat="1" applyFont="1" applyFill="1" applyBorder="1" applyAlignment="1">
      <alignment horizontal="right" vertical="center" wrapText="1"/>
    </xf>
    <xf numFmtId="1" fontId="15" fillId="0" borderId="12" xfId="73" applyNumberFormat="1" applyFont="1" applyFill="1" applyBorder="1" applyAlignment="1">
      <alignment horizontal="center" vertical="center" wrapText="1"/>
      <protection/>
    </xf>
    <xf numFmtId="0" fontId="66" fillId="0" borderId="12" xfId="108" applyFont="1" applyFill="1" applyBorder="1" applyAlignment="1">
      <alignment horizontal="center" vertical="center" wrapText="1"/>
      <protection/>
    </xf>
    <xf numFmtId="0" fontId="66" fillId="0" borderId="12" xfId="108" applyFont="1" applyFill="1" applyBorder="1" applyAlignment="1">
      <alignment horizontal="left" vertical="center" wrapText="1"/>
      <protection/>
    </xf>
    <xf numFmtId="4" fontId="66" fillId="0" borderId="12" xfId="87" applyNumberFormat="1" applyFont="1" applyFill="1" applyBorder="1" applyAlignment="1">
      <alignment horizontal="right" vertical="center" wrapText="1"/>
      <protection/>
    </xf>
    <xf numFmtId="4" fontId="66" fillId="0" borderId="12" xfId="87" applyNumberFormat="1" applyFont="1" applyFill="1" applyBorder="1" applyAlignment="1">
      <alignment horizontal="center" vertical="center" wrapText="1"/>
      <protection/>
    </xf>
    <xf numFmtId="173" fontId="66" fillId="0" borderId="12" xfId="87" applyNumberFormat="1" applyFont="1" applyFill="1" applyBorder="1" applyAlignment="1">
      <alignment horizontal="center" vertical="center" wrapText="1"/>
      <protection/>
    </xf>
    <xf numFmtId="0" fontId="65" fillId="0" borderId="12" xfId="108" applyFont="1" applyFill="1" applyBorder="1" applyAlignment="1">
      <alignment horizontal="center" vertical="center" wrapText="1"/>
      <protection/>
    </xf>
    <xf numFmtId="0" fontId="67" fillId="0" borderId="12" xfId="108" applyFont="1" applyFill="1" applyBorder="1">
      <alignment/>
      <protection/>
    </xf>
    <xf numFmtId="0" fontId="65" fillId="0" borderId="12" xfId="108" applyFont="1" applyFill="1" applyBorder="1" applyAlignment="1">
      <alignment horizontal="center" vertical="center"/>
      <protection/>
    </xf>
    <xf numFmtId="172" fontId="65" fillId="0" borderId="12" xfId="113" applyNumberFormat="1" applyFont="1" applyFill="1" applyBorder="1" applyAlignment="1">
      <alignment horizontal="left" vertical="center" wrapText="1"/>
      <protection/>
    </xf>
    <xf numFmtId="4" fontId="65" fillId="0" borderId="12" xfId="87" applyNumberFormat="1" applyFont="1" applyFill="1" applyBorder="1" applyAlignment="1">
      <alignment horizontal="right" vertical="center" wrapText="1"/>
      <protection/>
    </xf>
    <xf numFmtId="4" fontId="65" fillId="0" borderId="12" xfId="123" applyNumberFormat="1" applyFont="1" applyFill="1" applyBorder="1" applyAlignment="1">
      <alignment horizontal="right" vertical="center" wrapText="1"/>
      <protection/>
    </xf>
    <xf numFmtId="4" fontId="65" fillId="0" borderId="12" xfId="101" applyNumberFormat="1" applyFont="1" applyFill="1" applyBorder="1" applyAlignment="1">
      <alignment horizontal="center" vertical="center" wrapText="1"/>
      <protection/>
    </xf>
    <xf numFmtId="173" fontId="65" fillId="0" borderId="12" xfId="123" applyNumberFormat="1" applyFont="1" applyFill="1" applyBorder="1" applyAlignment="1">
      <alignment horizontal="left" vertical="center" wrapText="1"/>
      <protection/>
    </xf>
    <xf numFmtId="0" fontId="65" fillId="0" borderId="12" xfId="0" applyFont="1" applyFill="1" applyBorder="1" applyAlignment="1" quotePrefix="1">
      <alignment horizontal="left" vertical="center" wrapText="1"/>
    </xf>
    <xf numFmtId="172" fontId="66" fillId="0"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4" fontId="66" fillId="0" borderId="12" xfId="0" applyNumberFormat="1" applyFont="1" applyFill="1" applyBorder="1" applyAlignment="1">
      <alignment horizontal="right" vertical="center" wrapText="1"/>
    </xf>
    <xf numFmtId="2" fontId="66" fillId="0" borderId="12" xfId="0" applyNumberFormat="1" applyFont="1" applyFill="1" applyBorder="1" applyAlignment="1">
      <alignment horizontal="center" vertical="center" wrapText="1"/>
    </xf>
    <xf numFmtId="0" fontId="65" fillId="0" borderId="12" xfId="0" applyFont="1" applyFill="1" applyBorder="1" applyAlignment="1">
      <alignment vertical="center" wrapText="1"/>
    </xf>
    <xf numFmtId="0" fontId="15" fillId="0" borderId="12" xfId="0" applyFont="1" applyFill="1" applyBorder="1" applyAlignment="1">
      <alignment horizontal="center" vertical="center" wrapText="1"/>
    </xf>
    <xf numFmtId="0" fontId="14" fillId="0" borderId="12" xfId="108" applyFont="1" applyFill="1" applyBorder="1" applyAlignment="1">
      <alignment horizontal="center" vertical="center" wrapText="1"/>
      <protection/>
    </xf>
    <xf numFmtId="0" fontId="14" fillId="0" borderId="12" xfId="108" applyFont="1" applyFill="1" applyBorder="1" applyAlignment="1">
      <alignment horizontal="left" vertical="center" wrapText="1"/>
      <protection/>
    </xf>
    <xf numFmtId="4" fontId="14" fillId="0" borderId="12" xfId="87" applyNumberFormat="1" applyFont="1" applyFill="1" applyBorder="1" applyAlignment="1">
      <alignment horizontal="right" vertical="center" wrapText="1"/>
      <protection/>
    </xf>
    <xf numFmtId="173" fontId="14" fillId="0" borderId="12" xfId="87" applyNumberFormat="1" applyFont="1" applyFill="1" applyBorder="1" applyAlignment="1">
      <alignment horizontal="center" vertical="center" wrapText="1"/>
      <protection/>
    </xf>
    <xf numFmtId="0" fontId="15" fillId="0" borderId="12" xfId="108" applyFont="1" applyFill="1" applyBorder="1" applyAlignment="1">
      <alignment horizontal="center" vertical="center" wrapText="1"/>
      <protection/>
    </xf>
    <xf numFmtId="0" fontId="17" fillId="0" borderId="12" xfId="108" applyFont="1" applyFill="1" applyBorder="1">
      <alignment/>
      <protection/>
    </xf>
    <xf numFmtId="172"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 fontId="14" fillId="0" borderId="12" xfId="0" applyNumberFormat="1" applyFont="1" applyFill="1" applyBorder="1" applyAlignment="1">
      <alignment horizontal="right" vertical="center" wrapText="1"/>
    </xf>
    <xf numFmtId="2" fontId="14" fillId="0" borderId="12" xfId="0" applyNumberFormat="1" applyFont="1" applyFill="1" applyBorder="1" applyAlignment="1">
      <alignment horizontal="center" vertical="center" wrapText="1"/>
    </xf>
    <xf numFmtId="0" fontId="15" fillId="0" borderId="12" xfId="0" applyFont="1" applyFill="1" applyBorder="1" applyAlignment="1">
      <alignment vertical="center" wrapText="1"/>
    </xf>
    <xf numFmtId="0" fontId="14" fillId="0" borderId="12" xfId="111" applyFont="1" applyFill="1" applyBorder="1" applyAlignment="1">
      <alignment horizontal="center" vertical="center" wrapText="1"/>
      <protection/>
    </xf>
    <xf numFmtId="43" fontId="66" fillId="0" borderId="12" xfId="0" applyNumberFormat="1" applyFont="1" applyFill="1" applyBorder="1" applyAlignment="1" applyProtection="1">
      <alignment horizontal="left" vertical="center" wrapText="1"/>
      <protection locked="0"/>
    </xf>
    <xf numFmtId="4" fontId="14" fillId="0" borderId="12" xfId="111" applyNumberFormat="1" applyFont="1" applyFill="1" applyBorder="1" applyAlignment="1">
      <alignment horizontal="right" vertical="center" wrapText="1"/>
      <protection/>
    </xf>
    <xf numFmtId="4" fontId="14" fillId="0" borderId="12" xfId="111" applyNumberFormat="1" applyFont="1" applyFill="1" applyBorder="1" applyAlignment="1">
      <alignment horizontal="center" vertical="center" wrapText="1"/>
      <protection/>
    </xf>
    <xf numFmtId="177" fontId="14" fillId="0" borderId="12" xfId="111" applyNumberFormat="1" applyFont="1" applyFill="1" applyBorder="1" applyAlignment="1">
      <alignment horizontal="center" vertical="center" wrapText="1"/>
      <protection/>
    </xf>
    <xf numFmtId="0" fontId="65" fillId="0" borderId="12" xfId="111" applyFont="1" applyFill="1" applyBorder="1" applyAlignment="1">
      <alignment horizontal="center" vertical="center" wrapText="1"/>
      <protection/>
    </xf>
    <xf numFmtId="0" fontId="65" fillId="0" borderId="12" xfId="111" applyFont="1" applyFill="1" applyBorder="1" applyAlignment="1">
      <alignment horizontal="left" vertical="center" wrapText="1"/>
      <protection/>
    </xf>
    <xf numFmtId="2" fontId="65" fillId="0" borderId="12" xfId="111" applyNumberFormat="1" applyFont="1" applyFill="1" applyBorder="1" applyAlignment="1">
      <alignment horizontal="right" vertical="center" wrapText="1"/>
      <protection/>
    </xf>
    <xf numFmtId="4" fontId="15" fillId="0" borderId="12" xfId="111" applyNumberFormat="1" applyFont="1" applyFill="1" applyBorder="1" applyAlignment="1">
      <alignment horizontal="right" vertical="center" wrapText="1"/>
      <protection/>
    </xf>
    <xf numFmtId="2" fontId="65" fillId="0" borderId="12" xfId="112" applyNumberFormat="1" applyFont="1" applyFill="1" applyBorder="1" applyAlignment="1">
      <alignment horizontal="left" vertical="center" wrapText="1"/>
      <protection/>
    </xf>
    <xf numFmtId="49" fontId="65" fillId="0" borderId="12" xfId="0" applyNumberFormat="1" applyFont="1" applyFill="1" applyBorder="1" applyAlignment="1">
      <alignment horizontal="center" vertical="center" wrapText="1"/>
    </xf>
    <xf numFmtId="177" fontId="15" fillId="0" borderId="12" xfId="111" applyNumberFormat="1" applyFont="1" applyFill="1" applyBorder="1" applyAlignment="1">
      <alignment horizontal="center" vertical="center" wrapText="1"/>
      <protection/>
    </xf>
    <xf numFmtId="4" fontId="14" fillId="0" borderId="12" xfId="111" applyNumberFormat="1" applyFont="1" applyFill="1" applyBorder="1" applyAlignment="1">
      <alignment horizontal="left" vertical="center" wrapText="1"/>
      <protection/>
    </xf>
    <xf numFmtId="0" fontId="65" fillId="0" borderId="12" xfId="0" applyFont="1" applyFill="1" applyBorder="1" applyAlignment="1">
      <alignment horizontal="left" vertical="center" wrapText="1"/>
    </xf>
    <xf numFmtId="2" fontId="15" fillId="0" borderId="12" xfId="111" applyNumberFormat="1" applyFont="1" applyFill="1" applyBorder="1" applyAlignment="1">
      <alignment horizontal="right" vertical="center"/>
      <protection/>
    </xf>
    <xf numFmtId="2" fontId="15" fillId="0" borderId="12" xfId="111" applyNumberFormat="1" applyFont="1" applyFill="1" applyBorder="1" applyAlignment="1">
      <alignment horizontal="right" vertical="center" wrapText="1"/>
      <protection/>
    </xf>
    <xf numFmtId="2" fontId="14" fillId="0" borderId="12" xfId="111" applyNumberFormat="1" applyFont="1" applyFill="1" applyBorder="1" applyAlignment="1">
      <alignment horizontal="right" vertical="center" wrapText="1"/>
      <protection/>
    </xf>
    <xf numFmtId="0" fontId="66" fillId="0" borderId="12" xfId="111" applyFont="1" applyFill="1" applyBorder="1" applyAlignment="1">
      <alignment horizontal="center" vertical="center" wrapText="1"/>
      <protection/>
    </xf>
    <xf numFmtId="0" fontId="66" fillId="0" borderId="12" xfId="111" applyFont="1" applyFill="1" applyBorder="1" applyAlignment="1">
      <alignment horizontal="left" vertical="center" wrapText="1"/>
      <protection/>
    </xf>
    <xf numFmtId="0" fontId="66" fillId="0" borderId="12" xfId="111" applyFont="1" applyFill="1" applyBorder="1" applyAlignment="1">
      <alignment horizontal="right" vertical="center" wrapText="1"/>
      <protection/>
    </xf>
    <xf numFmtId="0" fontId="65" fillId="0" borderId="12" xfId="111" applyFont="1" applyFill="1" applyBorder="1" applyAlignment="1">
      <alignment horizontal="right" vertical="center" wrapText="1"/>
      <protection/>
    </xf>
    <xf numFmtId="1" fontId="14" fillId="0" borderId="15" xfId="111" applyNumberFormat="1" applyFont="1" applyFill="1" applyBorder="1" applyAlignment="1">
      <alignment horizontal="center" vertical="center"/>
      <protection/>
    </xf>
    <xf numFmtId="0" fontId="14" fillId="0" borderId="15" xfId="111" applyFont="1" applyFill="1" applyBorder="1" applyAlignment="1">
      <alignment horizontal="center" vertical="center"/>
      <protection/>
    </xf>
    <xf numFmtId="0" fontId="15" fillId="0" borderId="12" xfId="73" applyFont="1" applyFill="1" applyBorder="1" applyAlignment="1">
      <alignment horizontal="center" vertical="center"/>
      <protection/>
    </xf>
    <xf numFmtId="0" fontId="66" fillId="0" borderId="12" xfId="108" applyFont="1" applyFill="1" applyBorder="1" applyAlignment="1">
      <alignment horizontal="center" vertical="center"/>
      <protection/>
    </xf>
    <xf numFmtId="172" fontId="65" fillId="0" borderId="12" xfId="111" applyNumberFormat="1" applyFont="1" applyFill="1" applyBorder="1" applyAlignment="1">
      <alignment horizontal="left" vertical="center" wrapText="1"/>
      <protection/>
    </xf>
    <xf numFmtId="43" fontId="65" fillId="0" borderId="12" xfId="52" applyFont="1" applyFill="1" applyBorder="1" applyAlignment="1">
      <alignment horizontal="right" vertical="center" wrapText="1"/>
    </xf>
    <xf numFmtId="172" fontId="66" fillId="0"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4" fontId="66" fillId="0" borderId="12" xfId="0" applyNumberFormat="1" applyFont="1" applyFill="1" applyBorder="1" applyAlignment="1">
      <alignment horizontal="right" vertical="center" wrapText="1"/>
    </xf>
    <xf numFmtId="2" fontId="66" fillId="0" borderId="12" xfId="0" applyNumberFormat="1" applyFont="1" applyFill="1" applyBorder="1" applyAlignment="1">
      <alignment horizontal="center" vertical="center" wrapText="1"/>
    </xf>
    <xf numFmtId="0" fontId="65" fillId="0" borderId="12" xfId="0" applyFont="1" applyFill="1" applyBorder="1" applyAlignment="1">
      <alignment vertical="center" wrapText="1"/>
    </xf>
    <xf numFmtId="0" fontId="14" fillId="0" borderId="12"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172" fontId="15" fillId="0" borderId="12" xfId="0" applyNumberFormat="1" applyFont="1" applyBorder="1" applyAlignment="1">
      <alignment horizontal="center" vertical="center" wrapText="1"/>
    </xf>
    <xf numFmtId="0" fontId="14" fillId="0" borderId="12" xfId="96" applyFont="1" applyFill="1" applyBorder="1" applyAlignment="1">
      <alignment horizontal="center" vertical="center" wrapText="1"/>
      <protection/>
    </xf>
    <xf numFmtId="2" fontId="14" fillId="0" borderId="12" xfId="0" applyNumberFormat="1" applyFont="1" applyFill="1" applyBorder="1" applyAlignment="1">
      <alignment horizontal="center" vertical="center" wrapText="1"/>
    </xf>
    <xf numFmtId="172" fontId="15"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172" fontId="15" fillId="0" borderId="16" xfId="0" applyNumberFormat="1" applyFont="1" applyBorder="1" applyAlignment="1">
      <alignment horizontal="center" vertical="center" wrapText="1"/>
    </xf>
    <xf numFmtId="2" fontId="15" fillId="0" borderId="13" xfId="0" applyNumberFormat="1" applyFont="1" applyFill="1" applyBorder="1" applyAlignment="1">
      <alignment horizontal="center" vertical="center" wrapText="1"/>
    </xf>
    <xf numFmtId="172" fontId="15" fillId="0" borderId="13" xfId="0" applyNumberFormat="1" applyFont="1" applyBorder="1" applyAlignment="1">
      <alignment horizontal="center" vertical="center" wrapText="1"/>
    </xf>
    <xf numFmtId="2" fontId="14" fillId="0" borderId="12" xfId="73" applyNumberFormat="1" applyFont="1" applyFill="1" applyBorder="1" applyAlignment="1">
      <alignment horizontal="center" vertical="center" wrapText="1"/>
      <protection/>
    </xf>
    <xf numFmtId="0" fontId="14" fillId="0" borderId="12" xfId="0" applyFont="1" applyBorder="1" applyAlignment="1">
      <alignment horizontal="left" vertical="center" wrapText="1"/>
    </xf>
    <xf numFmtId="172" fontId="14" fillId="0" borderId="12" xfId="0" applyNumberFormat="1" applyFont="1" applyFill="1" applyBorder="1" applyAlignment="1">
      <alignment horizontal="center" vertical="center" wrapText="1"/>
    </xf>
    <xf numFmtId="172" fontId="63" fillId="0" borderId="12" xfId="86" applyNumberFormat="1" applyFont="1" applyFill="1" applyBorder="1" applyAlignment="1">
      <alignment horizontal="left" vertical="center" wrapText="1"/>
      <protection/>
    </xf>
    <xf numFmtId="172" fontId="65" fillId="0" borderId="12" xfId="86" applyNumberFormat="1" applyFont="1" applyFill="1" applyBorder="1" applyAlignment="1">
      <alignment horizontal="left" vertical="center" wrapText="1"/>
      <protection/>
    </xf>
    <xf numFmtId="172" fontId="65" fillId="0" borderId="12" xfId="86" applyNumberFormat="1" applyFont="1" applyFill="1" applyBorder="1" applyAlignment="1">
      <alignment horizontal="center" vertical="center" wrapText="1"/>
      <protection/>
    </xf>
    <xf numFmtId="2" fontId="15" fillId="0" borderId="12" xfId="0" applyNumberFormat="1" applyFont="1" applyFill="1" applyBorder="1" applyAlignment="1">
      <alignment horizontal="right" vertical="center"/>
    </xf>
    <xf numFmtId="49" fontId="8" fillId="0" borderId="0" xfId="73" applyNumberFormat="1" applyFont="1" applyFill="1" applyAlignment="1">
      <alignment vertical="center"/>
      <protection/>
    </xf>
    <xf numFmtId="0" fontId="3" fillId="0" borderId="12" xfId="73" applyFont="1" applyFill="1" applyBorder="1" applyAlignment="1">
      <alignment horizontal="center" vertical="center" wrapText="1"/>
      <protection/>
    </xf>
    <xf numFmtId="49" fontId="8" fillId="0" borderId="0" xfId="73" applyNumberFormat="1" applyFont="1" applyFill="1" applyAlignment="1">
      <alignment horizontal="center" vertical="center"/>
      <protection/>
    </xf>
    <xf numFmtId="0" fontId="8" fillId="0" borderId="0" xfId="73" applyFont="1" applyFill="1" applyBorder="1" applyAlignment="1">
      <alignment horizontal="center" vertical="center" wrapText="1"/>
      <protection/>
    </xf>
    <xf numFmtId="0" fontId="8" fillId="0" borderId="0" xfId="73" applyFont="1" applyFill="1" applyAlignment="1">
      <alignment horizontal="center" vertical="center" wrapText="1"/>
      <protection/>
    </xf>
    <xf numFmtId="0" fontId="8" fillId="0" borderId="0" xfId="73" applyFont="1" applyFill="1" applyBorder="1" applyAlignment="1">
      <alignment horizontal="center" vertical="center" wrapText="1"/>
      <protection/>
    </xf>
    <xf numFmtId="0" fontId="9" fillId="0" borderId="0" xfId="73" applyFont="1" applyFill="1" applyBorder="1" applyAlignment="1">
      <alignment horizontal="center" vertical="center" wrapText="1"/>
      <protection/>
    </xf>
    <xf numFmtId="49" fontId="3" fillId="0" borderId="12" xfId="73" applyNumberFormat="1" applyFont="1" applyFill="1" applyBorder="1" applyAlignment="1">
      <alignment horizontal="center" vertical="center"/>
      <protection/>
    </xf>
    <xf numFmtId="0" fontId="10" fillId="0" borderId="0" xfId="73" applyFont="1" applyFill="1" applyAlignment="1">
      <alignment horizontal="center" vertical="center"/>
      <protection/>
    </xf>
    <xf numFmtId="0" fontId="9" fillId="0" borderId="0" xfId="73" applyFont="1" applyFill="1" applyBorder="1" applyAlignment="1">
      <alignment horizontal="center" vertical="center"/>
      <protection/>
    </xf>
    <xf numFmtId="0" fontId="4" fillId="0" borderId="17" xfId="73" applyFont="1" applyFill="1" applyBorder="1" applyAlignment="1">
      <alignment horizontal="center" vertical="center"/>
      <protection/>
    </xf>
    <xf numFmtId="0" fontId="3" fillId="0" borderId="12" xfId="162" applyNumberFormat="1" applyFont="1" applyFill="1" applyBorder="1" applyAlignment="1">
      <alignment horizontal="center" vertical="center" wrapText="1"/>
      <protection/>
    </xf>
    <xf numFmtId="2" fontId="3" fillId="0" borderId="12" xfId="162" applyNumberFormat="1" applyFont="1" applyFill="1" applyBorder="1" applyAlignment="1">
      <alignment horizontal="center" vertical="center" wrapText="1"/>
      <protection/>
    </xf>
    <xf numFmtId="0" fontId="3" fillId="0" borderId="12" xfId="162" applyFont="1" applyFill="1" applyBorder="1" applyAlignment="1">
      <alignment horizontal="center" vertical="center" wrapText="1"/>
      <protection/>
    </xf>
    <xf numFmtId="2" fontId="3" fillId="0" borderId="12" xfId="193" applyNumberFormat="1" applyFont="1" applyFill="1" applyBorder="1" applyAlignment="1">
      <alignment horizontal="center" vertical="center" wrapText="1"/>
      <protection/>
    </xf>
    <xf numFmtId="0" fontId="4" fillId="0" borderId="17" xfId="73" applyFont="1" applyFill="1" applyBorder="1" applyAlignment="1">
      <alignment horizontal="center" vertical="center" wrapText="1"/>
      <protection/>
    </xf>
    <xf numFmtId="0" fontId="10" fillId="0" borderId="0" xfId="73" applyFont="1" applyFill="1" applyAlignment="1">
      <alignment horizontal="center" vertical="center" wrapText="1"/>
      <protection/>
    </xf>
    <xf numFmtId="0" fontId="14" fillId="0" borderId="12" xfId="162" applyFont="1" applyFill="1" applyBorder="1" applyAlignment="1">
      <alignment horizontal="center" vertical="center" wrapText="1"/>
      <protection/>
    </xf>
    <xf numFmtId="0" fontId="14" fillId="0" borderId="12" xfId="162" applyNumberFormat="1" applyFont="1" applyFill="1" applyBorder="1" applyAlignment="1">
      <alignment horizontal="center" vertical="center" wrapText="1"/>
      <protection/>
    </xf>
    <xf numFmtId="2" fontId="14" fillId="0" borderId="12" xfId="193" applyNumberFormat="1" applyFont="1" applyFill="1" applyBorder="1" applyAlignment="1">
      <alignment horizontal="center" vertical="center" wrapText="1"/>
      <protection/>
    </xf>
    <xf numFmtId="2" fontId="14" fillId="0" borderId="12" xfId="162" applyNumberFormat="1" applyFont="1" applyFill="1" applyBorder="1" applyAlignment="1">
      <alignment horizontal="center" vertical="center" wrapText="1"/>
      <protection/>
    </xf>
    <xf numFmtId="0" fontId="64" fillId="0" borderId="12" xfId="162" applyFont="1" applyFill="1" applyBorder="1" applyAlignment="1">
      <alignment horizontal="center" vertical="center" wrapText="1"/>
      <protection/>
    </xf>
    <xf numFmtId="0" fontId="64" fillId="0" borderId="12" xfId="162" applyNumberFormat="1" applyFont="1" applyFill="1" applyBorder="1" applyAlignment="1">
      <alignment horizontal="center" vertical="center" wrapText="1"/>
      <protection/>
    </xf>
    <xf numFmtId="2" fontId="64" fillId="0" borderId="12" xfId="193" applyNumberFormat="1" applyFont="1" applyFill="1" applyBorder="1" applyAlignment="1">
      <alignment horizontal="center" vertical="center" wrapText="1"/>
      <protection/>
    </xf>
    <xf numFmtId="2" fontId="64" fillId="0" borderId="12" xfId="162" applyNumberFormat="1" applyFont="1" applyFill="1" applyBorder="1" applyAlignment="1">
      <alignment horizontal="center" vertical="center" wrapText="1"/>
      <protection/>
    </xf>
    <xf numFmtId="0" fontId="63" fillId="0" borderId="17" xfId="73" applyFont="1" applyFill="1" applyBorder="1" applyAlignment="1">
      <alignment horizontal="center" vertical="center"/>
      <protection/>
    </xf>
    <xf numFmtId="0" fontId="61" fillId="0" borderId="0" xfId="73" applyFont="1" applyFill="1" applyBorder="1" applyAlignment="1">
      <alignment horizontal="center" vertical="center" wrapText="1"/>
      <protection/>
    </xf>
    <xf numFmtId="0" fontId="68" fillId="0" borderId="0" xfId="73" applyFont="1" applyFill="1" applyBorder="1" applyAlignment="1">
      <alignment horizontal="center" vertical="center"/>
      <protection/>
    </xf>
    <xf numFmtId="0" fontId="61" fillId="0" borderId="0" xfId="73" applyFont="1" applyFill="1" applyBorder="1" applyAlignment="1">
      <alignment horizontal="center" vertical="center" wrapText="1"/>
      <protection/>
    </xf>
    <xf numFmtId="0" fontId="61" fillId="0" borderId="0" xfId="73" applyFont="1" applyFill="1" applyAlignment="1">
      <alignment horizontal="center" vertical="center" wrapText="1"/>
      <protection/>
    </xf>
    <xf numFmtId="0" fontId="0" fillId="0" borderId="0" xfId="73" applyFont="1" applyFill="1" applyAlignment="1">
      <alignment horizontal="center" vertical="center"/>
      <protection/>
    </xf>
    <xf numFmtId="49" fontId="65" fillId="0" borderId="13"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wrapText="1"/>
    </xf>
    <xf numFmtId="49" fontId="65" fillId="0" borderId="19" xfId="0" applyNumberFormat="1" applyFont="1" applyFill="1" applyBorder="1" applyAlignment="1">
      <alignment horizontal="center" vertical="center" wrapText="1"/>
    </xf>
  </cellXfs>
  <cellStyles count="20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omma 6" xfId="52"/>
    <cellStyle name="Comma 9" xfId="53"/>
    <cellStyle name="Currency" xfId="54"/>
    <cellStyle name="Currency [0]" xfId="55"/>
    <cellStyle name="Currency 2" xfId="56"/>
    <cellStyle name="Currency 3" xfId="57"/>
    <cellStyle name="Currency 3 2" xfId="58"/>
    <cellStyle name="Currency 3 43" xfId="59"/>
    <cellStyle name="Explanatory Text" xfId="60"/>
    <cellStyle name="Followed Hyperlink" xfId="61"/>
    <cellStyle name="Good" xfId="62"/>
    <cellStyle name="Header1" xfId="63"/>
    <cellStyle name="Header2" xfId="64"/>
    <cellStyle name="Heading 1" xfId="65"/>
    <cellStyle name="Heading 2" xfId="66"/>
    <cellStyle name="Heading 3" xfId="67"/>
    <cellStyle name="Heading 4" xfId="68"/>
    <cellStyle name="Hyperlink" xfId="69"/>
    <cellStyle name="Input" xfId="70"/>
    <cellStyle name="Linked Cell" xfId="71"/>
    <cellStyle name="Neutral" xfId="72"/>
    <cellStyle name="Normal 10" xfId="73"/>
    <cellStyle name="Normal 10 10 2" xfId="74"/>
    <cellStyle name="Normal 10 2" xfId="75"/>
    <cellStyle name="Normal 10 2 2" xfId="76"/>
    <cellStyle name="Normal 10 2 2 2" xfId="77"/>
    <cellStyle name="Normal 10 2 3" xfId="78"/>
    <cellStyle name="Normal 10 3" xfId="79"/>
    <cellStyle name="Normal 11" xfId="80"/>
    <cellStyle name="Normal 11 2" xfId="81"/>
    <cellStyle name="Normal 11 2 2" xfId="82"/>
    <cellStyle name="Normal 11 3" xfId="83"/>
    <cellStyle name="Normal 11 4" xfId="84"/>
    <cellStyle name="Normal 11_KE HOACH 6 THANG CUOI NAM" xfId="85"/>
    <cellStyle name="Normal 12" xfId="86"/>
    <cellStyle name="Normal 12 2" xfId="87"/>
    <cellStyle name="Normal 12 3" xfId="88"/>
    <cellStyle name="Normal 13" xfId="89"/>
    <cellStyle name="Normal 13 2" xfId="90"/>
    <cellStyle name="Normal 14" xfId="91"/>
    <cellStyle name="Normal 14 10" xfId="92"/>
    <cellStyle name="Normal 14 2" xfId="93"/>
    <cellStyle name="Normal 14 2 2" xfId="94"/>
    <cellStyle name="Normal 14 3" xfId="95"/>
    <cellStyle name="Normal 14 3 2" xfId="96"/>
    <cellStyle name="Normal 14 3 2 2" xfId="97"/>
    <cellStyle name="Normal 15" xfId="98"/>
    <cellStyle name="Normal 15 2" xfId="99"/>
    <cellStyle name="Normal 16" xfId="100"/>
    <cellStyle name="Normal 16 3" xfId="101"/>
    <cellStyle name="Normal 17" xfId="102"/>
    <cellStyle name="Normal 17 2" xfId="103"/>
    <cellStyle name="Normal 18 2" xfId="104"/>
    <cellStyle name="Normal 18 4" xfId="105"/>
    <cellStyle name="Normal 19" xfId="106"/>
    <cellStyle name="Normal 19 2" xfId="107"/>
    <cellStyle name="Normal 2" xfId="108"/>
    <cellStyle name="Normal 2 10" xfId="109"/>
    <cellStyle name="Normal 2 2" xfId="110"/>
    <cellStyle name="Normal 2 2 2" xfId="111"/>
    <cellStyle name="Normal 2 2 2 10 2" xfId="112"/>
    <cellStyle name="Normal 2 2 2 2" xfId="113"/>
    <cellStyle name="Normal 2 2 3" xfId="114"/>
    <cellStyle name="Normal 2 2_BIEU 01 - THĐ KY ANH 2019" xfId="115"/>
    <cellStyle name="Normal 2 3" xfId="116"/>
    <cellStyle name="Normal 2 3 2" xfId="117"/>
    <cellStyle name="Normal 2 3 2 2" xfId="118"/>
    <cellStyle name="Normal 2 3 42" xfId="119"/>
    <cellStyle name="Normal 2 4" xfId="120"/>
    <cellStyle name="Normal 2_CC HUONG KHE 16.1.2017" xfId="121"/>
    <cellStyle name="Normal 20" xfId="122"/>
    <cellStyle name="Normal 20 2" xfId="123"/>
    <cellStyle name="Normal 21" xfId="124"/>
    <cellStyle name="Normal 21 2" xfId="125"/>
    <cellStyle name="Normal 21 3" xfId="126"/>
    <cellStyle name="Normal 22" xfId="127"/>
    <cellStyle name="Normal 22 2" xfId="128"/>
    <cellStyle name="Normal 23 2" xfId="129"/>
    <cellStyle name="Normal 24 2" xfId="130"/>
    <cellStyle name="Normal 25" xfId="131"/>
    <cellStyle name="Normal 25 2" xfId="132"/>
    <cellStyle name="Normal 260" xfId="133"/>
    <cellStyle name="Normal 263" xfId="134"/>
    <cellStyle name="Normal 27 2" xfId="135"/>
    <cellStyle name="Normal 276" xfId="136"/>
    <cellStyle name="Normal 277" xfId="137"/>
    <cellStyle name="Normal 278" xfId="138"/>
    <cellStyle name="Normal 280" xfId="139"/>
    <cellStyle name="Normal 281" xfId="140"/>
    <cellStyle name="Normal 282" xfId="141"/>
    <cellStyle name="Normal 283" xfId="142"/>
    <cellStyle name="Normal 284" xfId="143"/>
    <cellStyle name="Normal 3" xfId="144"/>
    <cellStyle name="Normal 3 2" xfId="145"/>
    <cellStyle name="Normal 3 2 2" xfId="146"/>
    <cellStyle name="Normal 3 2 2 2" xfId="147"/>
    <cellStyle name="Normal 3 2_Danh muc THD ban hành" xfId="148"/>
    <cellStyle name="Normal 3 3" xfId="149"/>
    <cellStyle name="Normal 3 4" xfId="150"/>
    <cellStyle name="Normal 30" xfId="151"/>
    <cellStyle name="Normal 31" xfId="152"/>
    <cellStyle name="Normal 31 2" xfId="153"/>
    <cellStyle name="Normal 32 2" xfId="154"/>
    <cellStyle name="Normal 37" xfId="155"/>
    <cellStyle name="Normal 38" xfId="156"/>
    <cellStyle name="Normal 38 2" xfId="157"/>
    <cellStyle name="Normal 39" xfId="158"/>
    <cellStyle name="Normal 39 2" xfId="159"/>
    <cellStyle name="Normal 4" xfId="160"/>
    <cellStyle name="Normal 4 2" xfId="161"/>
    <cellStyle name="Normal 4 2 2" xfId="162"/>
    <cellStyle name="Normal 4 3" xfId="163"/>
    <cellStyle name="Normal 40 2" xfId="164"/>
    <cellStyle name="Normal 41 2" xfId="165"/>
    <cellStyle name="Normal 41 4" xfId="166"/>
    <cellStyle name="Normal 42" xfId="167"/>
    <cellStyle name="Normal 42 2" xfId="168"/>
    <cellStyle name="Normal 43 2" xfId="169"/>
    <cellStyle name="Normal 44 2" xfId="170"/>
    <cellStyle name="Normal 44 4" xfId="171"/>
    <cellStyle name="Normal 45 2" xfId="172"/>
    <cellStyle name="Normal 46 2" xfId="173"/>
    <cellStyle name="Normal 47 2" xfId="174"/>
    <cellStyle name="Normal 48 2" xfId="175"/>
    <cellStyle name="Normal 49 2" xfId="176"/>
    <cellStyle name="Normal 5 2" xfId="177"/>
    <cellStyle name="Normal 5 2 2" xfId="178"/>
    <cellStyle name="Normal 5 46" xfId="179"/>
    <cellStyle name="Normal 50 2" xfId="180"/>
    <cellStyle name="Normal 51 2" xfId="181"/>
    <cellStyle name="Normal 52 2" xfId="182"/>
    <cellStyle name="Normal 52 3" xfId="183"/>
    <cellStyle name="Normal 6" xfId="184"/>
    <cellStyle name="Normal 6 2" xfId="185"/>
    <cellStyle name="Normal 6 2 2" xfId="186"/>
    <cellStyle name="Normal 7" xfId="187"/>
    <cellStyle name="Normal 7 2" xfId="188"/>
    <cellStyle name="Normal 8" xfId="189"/>
    <cellStyle name="Normal 8 2" xfId="190"/>
    <cellStyle name="Normal 8 2 2" xfId="191"/>
    <cellStyle name="Normal 9" xfId="192"/>
    <cellStyle name="Normal_Sheet1 3" xfId="193"/>
    <cellStyle name="Note" xfId="194"/>
    <cellStyle name="Output" xfId="195"/>
    <cellStyle name="Percent" xfId="196"/>
    <cellStyle name="Title" xfId="197"/>
    <cellStyle name="Total" xfId="198"/>
    <cellStyle name="Warning Text"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200025</xdr:rowOff>
    </xdr:from>
    <xdr:to>
      <xdr:col>1</xdr:col>
      <xdr:colOff>1419225</xdr:colOff>
      <xdr:row>1</xdr:row>
      <xdr:rowOff>200025</xdr:rowOff>
    </xdr:to>
    <xdr:sp>
      <xdr:nvSpPr>
        <xdr:cNvPr id="1" name="Line 1"/>
        <xdr:cNvSpPr>
          <a:spLocks/>
        </xdr:cNvSpPr>
      </xdr:nvSpPr>
      <xdr:spPr>
        <a:xfrm flipV="1">
          <a:off x="1457325" y="4000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466725</xdr:colOff>
      <xdr:row>2</xdr:row>
      <xdr:rowOff>0</xdr:rowOff>
    </xdr:from>
    <xdr:to>
      <xdr:col>6</xdr:col>
      <xdr:colOff>657225</xdr:colOff>
      <xdr:row>2</xdr:row>
      <xdr:rowOff>0</xdr:rowOff>
    </xdr:to>
    <xdr:sp>
      <xdr:nvSpPr>
        <xdr:cNvPr id="2" name="Line 1"/>
        <xdr:cNvSpPr>
          <a:spLocks/>
        </xdr:cNvSpPr>
      </xdr:nvSpPr>
      <xdr:spPr>
        <a:xfrm>
          <a:off x="5276850" y="400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57150</xdr:rowOff>
    </xdr:from>
    <xdr:to>
      <xdr:col>5</xdr:col>
      <xdr:colOff>352425</xdr:colOff>
      <xdr:row>5</xdr:row>
      <xdr:rowOff>57150</xdr:rowOff>
    </xdr:to>
    <xdr:sp>
      <xdr:nvSpPr>
        <xdr:cNvPr id="3" name="Line 1"/>
        <xdr:cNvSpPr>
          <a:spLocks/>
        </xdr:cNvSpPr>
      </xdr:nvSpPr>
      <xdr:spPr>
        <a:xfrm>
          <a:off x="2295525" y="13525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xdr:row>
      <xdr:rowOff>28575</xdr:rowOff>
    </xdr:from>
    <xdr:to>
      <xdr:col>7</xdr:col>
      <xdr:colOff>971550</xdr:colOff>
      <xdr:row>2</xdr:row>
      <xdr:rowOff>28575</xdr:rowOff>
    </xdr:to>
    <xdr:sp>
      <xdr:nvSpPr>
        <xdr:cNvPr id="1" name="Line 1"/>
        <xdr:cNvSpPr>
          <a:spLocks/>
        </xdr:cNvSpPr>
      </xdr:nvSpPr>
      <xdr:spPr>
        <a:xfrm flipV="1">
          <a:off x="5915025" y="4286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1095375</xdr:colOff>
      <xdr:row>2</xdr:row>
      <xdr:rowOff>19050</xdr:rowOff>
    </xdr:from>
    <xdr:to>
      <xdr:col>1</xdr:col>
      <xdr:colOff>1695450</xdr:colOff>
      <xdr:row>2</xdr:row>
      <xdr:rowOff>19050</xdr:rowOff>
    </xdr:to>
    <xdr:sp>
      <xdr:nvSpPr>
        <xdr:cNvPr id="2" name="Line 1"/>
        <xdr:cNvSpPr>
          <a:spLocks/>
        </xdr:cNvSpPr>
      </xdr:nvSpPr>
      <xdr:spPr>
        <a:xfrm flipV="1">
          <a:off x="1514475"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6</xdr:row>
      <xdr:rowOff>57150</xdr:rowOff>
    </xdr:from>
    <xdr:to>
      <xdr:col>6</xdr:col>
      <xdr:colOff>942975</xdr:colOff>
      <xdr:row>6</xdr:row>
      <xdr:rowOff>57150</xdr:rowOff>
    </xdr:to>
    <xdr:sp>
      <xdr:nvSpPr>
        <xdr:cNvPr id="3" name="Line 1"/>
        <xdr:cNvSpPr>
          <a:spLocks/>
        </xdr:cNvSpPr>
      </xdr:nvSpPr>
      <xdr:spPr>
        <a:xfrm>
          <a:off x="3209925" y="12573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2</xdr:row>
      <xdr:rowOff>19050</xdr:rowOff>
    </xdr:from>
    <xdr:to>
      <xdr:col>7</xdr:col>
      <xdr:colOff>923925</xdr:colOff>
      <xdr:row>2</xdr:row>
      <xdr:rowOff>19050</xdr:rowOff>
    </xdr:to>
    <xdr:sp>
      <xdr:nvSpPr>
        <xdr:cNvPr id="1" name="Line 1"/>
        <xdr:cNvSpPr>
          <a:spLocks/>
        </xdr:cNvSpPr>
      </xdr:nvSpPr>
      <xdr:spPr>
        <a:xfrm flipV="1">
          <a:off x="5876925" y="4191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447675</xdr:colOff>
      <xdr:row>6</xdr:row>
      <xdr:rowOff>38100</xdr:rowOff>
    </xdr:from>
    <xdr:to>
      <xdr:col>6</xdr:col>
      <xdr:colOff>876300</xdr:colOff>
      <xdr:row>6</xdr:row>
      <xdr:rowOff>38100</xdr:rowOff>
    </xdr:to>
    <xdr:sp>
      <xdr:nvSpPr>
        <xdr:cNvPr id="3" name="Line 1"/>
        <xdr:cNvSpPr>
          <a:spLocks/>
        </xdr:cNvSpPr>
      </xdr:nvSpPr>
      <xdr:spPr>
        <a:xfrm>
          <a:off x="31527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2</xdr:row>
      <xdr:rowOff>28575</xdr:rowOff>
    </xdr:from>
    <xdr:to>
      <xdr:col>7</xdr:col>
      <xdr:colOff>981075</xdr:colOff>
      <xdr:row>2</xdr:row>
      <xdr:rowOff>28575</xdr:rowOff>
    </xdr:to>
    <xdr:sp>
      <xdr:nvSpPr>
        <xdr:cNvPr id="1" name="Line 1"/>
        <xdr:cNvSpPr>
          <a:spLocks/>
        </xdr:cNvSpPr>
      </xdr:nvSpPr>
      <xdr:spPr>
        <a:xfrm flipV="1">
          <a:off x="59340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7</xdr:col>
      <xdr:colOff>1009650</xdr:colOff>
      <xdr:row>2</xdr:row>
      <xdr:rowOff>38100</xdr:rowOff>
    </xdr:to>
    <xdr:sp>
      <xdr:nvSpPr>
        <xdr:cNvPr id="1" name="Line 1"/>
        <xdr:cNvSpPr>
          <a:spLocks/>
        </xdr:cNvSpPr>
      </xdr:nvSpPr>
      <xdr:spPr>
        <a:xfrm flipV="1">
          <a:off x="5962650"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2192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xdr:row>
      <xdr:rowOff>38100</xdr:rowOff>
    </xdr:from>
    <xdr:to>
      <xdr:col>7</xdr:col>
      <xdr:colOff>1000125</xdr:colOff>
      <xdr:row>2</xdr:row>
      <xdr:rowOff>38100</xdr:rowOff>
    </xdr:to>
    <xdr:sp>
      <xdr:nvSpPr>
        <xdr:cNvPr id="1" name="Line 1"/>
        <xdr:cNvSpPr>
          <a:spLocks/>
        </xdr:cNvSpPr>
      </xdr:nvSpPr>
      <xdr:spPr>
        <a:xfrm flipV="1">
          <a:off x="5953125"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38100</xdr:rowOff>
    </xdr:from>
    <xdr:to>
      <xdr:col>6</xdr:col>
      <xdr:colOff>1066800</xdr:colOff>
      <xdr:row>6</xdr:row>
      <xdr:rowOff>38100</xdr:rowOff>
    </xdr:to>
    <xdr:sp>
      <xdr:nvSpPr>
        <xdr:cNvPr id="3" name="Line 1"/>
        <xdr:cNvSpPr>
          <a:spLocks/>
        </xdr:cNvSpPr>
      </xdr:nvSpPr>
      <xdr:spPr>
        <a:xfrm>
          <a:off x="3333750" y="12382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19050</xdr:rowOff>
    </xdr:from>
    <xdr:to>
      <xdr:col>7</xdr:col>
      <xdr:colOff>1019175</xdr:colOff>
      <xdr:row>2</xdr:row>
      <xdr:rowOff>19050</xdr:rowOff>
    </xdr:to>
    <xdr:sp>
      <xdr:nvSpPr>
        <xdr:cNvPr id="1" name="Line 1"/>
        <xdr:cNvSpPr>
          <a:spLocks/>
        </xdr:cNvSpPr>
      </xdr:nvSpPr>
      <xdr:spPr>
        <a:xfrm flipV="1">
          <a:off x="5962650" y="4191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28575</xdr:rowOff>
    </xdr:from>
    <xdr:to>
      <xdr:col>7</xdr:col>
      <xdr:colOff>561975</xdr:colOff>
      <xdr:row>2</xdr:row>
      <xdr:rowOff>28575</xdr:rowOff>
    </xdr:to>
    <xdr:sp>
      <xdr:nvSpPr>
        <xdr:cNvPr id="1" name="Line 1"/>
        <xdr:cNvSpPr>
          <a:spLocks/>
        </xdr:cNvSpPr>
      </xdr:nvSpPr>
      <xdr:spPr>
        <a:xfrm>
          <a:off x="60864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1181100</xdr:colOff>
      <xdr:row>2</xdr:row>
      <xdr:rowOff>38100</xdr:rowOff>
    </xdr:from>
    <xdr:to>
      <xdr:col>1</xdr:col>
      <xdr:colOff>1771650</xdr:colOff>
      <xdr:row>2</xdr:row>
      <xdr:rowOff>38100</xdr:rowOff>
    </xdr:to>
    <xdr:sp>
      <xdr:nvSpPr>
        <xdr:cNvPr id="2" name="Line 1"/>
        <xdr:cNvSpPr>
          <a:spLocks/>
        </xdr:cNvSpPr>
      </xdr:nvSpPr>
      <xdr:spPr>
        <a:xfrm flipV="1">
          <a:off x="1600200" y="4381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733425</xdr:colOff>
      <xdr:row>6</xdr:row>
      <xdr:rowOff>38100</xdr:rowOff>
    </xdr:from>
    <xdr:to>
      <xdr:col>7</xdr:col>
      <xdr:colOff>0</xdr:colOff>
      <xdr:row>6</xdr:row>
      <xdr:rowOff>38100</xdr:rowOff>
    </xdr:to>
    <xdr:sp>
      <xdr:nvSpPr>
        <xdr:cNvPr id="3" name="Line 1"/>
        <xdr:cNvSpPr>
          <a:spLocks/>
        </xdr:cNvSpPr>
      </xdr:nvSpPr>
      <xdr:spPr>
        <a:xfrm>
          <a:off x="3619500" y="1238250"/>
          <a:ext cx="363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47625</xdr:rowOff>
    </xdr:from>
    <xdr:to>
      <xdr:col>7</xdr:col>
      <xdr:colOff>1057275</xdr:colOff>
      <xdr:row>2</xdr:row>
      <xdr:rowOff>47625</xdr:rowOff>
    </xdr:to>
    <xdr:sp>
      <xdr:nvSpPr>
        <xdr:cNvPr id="1" name="Line 1"/>
        <xdr:cNvSpPr>
          <a:spLocks/>
        </xdr:cNvSpPr>
      </xdr:nvSpPr>
      <xdr:spPr>
        <a:xfrm flipV="1">
          <a:off x="6010275" y="4476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2192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I23"/>
  <sheetViews>
    <sheetView showZeros="0" zoomScalePageLayoutView="0" workbookViewId="0" topLeftCell="A1">
      <selection activeCell="H23" sqref="H23:I2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7.75390625" style="30" customWidth="1"/>
    <col min="9" max="9" width="7.25390625" style="30" customWidth="1"/>
  </cols>
  <sheetData>
    <row r="1" spans="1:9" s="35" customFormat="1" ht="15.75">
      <c r="A1" s="206" t="str">
        <f>'Tong CMD'!A1:C1</f>
        <v>HỘI ĐỒNG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58</v>
      </c>
      <c r="B4" s="208"/>
      <c r="C4" s="208"/>
      <c r="D4" s="208"/>
      <c r="E4" s="208"/>
      <c r="F4" s="208"/>
      <c r="G4" s="208"/>
      <c r="H4" s="208"/>
      <c r="I4" s="208"/>
    </row>
    <row r="5" spans="1:9" s="35" customFormat="1" ht="15.75">
      <c r="A5" s="208" t="s">
        <v>113</v>
      </c>
      <c r="B5" s="208"/>
      <c r="C5" s="208"/>
      <c r="D5" s="208"/>
      <c r="E5" s="208"/>
      <c r="F5" s="208"/>
      <c r="G5" s="208"/>
      <c r="H5" s="208"/>
      <c r="I5" s="208"/>
    </row>
    <row r="6" spans="1:9" s="35" customFormat="1" ht="15.75">
      <c r="A6" s="212" t="str">
        <f>'Tong CMD'!A5:H5</f>
        <v>(Kèm theo Nghị quyết số    .../NQ-HĐND ngày  … tháng ... năm 2022 của Hội đồng nhân dân tỉnh)</v>
      </c>
      <c r="B6" s="212"/>
      <c r="C6" s="212"/>
      <c r="D6" s="212"/>
      <c r="E6" s="212"/>
      <c r="F6" s="212"/>
      <c r="G6" s="212"/>
      <c r="H6" s="212"/>
      <c r="I6" s="212"/>
    </row>
    <row r="7" spans="1:9" ht="15.75">
      <c r="A7" s="213"/>
      <c r="B7" s="213"/>
      <c r="C7" s="213"/>
      <c r="D7" s="213"/>
      <c r="E7" s="213"/>
      <c r="F7" s="213"/>
      <c r="G7" s="213"/>
      <c r="H7" s="213"/>
      <c r="I7" s="213"/>
    </row>
    <row r="8" spans="1:9" ht="23.25" customHeight="1">
      <c r="A8" s="214" t="s">
        <v>8</v>
      </c>
      <c r="B8" s="217" t="s">
        <v>11</v>
      </c>
      <c r="C8" s="215" t="s">
        <v>30</v>
      </c>
      <c r="D8" s="216" t="s">
        <v>7</v>
      </c>
      <c r="E8" s="216"/>
      <c r="F8" s="216"/>
      <c r="G8" s="217" t="s">
        <v>40</v>
      </c>
      <c r="H8" s="216" t="s">
        <v>27</v>
      </c>
      <c r="I8" s="216" t="s">
        <v>25</v>
      </c>
    </row>
    <row r="9" spans="1:9" ht="19.5"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ht="15.75">
      <c r="A11" s="122" t="s">
        <v>13</v>
      </c>
      <c r="B11" s="123" t="s">
        <v>67</v>
      </c>
      <c r="C11" s="124">
        <f>SUM(C12)</f>
        <v>1</v>
      </c>
      <c r="D11" s="124">
        <f>SUM(D12)</f>
        <v>1</v>
      </c>
      <c r="E11" s="125"/>
      <c r="F11" s="125"/>
      <c r="G11" s="126"/>
      <c r="H11" s="127"/>
      <c r="I11" s="176"/>
    </row>
    <row r="12" spans="1:9" ht="60">
      <c r="A12" s="129">
        <v>1</v>
      </c>
      <c r="B12" s="130" t="s">
        <v>103</v>
      </c>
      <c r="C12" s="131">
        <v>1</v>
      </c>
      <c r="D12" s="132">
        <v>1</v>
      </c>
      <c r="E12" s="133"/>
      <c r="F12" s="133"/>
      <c r="G12" s="134" t="s">
        <v>104</v>
      </c>
      <c r="H12" s="166" t="s">
        <v>173</v>
      </c>
      <c r="I12" s="176"/>
    </row>
    <row r="13" spans="1:9" ht="15.75">
      <c r="A13" s="122" t="s">
        <v>15</v>
      </c>
      <c r="B13" s="123" t="s">
        <v>168</v>
      </c>
      <c r="C13" s="124">
        <f>SUM(C14)</f>
        <v>0.18</v>
      </c>
      <c r="D13" s="124">
        <f>SUM(D14)</f>
        <v>0.18</v>
      </c>
      <c r="E13" s="125"/>
      <c r="F13" s="125"/>
      <c r="G13" s="126"/>
      <c r="H13" s="127"/>
      <c r="I13" s="176"/>
    </row>
    <row r="14" spans="1:9" ht="45">
      <c r="A14" s="129">
        <v>1</v>
      </c>
      <c r="B14" s="200" t="s">
        <v>169</v>
      </c>
      <c r="C14" s="131">
        <f>+D14</f>
        <v>0.18</v>
      </c>
      <c r="D14" s="132">
        <v>0.18</v>
      </c>
      <c r="E14" s="133"/>
      <c r="F14" s="133"/>
      <c r="G14" s="199" t="s">
        <v>170</v>
      </c>
      <c r="H14" s="201" t="s">
        <v>171</v>
      </c>
      <c r="I14" s="176"/>
    </row>
    <row r="15" spans="1:9" ht="15.75">
      <c r="A15" s="177" t="s">
        <v>16</v>
      </c>
      <c r="B15" s="123" t="s">
        <v>22</v>
      </c>
      <c r="C15" s="124">
        <f>C16+C17+C18+C19+C20</f>
        <v>5.07</v>
      </c>
      <c r="D15" s="124">
        <f>D16+D17+D18+D19+D20</f>
        <v>5.07</v>
      </c>
      <c r="E15" s="124"/>
      <c r="F15" s="124"/>
      <c r="G15" s="134"/>
      <c r="H15" s="166"/>
      <c r="I15" s="176"/>
    </row>
    <row r="16" spans="1:9" ht="45">
      <c r="A16" s="129">
        <v>1</v>
      </c>
      <c r="B16" s="178" t="s">
        <v>105</v>
      </c>
      <c r="C16" s="179">
        <v>3.7</v>
      </c>
      <c r="D16" s="179">
        <v>3.7</v>
      </c>
      <c r="E16" s="133"/>
      <c r="F16" s="133"/>
      <c r="G16" s="134" t="s">
        <v>66</v>
      </c>
      <c r="H16" s="163" t="s">
        <v>88</v>
      </c>
      <c r="I16" s="176"/>
    </row>
    <row r="17" spans="1:9" ht="30">
      <c r="A17" s="129">
        <v>2</v>
      </c>
      <c r="B17" s="178" t="s">
        <v>106</v>
      </c>
      <c r="C17" s="179">
        <v>1.21</v>
      </c>
      <c r="D17" s="179">
        <v>1.21</v>
      </c>
      <c r="E17" s="133"/>
      <c r="F17" s="133"/>
      <c r="G17" s="134" t="s">
        <v>104</v>
      </c>
      <c r="H17" s="163" t="s">
        <v>88</v>
      </c>
      <c r="I17" s="176"/>
    </row>
    <row r="18" spans="1:9" ht="27" customHeight="1">
      <c r="A18" s="129">
        <v>3</v>
      </c>
      <c r="B18" s="178" t="s">
        <v>107</v>
      </c>
      <c r="C18" s="179">
        <v>0.08</v>
      </c>
      <c r="D18" s="179">
        <v>0.08</v>
      </c>
      <c r="E18" s="133"/>
      <c r="F18" s="133"/>
      <c r="G18" s="134" t="s">
        <v>65</v>
      </c>
      <c r="H18" s="166" t="s">
        <v>108</v>
      </c>
      <c r="I18" s="176"/>
    </row>
    <row r="19" spans="1:9" ht="60">
      <c r="A19" s="129">
        <v>4</v>
      </c>
      <c r="B19" s="178" t="s">
        <v>109</v>
      </c>
      <c r="C19" s="179">
        <v>0.04</v>
      </c>
      <c r="D19" s="179">
        <v>0.04</v>
      </c>
      <c r="E19" s="133"/>
      <c r="F19" s="133"/>
      <c r="G19" s="134" t="s">
        <v>65</v>
      </c>
      <c r="H19" s="166" t="s">
        <v>110</v>
      </c>
      <c r="I19" s="176"/>
    </row>
    <row r="20" spans="1:9" ht="60">
      <c r="A20" s="129">
        <v>5</v>
      </c>
      <c r="B20" s="178" t="s">
        <v>111</v>
      </c>
      <c r="C20" s="179">
        <v>0.04</v>
      </c>
      <c r="D20" s="179">
        <v>0.04</v>
      </c>
      <c r="E20" s="133"/>
      <c r="F20" s="133"/>
      <c r="G20" s="134" t="s">
        <v>64</v>
      </c>
      <c r="H20" s="166" t="s">
        <v>112</v>
      </c>
      <c r="I20" s="176"/>
    </row>
    <row r="21" spans="1:9" ht="15.75">
      <c r="A21" s="180">
        <f>A20+A12+A14</f>
        <v>7</v>
      </c>
      <c r="B21" s="181" t="s">
        <v>172</v>
      </c>
      <c r="C21" s="182">
        <f>C11+C15+C13</f>
        <v>6.25</v>
      </c>
      <c r="D21" s="182">
        <f>D11+D15+D13</f>
        <v>6.25</v>
      </c>
      <c r="E21" s="182"/>
      <c r="F21" s="182"/>
      <c r="G21" s="183"/>
      <c r="H21" s="184"/>
      <c r="I21" s="176"/>
    </row>
    <row r="23" spans="6:9" ht="15.75">
      <c r="F23" s="203"/>
      <c r="G23" s="203"/>
      <c r="H23" s="205" t="str">
        <f>'Tong CMD'!F20</f>
        <v>HỘI ĐỒNG NHÂN DÂN TỈNH</v>
      </c>
      <c r="I23" s="205"/>
    </row>
  </sheetData>
  <sheetProtection/>
  <mergeCells count="17">
    <mergeCell ref="H23:I23"/>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8"/>
  <sheetViews>
    <sheetView showZeros="0" tabSelected="1" zoomScale="130" zoomScaleNormal="130" zoomScalePageLayoutView="0" workbookViewId="0" topLeftCell="A1">
      <selection activeCell="F21" sqref="F21"/>
    </sheetView>
  </sheetViews>
  <sheetFormatPr defaultColWidth="9.00390625" defaultRowHeight="15.75"/>
  <cols>
    <col min="1" max="1" width="7.75390625" style="29" customWidth="1"/>
    <col min="2" max="2" width="21.625" style="6" customWidth="1"/>
    <col min="3" max="3" width="17.00390625" style="6" customWidth="1"/>
    <col min="4" max="4" width="16.75390625" style="30" customWidth="1"/>
    <col min="5" max="7" width="10.75390625" style="6" customWidth="1"/>
    <col min="8" max="8" width="21.00390625" style="6" customWidth="1"/>
  </cols>
  <sheetData>
    <row r="1" spans="1:8" s="35" customFormat="1" ht="15.75">
      <c r="A1" s="206" t="s">
        <v>182</v>
      </c>
      <c r="B1" s="206"/>
      <c r="C1" s="206"/>
      <c r="D1" s="207" t="s">
        <v>28</v>
      </c>
      <c r="E1" s="207"/>
      <c r="F1" s="207"/>
      <c r="G1" s="207"/>
      <c r="H1" s="207"/>
    </row>
    <row r="2" spans="1:8" s="35" customFormat="1" ht="15.75">
      <c r="A2" s="207" t="s">
        <v>181</v>
      </c>
      <c r="B2" s="207"/>
      <c r="C2" s="207"/>
      <c r="D2" s="207" t="s">
        <v>10</v>
      </c>
      <c r="E2" s="207"/>
      <c r="F2" s="207"/>
      <c r="G2" s="207"/>
      <c r="H2" s="207"/>
    </row>
    <row r="3" spans="1:8" s="35" customFormat="1" ht="15.75">
      <c r="A3" s="36"/>
      <c r="B3" s="36"/>
      <c r="C3" s="36"/>
      <c r="D3" s="36"/>
      <c r="E3" s="36"/>
      <c r="F3" s="36"/>
      <c r="G3" s="36"/>
      <c r="H3" s="36"/>
    </row>
    <row r="4" spans="1:8" s="35" customFormat="1" ht="39" customHeight="1">
      <c r="A4" s="208" t="s">
        <v>120</v>
      </c>
      <c r="B4" s="208"/>
      <c r="C4" s="208"/>
      <c r="D4" s="208"/>
      <c r="E4" s="208"/>
      <c r="F4" s="208"/>
      <c r="G4" s="208"/>
      <c r="H4" s="208"/>
    </row>
    <row r="5" spans="1:8" s="35" customFormat="1" ht="15.75">
      <c r="A5" s="209" t="s">
        <v>183</v>
      </c>
      <c r="B5" s="209"/>
      <c r="C5" s="209"/>
      <c r="D5" s="209"/>
      <c r="E5" s="209"/>
      <c r="F5" s="209"/>
      <c r="G5" s="209"/>
      <c r="H5" s="209"/>
    </row>
    <row r="6" spans="1:8" ht="15.75">
      <c r="A6" s="7"/>
      <c r="B6" s="7"/>
      <c r="C6" s="7"/>
      <c r="D6" s="7"/>
      <c r="E6" s="7"/>
      <c r="F6" s="7"/>
      <c r="G6" s="7"/>
      <c r="H6" s="7"/>
    </row>
    <row r="7" spans="1:8" ht="24" customHeight="1">
      <c r="A7" s="210" t="s">
        <v>8</v>
      </c>
      <c r="B7" s="204" t="s">
        <v>46</v>
      </c>
      <c r="C7" s="204" t="s">
        <v>29</v>
      </c>
      <c r="D7" s="204" t="s">
        <v>30</v>
      </c>
      <c r="E7" s="204" t="s">
        <v>7</v>
      </c>
      <c r="F7" s="204"/>
      <c r="G7" s="204"/>
      <c r="H7" s="204" t="s">
        <v>6</v>
      </c>
    </row>
    <row r="8" spans="1:8" ht="36" customHeight="1">
      <c r="A8" s="210"/>
      <c r="B8" s="204"/>
      <c r="C8" s="204"/>
      <c r="D8" s="204"/>
      <c r="E8" s="8" t="s">
        <v>5</v>
      </c>
      <c r="F8" s="8" t="s">
        <v>4</v>
      </c>
      <c r="G8" s="8" t="s">
        <v>3</v>
      </c>
      <c r="H8" s="204"/>
    </row>
    <row r="9" spans="1:8" ht="15.75">
      <c r="A9" s="9">
        <v>-1</v>
      </c>
      <c r="B9" s="9">
        <v>-2</v>
      </c>
      <c r="C9" s="9">
        <v>-3</v>
      </c>
      <c r="D9" s="9" t="s">
        <v>31</v>
      </c>
      <c r="E9" s="9">
        <v>-5</v>
      </c>
      <c r="F9" s="9">
        <v>-6</v>
      </c>
      <c r="G9" s="9">
        <v>-7</v>
      </c>
      <c r="H9" s="9">
        <v>-8</v>
      </c>
    </row>
    <row r="10" spans="1:11" ht="21" customHeight="1">
      <c r="A10" s="112"/>
      <c r="B10" s="113" t="s">
        <v>0</v>
      </c>
      <c r="C10" s="114">
        <f>SUM(C11:C18)</f>
        <v>45</v>
      </c>
      <c r="D10" s="115">
        <f>SUM(D11:D18)</f>
        <v>70.25</v>
      </c>
      <c r="E10" s="115">
        <f>SUM(E11:E18)</f>
        <v>66.02000000000001</v>
      </c>
      <c r="F10" s="115">
        <f>SUM(F11:F18)</f>
        <v>4.2299999999999995</v>
      </c>
      <c r="G10" s="115">
        <f>SUM(G11:G18)</f>
        <v>0</v>
      </c>
      <c r="H10" s="116"/>
      <c r="I10" s="49"/>
      <c r="J10" s="49"/>
      <c r="K10" s="49"/>
    </row>
    <row r="11" spans="1:9" ht="18" customHeight="1">
      <c r="A11" s="117">
        <v>1</v>
      </c>
      <c r="B11" s="118" t="s">
        <v>2</v>
      </c>
      <c r="C11" s="119">
        <f>'2.1.TPHT'!A15</f>
        <v>2</v>
      </c>
      <c r="D11" s="120">
        <f>E11+F11</f>
        <v>1.8900000000000001</v>
      </c>
      <c r="E11" s="120">
        <f>'2.1.TPHT'!D15</f>
        <v>1.8900000000000001</v>
      </c>
      <c r="F11" s="120"/>
      <c r="G11" s="120"/>
      <c r="H11" s="121" t="s">
        <v>32</v>
      </c>
      <c r="I11" s="49"/>
    </row>
    <row r="12" spans="1:9" ht="18" customHeight="1">
      <c r="A12" s="117">
        <v>2</v>
      </c>
      <c r="B12" s="118" t="s">
        <v>1</v>
      </c>
      <c r="C12" s="119">
        <f>'2.2.TXHL'!A13</f>
        <v>1</v>
      </c>
      <c r="D12" s="120">
        <f>E12+F12</f>
        <v>2.71</v>
      </c>
      <c r="E12" s="120">
        <f>'2.2.TXHL'!D13</f>
        <v>2.71</v>
      </c>
      <c r="F12" s="120"/>
      <c r="G12" s="120"/>
      <c r="H12" s="121" t="s">
        <v>33</v>
      </c>
      <c r="I12" s="49"/>
    </row>
    <row r="13" spans="1:9" ht="18" customHeight="1">
      <c r="A13" s="117">
        <v>3</v>
      </c>
      <c r="B13" s="118" t="s">
        <v>47</v>
      </c>
      <c r="C13" s="119">
        <f>'2.3.TH'!A31</f>
        <v>15</v>
      </c>
      <c r="D13" s="120">
        <f>E13+F13</f>
        <v>15.12</v>
      </c>
      <c r="E13" s="120">
        <f>'2.3.TH'!D31</f>
        <v>15.12</v>
      </c>
      <c r="F13" s="120"/>
      <c r="G13" s="120"/>
      <c r="H13" s="121" t="s">
        <v>34</v>
      </c>
      <c r="I13" s="49"/>
    </row>
    <row r="14" spans="1:12" s="42" customFormat="1" ht="18" customHeight="1">
      <c r="A14" s="117">
        <v>4</v>
      </c>
      <c r="B14" s="118" t="s">
        <v>48</v>
      </c>
      <c r="C14" s="119">
        <f>'2.4.CX'!A22</f>
        <v>8</v>
      </c>
      <c r="D14" s="120">
        <f>E14+F14</f>
        <v>20.73</v>
      </c>
      <c r="E14" s="120">
        <f>'2.4.CX'!D22</f>
        <v>17.2</v>
      </c>
      <c r="F14" s="120">
        <f>'2.4.CX'!E22</f>
        <v>3.53</v>
      </c>
      <c r="G14" s="120">
        <v>0</v>
      </c>
      <c r="H14" s="121" t="s">
        <v>35</v>
      </c>
      <c r="I14" s="49"/>
      <c r="L14" s="43"/>
    </row>
    <row r="15" spans="1:12" s="33" customFormat="1" ht="18" customHeight="1">
      <c r="A15" s="117">
        <v>5</v>
      </c>
      <c r="B15" s="118" t="s">
        <v>49</v>
      </c>
      <c r="C15" s="119">
        <f>'2.5.HS'!A15</f>
        <v>2</v>
      </c>
      <c r="D15" s="120">
        <f>E15+F15</f>
        <v>1.2999999999999998</v>
      </c>
      <c r="E15" s="120">
        <f>'2.5.HS'!D15</f>
        <v>0.6</v>
      </c>
      <c r="F15" s="120">
        <f>'2.5.HS'!E15</f>
        <v>0.7</v>
      </c>
      <c r="G15" s="120">
        <v>0</v>
      </c>
      <c r="H15" s="121" t="s">
        <v>36</v>
      </c>
      <c r="I15" s="49"/>
      <c r="L15"/>
    </row>
    <row r="16" spans="1:12" s="33" customFormat="1" ht="18" customHeight="1">
      <c r="A16" s="117">
        <v>6</v>
      </c>
      <c r="B16" s="118" t="s">
        <v>50</v>
      </c>
      <c r="C16" s="119">
        <f>'2.6.ĐT'!A21</f>
        <v>5</v>
      </c>
      <c r="D16" s="120">
        <f>E16</f>
        <v>4.35</v>
      </c>
      <c r="E16" s="120">
        <f>'2.6.ĐT'!C21</f>
        <v>4.35</v>
      </c>
      <c r="F16" s="120"/>
      <c r="G16" s="120"/>
      <c r="H16" s="121" t="s">
        <v>37</v>
      </c>
      <c r="I16" s="49"/>
      <c r="L16"/>
    </row>
    <row r="17" spans="1:12" s="33" customFormat="1" ht="18" customHeight="1">
      <c r="A17" s="117">
        <v>7</v>
      </c>
      <c r="B17" s="118" t="s">
        <v>51</v>
      </c>
      <c r="C17" s="119">
        <f>'2.7.CL'!A17</f>
        <v>5</v>
      </c>
      <c r="D17" s="120">
        <f>E17</f>
        <v>17.900000000000002</v>
      </c>
      <c r="E17" s="120">
        <f>'2.7.CL'!D17</f>
        <v>17.900000000000002</v>
      </c>
      <c r="F17" s="120"/>
      <c r="G17" s="120"/>
      <c r="H17" s="121" t="s">
        <v>38</v>
      </c>
      <c r="I17" s="49"/>
      <c r="L17"/>
    </row>
    <row r="18" spans="1:12" s="33" customFormat="1" ht="18" customHeight="1">
      <c r="A18" s="117">
        <v>8</v>
      </c>
      <c r="B18" s="118" t="s">
        <v>52</v>
      </c>
      <c r="C18" s="119">
        <f>'2.8.KAH'!A21</f>
        <v>7</v>
      </c>
      <c r="D18" s="120">
        <f>E18+F18</f>
        <v>6.25</v>
      </c>
      <c r="E18" s="120">
        <f>'2.8.KAH'!D21</f>
        <v>6.25</v>
      </c>
      <c r="F18" s="120"/>
      <c r="G18" s="120"/>
      <c r="H18" s="121" t="s">
        <v>39</v>
      </c>
      <c r="I18" s="49"/>
      <c r="J18" s="40"/>
      <c r="L18"/>
    </row>
    <row r="19" spans="1:8" ht="9" customHeight="1">
      <c r="A19" s="10"/>
      <c r="B19" s="11"/>
      <c r="C19" s="11"/>
      <c r="D19" s="12"/>
      <c r="E19" s="13"/>
      <c r="F19" s="14"/>
      <c r="G19" s="14"/>
      <c r="H19" s="14"/>
    </row>
    <row r="20" spans="1:11" ht="20.25" customHeight="1">
      <c r="A20" s="15"/>
      <c r="B20" s="16"/>
      <c r="C20" s="17"/>
      <c r="F20" s="205" t="s">
        <v>184</v>
      </c>
      <c r="G20" s="205"/>
      <c r="H20" s="205"/>
      <c r="I20" s="34"/>
      <c r="J20" s="34"/>
      <c r="K20" s="34"/>
    </row>
    <row r="21" spans="1:7" ht="15.75">
      <c r="A21" s="10"/>
      <c r="C21" s="19"/>
      <c r="D21" s="20"/>
      <c r="E21" s="20"/>
      <c r="F21" s="20"/>
      <c r="G21" s="20"/>
    </row>
    <row r="22" spans="1:7" ht="15.75">
      <c r="A22" s="10"/>
      <c r="C22" s="19"/>
      <c r="D22" s="20"/>
      <c r="E22" s="20"/>
      <c r="F22" s="20"/>
      <c r="G22" s="20"/>
    </row>
    <row r="23" spans="1:7" ht="15.75">
      <c r="A23" s="10"/>
      <c r="C23" s="17"/>
      <c r="D23" s="34"/>
      <c r="E23" s="34"/>
      <c r="F23" s="34"/>
      <c r="G23" s="34"/>
    </row>
    <row r="24" spans="1:8" ht="15.75">
      <c r="A24" s="10"/>
      <c r="B24" s="16"/>
      <c r="C24" s="19"/>
      <c r="D24" s="20"/>
      <c r="E24" s="20"/>
      <c r="F24" s="20"/>
      <c r="G24" s="20"/>
      <c r="H24" s="21"/>
    </row>
    <row r="25" spans="1:8" ht="15.75">
      <c r="A25" s="15"/>
      <c r="B25" s="22"/>
      <c r="C25" s="16"/>
      <c r="D25" s="18"/>
      <c r="F25" s="14"/>
      <c r="H25" s="14"/>
    </row>
    <row r="26" spans="1:8" ht="15.75">
      <c r="A26" s="10"/>
      <c r="B26" s="14"/>
      <c r="C26" s="22"/>
      <c r="D26" s="23"/>
      <c r="E26" s="13"/>
      <c r="F26" s="14"/>
      <c r="G26" s="14"/>
      <c r="H26" s="14"/>
    </row>
    <row r="27" spans="1:8" ht="15.75">
      <c r="A27" s="10"/>
      <c r="B27" s="14"/>
      <c r="C27" s="14"/>
      <c r="D27" s="12"/>
      <c r="E27" s="13"/>
      <c r="F27" s="14"/>
      <c r="G27" s="14"/>
      <c r="H27" s="14"/>
    </row>
    <row r="28" spans="1:8" ht="15.75">
      <c r="A28" s="10"/>
      <c r="B28" s="14"/>
      <c r="C28" s="14"/>
      <c r="D28" s="12"/>
      <c r="E28" s="13"/>
      <c r="F28" s="14"/>
      <c r="G28" s="14"/>
      <c r="H28" s="14"/>
    </row>
    <row r="29" spans="1:8" ht="15.75">
      <c r="A29" s="10"/>
      <c r="B29" s="11"/>
      <c r="C29" s="14"/>
      <c r="D29" s="12"/>
      <c r="E29" s="13"/>
      <c r="F29" s="14"/>
      <c r="G29" s="14"/>
      <c r="H29" s="14"/>
    </row>
    <row r="30" spans="1:8" ht="15.75">
      <c r="A30" s="10"/>
      <c r="B30" s="25"/>
      <c r="C30" s="11"/>
      <c r="D30" s="24"/>
      <c r="E30" s="13"/>
      <c r="F30" s="14"/>
      <c r="G30" s="14"/>
      <c r="H30" s="14"/>
    </row>
    <row r="31" spans="1:8" ht="15.75">
      <c r="A31" s="10"/>
      <c r="B31" s="26"/>
      <c r="C31" s="25"/>
      <c r="D31" s="12"/>
      <c r="E31" s="13"/>
      <c r="F31" s="14"/>
      <c r="G31" s="14"/>
      <c r="H31" s="14"/>
    </row>
    <row r="32" spans="1:8" ht="15.75">
      <c r="A32" s="15"/>
      <c r="B32" s="22"/>
      <c r="C32" s="26"/>
      <c r="D32" s="12"/>
      <c r="E32" s="13"/>
      <c r="F32" s="14"/>
      <c r="G32" s="14"/>
      <c r="H32" s="14"/>
    </row>
    <row r="33" spans="1:8" ht="15.75">
      <c r="A33" s="10"/>
      <c r="B33" s="14"/>
      <c r="C33" s="22"/>
      <c r="D33" s="23"/>
      <c r="E33" s="13"/>
      <c r="F33" s="14"/>
      <c r="G33" s="14"/>
      <c r="H33" s="14"/>
    </row>
    <row r="34" spans="1:8" ht="15.75">
      <c r="A34" s="10"/>
      <c r="B34" s="14"/>
      <c r="C34" s="14"/>
      <c r="D34" s="12"/>
      <c r="E34" s="13"/>
      <c r="F34" s="14"/>
      <c r="G34" s="14"/>
      <c r="H34" s="14"/>
    </row>
    <row r="35" spans="1:8" ht="15.75">
      <c r="A35" s="10"/>
      <c r="B35" s="11"/>
      <c r="C35" s="14"/>
      <c r="D35" s="12"/>
      <c r="E35" s="13"/>
      <c r="F35" s="14"/>
      <c r="G35" s="14"/>
      <c r="H35" s="14"/>
    </row>
    <row r="36" spans="1:8" ht="15.75">
      <c r="A36" s="10"/>
      <c r="B36" s="14"/>
      <c r="C36" s="11"/>
      <c r="D36" s="12"/>
      <c r="E36" s="13"/>
      <c r="F36" s="14"/>
      <c r="G36" s="14"/>
      <c r="H36" s="14"/>
    </row>
    <row r="37" spans="1:8" ht="15.75">
      <c r="A37" s="10"/>
      <c r="B37" s="14"/>
      <c r="C37" s="14"/>
      <c r="D37" s="12"/>
      <c r="E37" s="13"/>
      <c r="F37" s="14"/>
      <c r="G37" s="14"/>
      <c r="H37" s="14"/>
    </row>
    <row r="38" spans="1:8" ht="15.75">
      <c r="A38" s="10"/>
      <c r="B38" s="14"/>
      <c r="C38" s="14"/>
      <c r="D38" s="12"/>
      <c r="E38" s="13"/>
      <c r="F38" s="14"/>
      <c r="G38" s="14"/>
      <c r="H38" s="14"/>
    </row>
    <row r="39" spans="1:8" ht="15.75">
      <c r="A39" s="10"/>
      <c r="B39" s="14"/>
      <c r="C39" s="14"/>
      <c r="D39" s="12"/>
      <c r="E39" s="13"/>
      <c r="F39" s="14"/>
      <c r="G39" s="14"/>
      <c r="H39" s="14"/>
    </row>
    <row r="40" spans="1:8" ht="15.75">
      <c r="A40" s="10"/>
      <c r="B40" s="11"/>
      <c r="C40" s="14"/>
      <c r="D40" s="12"/>
      <c r="E40" s="13"/>
      <c r="F40" s="14"/>
      <c r="G40" s="14"/>
      <c r="H40" s="14"/>
    </row>
    <row r="41" spans="1:8" ht="15.75">
      <c r="A41" s="15"/>
      <c r="B41" s="22"/>
      <c r="C41" s="11"/>
      <c r="D41" s="24"/>
      <c r="E41" s="13"/>
      <c r="F41" s="14"/>
      <c r="G41" s="14"/>
      <c r="H41" s="14"/>
    </row>
    <row r="42" spans="1:8" ht="15.75">
      <c r="A42" s="10"/>
      <c r="B42" s="14"/>
      <c r="C42" s="22"/>
      <c r="D42" s="23"/>
      <c r="E42" s="13"/>
      <c r="F42" s="14"/>
      <c r="G42" s="14"/>
      <c r="H42" s="14"/>
    </row>
    <row r="43" spans="1:8" ht="15.75">
      <c r="A43" s="10"/>
      <c r="B43" s="14"/>
      <c r="C43" s="14"/>
      <c r="D43" s="12"/>
      <c r="E43" s="13"/>
      <c r="F43" s="14"/>
      <c r="G43" s="14"/>
      <c r="H43" s="14"/>
    </row>
    <row r="44" spans="1:8" ht="15.75">
      <c r="A44" s="10"/>
      <c r="B44" s="14"/>
      <c r="C44" s="14"/>
      <c r="D44" s="12"/>
      <c r="E44" s="13"/>
      <c r="F44" s="14"/>
      <c r="G44" s="14"/>
      <c r="H44" s="14"/>
    </row>
    <row r="45" spans="1:8" ht="15.75">
      <c r="A45" s="10"/>
      <c r="B45" s="11"/>
      <c r="C45" s="14"/>
      <c r="D45" s="12"/>
      <c r="E45" s="13"/>
      <c r="F45" s="14"/>
      <c r="G45" s="14"/>
      <c r="H45" s="14"/>
    </row>
    <row r="46" spans="1:8" ht="15.75">
      <c r="A46" s="10"/>
      <c r="B46" s="11"/>
      <c r="C46" s="11"/>
      <c r="D46" s="12"/>
      <c r="E46" s="13"/>
      <c r="F46" s="14"/>
      <c r="G46" s="14"/>
      <c r="H46" s="14"/>
    </row>
    <row r="47" spans="1:8" ht="15.75">
      <c r="A47" s="10"/>
      <c r="B47" s="11"/>
      <c r="C47" s="11"/>
      <c r="D47" s="12"/>
      <c r="E47" s="13"/>
      <c r="F47" s="14"/>
      <c r="G47" s="14"/>
      <c r="H47" s="14"/>
    </row>
    <row r="48" spans="1:8" ht="15.75">
      <c r="A48" s="15"/>
      <c r="B48" s="22"/>
      <c r="C48" s="11"/>
      <c r="D48" s="12"/>
      <c r="E48" s="13"/>
      <c r="F48" s="14"/>
      <c r="G48" s="14"/>
      <c r="H48" s="14"/>
    </row>
    <row r="49" spans="1:8" ht="15.75">
      <c r="A49" s="28"/>
      <c r="B49" s="14"/>
      <c r="C49" s="22"/>
      <c r="D49" s="23"/>
      <c r="E49" s="27"/>
      <c r="F49" s="14"/>
      <c r="G49" s="14"/>
      <c r="H49" s="14"/>
    </row>
    <row r="50" spans="1:8" ht="15.75">
      <c r="A50" s="28"/>
      <c r="B50" s="14"/>
      <c r="C50" s="14"/>
      <c r="D50" s="13"/>
      <c r="E50" s="14"/>
      <c r="F50" s="14"/>
      <c r="G50" s="14"/>
      <c r="H50" s="14"/>
    </row>
    <row r="51" spans="1:8" ht="15.75">
      <c r="A51" s="28"/>
      <c r="B51" s="14"/>
      <c r="C51" s="14"/>
      <c r="D51" s="13"/>
      <c r="E51" s="14"/>
      <c r="F51" s="14"/>
      <c r="G51" s="14"/>
      <c r="H51" s="14"/>
    </row>
    <row r="52" spans="1:8" ht="15.75">
      <c r="A52" s="28"/>
      <c r="B52" s="14"/>
      <c r="C52" s="14"/>
      <c r="D52" s="13"/>
      <c r="E52" s="14"/>
      <c r="F52" s="14"/>
      <c r="G52" s="14"/>
      <c r="H52" s="14"/>
    </row>
    <row r="53" spans="1:8" ht="15.75">
      <c r="A53" s="28"/>
      <c r="B53" s="14"/>
      <c r="C53" s="14"/>
      <c r="D53" s="13"/>
      <c r="E53" s="14"/>
      <c r="F53" s="14"/>
      <c r="G53" s="14"/>
      <c r="H53" s="14"/>
    </row>
    <row r="54" spans="1:8" ht="15.75">
      <c r="A54" s="28"/>
      <c r="B54" s="14"/>
      <c r="C54" s="14"/>
      <c r="D54" s="13"/>
      <c r="E54" s="14"/>
      <c r="F54" s="14"/>
      <c r="G54" s="14"/>
      <c r="H54" s="14"/>
    </row>
    <row r="55" spans="1:8" ht="15.75">
      <c r="A55" s="28"/>
      <c r="B55" s="14"/>
      <c r="C55" s="14"/>
      <c r="D55" s="13"/>
      <c r="E55" s="14"/>
      <c r="F55" s="14"/>
      <c r="G55" s="14"/>
      <c r="H55" s="14"/>
    </row>
    <row r="56" spans="1:8" ht="15.75">
      <c r="A56" s="28"/>
      <c r="B56" s="14"/>
      <c r="C56" s="14"/>
      <c r="D56" s="13"/>
      <c r="E56" s="14"/>
      <c r="F56" s="14"/>
      <c r="G56" s="14"/>
      <c r="H56" s="14"/>
    </row>
    <row r="57" spans="1:8" ht="15.75">
      <c r="A57" s="28"/>
      <c r="B57" s="14"/>
      <c r="C57" s="14"/>
      <c r="D57" s="13"/>
      <c r="E57" s="14"/>
      <c r="F57" s="14"/>
      <c r="G57" s="14"/>
      <c r="H57" s="14"/>
    </row>
    <row r="58" spans="3:7" ht="15.75">
      <c r="C58" s="14"/>
      <c r="D58" s="13"/>
      <c r="E58" s="14"/>
      <c r="F58" s="14"/>
      <c r="G58" s="14"/>
    </row>
  </sheetData>
  <sheetProtection/>
  <mergeCells count="13">
    <mergeCell ref="A7:A8"/>
    <mergeCell ref="B7:B8"/>
    <mergeCell ref="C7:C8"/>
    <mergeCell ref="D7:D8"/>
    <mergeCell ref="E7:G7"/>
    <mergeCell ref="H7:H8"/>
    <mergeCell ref="F20:H20"/>
    <mergeCell ref="A1:C1"/>
    <mergeCell ref="D1:H1"/>
    <mergeCell ref="A2:C2"/>
    <mergeCell ref="D2:H2"/>
    <mergeCell ref="A4:H4"/>
    <mergeCell ref="A5:H5"/>
  </mergeCells>
  <printOptions horizontalCentered="1"/>
  <pageMargins left="0.7" right="0.7" top="1"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J17"/>
  <sheetViews>
    <sheetView showZeros="0" zoomScale="115" zoomScaleNormal="115" zoomScalePageLayoutView="0" workbookViewId="0" topLeftCell="A1">
      <selection activeCell="H17" sqref="H17:I17"/>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5.50390625" style="30" customWidth="1"/>
    <col min="9" max="9" width="7.25390625" style="30" customWidth="1"/>
  </cols>
  <sheetData>
    <row r="1" spans="1:9" s="35" customFormat="1" ht="15.75">
      <c r="A1" s="206" t="str">
        <f>'Tong CMD'!A1:C1</f>
        <v>HỘI ĐỒNG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44</v>
      </c>
      <c r="B4" s="208"/>
      <c r="C4" s="208"/>
      <c r="D4" s="208"/>
      <c r="E4" s="208"/>
      <c r="F4" s="208"/>
      <c r="G4" s="208"/>
      <c r="H4" s="208"/>
      <c r="I4" s="208"/>
    </row>
    <row r="5" spans="1:9" s="35" customFormat="1" ht="15.75">
      <c r="A5" s="208" t="s">
        <v>119</v>
      </c>
      <c r="B5" s="208"/>
      <c r="C5" s="208"/>
      <c r="D5" s="208"/>
      <c r="E5" s="208"/>
      <c r="F5" s="208"/>
      <c r="G5" s="208"/>
      <c r="H5" s="208"/>
      <c r="I5" s="208"/>
    </row>
    <row r="6" spans="1:9" s="35" customFormat="1" ht="15.75">
      <c r="A6" s="212" t="str">
        <f>'Tong CMD'!A5:H5</f>
        <v>(Kèm theo Nghị quyết số    .../NQ-HĐND ngày  … tháng ... năm 2022 của Hội đồng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14" t="s">
        <v>8</v>
      </c>
      <c r="B8" s="217" t="s">
        <v>11</v>
      </c>
      <c r="C8" s="215" t="s">
        <v>30</v>
      </c>
      <c r="D8" s="216" t="s">
        <v>7</v>
      </c>
      <c r="E8" s="216"/>
      <c r="F8" s="216"/>
      <c r="G8" s="217" t="s">
        <v>40</v>
      </c>
      <c r="H8" s="216" t="s">
        <v>27</v>
      </c>
      <c r="I8" s="216" t="s">
        <v>25</v>
      </c>
    </row>
    <row r="9" spans="1:9" ht="29.25" customHeight="1">
      <c r="A9" s="214"/>
      <c r="B9" s="217"/>
      <c r="C9" s="215"/>
      <c r="D9" s="31" t="s">
        <v>5</v>
      </c>
      <c r="E9" s="31" t="s">
        <v>4</v>
      </c>
      <c r="F9" s="31" t="s">
        <v>12</v>
      </c>
      <c r="G9" s="217"/>
      <c r="H9" s="216"/>
      <c r="I9" s="216"/>
    </row>
    <row r="10" spans="1:9" ht="17.25" customHeight="1">
      <c r="A10" s="38">
        <v>-1</v>
      </c>
      <c r="B10" s="38">
        <v>-2</v>
      </c>
      <c r="C10" s="38" t="s">
        <v>42</v>
      </c>
      <c r="D10" s="38">
        <v>-4</v>
      </c>
      <c r="E10" s="38">
        <v>-5</v>
      </c>
      <c r="F10" s="38">
        <v>-6</v>
      </c>
      <c r="G10" s="38">
        <v>-7</v>
      </c>
      <c r="H10" s="38">
        <v>-8</v>
      </c>
      <c r="I10" s="38">
        <v>-9</v>
      </c>
    </row>
    <row r="11" spans="1:10" ht="15.75">
      <c r="A11" s="122" t="s">
        <v>13</v>
      </c>
      <c r="B11" s="123" t="s">
        <v>19</v>
      </c>
      <c r="C11" s="124">
        <f>SUM(C12)</f>
        <v>0.62</v>
      </c>
      <c r="D11" s="124">
        <f>SUM(D12)</f>
        <v>0.62</v>
      </c>
      <c r="E11" s="125"/>
      <c r="F11" s="125"/>
      <c r="G11" s="126"/>
      <c r="H11" s="127"/>
      <c r="I11" s="128"/>
      <c r="J11" s="63"/>
    </row>
    <row r="12" spans="1:10" ht="60">
      <c r="A12" s="129">
        <v>1</v>
      </c>
      <c r="B12" s="130" t="s">
        <v>114</v>
      </c>
      <c r="C12" s="131">
        <v>0.62</v>
      </c>
      <c r="D12" s="132">
        <v>0.62</v>
      </c>
      <c r="E12" s="133"/>
      <c r="F12" s="133"/>
      <c r="G12" s="134" t="s">
        <v>78</v>
      </c>
      <c r="H12" s="111" t="s">
        <v>115</v>
      </c>
      <c r="I12" s="128"/>
      <c r="J12" s="63"/>
    </row>
    <row r="13" spans="1:10" ht="15.75">
      <c r="A13" s="122" t="s">
        <v>15</v>
      </c>
      <c r="B13" s="123" t="s">
        <v>20</v>
      </c>
      <c r="C13" s="124">
        <f>C14</f>
        <v>1.27</v>
      </c>
      <c r="D13" s="124">
        <f>D14</f>
        <v>1.27</v>
      </c>
      <c r="E13" s="124"/>
      <c r="F13" s="124"/>
      <c r="G13" s="134"/>
      <c r="H13" s="111"/>
      <c r="I13" s="128"/>
      <c r="J13" s="63"/>
    </row>
    <row r="14" spans="1:10" ht="75">
      <c r="A14" s="129">
        <v>1</v>
      </c>
      <c r="B14" s="130" t="s">
        <v>116</v>
      </c>
      <c r="C14" s="131">
        <v>1.27</v>
      </c>
      <c r="D14" s="132">
        <v>1.27</v>
      </c>
      <c r="E14" s="133"/>
      <c r="F14" s="133"/>
      <c r="G14" s="134" t="s">
        <v>117</v>
      </c>
      <c r="H14" s="135" t="s">
        <v>118</v>
      </c>
      <c r="I14" s="128"/>
      <c r="J14" s="63"/>
    </row>
    <row r="15" spans="1:10" ht="15.75">
      <c r="A15" s="136">
        <f>A14+A12</f>
        <v>2</v>
      </c>
      <c r="B15" s="137" t="s">
        <v>94</v>
      </c>
      <c r="C15" s="138">
        <f>C11+C13</f>
        <v>1.8900000000000001</v>
      </c>
      <c r="D15" s="138">
        <f>D11+D13</f>
        <v>1.8900000000000001</v>
      </c>
      <c r="E15" s="138"/>
      <c r="F15" s="138"/>
      <c r="G15" s="139"/>
      <c r="H15" s="140"/>
      <c r="I15" s="140"/>
      <c r="J15" s="63"/>
    </row>
    <row r="17" spans="6:9" ht="15.75">
      <c r="F17" s="203"/>
      <c r="G17" s="203"/>
      <c r="H17" s="205" t="str">
        <f>'Tong CMD'!F20</f>
        <v>HỘI ĐỒNG NHÂN DÂN TỈNH</v>
      </c>
      <c r="I17" s="205"/>
    </row>
  </sheetData>
  <sheetProtection/>
  <autoFilter ref="A10:I15"/>
  <mergeCells count="17">
    <mergeCell ref="A8:A9"/>
    <mergeCell ref="C8:C9"/>
    <mergeCell ref="D8:F8"/>
    <mergeCell ref="G8:G9"/>
    <mergeCell ref="H8:H9"/>
    <mergeCell ref="I8:I9"/>
    <mergeCell ref="B8:B9"/>
    <mergeCell ref="H17:I17"/>
    <mergeCell ref="A1:C1"/>
    <mergeCell ref="D1:I1"/>
    <mergeCell ref="A2:C2"/>
    <mergeCell ref="D2:I2"/>
    <mergeCell ref="A3:I3"/>
    <mergeCell ref="A5:I5"/>
    <mergeCell ref="A4:I4"/>
    <mergeCell ref="A6:I6"/>
    <mergeCell ref="A7:I7"/>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J15"/>
  <sheetViews>
    <sheetView showZeros="0" zoomScale="115" zoomScaleNormal="115" zoomScalePageLayoutView="0" workbookViewId="0" topLeftCell="A10">
      <selection activeCell="H15" sqref="H15:I15"/>
    </sheetView>
  </sheetViews>
  <sheetFormatPr defaultColWidth="9.00390625" defaultRowHeight="15.75"/>
  <cols>
    <col min="1" max="1" width="5.50390625" style="44" customWidth="1"/>
    <col min="2" max="2" width="30.00390625" style="45" customWidth="1"/>
    <col min="3" max="3" width="12.125" style="44" customWidth="1"/>
    <col min="4" max="6" width="8.00390625" style="44" customWidth="1"/>
    <col min="7" max="7" width="16.125" style="44" customWidth="1"/>
    <col min="8" max="8" width="34.75390625" style="44" customWidth="1"/>
    <col min="9" max="9" width="7.25390625" style="44" customWidth="1"/>
    <col min="10" max="10" width="16.25390625" style="60" customWidth="1"/>
    <col min="11" max="16384" width="9.00390625" style="60" customWidth="1"/>
  </cols>
  <sheetData>
    <row r="1" spans="1:9" s="59" customFormat="1" ht="15.75">
      <c r="A1" s="206" t="str">
        <f>'Tong CMD'!A1:C1</f>
        <v>HỘI ĐỒNG NHÂN DÂN</v>
      </c>
      <c r="B1" s="206"/>
      <c r="C1" s="206"/>
      <c r="D1" s="207" t="s">
        <v>9</v>
      </c>
      <c r="E1" s="207"/>
      <c r="F1" s="207"/>
      <c r="G1" s="207"/>
      <c r="H1" s="207"/>
      <c r="I1" s="207"/>
    </row>
    <row r="2" spans="1:9" s="59" customFormat="1" ht="15.75" customHeight="1">
      <c r="A2" s="207" t="str">
        <f>'Tong CMD'!A2:C2</f>
        <v>TỈNH HÀ TĨNH</v>
      </c>
      <c r="B2" s="207"/>
      <c r="C2" s="207"/>
      <c r="D2" s="207" t="s">
        <v>10</v>
      </c>
      <c r="E2" s="207"/>
      <c r="F2" s="207"/>
      <c r="G2" s="207"/>
      <c r="H2" s="207"/>
      <c r="I2" s="207"/>
    </row>
    <row r="3" spans="1:9" s="59" customFormat="1" ht="15.75">
      <c r="A3" s="219"/>
      <c r="B3" s="219"/>
      <c r="C3" s="219"/>
      <c r="D3" s="219"/>
      <c r="E3" s="219"/>
      <c r="F3" s="219"/>
      <c r="G3" s="219"/>
      <c r="H3" s="219"/>
      <c r="I3" s="219"/>
    </row>
    <row r="4" spans="1:9" s="59" customFormat="1" ht="15.75">
      <c r="A4" s="208" t="s">
        <v>45</v>
      </c>
      <c r="B4" s="208"/>
      <c r="C4" s="208"/>
      <c r="D4" s="208"/>
      <c r="E4" s="208"/>
      <c r="F4" s="208"/>
      <c r="G4" s="208"/>
      <c r="H4" s="208"/>
      <c r="I4" s="208"/>
    </row>
    <row r="5" spans="1:9" s="59" customFormat="1" ht="15.75">
      <c r="A5" s="208" t="s">
        <v>96</v>
      </c>
      <c r="B5" s="208"/>
      <c r="C5" s="208"/>
      <c r="D5" s="208"/>
      <c r="E5" s="208"/>
      <c r="F5" s="208"/>
      <c r="G5" s="208"/>
      <c r="H5" s="208"/>
      <c r="I5" s="208"/>
    </row>
    <row r="6" spans="1:9" s="59" customFormat="1" ht="15.75">
      <c r="A6" s="209" t="str">
        <f>'Tong CMD'!A5:H5</f>
        <v>(Kèm theo Nghị quyết số    .../NQ-HĐND ngày  … tháng ... năm 2022 của Hội đồng nhân dân tỉnh)</v>
      </c>
      <c r="B6" s="209"/>
      <c r="C6" s="209"/>
      <c r="D6" s="209"/>
      <c r="E6" s="209"/>
      <c r="F6" s="209"/>
      <c r="G6" s="209"/>
      <c r="H6" s="209"/>
      <c r="I6" s="209"/>
    </row>
    <row r="7" spans="1:9" ht="15.75">
      <c r="A7" s="218"/>
      <c r="B7" s="218"/>
      <c r="C7" s="218"/>
      <c r="D7" s="218"/>
      <c r="E7" s="218"/>
      <c r="F7" s="218"/>
      <c r="G7" s="218"/>
      <c r="H7" s="218"/>
      <c r="I7" s="218"/>
    </row>
    <row r="8" spans="1:9" ht="24.75" customHeight="1">
      <c r="A8" s="214" t="s">
        <v>8</v>
      </c>
      <c r="B8" s="217" t="s">
        <v>11</v>
      </c>
      <c r="C8" s="215" t="s">
        <v>30</v>
      </c>
      <c r="D8" s="216" t="s">
        <v>7</v>
      </c>
      <c r="E8" s="216"/>
      <c r="F8" s="216"/>
      <c r="G8" s="217" t="s">
        <v>40</v>
      </c>
      <c r="H8" s="216" t="s">
        <v>27</v>
      </c>
      <c r="I8" s="216" t="s">
        <v>25</v>
      </c>
    </row>
    <row r="9" spans="1:9" ht="29.25" customHeight="1">
      <c r="A9" s="214"/>
      <c r="B9" s="217"/>
      <c r="C9" s="215"/>
      <c r="D9" s="31" t="s">
        <v>5</v>
      </c>
      <c r="E9" s="31" t="s">
        <v>4</v>
      </c>
      <c r="F9" s="31" t="s">
        <v>12</v>
      </c>
      <c r="G9" s="217"/>
      <c r="H9" s="216"/>
      <c r="I9" s="216"/>
    </row>
    <row r="10" spans="1:9" ht="16.5" customHeight="1">
      <c r="A10" s="32">
        <v>-1</v>
      </c>
      <c r="B10" s="32">
        <v>-2</v>
      </c>
      <c r="C10" s="32" t="s">
        <v>42</v>
      </c>
      <c r="D10" s="32">
        <v>-4</v>
      </c>
      <c r="E10" s="32">
        <v>-5</v>
      </c>
      <c r="F10" s="32">
        <v>-6</v>
      </c>
      <c r="G10" s="32">
        <v>-7</v>
      </c>
      <c r="H10" s="32">
        <v>-8</v>
      </c>
      <c r="I10" s="32">
        <v>-9</v>
      </c>
    </row>
    <row r="11" spans="1:9" ht="15.75">
      <c r="A11" s="142" t="s">
        <v>13</v>
      </c>
      <c r="B11" s="143" t="s">
        <v>22</v>
      </c>
      <c r="C11" s="144">
        <f>SUM(C12:C12)</f>
        <v>2.71</v>
      </c>
      <c r="D11" s="144">
        <f>SUM(D12:D12)</f>
        <v>2.71</v>
      </c>
      <c r="E11" s="144">
        <f>SUM(E12:E12)</f>
        <v>0</v>
      </c>
      <c r="F11" s="144">
        <f>SUM(F12:F12)</f>
        <v>0</v>
      </c>
      <c r="G11" s="145"/>
      <c r="H11" s="146"/>
      <c r="I11" s="147"/>
    </row>
    <row r="12" spans="1:10" ht="90">
      <c r="A12" s="129">
        <v>1</v>
      </c>
      <c r="B12" s="130" t="s">
        <v>95</v>
      </c>
      <c r="C12" s="131">
        <v>2.71</v>
      </c>
      <c r="D12" s="132">
        <v>2.71</v>
      </c>
      <c r="E12" s="133"/>
      <c r="F12" s="133"/>
      <c r="G12" s="134" t="s">
        <v>80</v>
      </c>
      <c r="H12" s="111" t="s">
        <v>97</v>
      </c>
      <c r="I12" s="147"/>
      <c r="J12" s="64"/>
    </row>
    <row r="13" spans="1:9" s="59" customFormat="1" ht="15.75">
      <c r="A13" s="148">
        <f>A12</f>
        <v>1</v>
      </c>
      <c r="B13" s="149" t="s">
        <v>174</v>
      </c>
      <c r="C13" s="150">
        <f>C11</f>
        <v>2.71</v>
      </c>
      <c r="D13" s="150">
        <f>D11</f>
        <v>2.71</v>
      </c>
      <c r="E13" s="150"/>
      <c r="F13" s="150"/>
      <c r="G13" s="151"/>
      <c r="H13" s="141"/>
      <c r="I13" s="152"/>
    </row>
    <row r="15" spans="6:9" ht="15.75">
      <c r="F15" s="203"/>
      <c r="G15" s="203"/>
      <c r="H15" s="205" t="str">
        <f>'Tong CMD'!F20</f>
        <v>HỘI ĐỒNG NHÂN DÂN TỈNH</v>
      </c>
      <c r="I15" s="205"/>
    </row>
  </sheetData>
  <sheetProtection/>
  <autoFilter ref="A10:I13"/>
  <mergeCells count="17">
    <mergeCell ref="H15:I15"/>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J33"/>
  <sheetViews>
    <sheetView showZeros="0" zoomScalePageLayoutView="0" workbookViewId="0" topLeftCell="A28">
      <selection activeCell="H33" sqref="H33:I3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5.75390625" style="30" customWidth="1"/>
    <col min="9" max="9" width="7.25390625" style="30" customWidth="1"/>
    <col min="10" max="10" width="38.75390625" style="42" customWidth="1"/>
    <col min="11" max="16384" width="9.00390625" style="42" customWidth="1"/>
  </cols>
  <sheetData>
    <row r="1" spans="1:9" ht="15.75">
      <c r="A1" s="206" t="str">
        <f>'Tong CMD'!A1:C1</f>
        <v>HỘI ĐỒNG NHÂN DÂN</v>
      </c>
      <c r="B1" s="206"/>
      <c r="C1" s="206"/>
      <c r="D1" s="207" t="s">
        <v>9</v>
      </c>
      <c r="E1" s="207"/>
      <c r="F1" s="207"/>
      <c r="G1" s="207"/>
      <c r="H1" s="207"/>
      <c r="I1" s="207"/>
    </row>
    <row r="2" spans="1:9" ht="15.75" customHeight="1">
      <c r="A2" s="207" t="str">
        <f>'Tong CMD'!A2:C2</f>
        <v>TỈNH HÀ TĨNH</v>
      </c>
      <c r="B2" s="207"/>
      <c r="C2" s="207"/>
      <c r="D2" s="207" t="s">
        <v>10</v>
      </c>
      <c r="E2" s="207"/>
      <c r="F2" s="207"/>
      <c r="G2" s="207"/>
      <c r="H2" s="207"/>
      <c r="I2" s="207"/>
    </row>
    <row r="3" spans="1:9" ht="15.75">
      <c r="A3" s="211"/>
      <c r="B3" s="211"/>
      <c r="C3" s="211"/>
      <c r="D3" s="211"/>
      <c r="E3" s="211"/>
      <c r="F3" s="211"/>
      <c r="G3" s="211"/>
      <c r="H3" s="211"/>
      <c r="I3" s="211"/>
    </row>
    <row r="4" spans="1:9" ht="15.75">
      <c r="A4" s="208" t="s">
        <v>53</v>
      </c>
      <c r="B4" s="208"/>
      <c r="C4" s="208"/>
      <c r="D4" s="208"/>
      <c r="E4" s="208"/>
      <c r="F4" s="208"/>
      <c r="G4" s="208"/>
      <c r="H4" s="208"/>
      <c r="I4" s="208"/>
    </row>
    <row r="5" spans="1:9" ht="15.75">
      <c r="A5" s="208" t="s">
        <v>144</v>
      </c>
      <c r="B5" s="208"/>
      <c r="C5" s="208"/>
      <c r="D5" s="208"/>
      <c r="E5" s="208"/>
      <c r="F5" s="208"/>
      <c r="G5" s="208"/>
      <c r="H5" s="208"/>
      <c r="I5" s="208"/>
    </row>
    <row r="6" spans="1:9" ht="15.75">
      <c r="A6" s="212" t="str">
        <f>'Tong CMD'!A5:H5</f>
        <v>(Kèm theo Nghị quyết số    .../NQ-HĐND ngày  … tháng ... năm 2022 của Hội đồng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21" t="s">
        <v>8</v>
      </c>
      <c r="B8" s="222" t="s">
        <v>11</v>
      </c>
      <c r="C8" s="223" t="s">
        <v>30</v>
      </c>
      <c r="D8" s="220" t="s">
        <v>7</v>
      </c>
      <c r="E8" s="220"/>
      <c r="F8" s="220"/>
      <c r="G8" s="222" t="s">
        <v>40</v>
      </c>
      <c r="H8" s="220" t="s">
        <v>27</v>
      </c>
      <c r="I8" s="220" t="s">
        <v>25</v>
      </c>
    </row>
    <row r="9" spans="1:9" ht="29.25" customHeight="1">
      <c r="A9" s="221"/>
      <c r="B9" s="222"/>
      <c r="C9" s="223"/>
      <c r="D9" s="70" t="s">
        <v>5</v>
      </c>
      <c r="E9" s="70" t="s">
        <v>4</v>
      </c>
      <c r="F9" s="70" t="s">
        <v>12</v>
      </c>
      <c r="G9" s="222"/>
      <c r="H9" s="220"/>
      <c r="I9" s="220"/>
    </row>
    <row r="10" spans="1:9" ht="17.25" customHeight="1">
      <c r="A10" s="71">
        <v>-1</v>
      </c>
      <c r="B10" s="71">
        <v>-2</v>
      </c>
      <c r="C10" s="71" t="s">
        <v>42</v>
      </c>
      <c r="D10" s="71">
        <v>-4</v>
      </c>
      <c r="E10" s="71">
        <v>-5</v>
      </c>
      <c r="F10" s="71">
        <v>-6</v>
      </c>
      <c r="G10" s="71">
        <v>-7</v>
      </c>
      <c r="H10" s="71">
        <v>-8</v>
      </c>
      <c r="I10" s="71">
        <v>-9</v>
      </c>
    </row>
    <row r="11" spans="1:10" s="52" customFormat="1" ht="21" customHeight="1">
      <c r="A11" s="72" t="s">
        <v>13</v>
      </c>
      <c r="B11" s="73" t="s">
        <v>41</v>
      </c>
      <c r="C11" s="74">
        <f>D11</f>
        <v>0.01</v>
      </c>
      <c r="D11" s="74">
        <v>0.01</v>
      </c>
      <c r="E11" s="75"/>
      <c r="F11" s="75"/>
      <c r="G11" s="76"/>
      <c r="H11" s="77"/>
      <c r="I11" s="76"/>
      <c r="J11" s="65"/>
    </row>
    <row r="12" spans="1:10" s="52" customFormat="1" ht="30">
      <c r="A12" s="78">
        <v>1</v>
      </c>
      <c r="B12" s="86" t="s">
        <v>121</v>
      </c>
      <c r="C12" s="75">
        <f aca="true" t="shared" si="0" ref="C12:C30">D12</f>
        <v>0.01</v>
      </c>
      <c r="D12" s="75">
        <v>0.01</v>
      </c>
      <c r="E12" s="75"/>
      <c r="F12" s="75"/>
      <c r="G12" s="79" t="s">
        <v>43</v>
      </c>
      <c r="H12" s="88" t="s">
        <v>158</v>
      </c>
      <c r="I12" s="76"/>
      <c r="J12" s="65"/>
    </row>
    <row r="13" spans="1:10" s="52" customFormat="1" ht="25.5" customHeight="1">
      <c r="A13" s="80" t="s">
        <v>15</v>
      </c>
      <c r="B13" s="81" t="s">
        <v>24</v>
      </c>
      <c r="C13" s="74">
        <f>SUM(C14:C18)</f>
        <v>5.539999999999999</v>
      </c>
      <c r="D13" s="74">
        <f>SUM(D14:D18)</f>
        <v>5.539999999999999</v>
      </c>
      <c r="E13" s="75"/>
      <c r="F13" s="75"/>
      <c r="G13" s="76"/>
      <c r="H13" s="77"/>
      <c r="I13" s="76"/>
      <c r="J13" s="65"/>
    </row>
    <row r="14" spans="1:10" s="52" customFormat="1" ht="30">
      <c r="A14" s="78">
        <v>1</v>
      </c>
      <c r="B14" s="86" t="s">
        <v>122</v>
      </c>
      <c r="C14" s="75">
        <f t="shared" si="0"/>
        <v>0.17</v>
      </c>
      <c r="D14" s="75">
        <v>0.17</v>
      </c>
      <c r="E14" s="75"/>
      <c r="F14" s="75"/>
      <c r="G14" s="82" t="s">
        <v>21</v>
      </c>
      <c r="H14" s="83" t="s">
        <v>88</v>
      </c>
      <c r="I14" s="76"/>
      <c r="J14" s="65"/>
    </row>
    <row r="15" spans="1:10" s="52" customFormat="1" ht="30">
      <c r="A15" s="78">
        <v>2</v>
      </c>
      <c r="B15" s="86" t="s">
        <v>122</v>
      </c>
      <c r="C15" s="75">
        <f t="shared" si="0"/>
        <v>0.01</v>
      </c>
      <c r="D15" s="75">
        <v>0.01</v>
      </c>
      <c r="E15" s="75"/>
      <c r="F15" s="75"/>
      <c r="G15" s="82" t="s">
        <v>132</v>
      </c>
      <c r="H15" s="83" t="s">
        <v>88</v>
      </c>
      <c r="I15" s="76"/>
      <c r="J15" s="65"/>
    </row>
    <row r="16" spans="1:10" s="52" customFormat="1" ht="45">
      <c r="A16" s="78">
        <v>3</v>
      </c>
      <c r="B16" s="86" t="s">
        <v>123</v>
      </c>
      <c r="C16" s="75">
        <f t="shared" si="0"/>
        <v>4.6</v>
      </c>
      <c r="D16" s="75">
        <v>4.6</v>
      </c>
      <c r="E16" s="75"/>
      <c r="F16" s="75"/>
      <c r="G16" s="82" t="s">
        <v>133</v>
      </c>
      <c r="H16" s="83" t="s">
        <v>88</v>
      </c>
      <c r="I16" s="76"/>
      <c r="J16" s="65"/>
    </row>
    <row r="17" spans="1:10" s="52" customFormat="1" ht="30">
      <c r="A17" s="78">
        <v>4</v>
      </c>
      <c r="B17" s="86" t="s">
        <v>124</v>
      </c>
      <c r="C17" s="75">
        <f t="shared" si="0"/>
        <v>0.21</v>
      </c>
      <c r="D17" s="75">
        <v>0.21</v>
      </c>
      <c r="E17" s="75"/>
      <c r="F17" s="75"/>
      <c r="G17" s="82" t="s">
        <v>71</v>
      </c>
      <c r="H17" s="83" t="s">
        <v>88</v>
      </c>
      <c r="I17" s="76"/>
      <c r="J17" s="65"/>
    </row>
    <row r="18" spans="1:10" s="52" customFormat="1" ht="30">
      <c r="A18" s="78">
        <v>5</v>
      </c>
      <c r="B18" s="86" t="s">
        <v>124</v>
      </c>
      <c r="C18" s="75">
        <f t="shared" si="0"/>
        <v>0.55</v>
      </c>
      <c r="D18" s="84">
        <v>0.55</v>
      </c>
      <c r="E18" s="75"/>
      <c r="F18" s="75"/>
      <c r="G18" s="82" t="s">
        <v>134</v>
      </c>
      <c r="H18" s="83" t="s">
        <v>88</v>
      </c>
      <c r="I18" s="76"/>
      <c r="J18" s="65"/>
    </row>
    <row r="19" spans="1:10" s="52" customFormat="1" ht="28.5">
      <c r="A19" s="80" t="s">
        <v>16</v>
      </c>
      <c r="B19" s="73" t="s">
        <v>72</v>
      </c>
      <c r="C19" s="74">
        <f t="shared" si="0"/>
        <v>0.28</v>
      </c>
      <c r="D19" s="74">
        <v>0.28</v>
      </c>
      <c r="E19" s="75"/>
      <c r="F19" s="75"/>
      <c r="G19" s="85"/>
      <c r="H19" s="77"/>
      <c r="I19" s="76"/>
      <c r="J19" s="65"/>
    </row>
    <row r="20" spans="1:10" s="52" customFormat="1" ht="45">
      <c r="A20" s="78">
        <v>1</v>
      </c>
      <c r="B20" s="86" t="s">
        <v>125</v>
      </c>
      <c r="C20" s="75">
        <f t="shared" si="0"/>
        <v>0.28</v>
      </c>
      <c r="D20" s="75">
        <v>0.28</v>
      </c>
      <c r="E20" s="75"/>
      <c r="F20" s="75"/>
      <c r="G20" s="82" t="s">
        <v>135</v>
      </c>
      <c r="H20" s="83" t="s">
        <v>88</v>
      </c>
      <c r="I20" s="76"/>
      <c r="J20" s="65"/>
    </row>
    <row r="21" spans="1:10" s="52" customFormat="1" ht="15">
      <c r="A21" s="80" t="s">
        <v>17</v>
      </c>
      <c r="B21" s="73" t="s">
        <v>22</v>
      </c>
      <c r="C21" s="74">
        <f>SUM(C22:C28)</f>
        <v>7.540000000000001</v>
      </c>
      <c r="D21" s="74">
        <f>SUM(D22:D28)</f>
        <v>7.540000000000001</v>
      </c>
      <c r="E21" s="75"/>
      <c r="F21" s="75"/>
      <c r="G21" s="85"/>
      <c r="H21" s="76"/>
      <c r="I21" s="76"/>
      <c r="J21" s="65"/>
    </row>
    <row r="22" spans="1:10" s="52" customFormat="1" ht="54" customHeight="1">
      <c r="A22" s="78">
        <v>1</v>
      </c>
      <c r="B22" s="86" t="s">
        <v>126</v>
      </c>
      <c r="C22" s="75">
        <f t="shared" si="0"/>
        <v>0.34</v>
      </c>
      <c r="D22" s="75">
        <v>0.34</v>
      </c>
      <c r="E22" s="75"/>
      <c r="F22" s="75"/>
      <c r="G22" s="82" t="s">
        <v>136</v>
      </c>
      <c r="H22" s="83" t="s">
        <v>88</v>
      </c>
      <c r="I22" s="76"/>
      <c r="J22" s="65"/>
    </row>
    <row r="23" spans="1:10" s="52" customFormat="1" ht="45">
      <c r="A23" s="78">
        <v>2</v>
      </c>
      <c r="B23" s="86" t="s">
        <v>127</v>
      </c>
      <c r="C23" s="75">
        <f t="shared" si="0"/>
        <v>1.1</v>
      </c>
      <c r="D23" s="75">
        <v>1.1</v>
      </c>
      <c r="E23" s="75"/>
      <c r="F23" s="75"/>
      <c r="G23" s="82" t="s">
        <v>137</v>
      </c>
      <c r="H23" s="83" t="s">
        <v>88</v>
      </c>
      <c r="I23" s="76"/>
      <c r="J23" s="65"/>
    </row>
    <row r="24" spans="1:10" s="52" customFormat="1" ht="45">
      <c r="A24" s="78">
        <v>3</v>
      </c>
      <c r="B24" s="86" t="s">
        <v>128</v>
      </c>
      <c r="C24" s="75">
        <f t="shared" si="0"/>
        <v>4.03</v>
      </c>
      <c r="D24" s="75">
        <v>4.03</v>
      </c>
      <c r="E24" s="75"/>
      <c r="F24" s="75"/>
      <c r="G24" s="82" t="s">
        <v>138</v>
      </c>
      <c r="H24" s="83" t="s">
        <v>88</v>
      </c>
      <c r="I24" s="76"/>
      <c r="J24" s="65"/>
    </row>
    <row r="25" spans="1:10" s="52" customFormat="1" ht="45">
      <c r="A25" s="78">
        <v>4</v>
      </c>
      <c r="B25" s="86" t="s">
        <v>129</v>
      </c>
      <c r="C25" s="75">
        <f t="shared" si="0"/>
        <v>0.3</v>
      </c>
      <c r="D25" s="75">
        <v>0.3</v>
      </c>
      <c r="E25" s="75"/>
      <c r="F25" s="75"/>
      <c r="G25" s="82" t="s">
        <v>139</v>
      </c>
      <c r="H25" s="83" t="s">
        <v>88</v>
      </c>
      <c r="I25" s="76"/>
      <c r="J25" s="65"/>
    </row>
    <row r="26" spans="1:10" s="52" customFormat="1" ht="45">
      <c r="A26" s="78">
        <v>5</v>
      </c>
      <c r="B26" s="86" t="s">
        <v>129</v>
      </c>
      <c r="C26" s="75">
        <f t="shared" si="0"/>
        <v>0.9</v>
      </c>
      <c r="D26" s="75">
        <v>0.9</v>
      </c>
      <c r="E26" s="75"/>
      <c r="F26" s="75"/>
      <c r="G26" s="82" t="s">
        <v>140</v>
      </c>
      <c r="H26" s="83" t="s">
        <v>88</v>
      </c>
      <c r="I26" s="76"/>
      <c r="J26" s="65"/>
    </row>
    <row r="27" spans="1:10" s="52" customFormat="1" ht="30">
      <c r="A27" s="78">
        <v>6</v>
      </c>
      <c r="B27" s="86" t="s">
        <v>130</v>
      </c>
      <c r="C27" s="75">
        <f t="shared" si="0"/>
        <v>0.62</v>
      </c>
      <c r="D27" s="75">
        <v>0.62</v>
      </c>
      <c r="E27" s="75"/>
      <c r="F27" s="75"/>
      <c r="G27" s="82" t="s">
        <v>63</v>
      </c>
      <c r="H27" s="83" t="s">
        <v>88</v>
      </c>
      <c r="I27" s="76"/>
      <c r="J27" s="65"/>
    </row>
    <row r="28" spans="1:10" s="52" customFormat="1" ht="30">
      <c r="A28" s="78">
        <v>7</v>
      </c>
      <c r="B28" s="86" t="s">
        <v>79</v>
      </c>
      <c r="C28" s="75">
        <f t="shared" si="0"/>
        <v>0.25</v>
      </c>
      <c r="D28" s="87">
        <v>0.25</v>
      </c>
      <c r="E28" s="87"/>
      <c r="F28" s="87"/>
      <c r="G28" s="82" t="s">
        <v>141</v>
      </c>
      <c r="H28" s="88" t="s">
        <v>159</v>
      </c>
      <c r="I28" s="88"/>
      <c r="J28" s="65"/>
    </row>
    <row r="29" spans="1:10" s="52" customFormat="1" ht="15">
      <c r="A29" s="80" t="s">
        <v>18</v>
      </c>
      <c r="B29" s="73" t="s">
        <v>62</v>
      </c>
      <c r="C29" s="74">
        <f t="shared" si="0"/>
        <v>1.75</v>
      </c>
      <c r="D29" s="89">
        <v>1.75</v>
      </c>
      <c r="E29" s="87"/>
      <c r="F29" s="87"/>
      <c r="G29" s="85"/>
      <c r="H29" s="88"/>
      <c r="I29" s="88"/>
      <c r="J29" s="65"/>
    </row>
    <row r="30" spans="1:10" s="52" customFormat="1" ht="30">
      <c r="A30" s="78">
        <v>1</v>
      </c>
      <c r="B30" s="86" t="s">
        <v>131</v>
      </c>
      <c r="C30" s="75">
        <f t="shared" si="0"/>
        <v>1.75</v>
      </c>
      <c r="D30" s="87">
        <v>1.75</v>
      </c>
      <c r="E30" s="87"/>
      <c r="F30" s="87"/>
      <c r="G30" s="82" t="s">
        <v>142</v>
      </c>
      <c r="H30" s="88" t="s">
        <v>160</v>
      </c>
      <c r="I30" s="88"/>
      <c r="J30" s="65"/>
    </row>
    <row r="31" spans="1:10" s="52" customFormat="1" ht="15">
      <c r="A31" s="91">
        <f>A30+A28+A20+A18+A12</f>
        <v>15</v>
      </c>
      <c r="B31" s="110" t="s">
        <v>143</v>
      </c>
      <c r="C31" s="92">
        <f>C29+C21+C19+C13+C11</f>
        <v>15.12</v>
      </c>
      <c r="D31" s="92">
        <f>D29+D21+D19+D13+D11</f>
        <v>15.12</v>
      </c>
      <c r="E31" s="87"/>
      <c r="F31" s="87"/>
      <c r="G31" s="90"/>
      <c r="H31" s="88"/>
      <c r="I31" s="88"/>
      <c r="J31" s="65"/>
    </row>
    <row r="33" spans="6:9" ht="15.75">
      <c r="F33" s="203"/>
      <c r="G33" s="203"/>
      <c r="H33" s="205" t="str">
        <f>'Tong CMD'!F20</f>
        <v>HỘI ĐỒNG NHÂN DÂN TỈNH</v>
      </c>
      <c r="I33" s="205"/>
    </row>
  </sheetData>
  <sheetProtection/>
  <autoFilter ref="A10:I31"/>
  <mergeCells count="17">
    <mergeCell ref="H33:I33"/>
    <mergeCell ref="A7:I7"/>
    <mergeCell ref="A6:I6"/>
    <mergeCell ref="A5:I5"/>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1:I24"/>
  <sheetViews>
    <sheetView showZeros="0" zoomScalePageLayoutView="0" workbookViewId="0" topLeftCell="A1">
      <selection activeCell="H24" sqref="H24:I24"/>
    </sheetView>
  </sheetViews>
  <sheetFormatPr defaultColWidth="8.75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6.75390625" style="30" customWidth="1"/>
    <col min="9" max="9" width="7.25390625" style="30" customWidth="1"/>
    <col min="10" max="16384" width="8.75390625" style="58" customWidth="1"/>
  </cols>
  <sheetData>
    <row r="1" spans="1:9" ht="15.75">
      <c r="A1" s="206" t="str">
        <f>'Tong CMD'!A1:C1</f>
        <v>HỘI ĐỒNG NHÂN DÂN</v>
      </c>
      <c r="B1" s="206"/>
      <c r="C1" s="206"/>
      <c r="D1" s="207" t="s">
        <v>9</v>
      </c>
      <c r="E1" s="207"/>
      <c r="F1" s="207"/>
      <c r="G1" s="207"/>
      <c r="H1" s="207"/>
      <c r="I1" s="207"/>
    </row>
    <row r="2" spans="1:9" ht="15.75" customHeight="1">
      <c r="A2" s="207" t="str">
        <f>'Tong CMD'!A2:C2</f>
        <v>TỈNH HÀ TĨNH</v>
      </c>
      <c r="B2" s="207"/>
      <c r="C2" s="207"/>
      <c r="D2" s="207" t="s">
        <v>10</v>
      </c>
      <c r="E2" s="207"/>
      <c r="F2" s="207"/>
      <c r="G2" s="207"/>
      <c r="H2" s="207"/>
      <c r="I2" s="207"/>
    </row>
    <row r="3" spans="1:9" ht="15.75">
      <c r="A3" s="211"/>
      <c r="B3" s="211"/>
      <c r="C3" s="211"/>
      <c r="D3" s="211"/>
      <c r="E3" s="211"/>
      <c r="F3" s="211"/>
      <c r="G3" s="211"/>
      <c r="H3" s="211"/>
      <c r="I3" s="211"/>
    </row>
    <row r="4" spans="1:9" ht="15.75">
      <c r="A4" s="208" t="s">
        <v>54</v>
      </c>
      <c r="B4" s="208"/>
      <c r="C4" s="208"/>
      <c r="D4" s="208"/>
      <c r="E4" s="208"/>
      <c r="F4" s="208"/>
      <c r="G4" s="208"/>
      <c r="H4" s="208"/>
      <c r="I4" s="208"/>
    </row>
    <row r="5" spans="1:9" ht="15.75">
      <c r="A5" s="208" t="s">
        <v>89</v>
      </c>
      <c r="B5" s="208"/>
      <c r="C5" s="208"/>
      <c r="D5" s="208"/>
      <c r="E5" s="208"/>
      <c r="F5" s="208"/>
      <c r="G5" s="208"/>
      <c r="H5" s="208"/>
      <c r="I5" s="208"/>
    </row>
    <row r="6" spans="1:9" ht="15.75">
      <c r="A6" s="212" t="str">
        <f>'Tong CMD'!A5:H5</f>
        <v>(Kèm theo Nghị quyết số    .../NQ-HĐND ngày  … tháng ... năm 2022 của Hội đồng nhân dân tỉnh)</v>
      </c>
      <c r="B6" s="212"/>
      <c r="C6" s="212"/>
      <c r="D6" s="212"/>
      <c r="E6" s="212"/>
      <c r="F6" s="212"/>
      <c r="G6" s="212"/>
      <c r="H6" s="212"/>
      <c r="I6" s="212"/>
    </row>
    <row r="7" spans="1:9" ht="9" customHeight="1">
      <c r="A7" s="213"/>
      <c r="B7" s="213"/>
      <c r="C7" s="213"/>
      <c r="D7" s="213"/>
      <c r="E7" s="213"/>
      <c r="F7" s="213"/>
      <c r="G7" s="213"/>
      <c r="H7" s="213"/>
      <c r="I7" s="213"/>
    </row>
    <row r="8" spans="1:9" ht="20.25" customHeight="1">
      <c r="A8" s="214" t="s">
        <v>8</v>
      </c>
      <c r="B8" s="217" t="s">
        <v>11</v>
      </c>
      <c r="C8" s="215" t="s">
        <v>30</v>
      </c>
      <c r="D8" s="216" t="s">
        <v>7</v>
      </c>
      <c r="E8" s="216"/>
      <c r="F8" s="216"/>
      <c r="G8" s="217" t="s">
        <v>40</v>
      </c>
      <c r="H8" s="216" t="s">
        <v>27</v>
      </c>
      <c r="I8" s="216" t="s">
        <v>25</v>
      </c>
    </row>
    <row r="9" spans="1:9" ht="21.75" customHeight="1">
      <c r="A9" s="214"/>
      <c r="B9" s="217"/>
      <c r="C9" s="215"/>
      <c r="D9" s="31" t="s">
        <v>5</v>
      </c>
      <c r="E9" s="31" t="s">
        <v>4</v>
      </c>
      <c r="F9" s="31" t="s">
        <v>12</v>
      </c>
      <c r="G9" s="217"/>
      <c r="H9" s="216"/>
      <c r="I9" s="216"/>
    </row>
    <row r="10" spans="1:9" ht="17.25" customHeight="1">
      <c r="A10" s="39">
        <v>-1</v>
      </c>
      <c r="B10" s="39">
        <v>-2</v>
      </c>
      <c r="C10" s="39" t="s">
        <v>42</v>
      </c>
      <c r="D10" s="39">
        <v>-4</v>
      </c>
      <c r="E10" s="39">
        <v>-5</v>
      </c>
      <c r="F10" s="39">
        <v>-6</v>
      </c>
      <c r="G10" s="39">
        <v>-7</v>
      </c>
      <c r="H10" s="39">
        <v>-8</v>
      </c>
      <c r="I10" s="39">
        <v>-9</v>
      </c>
    </row>
    <row r="11" spans="1:9" s="66" customFormat="1" ht="17.25" customHeight="1">
      <c r="A11" s="153" t="s">
        <v>13</v>
      </c>
      <c r="B11" s="154" t="s">
        <v>41</v>
      </c>
      <c r="C11" s="155">
        <f>C12</f>
        <v>3.4</v>
      </c>
      <c r="D11" s="155">
        <f>D12</f>
        <v>3.4</v>
      </c>
      <c r="E11" s="155">
        <f>SUM(E12:E17)</f>
        <v>0</v>
      </c>
      <c r="F11" s="155">
        <f>SUM(F12:F17)</f>
        <v>0</v>
      </c>
      <c r="G11" s="156"/>
      <c r="H11" s="156"/>
      <c r="I11" s="157"/>
    </row>
    <row r="12" spans="1:9" ht="30">
      <c r="A12" s="158">
        <v>1</v>
      </c>
      <c r="B12" s="159" t="s">
        <v>161</v>
      </c>
      <c r="C12" s="160">
        <f>D12</f>
        <v>3.4</v>
      </c>
      <c r="D12" s="160">
        <v>3.4</v>
      </c>
      <c r="E12" s="161"/>
      <c r="F12" s="161"/>
      <c r="G12" s="162" t="s">
        <v>59</v>
      </c>
      <c r="H12" s="163" t="s">
        <v>88</v>
      </c>
      <c r="I12" s="164"/>
    </row>
    <row r="13" spans="1:9" ht="19.5" customHeight="1">
      <c r="A13" s="153" t="s">
        <v>15</v>
      </c>
      <c r="B13" s="98" t="s">
        <v>22</v>
      </c>
      <c r="C13" s="155">
        <f>SUM(C14:C19)</f>
        <v>12.270000000000001</v>
      </c>
      <c r="D13" s="155">
        <f>SUM(D14:D19)</f>
        <v>12.270000000000001</v>
      </c>
      <c r="E13" s="155">
        <f>SUM(E14:E19)</f>
        <v>0</v>
      </c>
      <c r="F13" s="155">
        <f>SUM(F14:F19)</f>
        <v>0</v>
      </c>
      <c r="G13" s="165"/>
      <c r="H13" s="156"/>
      <c r="I13" s="157"/>
    </row>
    <row r="14" spans="1:9" ht="30">
      <c r="A14" s="158">
        <v>1</v>
      </c>
      <c r="B14" s="166" t="s">
        <v>81</v>
      </c>
      <c r="C14" s="160">
        <f aca="true" t="shared" si="0" ref="C14:C19">D14</f>
        <v>1.62</v>
      </c>
      <c r="D14" s="160">
        <v>1.62</v>
      </c>
      <c r="E14" s="161"/>
      <c r="F14" s="161"/>
      <c r="G14" s="162" t="s">
        <v>76</v>
      </c>
      <c r="H14" s="163" t="s">
        <v>88</v>
      </c>
      <c r="I14" s="164"/>
    </row>
    <row r="15" spans="1:9" ht="30">
      <c r="A15" s="158">
        <v>2</v>
      </c>
      <c r="B15" s="166" t="s">
        <v>82</v>
      </c>
      <c r="C15" s="160">
        <f t="shared" si="0"/>
        <v>2.75</v>
      </c>
      <c r="D15" s="160">
        <v>2.75</v>
      </c>
      <c r="E15" s="161"/>
      <c r="F15" s="161"/>
      <c r="G15" s="162" t="s">
        <v>60</v>
      </c>
      <c r="H15" s="163" t="s">
        <v>88</v>
      </c>
      <c r="I15" s="164"/>
    </row>
    <row r="16" spans="1:9" ht="33.75" customHeight="1">
      <c r="A16" s="158">
        <v>3</v>
      </c>
      <c r="B16" s="166" t="s">
        <v>83</v>
      </c>
      <c r="C16" s="160">
        <f t="shared" si="0"/>
        <v>1</v>
      </c>
      <c r="D16" s="160">
        <v>1</v>
      </c>
      <c r="E16" s="167"/>
      <c r="F16" s="168">
        <v>0</v>
      </c>
      <c r="G16" s="162" t="s">
        <v>77</v>
      </c>
      <c r="H16" s="163" t="s">
        <v>88</v>
      </c>
      <c r="I16" s="164"/>
    </row>
    <row r="17" spans="1:9" ht="30">
      <c r="A17" s="158">
        <v>4</v>
      </c>
      <c r="B17" s="166" t="s">
        <v>84</v>
      </c>
      <c r="C17" s="160">
        <f t="shared" si="0"/>
        <v>2.03</v>
      </c>
      <c r="D17" s="160">
        <v>2.03</v>
      </c>
      <c r="E17" s="169">
        <v>0</v>
      </c>
      <c r="F17" s="169">
        <v>0</v>
      </c>
      <c r="G17" s="162" t="s">
        <v>73</v>
      </c>
      <c r="H17" s="163" t="s">
        <v>88</v>
      </c>
      <c r="I17" s="164"/>
    </row>
    <row r="18" spans="1:9" ht="30">
      <c r="A18" s="158">
        <v>5</v>
      </c>
      <c r="B18" s="166" t="s">
        <v>85</v>
      </c>
      <c r="C18" s="160">
        <f t="shared" si="0"/>
        <v>2.7</v>
      </c>
      <c r="D18" s="160">
        <v>2.7</v>
      </c>
      <c r="E18" s="169">
        <v>0</v>
      </c>
      <c r="F18" s="169">
        <v>0</v>
      </c>
      <c r="G18" s="162" t="s">
        <v>75</v>
      </c>
      <c r="H18" s="163" t="s">
        <v>88</v>
      </c>
      <c r="I18" s="164"/>
    </row>
    <row r="19" spans="1:9" ht="30">
      <c r="A19" s="158">
        <v>6</v>
      </c>
      <c r="B19" s="166" t="s">
        <v>86</v>
      </c>
      <c r="C19" s="160">
        <f t="shared" si="0"/>
        <v>2.17</v>
      </c>
      <c r="D19" s="160">
        <v>2.17</v>
      </c>
      <c r="E19" s="169">
        <v>0</v>
      </c>
      <c r="F19" s="169">
        <v>0</v>
      </c>
      <c r="G19" s="162" t="s">
        <v>61</v>
      </c>
      <c r="H19" s="163" t="s">
        <v>88</v>
      </c>
      <c r="I19" s="164"/>
    </row>
    <row r="20" spans="1:9" s="66" customFormat="1" ht="14.25">
      <c r="A20" s="170" t="s">
        <v>16</v>
      </c>
      <c r="B20" s="171" t="s">
        <v>23</v>
      </c>
      <c r="C20" s="172">
        <f>C21</f>
        <v>5.06</v>
      </c>
      <c r="D20" s="172">
        <f>D21</f>
        <v>1.53</v>
      </c>
      <c r="E20" s="172">
        <f>E21</f>
        <v>3.53</v>
      </c>
      <c r="F20" s="172">
        <f>F21</f>
        <v>0</v>
      </c>
      <c r="G20" s="171"/>
      <c r="H20" s="170"/>
      <c r="I20" s="157"/>
    </row>
    <row r="21" spans="1:9" s="67" customFormat="1" ht="60">
      <c r="A21" s="158">
        <v>1</v>
      </c>
      <c r="B21" s="159" t="s">
        <v>87</v>
      </c>
      <c r="C21" s="173">
        <f>SUM(D21:F21)</f>
        <v>5.06</v>
      </c>
      <c r="D21" s="173">
        <v>1.53</v>
      </c>
      <c r="E21" s="173">
        <v>3.53</v>
      </c>
      <c r="F21" s="158"/>
      <c r="G21" s="159" t="s">
        <v>74</v>
      </c>
      <c r="H21" s="159" t="s">
        <v>162</v>
      </c>
      <c r="I21" s="164"/>
    </row>
    <row r="22" spans="1:9" ht="15.75">
      <c r="A22" s="174">
        <f>A21+A19+A12</f>
        <v>8</v>
      </c>
      <c r="B22" s="175" t="s">
        <v>90</v>
      </c>
      <c r="C22" s="155">
        <f>C20+C13+C11</f>
        <v>20.73</v>
      </c>
      <c r="D22" s="155">
        <f>D20+D13+D11</f>
        <v>17.2</v>
      </c>
      <c r="E22" s="155">
        <f>E20+E13+E11</f>
        <v>3.53</v>
      </c>
      <c r="F22" s="155">
        <f>F20+F13+F11</f>
        <v>0</v>
      </c>
      <c r="G22" s="156"/>
      <c r="H22" s="156"/>
      <c r="I22" s="157"/>
    </row>
    <row r="23" ht="9" customHeight="1"/>
    <row r="24" spans="6:9" ht="15.75">
      <c r="F24" s="203"/>
      <c r="G24" s="203"/>
      <c r="H24" s="205" t="str">
        <f>'Tong CMD'!F20</f>
        <v>HỘI ĐỒNG NHÂN DÂN TỈNH</v>
      </c>
      <c r="I24" s="205"/>
    </row>
  </sheetData>
  <sheetProtection/>
  <mergeCells count="17">
    <mergeCell ref="D8:F8"/>
    <mergeCell ref="A4:I4"/>
    <mergeCell ref="A7:I7"/>
    <mergeCell ref="A5:I5"/>
    <mergeCell ref="A6:I6"/>
    <mergeCell ref="G8:G9"/>
    <mergeCell ref="H8:H9"/>
    <mergeCell ref="H24:I24"/>
    <mergeCell ref="A1:C1"/>
    <mergeCell ref="D1:I1"/>
    <mergeCell ref="A2:C2"/>
    <mergeCell ref="D2:I2"/>
    <mergeCell ref="A3:I3"/>
    <mergeCell ref="I8:I9"/>
    <mergeCell ref="A8:A9"/>
    <mergeCell ref="B8:B9"/>
    <mergeCell ref="C8:C9"/>
  </mergeCells>
  <printOptions horizontalCentered="1"/>
  <pageMargins left="0.32" right="0.26" top="0.66" bottom="0.45" header="0.3" footer="0.17"/>
  <pageSetup horizontalDpi="600" verticalDpi="600" orientation="landscape" paperSize="9" r:id="rId2"/>
  <headerFooter>
    <oddFooter>&amp;LPhụ lục &amp;A&amp;R&amp;P</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I17"/>
  <sheetViews>
    <sheetView showZeros="0" zoomScalePageLayoutView="0" workbookViewId="0" topLeftCell="A4">
      <selection activeCell="H17" sqref="H17:I17"/>
    </sheetView>
  </sheetViews>
  <sheetFormatPr defaultColWidth="9.00390625" defaultRowHeight="15.75"/>
  <cols>
    <col min="1" max="1" width="5.50390625" style="47" customWidth="1"/>
    <col min="2" max="2" width="30.00390625" style="48" customWidth="1"/>
    <col min="3" max="3" width="12.125" style="47" customWidth="1"/>
    <col min="4" max="6" width="8.00390625" style="47" customWidth="1"/>
    <col min="7" max="7" width="16.125" style="47" customWidth="1"/>
    <col min="8" max="8" width="36.50390625" style="48" customWidth="1"/>
    <col min="9" max="9" width="7.25390625" style="47" customWidth="1"/>
    <col min="10" max="16384" width="9.00390625" style="35" customWidth="1"/>
  </cols>
  <sheetData>
    <row r="1" spans="1:9" ht="15.75">
      <c r="A1" s="231" t="str">
        <f>'Tong CMD'!A1:C1</f>
        <v>HỘI ĐỒNG NHÂN DÂN</v>
      </c>
      <c r="B1" s="231"/>
      <c r="C1" s="231"/>
      <c r="D1" s="232" t="s">
        <v>9</v>
      </c>
      <c r="E1" s="232"/>
      <c r="F1" s="232"/>
      <c r="G1" s="232"/>
      <c r="H1" s="232"/>
      <c r="I1" s="232"/>
    </row>
    <row r="2" spans="1:9" ht="15.75" customHeight="1">
      <c r="A2" s="207" t="str">
        <f>'Tong CMD'!A2:C2</f>
        <v>TỈNH HÀ TĨNH</v>
      </c>
      <c r="B2" s="207"/>
      <c r="C2" s="207"/>
      <c r="D2" s="232" t="s">
        <v>10</v>
      </c>
      <c r="E2" s="232"/>
      <c r="F2" s="232"/>
      <c r="G2" s="232"/>
      <c r="H2" s="232"/>
      <c r="I2" s="232"/>
    </row>
    <row r="3" spans="1:9" ht="15.75">
      <c r="A3" s="233"/>
      <c r="B3" s="233"/>
      <c r="C3" s="233"/>
      <c r="D3" s="233"/>
      <c r="E3" s="233"/>
      <c r="F3" s="233"/>
      <c r="G3" s="233"/>
      <c r="H3" s="233"/>
      <c r="I3" s="233"/>
    </row>
    <row r="4" spans="1:9" ht="15.75">
      <c r="A4" s="229" t="s">
        <v>55</v>
      </c>
      <c r="B4" s="229"/>
      <c r="C4" s="229"/>
      <c r="D4" s="229"/>
      <c r="E4" s="229"/>
      <c r="F4" s="229"/>
      <c r="G4" s="229"/>
      <c r="H4" s="229"/>
      <c r="I4" s="229"/>
    </row>
    <row r="5" spans="1:9" ht="15.75">
      <c r="A5" s="229" t="s">
        <v>102</v>
      </c>
      <c r="B5" s="229"/>
      <c r="C5" s="229"/>
      <c r="D5" s="229"/>
      <c r="E5" s="229"/>
      <c r="F5" s="229"/>
      <c r="G5" s="229"/>
      <c r="H5" s="229"/>
      <c r="I5" s="229"/>
    </row>
    <row r="6" spans="1:9" ht="15.75">
      <c r="A6" s="230" t="str">
        <f>'Tong CMD'!A5:H5</f>
        <v>(Kèm theo Nghị quyết số    .../NQ-HĐND ngày  … tháng ... năm 2022 của Hội đồng nhân dân tỉnh)</v>
      </c>
      <c r="B6" s="230"/>
      <c r="C6" s="230"/>
      <c r="D6" s="230"/>
      <c r="E6" s="230"/>
      <c r="F6" s="230"/>
      <c r="G6" s="230"/>
      <c r="H6" s="230"/>
      <c r="I6" s="230"/>
    </row>
    <row r="7" spans="1:9" ht="15.75">
      <c r="A7" s="228"/>
      <c r="B7" s="228"/>
      <c r="C7" s="228"/>
      <c r="D7" s="228"/>
      <c r="E7" s="228"/>
      <c r="F7" s="228"/>
      <c r="G7" s="228"/>
      <c r="H7" s="228"/>
      <c r="I7" s="228"/>
    </row>
    <row r="8" spans="1:9" ht="24.75" customHeight="1">
      <c r="A8" s="225" t="s">
        <v>8</v>
      </c>
      <c r="B8" s="226" t="s">
        <v>11</v>
      </c>
      <c r="C8" s="227" t="s">
        <v>30</v>
      </c>
      <c r="D8" s="224" t="s">
        <v>7</v>
      </c>
      <c r="E8" s="224"/>
      <c r="F8" s="224"/>
      <c r="G8" s="226" t="s">
        <v>40</v>
      </c>
      <c r="H8" s="224" t="s">
        <v>27</v>
      </c>
      <c r="I8" s="224" t="s">
        <v>25</v>
      </c>
    </row>
    <row r="9" spans="1:9" ht="29.25" customHeight="1">
      <c r="A9" s="225"/>
      <c r="B9" s="226"/>
      <c r="C9" s="227"/>
      <c r="D9" s="50" t="s">
        <v>5</v>
      </c>
      <c r="E9" s="50" t="s">
        <v>4</v>
      </c>
      <c r="F9" s="50" t="s">
        <v>12</v>
      </c>
      <c r="G9" s="226"/>
      <c r="H9" s="224"/>
      <c r="I9" s="224"/>
    </row>
    <row r="10" spans="1:9" ht="17.25" customHeight="1">
      <c r="A10" s="46">
        <v>-1</v>
      </c>
      <c r="B10" s="46">
        <v>-2</v>
      </c>
      <c r="C10" s="46" t="s">
        <v>42</v>
      </c>
      <c r="D10" s="46">
        <v>-4</v>
      </c>
      <c r="E10" s="46">
        <v>-5</v>
      </c>
      <c r="F10" s="46">
        <v>-6</v>
      </c>
      <c r="G10" s="46">
        <v>-7</v>
      </c>
      <c r="H10" s="46">
        <v>-8</v>
      </c>
      <c r="I10" s="46">
        <v>-9</v>
      </c>
    </row>
    <row r="11" spans="1:9" ht="15.75">
      <c r="A11" s="4" t="s">
        <v>13</v>
      </c>
      <c r="B11" s="41" t="s">
        <v>26</v>
      </c>
      <c r="C11" s="55">
        <f>C12</f>
        <v>0.7</v>
      </c>
      <c r="D11" s="55">
        <f>D12</f>
        <v>0</v>
      </c>
      <c r="E11" s="55">
        <f>E12</f>
        <v>0.7</v>
      </c>
      <c r="F11" s="55">
        <f>F12</f>
        <v>0</v>
      </c>
      <c r="G11" s="61"/>
      <c r="H11" s="55"/>
      <c r="I11" s="55"/>
    </row>
    <row r="12" spans="1:9" ht="25.5">
      <c r="A12" s="2">
        <v>1</v>
      </c>
      <c r="B12" s="2" t="s">
        <v>100</v>
      </c>
      <c r="C12" s="68">
        <v>0.7</v>
      </c>
      <c r="D12" s="68"/>
      <c r="E12" s="68">
        <v>0.7</v>
      </c>
      <c r="F12" s="68"/>
      <c r="G12" s="51" t="s">
        <v>101</v>
      </c>
      <c r="H12" s="2" t="s">
        <v>69</v>
      </c>
      <c r="I12" s="3"/>
    </row>
    <row r="13" spans="1:9" ht="15.75">
      <c r="A13" s="4" t="s">
        <v>15</v>
      </c>
      <c r="B13" s="5" t="s">
        <v>23</v>
      </c>
      <c r="C13" s="55">
        <f>C14</f>
        <v>0.6</v>
      </c>
      <c r="D13" s="55">
        <f>D14</f>
        <v>0.6</v>
      </c>
      <c r="E13" s="55">
        <f>E14</f>
        <v>0</v>
      </c>
      <c r="F13" s="55">
        <f>F14</f>
        <v>0</v>
      </c>
      <c r="G13" s="61"/>
      <c r="H13" s="55"/>
      <c r="I13" s="55"/>
    </row>
    <row r="14" spans="1:9" ht="38.25">
      <c r="A14" s="69">
        <v>1</v>
      </c>
      <c r="B14" s="2" t="s">
        <v>98</v>
      </c>
      <c r="C14" s="51">
        <f>SUM(D14:F14)</f>
        <v>0.6</v>
      </c>
      <c r="D14" s="51">
        <f>0.6</f>
        <v>0.6</v>
      </c>
      <c r="E14" s="51"/>
      <c r="F14" s="51"/>
      <c r="G14" s="62" t="s">
        <v>99</v>
      </c>
      <c r="H14" s="2" t="s">
        <v>69</v>
      </c>
      <c r="I14" s="57"/>
    </row>
    <row r="15" spans="1:9" ht="15.75">
      <c r="A15" s="4">
        <f>A14+A12</f>
        <v>2</v>
      </c>
      <c r="B15" s="109" t="s">
        <v>94</v>
      </c>
      <c r="C15" s="55">
        <f>C11+C13</f>
        <v>1.2999999999999998</v>
      </c>
      <c r="D15" s="55">
        <f>D11+D13</f>
        <v>0.6</v>
      </c>
      <c r="E15" s="55">
        <f>E11+E13</f>
        <v>0.7</v>
      </c>
      <c r="F15" s="55">
        <f>F11+F13</f>
        <v>0</v>
      </c>
      <c r="G15" s="61"/>
      <c r="H15" s="55"/>
      <c r="I15" s="55"/>
    </row>
    <row r="17" spans="6:9" ht="15.75">
      <c r="F17" s="203"/>
      <c r="G17" s="203"/>
      <c r="H17" s="205" t="str">
        <f>'Tong CMD'!F20</f>
        <v>HỘI ĐỒNG NHÂN DÂN TỈNH</v>
      </c>
      <c r="I17" s="205"/>
    </row>
  </sheetData>
  <sheetProtection/>
  <mergeCells count="17">
    <mergeCell ref="H17:I17"/>
    <mergeCell ref="A7:I7"/>
    <mergeCell ref="A5:I5"/>
    <mergeCell ref="A6:I6"/>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I23"/>
  <sheetViews>
    <sheetView showZeros="0" zoomScale="115" zoomScaleNormal="115" zoomScalePageLayoutView="0" workbookViewId="0" topLeftCell="A1">
      <selection activeCell="H23" sqref="H23:I2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6.75390625" style="30" customWidth="1"/>
    <col min="9" max="9" width="7.25390625" style="30" customWidth="1"/>
  </cols>
  <sheetData>
    <row r="1" spans="1:9" s="35" customFormat="1" ht="15.75">
      <c r="A1" s="206" t="str">
        <f>'Tong CMD'!A1:C1</f>
        <v>HỘI ĐỒNG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56</v>
      </c>
      <c r="B4" s="208"/>
      <c r="C4" s="208"/>
      <c r="D4" s="208"/>
      <c r="E4" s="208"/>
      <c r="F4" s="208"/>
      <c r="G4" s="208"/>
      <c r="H4" s="208"/>
      <c r="I4" s="208"/>
    </row>
    <row r="5" spans="1:9" s="35" customFormat="1" ht="15.75">
      <c r="A5" s="208" t="s">
        <v>145</v>
      </c>
      <c r="B5" s="208"/>
      <c r="C5" s="208"/>
      <c r="D5" s="208"/>
      <c r="E5" s="208"/>
      <c r="F5" s="208"/>
      <c r="G5" s="208"/>
      <c r="H5" s="208"/>
      <c r="I5" s="208"/>
    </row>
    <row r="6" spans="1:9" s="35" customFormat="1" ht="15.75">
      <c r="A6" s="212" t="str">
        <f>'Tong CMD'!A5:H5</f>
        <v>(Kèm theo Nghị quyết số    .../NQ-HĐND ngày  … tháng ... năm 2022 của Hội đồng nhân dân tỉnh)</v>
      </c>
      <c r="B6" s="212"/>
      <c r="C6" s="212"/>
      <c r="D6" s="212"/>
      <c r="E6" s="212"/>
      <c r="F6" s="212"/>
      <c r="G6" s="212"/>
      <c r="H6" s="212"/>
      <c r="I6" s="212"/>
    </row>
    <row r="7" spans="1:9" ht="15.75">
      <c r="A7" s="213"/>
      <c r="B7" s="213"/>
      <c r="C7" s="213"/>
      <c r="D7" s="213"/>
      <c r="E7" s="213"/>
      <c r="F7" s="213"/>
      <c r="G7" s="213"/>
      <c r="H7" s="213"/>
      <c r="I7" s="213"/>
    </row>
    <row r="8" spans="1:9" ht="18" customHeight="1">
      <c r="A8" s="214" t="s">
        <v>8</v>
      </c>
      <c r="B8" s="217" t="s">
        <v>11</v>
      </c>
      <c r="C8" s="215" t="s">
        <v>30</v>
      </c>
      <c r="D8" s="216" t="s">
        <v>7</v>
      </c>
      <c r="E8" s="216"/>
      <c r="F8" s="216"/>
      <c r="G8" s="217" t="s">
        <v>40</v>
      </c>
      <c r="H8" s="216" t="s">
        <v>178</v>
      </c>
      <c r="I8" s="216" t="s">
        <v>25</v>
      </c>
    </row>
    <row r="9" spans="1:9" ht="27"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s="53" customFormat="1" ht="15">
      <c r="A11" s="189" t="s">
        <v>13</v>
      </c>
      <c r="B11" s="185" t="s">
        <v>163</v>
      </c>
      <c r="C11" s="190">
        <f>C12</f>
        <v>0.6</v>
      </c>
      <c r="D11" s="190">
        <f>SUM(D12:D12)</f>
        <v>0.6</v>
      </c>
      <c r="E11" s="190"/>
      <c r="F11" s="190"/>
      <c r="G11" s="191"/>
      <c r="H11" s="192"/>
      <c r="I11" s="1"/>
    </row>
    <row r="12" spans="1:9" s="53" customFormat="1" ht="30">
      <c r="A12" s="193">
        <v>1</v>
      </c>
      <c r="B12" s="186" t="s">
        <v>164</v>
      </c>
      <c r="C12" s="194">
        <f>D12+E12+F12</f>
        <v>0.6</v>
      </c>
      <c r="D12" s="192">
        <v>0.6</v>
      </c>
      <c r="E12" s="195"/>
      <c r="F12" s="195"/>
      <c r="G12" s="187" t="s">
        <v>165</v>
      </c>
      <c r="H12" s="188" t="s">
        <v>166</v>
      </c>
      <c r="I12" s="54"/>
    </row>
    <row r="13" spans="1:9" s="53" customFormat="1" ht="15">
      <c r="A13" s="189" t="s">
        <v>15</v>
      </c>
      <c r="B13" s="154" t="s">
        <v>41</v>
      </c>
      <c r="C13" s="190">
        <f>C14</f>
        <v>0.15</v>
      </c>
      <c r="D13" s="190">
        <f>SUM(D14:D14)</f>
        <v>0.15</v>
      </c>
      <c r="E13" s="190"/>
      <c r="F13" s="190"/>
      <c r="G13" s="191"/>
      <c r="H13" s="192"/>
      <c r="I13" s="1"/>
    </row>
    <row r="14" spans="1:9" s="53" customFormat="1" ht="30">
      <c r="A14" s="193">
        <v>1</v>
      </c>
      <c r="B14" s="3" t="s">
        <v>167</v>
      </c>
      <c r="C14" s="194">
        <f>D14+E14+F14</f>
        <v>0.15</v>
      </c>
      <c r="D14" s="192">
        <v>0.15</v>
      </c>
      <c r="E14" s="195"/>
      <c r="F14" s="195"/>
      <c r="G14" s="187" t="s">
        <v>165</v>
      </c>
      <c r="H14" s="188" t="s">
        <v>166</v>
      </c>
      <c r="I14" s="54"/>
    </row>
    <row r="15" spans="1:9" s="53" customFormat="1" ht="15">
      <c r="A15" s="189" t="s">
        <v>16</v>
      </c>
      <c r="B15" s="98" t="s">
        <v>22</v>
      </c>
      <c r="C15" s="190">
        <f>C16</f>
        <v>1</v>
      </c>
      <c r="D15" s="190">
        <f>SUM(D16:D16)</f>
        <v>1</v>
      </c>
      <c r="E15" s="190"/>
      <c r="F15" s="190"/>
      <c r="G15" s="191"/>
      <c r="H15" s="192"/>
      <c r="I15" s="1"/>
    </row>
    <row r="16" spans="1:9" s="53" customFormat="1" ht="30">
      <c r="A16" s="193">
        <v>1</v>
      </c>
      <c r="B16" s="186" t="s">
        <v>91</v>
      </c>
      <c r="C16" s="194">
        <f>D16+E16+F16</f>
        <v>1</v>
      </c>
      <c r="D16" s="192">
        <v>1</v>
      </c>
      <c r="E16" s="195"/>
      <c r="F16" s="195"/>
      <c r="G16" s="187" t="s">
        <v>70</v>
      </c>
      <c r="H16" s="163" t="s">
        <v>88</v>
      </c>
      <c r="I16" s="54"/>
    </row>
    <row r="17" spans="1:9" s="56" customFormat="1" ht="14.25">
      <c r="A17" s="196" t="s">
        <v>17</v>
      </c>
      <c r="B17" s="197" t="s">
        <v>24</v>
      </c>
      <c r="C17" s="190">
        <f>SUM(C18:C18)</f>
        <v>0.8</v>
      </c>
      <c r="D17" s="190">
        <f>SUM(D18:D18)</f>
        <v>0.8</v>
      </c>
      <c r="E17" s="190">
        <f>SUM(E18:E18)</f>
        <v>0</v>
      </c>
      <c r="F17" s="190">
        <f>SUM(F18:F18)</f>
        <v>0</v>
      </c>
      <c r="G17" s="100"/>
      <c r="H17" s="100"/>
      <c r="I17" s="37"/>
    </row>
    <row r="18" spans="1:9" s="53" customFormat="1" ht="31.5" customHeight="1">
      <c r="A18" s="193">
        <v>1</v>
      </c>
      <c r="B18" s="186" t="s">
        <v>92</v>
      </c>
      <c r="C18" s="194">
        <f>D18+E18+F18</f>
        <v>0.8</v>
      </c>
      <c r="D18" s="192">
        <v>0.8</v>
      </c>
      <c r="E18" s="195"/>
      <c r="F18" s="195"/>
      <c r="G18" s="187" t="s">
        <v>93</v>
      </c>
      <c r="H18" s="163" t="s">
        <v>88</v>
      </c>
      <c r="I18" s="3"/>
    </row>
    <row r="19" spans="1:9" s="56" customFormat="1" ht="14.25">
      <c r="A19" s="196" t="s">
        <v>18</v>
      </c>
      <c r="B19" s="197" t="s">
        <v>175</v>
      </c>
      <c r="C19" s="190">
        <f>SUM(C20:C20)</f>
        <v>1.8</v>
      </c>
      <c r="D19" s="190">
        <f>SUM(D20:D20)</f>
        <v>1.8</v>
      </c>
      <c r="E19" s="190">
        <f>SUM(E20:E20)</f>
        <v>0</v>
      </c>
      <c r="F19" s="190">
        <f>SUM(F20:F20)</f>
        <v>0</v>
      </c>
      <c r="G19" s="100"/>
      <c r="H19" s="100"/>
      <c r="I19" s="37"/>
    </row>
    <row r="20" spans="1:9" s="53" customFormat="1" ht="31.5" customHeight="1">
      <c r="A20" s="193">
        <v>1</v>
      </c>
      <c r="B20" s="186" t="s">
        <v>180</v>
      </c>
      <c r="C20" s="194">
        <f>D20+E20+F20</f>
        <v>1.8</v>
      </c>
      <c r="D20" s="192">
        <v>1.8</v>
      </c>
      <c r="E20" s="195"/>
      <c r="F20" s="195"/>
      <c r="G20" s="187" t="s">
        <v>177</v>
      </c>
      <c r="H20" s="163" t="s">
        <v>179</v>
      </c>
      <c r="I20" s="3"/>
    </row>
    <row r="21" spans="1:9" s="56" customFormat="1" ht="14.25">
      <c r="A21" s="198">
        <f>A18+A12+A12+A14+A20</f>
        <v>5</v>
      </c>
      <c r="B21" s="100" t="s">
        <v>176</v>
      </c>
      <c r="C21" s="190">
        <f>+C19+C17+C15+C13+C11</f>
        <v>4.35</v>
      </c>
      <c r="D21" s="190">
        <f>+D11+D13+D15+D17+D19</f>
        <v>4.35</v>
      </c>
      <c r="E21" s="190">
        <f>E11+E17</f>
        <v>0</v>
      </c>
      <c r="F21" s="190">
        <f>F11+F17</f>
        <v>0</v>
      </c>
      <c r="G21" s="100"/>
      <c r="H21" s="100"/>
      <c r="I21" s="37"/>
    </row>
    <row r="23" spans="6:9" ht="15.75">
      <c r="F23" s="203"/>
      <c r="G23" s="203"/>
      <c r="H23" s="205" t="str">
        <f>'Tong CMD'!F20</f>
        <v>HỘI ĐỒNG NHÂN DÂN TỈNH</v>
      </c>
      <c r="I23" s="205"/>
    </row>
  </sheetData>
  <sheetProtection/>
  <autoFilter ref="A10:I10"/>
  <mergeCells count="17">
    <mergeCell ref="H8:H9"/>
    <mergeCell ref="I8:I9"/>
    <mergeCell ref="A6:I6"/>
    <mergeCell ref="A7:I7"/>
    <mergeCell ref="A8:A9"/>
    <mergeCell ref="B8:B9"/>
    <mergeCell ref="C8:C9"/>
    <mergeCell ref="H23:I23"/>
    <mergeCell ref="D8:F8"/>
    <mergeCell ref="A1:C1"/>
    <mergeCell ref="D1:I1"/>
    <mergeCell ref="A2:C2"/>
    <mergeCell ref="D2:I2"/>
    <mergeCell ref="A3:I3"/>
    <mergeCell ref="A5:I5"/>
    <mergeCell ref="A4:I4"/>
    <mergeCell ref="G8:G9"/>
  </mergeCells>
  <printOptions horizontalCentered="1"/>
  <pageMargins left="0.32" right="0.26" top="0.65" bottom="0.38" header="0.3" footer="0.17"/>
  <pageSetup horizontalDpi="600" verticalDpi="600" orientation="landscape" paperSize="9" r:id="rId2"/>
  <headerFooter>
    <oddFooter>&amp;LPhụ lục &amp;A&amp;R&amp;P</oddFoot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1:I19"/>
  <sheetViews>
    <sheetView showZeros="0" zoomScalePageLayoutView="0" workbookViewId="0" topLeftCell="A1">
      <selection activeCell="H19" sqref="H19:I19"/>
    </sheetView>
  </sheetViews>
  <sheetFormatPr defaultColWidth="9.00390625" defaultRowHeight="15.75"/>
  <cols>
    <col min="1" max="1" width="5.50390625" style="30" customWidth="1"/>
    <col min="2" max="2" width="32.375" style="29" customWidth="1"/>
    <col min="3" max="3" width="12.125" style="30" customWidth="1"/>
    <col min="4" max="5" width="8.00390625" style="30" customWidth="1"/>
    <col min="6" max="6" width="6.625" style="30" customWidth="1"/>
    <col min="7" max="7" width="22.625" style="30" customWidth="1"/>
    <col min="8" max="8" width="30.125" style="30" customWidth="1"/>
    <col min="9" max="9" width="7.25390625" style="30" customWidth="1"/>
    <col min="10" max="10" width="32.875" style="0" customWidth="1"/>
  </cols>
  <sheetData>
    <row r="1" spans="1:9" s="35" customFormat="1" ht="15.75">
      <c r="A1" s="206" t="str">
        <f>'Tong CMD'!A1:C1</f>
        <v>HỘI ĐỒNG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57</v>
      </c>
      <c r="B4" s="208"/>
      <c r="C4" s="208"/>
      <c r="D4" s="208"/>
      <c r="E4" s="208"/>
      <c r="F4" s="208"/>
      <c r="G4" s="208"/>
      <c r="H4" s="208"/>
      <c r="I4" s="208"/>
    </row>
    <row r="5" spans="1:9" s="35" customFormat="1" ht="15.75">
      <c r="A5" s="208" t="s">
        <v>147</v>
      </c>
      <c r="B5" s="208"/>
      <c r="C5" s="208"/>
      <c r="D5" s="208"/>
      <c r="E5" s="208"/>
      <c r="F5" s="208"/>
      <c r="G5" s="208"/>
      <c r="H5" s="208"/>
      <c r="I5" s="208"/>
    </row>
    <row r="6" spans="1:9" s="35" customFormat="1" ht="15.75">
      <c r="A6" s="212" t="str">
        <f>'Tong CMD'!A5:H5</f>
        <v>(Kèm theo Nghị quyết số    .../NQ-HĐND ngày  … tháng ... năm 2022 của Hội đồng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14" t="s">
        <v>8</v>
      </c>
      <c r="B8" s="217" t="s">
        <v>11</v>
      </c>
      <c r="C8" s="215" t="s">
        <v>30</v>
      </c>
      <c r="D8" s="216" t="s">
        <v>7</v>
      </c>
      <c r="E8" s="216"/>
      <c r="F8" s="216"/>
      <c r="G8" s="217" t="s">
        <v>68</v>
      </c>
      <c r="H8" s="216" t="s">
        <v>27</v>
      </c>
      <c r="I8" s="216" t="s">
        <v>25</v>
      </c>
    </row>
    <row r="9" spans="1:9" ht="29.25"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s="102" customFormat="1" ht="15">
      <c r="A11" s="97" t="s">
        <v>13</v>
      </c>
      <c r="B11" s="98" t="s">
        <v>14</v>
      </c>
      <c r="C11" s="99">
        <f aca="true" t="shared" si="0" ref="C11:C16">D11+E11+F11</f>
        <v>17.900000000000002</v>
      </c>
      <c r="D11" s="99">
        <f>SUM(D12:D16)</f>
        <v>17.900000000000002</v>
      </c>
      <c r="E11" s="99">
        <f>SUM(E12:E16)</f>
        <v>0</v>
      </c>
      <c r="F11" s="99">
        <f>SUM(F12:F16)</f>
        <v>0</v>
      </c>
      <c r="G11" s="100"/>
      <c r="H11" s="100"/>
      <c r="I11" s="101"/>
    </row>
    <row r="12" spans="1:9" s="102" customFormat="1" ht="30">
      <c r="A12" s="105">
        <v>1</v>
      </c>
      <c r="B12" s="106" t="s">
        <v>148</v>
      </c>
      <c r="C12" s="202">
        <f t="shared" si="0"/>
        <v>4.5</v>
      </c>
      <c r="D12" s="93">
        <v>4.5</v>
      </c>
      <c r="E12" s="101"/>
      <c r="F12" s="101"/>
      <c r="G12" s="95" t="s">
        <v>152</v>
      </c>
      <c r="H12" s="234" t="s">
        <v>146</v>
      </c>
      <c r="I12" s="101"/>
    </row>
    <row r="13" spans="1:9" s="102" customFormat="1" ht="30">
      <c r="A13" s="107">
        <v>2</v>
      </c>
      <c r="B13" s="106" t="s">
        <v>148</v>
      </c>
      <c r="C13" s="202">
        <f t="shared" si="0"/>
        <v>4.4</v>
      </c>
      <c r="D13" s="94">
        <v>4.4</v>
      </c>
      <c r="E13" s="101"/>
      <c r="F13" s="101"/>
      <c r="G13" s="95" t="s">
        <v>153</v>
      </c>
      <c r="H13" s="235"/>
      <c r="I13" s="101"/>
    </row>
    <row r="14" spans="1:9" s="102" customFormat="1" ht="30">
      <c r="A14" s="107">
        <v>3</v>
      </c>
      <c r="B14" s="106" t="s">
        <v>149</v>
      </c>
      <c r="C14" s="202">
        <f t="shared" si="0"/>
        <v>2.7</v>
      </c>
      <c r="D14" s="94">
        <v>2.7</v>
      </c>
      <c r="E14" s="101"/>
      <c r="F14" s="101"/>
      <c r="G14" s="96" t="s">
        <v>154</v>
      </c>
      <c r="H14" s="235"/>
      <c r="I14" s="101"/>
    </row>
    <row r="15" spans="1:9" s="102" customFormat="1" ht="30">
      <c r="A15" s="105">
        <v>4</v>
      </c>
      <c r="B15" s="106" t="s">
        <v>150</v>
      </c>
      <c r="C15" s="202">
        <f t="shared" si="0"/>
        <v>2.8</v>
      </c>
      <c r="D15" s="93">
        <v>2.8</v>
      </c>
      <c r="E15" s="101"/>
      <c r="F15" s="101"/>
      <c r="G15" s="95" t="s">
        <v>155</v>
      </c>
      <c r="H15" s="235"/>
      <c r="I15" s="101"/>
    </row>
    <row r="16" spans="1:9" s="102" customFormat="1" ht="30">
      <c r="A16" s="105">
        <v>5</v>
      </c>
      <c r="B16" s="106" t="s">
        <v>151</v>
      </c>
      <c r="C16" s="202">
        <f t="shared" si="0"/>
        <v>3.5</v>
      </c>
      <c r="D16" s="93">
        <v>3.5</v>
      </c>
      <c r="E16" s="101"/>
      <c r="F16" s="101"/>
      <c r="G16" s="95" t="s">
        <v>156</v>
      </c>
      <c r="H16" s="236"/>
      <c r="I16" s="101"/>
    </row>
    <row r="17" spans="1:9" s="102" customFormat="1" ht="15">
      <c r="A17" s="108">
        <f>+A16</f>
        <v>5</v>
      </c>
      <c r="B17" s="97" t="s">
        <v>157</v>
      </c>
      <c r="C17" s="99">
        <f>+C11</f>
        <v>17.900000000000002</v>
      </c>
      <c r="D17" s="99">
        <f>+D11</f>
        <v>17.900000000000002</v>
      </c>
      <c r="E17" s="99"/>
      <c r="F17" s="99"/>
      <c r="G17" s="97"/>
      <c r="H17" s="104"/>
      <c r="I17" s="103"/>
    </row>
    <row r="19" spans="6:9" ht="15.75">
      <c r="F19" s="203"/>
      <c r="G19" s="203"/>
      <c r="H19" s="205" t="str">
        <f>'Tong CMD'!F20</f>
        <v>HỘI ĐỒNG NHÂN DÂN TỈNH</v>
      </c>
      <c r="I19" s="205"/>
    </row>
  </sheetData>
  <sheetProtection/>
  <mergeCells count="18">
    <mergeCell ref="D8:F8"/>
    <mergeCell ref="A4:I4"/>
    <mergeCell ref="A7:I7"/>
    <mergeCell ref="C8:C9"/>
    <mergeCell ref="A5:I5"/>
    <mergeCell ref="I8:I9"/>
    <mergeCell ref="B8:B9"/>
    <mergeCell ref="G8:G9"/>
    <mergeCell ref="H19:I19"/>
    <mergeCell ref="A1:C1"/>
    <mergeCell ref="D1:I1"/>
    <mergeCell ref="A2:C2"/>
    <mergeCell ref="D2:I2"/>
    <mergeCell ref="A3:I3"/>
    <mergeCell ref="A8:A9"/>
    <mergeCell ref="A6:I6"/>
    <mergeCell ref="H8:H9"/>
    <mergeCell ref="H12:H16"/>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2022-04-24T03:47:08Z</cp:lastPrinted>
  <dcterms:created xsi:type="dcterms:W3CDTF">2017-12-11T07:29:45Z</dcterms:created>
  <dcterms:modified xsi:type="dcterms:W3CDTF">2022-04-24T06:51:24Z</dcterms:modified>
  <cp:category/>
  <cp:version/>
  <cp:contentType/>
  <cp:contentStatus/>
</cp:coreProperties>
</file>