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DU LIEU LAM VIEC\1. SO NOI VU\NQ trinh HDND tinh\Bien che\Trih HDND tỉnh sau khi có y kien BTV\"/>
    </mc:Choice>
  </mc:AlternateContent>
  <xr:revisionPtr revIDLastSave="0" documentId="13_ncr:1_{4EC60755-2C22-49B0-B71B-E229A1A2A1C6}" xr6:coauthVersionLast="47" xr6:coauthVersionMax="47" xr10:uidLastSave="{00000000-0000-0000-0000-000000000000}"/>
  <bookViews>
    <workbookView xWindow="-98" yWindow="-98" windowWidth="21795" windowHeight="13096" firstSheet="1" activeTab="4" xr2:uid="{00000000-000D-0000-FFFF-FFFF00000000}"/>
  </bookViews>
  <sheets>
    <sheet name="Kangatang" sheetId="24" state="veryHidden" r:id="rId1"/>
    <sheet name="PL 1" sheetId="9" r:id="rId2"/>
    <sheet name="PL2" sheetId="13" r:id="rId3"/>
    <sheet name="PL3" sheetId="17" r:id="rId4"/>
    <sheet name="PL8" sheetId="18" r:id="rId5"/>
  </sheets>
  <definedNames>
    <definedName name="_xlnm.Print_Area" localSheetId="1">'PL 1'!$A$1:$T$63</definedName>
    <definedName name="_xlnm.Print_Area" localSheetId="3">'PL3'!$A$1:$AF$66</definedName>
    <definedName name="_xlnm.Print_Area" localSheetId="4">'PL8'!$A$4:$AC$54</definedName>
    <definedName name="_xlnm.Print_Titles" localSheetId="1">'PL 1'!$6:$9</definedName>
    <definedName name="_xlnm.Print_Titles" localSheetId="2">'PL2'!$4:$7</definedName>
    <definedName name="_xlnm.Print_Titles" localSheetId="3">'PL3'!$5:$8</definedName>
    <definedName name="_xlnm.Print_Titles" localSheetId="4">'PL8'!$5:$8</definedName>
  </definedNames>
  <calcPr calcId="191029"/>
</workbook>
</file>

<file path=xl/calcChain.xml><?xml version="1.0" encoding="utf-8"?>
<calcChain xmlns="http://schemas.openxmlformats.org/spreadsheetml/2006/main">
  <c r="X11" i="17" l="1"/>
  <c r="X12" i="17"/>
  <c r="X13" i="17"/>
  <c r="X14" i="17"/>
  <c r="X15" i="17"/>
  <c r="X16" i="17"/>
  <c r="X17" i="17"/>
  <c r="X18" i="17"/>
  <c r="X19" i="17"/>
  <c r="X20" i="17"/>
  <c r="X21" i="17"/>
  <c r="X22" i="17"/>
  <c r="X23" i="17"/>
  <c r="X24" i="17"/>
  <c r="X25" i="17"/>
  <c r="X26" i="17"/>
  <c r="X28" i="17"/>
  <c r="X29" i="17"/>
  <c r="X30" i="17"/>
  <c r="X31" i="17"/>
  <c r="X32" i="17"/>
  <c r="X33" i="17"/>
  <c r="X34" i="17"/>
  <c r="X35" i="17"/>
  <c r="X36" i="17"/>
  <c r="X37" i="17"/>
  <c r="X38" i="17"/>
  <c r="X39" i="17"/>
  <c r="X40" i="17"/>
  <c r="X41" i="17"/>
  <c r="X42" i="17"/>
  <c r="X43" i="17"/>
  <c r="X44" i="17"/>
  <c r="X45" i="17"/>
  <c r="X46" i="17"/>
  <c r="X47" i="17"/>
  <c r="X48" i="17"/>
  <c r="X49" i="17"/>
  <c r="X50" i="17"/>
  <c r="X51" i="17"/>
  <c r="X52" i="17"/>
  <c r="X53" i="17"/>
  <c r="X54" i="17"/>
  <c r="X55" i="17"/>
  <c r="X56" i="17"/>
  <c r="X57" i="17"/>
  <c r="X58" i="17"/>
  <c r="X59" i="17"/>
  <c r="X60" i="17"/>
  <c r="X61" i="17"/>
  <c r="X62" i="17"/>
  <c r="X63" i="17"/>
  <c r="X64" i="17"/>
  <c r="X65" i="17"/>
  <c r="X66" i="17"/>
  <c r="J11" i="17"/>
  <c r="J12" i="17"/>
  <c r="J13" i="17"/>
  <c r="J14" i="17"/>
  <c r="J15" i="17"/>
  <c r="J16" i="17"/>
  <c r="J17" i="17"/>
  <c r="J18" i="17"/>
  <c r="J19" i="17"/>
  <c r="J20" i="17"/>
  <c r="J21" i="17"/>
  <c r="J22" i="17"/>
  <c r="J23" i="17"/>
  <c r="J24" i="17"/>
  <c r="J25" i="17"/>
  <c r="J26"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C11" i="17"/>
  <c r="C12" i="17"/>
  <c r="C13" i="17"/>
  <c r="C14" i="17"/>
  <c r="C15" i="17"/>
  <c r="C16" i="17"/>
  <c r="C17" i="17"/>
  <c r="C18" i="17"/>
  <c r="C19" i="17"/>
  <c r="C20" i="17"/>
  <c r="C21" i="17"/>
  <c r="C22" i="17"/>
  <c r="C23" i="17"/>
  <c r="C24" i="17"/>
  <c r="C25" i="17"/>
  <c r="C26"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X9" i="18" l="1"/>
  <c r="E50" i="9" l="1"/>
  <c r="F50" i="9"/>
  <c r="G50" i="9"/>
  <c r="H50" i="9"/>
  <c r="I50" i="9"/>
  <c r="J50" i="9"/>
  <c r="K50" i="9"/>
  <c r="L50" i="9"/>
  <c r="M50" i="9"/>
  <c r="O50" i="9"/>
  <c r="P50" i="9"/>
  <c r="D50" i="9"/>
  <c r="C50" i="9"/>
  <c r="U11" i="13" l="1"/>
  <c r="F9" i="18" l="1"/>
  <c r="AA9" i="18" s="1"/>
  <c r="G9" i="18"/>
  <c r="H9" i="18"/>
  <c r="I9" i="18"/>
  <c r="J9" i="18"/>
  <c r="L9" i="18"/>
  <c r="M9" i="18"/>
  <c r="N9" i="18"/>
  <c r="O9" i="18"/>
  <c r="P9" i="18"/>
  <c r="Q9" i="18"/>
  <c r="R9" i="18"/>
  <c r="S9" i="18"/>
  <c r="T9" i="18"/>
  <c r="U9" i="18"/>
  <c r="V9" i="18"/>
  <c r="Y9" i="18"/>
  <c r="AB55" i="18"/>
  <c r="AA55" i="18"/>
  <c r="Z55" i="18"/>
  <c r="AB10" i="18"/>
  <c r="AA10" i="18"/>
  <c r="AB9" i="18" l="1"/>
  <c r="V15" i="13"/>
  <c r="U15" i="13"/>
  <c r="S10" i="13"/>
  <c r="AE97" i="13" l="1"/>
  <c r="X97" i="13"/>
  <c r="D95" i="13"/>
  <c r="E95" i="13"/>
  <c r="F95" i="13"/>
  <c r="G95" i="13"/>
  <c r="H95" i="13"/>
  <c r="I95" i="13"/>
  <c r="J95" i="13"/>
  <c r="K95" i="13"/>
  <c r="L95" i="13"/>
  <c r="M95" i="13"/>
  <c r="N95" i="13"/>
  <c r="O95" i="13"/>
  <c r="P95" i="13"/>
  <c r="Q95" i="13"/>
  <c r="R95" i="13"/>
  <c r="S95" i="13"/>
  <c r="T95" i="13"/>
  <c r="V95" i="13"/>
  <c r="W95" i="13"/>
  <c r="Y95" i="13"/>
  <c r="Z95" i="13"/>
  <c r="C95" i="13"/>
  <c r="J15" i="13" l="1"/>
  <c r="AA18" i="13" l="1"/>
  <c r="D10" i="13" l="1"/>
  <c r="R15" i="13" l="1"/>
  <c r="S15" i="13"/>
  <c r="T15" i="13"/>
  <c r="W15" i="13"/>
  <c r="D15" i="13" l="1"/>
  <c r="AB15" i="13" s="1"/>
  <c r="E15" i="13"/>
  <c r="F15" i="13"/>
  <c r="G15" i="13"/>
  <c r="H15" i="13"/>
  <c r="K15" i="13"/>
  <c r="L15" i="13"/>
  <c r="M15" i="13"/>
  <c r="N15" i="13"/>
  <c r="P15" i="13"/>
  <c r="Q15" i="13"/>
  <c r="Y15" i="13"/>
  <c r="Z15" i="13"/>
  <c r="K15" i="18" l="1"/>
  <c r="K16" i="18"/>
  <c r="K17" i="18"/>
  <c r="K18" i="18"/>
  <c r="K19" i="18"/>
  <c r="K20" i="18"/>
  <c r="K21" i="18"/>
  <c r="K22" i="18"/>
  <c r="K23" i="18"/>
  <c r="K24" i="18"/>
  <c r="K25" i="18"/>
  <c r="K26" i="18"/>
  <c r="K27" i="18"/>
  <c r="K28" i="18"/>
  <c r="K29" i="18"/>
  <c r="K30" i="18"/>
  <c r="K32" i="18"/>
  <c r="K33" i="18"/>
  <c r="K34" i="18"/>
  <c r="K35" i="18"/>
  <c r="K36" i="18"/>
  <c r="K37" i="18"/>
  <c r="K38" i="18"/>
  <c r="K39" i="18"/>
  <c r="K40" i="18"/>
  <c r="K41" i="18"/>
  <c r="K42" i="18"/>
  <c r="K43" i="18"/>
  <c r="K44" i="18"/>
  <c r="K45" i="18"/>
  <c r="K46" i="18"/>
  <c r="K47" i="18"/>
  <c r="K48" i="18"/>
  <c r="K49" i="18"/>
  <c r="K50" i="18"/>
  <c r="K51" i="18"/>
  <c r="K52" i="18"/>
  <c r="K53" i="18"/>
  <c r="K54" i="18"/>
  <c r="K14" i="18"/>
  <c r="R48" i="13"/>
  <c r="X41" i="13"/>
  <c r="U41" i="13"/>
  <c r="K9" i="18" l="1"/>
  <c r="C16" i="9"/>
  <c r="AE37" i="13" l="1"/>
  <c r="U39" i="13" l="1"/>
  <c r="AA39" i="13" s="1"/>
  <c r="X39" i="13" l="1"/>
  <c r="U80" i="13"/>
  <c r="X120" i="13" l="1"/>
  <c r="X136" i="13" l="1"/>
  <c r="AE48" i="13" l="1"/>
  <c r="D39" i="9" l="1"/>
  <c r="E39" i="9"/>
  <c r="F39" i="9"/>
  <c r="G39" i="9"/>
  <c r="H39" i="9"/>
  <c r="I39" i="9"/>
  <c r="J39" i="9"/>
  <c r="K39" i="9"/>
  <c r="L39" i="9"/>
  <c r="M39" i="9"/>
  <c r="N39" i="9"/>
  <c r="O39" i="9"/>
  <c r="P39" i="9"/>
  <c r="C39" i="9"/>
  <c r="W12" i="18"/>
  <c r="W13" i="18"/>
  <c r="W14" i="18"/>
  <c r="W15" i="18"/>
  <c r="W16" i="18"/>
  <c r="W17" i="18"/>
  <c r="W18" i="18"/>
  <c r="W19" i="18"/>
  <c r="W20" i="18"/>
  <c r="W21" i="18"/>
  <c r="W22" i="18"/>
  <c r="W23" i="18"/>
  <c r="W24" i="18"/>
  <c r="W25" i="18"/>
  <c r="W26" i="18"/>
  <c r="W27" i="18"/>
  <c r="W28" i="18"/>
  <c r="W29" i="18"/>
  <c r="W30" i="18"/>
  <c r="W31" i="18"/>
  <c r="W33" i="18"/>
  <c r="W34" i="18"/>
  <c r="W35" i="18"/>
  <c r="W36" i="18"/>
  <c r="W37" i="18"/>
  <c r="W38" i="18"/>
  <c r="W39" i="18"/>
  <c r="W40" i="18"/>
  <c r="W41" i="18"/>
  <c r="W42" i="18"/>
  <c r="W43" i="18"/>
  <c r="W44" i="18"/>
  <c r="W45" i="18"/>
  <c r="W46" i="18"/>
  <c r="W47" i="18"/>
  <c r="W48" i="18"/>
  <c r="W49" i="18"/>
  <c r="W50" i="18"/>
  <c r="W51" i="18"/>
  <c r="W52" i="18"/>
  <c r="W53" i="18"/>
  <c r="W54" i="18"/>
  <c r="W11" i="18"/>
  <c r="W9" i="18" l="1"/>
  <c r="AF70" i="13"/>
  <c r="AE70" i="13"/>
  <c r="AD70" i="13" s="1"/>
  <c r="AC70" i="13"/>
  <c r="AB70" i="13"/>
  <c r="X70" i="13"/>
  <c r="U70" i="13"/>
  <c r="AA70" i="13" s="1"/>
  <c r="AF69" i="13"/>
  <c r="AE69" i="13"/>
  <c r="AC69" i="13"/>
  <c r="AB69" i="13"/>
  <c r="X69" i="13"/>
  <c r="U69" i="13"/>
  <c r="AA69" i="13" s="1"/>
  <c r="AF68" i="13"/>
  <c r="AE68" i="13"/>
  <c r="AC68" i="13"/>
  <c r="AB68" i="13"/>
  <c r="X68" i="13"/>
  <c r="U68" i="13"/>
  <c r="AA68" i="13" s="1"/>
  <c r="AF67" i="13"/>
  <c r="AE67" i="13"/>
  <c r="AC67" i="13"/>
  <c r="AB67" i="13"/>
  <c r="X67" i="13"/>
  <c r="U67" i="13"/>
  <c r="AA67" i="13" s="1"/>
  <c r="AF66" i="13"/>
  <c r="AE66" i="13"/>
  <c r="AD66" i="13" s="1"/>
  <c r="AC66" i="13"/>
  <c r="AB66" i="13"/>
  <c r="X66" i="13"/>
  <c r="U66" i="13"/>
  <c r="AA66" i="13" s="1"/>
  <c r="AF65" i="13"/>
  <c r="AE65" i="13"/>
  <c r="AC65" i="13"/>
  <c r="AB65" i="13"/>
  <c r="X65" i="13"/>
  <c r="U65" i="13"/>
  <c r="AA65" i="13" s="1"/>
  <c r="AF64" i="13"/>
  <c r="AE64" i="13"/>
  <c r="AD64" i="13" s="1"/>
  <c r="AC64" i="13"/>
  <c r="AB64" i="13"/>
  <c r="X64" i="13"/>
  <c r="U64" i="13"/>
  <c r="AA64" i="13" s="1"/>
  <c r="AF63" i="13"/>
  <c r="AE63" i="13"/>
  <c r="AC63" i="13"/>
  <c r="AB63" i="13"/>
  <c r="X63" i="13"/>
  <c r="U63" i="13"/>
  <c r="AA63" i="13" s="1"/>
  <c r="AF62" i="13"/>
  <c r="AE62" i="13"/>
  <c r="AD62" i="13" s="1"/>
  <c r="AC62" i="13"/>
  <c r="AB62" i="13"/>
  <c r="X62" i="13"/>
  <c r="U62" i="13"/>
  <c r="AA62" i="13" s="1"/>
  <c r="AF61" i="13"/>
  <c r="AE61" i="13"/>
  <c r="AC61" i="13"/>
  <c r="AB61" i="13"/>
  <c r="X61" i="13"/>
  <c r="U61" i="13"/>
  <c r="AA61" i="13" s="1"/>
  <c r="AF60" i="13"/>
  <c r="AE60" i="13"/>
  <c r="AC60" i="13"/>
  <c r="AB60" i="13"/>
  <c r="X60" i="13"/>
  <c r="U60" i="13"/>
  <c r="AA60" i="13" s="1"/>
  <c r="AF59" i="13"/>
  <c r="AE59" i="13"/>
  <c r="AC59" i="13"/>
  <c r="AB59" i="13"/>
  <c r="X59" i="13"/>
  <c r="U59" i="13"/>
  <c r="AA59" i="13" s="1"/>
  <c r="AF58" i="13"/>
  <c r="AE58" i="13"/>
  <c r="AC58" i="13"/>
  <c r="AB58" i="13"/>
  <c r="X58" i="13"/>
  <c r="U58" i="13"/>
  <c r="AA58" i="13" s="1"/>
  <c r="AD59" i="13" l="1"/>
  <c r="AD63" i="13"/>
  <c r="AD65" i="13"/>
  <c r="AD61" i="13"/>
  <c r="AD58" i="13"/>
  <c r="AD60" i="13"/>
  <c r="AD67" i="13"/>
  <c r="AD69" i="13"/>
  <c r="AD68" i="13"/>
  <c r="AA57" i="13"/>
  <c r="U40" i="13"/>
  <c r="X40" i="13"/>
  <c r="U119" i="13" l="1"/>
  <c r="U120" i="13"/>
  <c r="AC120" i="13" l="1"/>
  <c r="AB15" i="18" l="1"/>
  <c r="AB16" i="18"/>
  <c r="AB17" i="18"/>
  <c r="AB18" i="18"/>
  <c r="AB19" i="18"/>
  <c r="AA15" i="18"/>
  <c r="AA16" i="18"/>
  <c r="AA17" i="18"/>
  <c r="AA18" i="18"/>
  <c r="AA19" i="18"/>
  <c r="Z15" i="18"/>
  <c r="Z16" i="18"/>
  <c r="Z17" i="18"/>
  <c r="Z18" i="18"/>
  <c r="Z19" i="18"/>
  <c r="AF143" i="13"/>
  <c r="AE143" i="13"/>
  <c r="AC143" i="13"/>
  <c r="AB143" i="13"/>
  <c r="AA143" i="13"/>
  <c r="AF128" i="13"/>
  <c r="AE128" i="13"/>
  <c r="AC128" i="13"/>
  <c r="AB128" i="13"/>
  <c r="AA128" i="13"/>
  <c r="AA133" i="13"/>
  <c r="AA134" i="13"/>
  <c r="AA136" i="13"/>
  <c r="AA139" i="13"/>
  <c r="AA142" i="13"/>
  <c r="AA119" i="13"/>
  <c r="AA120" i="13"/>
  <c r="AA122" i="13"/>
  <c r="AA123" i="13"/>
  <c r="AA124" i="13"/>
  <c r="AA125" i="13"/>
  <c r="AA126" i="13"/>
  <c r="AA127" i="13"/>
  <c r="AA104" i="13"/>
  <c r="AA73" i="13"/>
  <c r="AA49" i="13"/>
  <c r="AA50" i="13"/>
  <c r="AA53" i="13"/>
  <c r="AA40" i="13"/>
  <c r="AA41" i="13"/>
  <c r="AA22" i="13"/>
  <c r="AA17" i="13"/>
  <c r="AA20" i="13"/>
  <c r="AA11" i="13"/>
  <c r="Z43" i="13"/>
  <c r="E10" i="13"/>
  <c r="F10" i="13"/>
  <c r="G10" i="13"/>
  <c r="H10" i="13"/>
  <c r="I10" i="13"/>
  <c r="J10" i="13"/>
  <c r="K10" i="13"/>
  <c r="L10" i="13"/>
  <c r="M10" i="13"/>
  <c r="N10" i="13"/>
  <c r="O10" i="13"/>
  <c r="P10" i="13"/>
  <c r="Q10" i="13"/>
  <c r="R10" i="13"/>
  <c r="T10" i="13"/>
  <c r="V10" i="13"/>
  <c r="W10" i="13"/>
  <c r="Y10" i="13"/>
  <c r="Z10" i="13"/>
  <c r="W9" i="13" l="1"/>
  <c r="AD128" i="13"/>
  <c r="AD143" i="13"/>
  <c r="C10" i="13"/>
  <c r="D21" i="13"/>
  <c r="D9" i="13" s="1"/>
  <c r="E21" i="13"/>
  <c r="E9" i="13" s="1"/>
  <c r="F21" i="13"/>
  <c r="F9" i="13" s="1"/>
  <c r="G21" i="13"/>
  <c r="G9" i="13" s="1"/>
  <c r="H21" i="13"/>
  <c r="H9" i="13" s="1"/>
  <c r="J21" i="13"/>
  <c r="J9" i="13" s="1"/>
  <c r="K21" i="13"/>
  <c r="K9" i="13" s="1"/>
  <c r="L21" i="13"/>
  <c r="L9" i="13" s="1"/>
  <c r="M21" i="13"/>
  <c r="M9" i="13" s="1"/>
  <c r="N21" i="13"/>
  <c r="N9" i="13" s="1"/>
  <c r="O21" i="13"/>
  <c r="P21" i="13"/>
  <c r="P9" i="13" s="1"/>
  <c r="Q21" i="13"/>
  <c r="Q9" i="13" s="1"/>
  <c r="R21" i="13"/>
  <c r="R9" i="13" s="1"/>
  <c r="S21" i="13"/>
  <c r="S9" i="13" s="1"/>
  <c r="T21" i="13"/>
  <c r="T9" i="13" s="1"/>
  <c r="V21" i="13"/>
  <c r="V9" i="13" s="1"/>
  <c r="W21" i="13"/>
  <c r="C21" i="13"/>
  <c r="D43" i="13"/>
  <c r="E43" i="13"/>
  <c r="F43" i="13"/>
  <c r="G43" i="13"/>
  <c r="H43" i="13"/>
  <c r="I43" i="13"/>
  <c r="J43" i="13"/>
  <c r="K43" i="13"/>
  <c r="L43" i="13"/>
  <c r="M43" i="13"/>
  <c r="N43" i="13"/>
  <c r="O43" i="13"/>
  <c r="P43" i="13"/>
  <c r="Q43" i="13"/>
  <c r="R43" i="13"/>
  <c r="S43" i="13"/>
  <c r="T43" i="13"/>
  <c r="V43" i="13"/>
  <c r="W43" i="13"/>
  <c r="Y43" i="13"/>
  <c r="C43" i="13"/>
  <c r="D57" i="13"/>
  <c r="E57" i="13"/>
  <c r="F57" i="13"/>
  <c r="G57" i="13"/>
  <c r="H57" i="13"/>
  <c r="I57" i="13"/>
  <c r="J57" i="13"/>
  <c r="K57" i="13"/>
  <c r="L57" i="13"/>
  <c r="M57" i="13"/>
  <c r="N57" i="13"/>
  <c r="O57" i="13"/>
  <c r="P57" i="13"/>
  <c r="Q57" i="13"/>
  <c r="R57" i="13"/>
  <c r="S57" i="13"/>
  <c r="T57" i="13"/>
  <c r="V57" i="13"/>
  <c r="W57" i="13"/>
  <c r="X57" i="13"/>
  <c r="Y57" i="13"/>
  <c r="Z57" i="13"/>
  <c r="Z42" i="13" s="1"/>
  <c r="C57" i="13"/>
  <c r="D71" i="13"/>
  <c r="E71" i="13"/>
  <c r="G71" i="13"/>
  <c r="H71" i="13"/>
  <c r="J71" i="13"/>
  <c r="K71" i="13"/>
  <c r="M71" i="13"/>
  <c r="N71" i="13"/>
  <c r="P71" i="13"/>
  <c r="Q71" i="13"/>
  <c r="S71" i="13"/>
  <c r="T71" i="13"/>
  <c r="V71" i="13"/>
  <c r="AB71" i="13" s="1"/>
  <c r="W71" i="13"/>
  <c r="AC71" i="13" s="1"/>
  <c r="Y71" i="13"/>
  <c r="AE71" i="13" s="1"/>
  <c r="Z71" i="13"/>
  <c r="D98" i="13"/>
  <c r="E98" i="13"/>
  <c r="F98" i="13"/>
  <c r="G98" i="13"/>
  <c r="H98" i="13"/>
  <c r="I98" i="13"/>
  <c r="J98" i="13"/>
  <c r="K98" i="13"/>
  <c r="L98" i="13"/>
  <c r="M98" i="13"/>
  <c r="N98" i="13"/>
  <c r="O98" i="13"/>
  <c r="P98" i="13"/>
  <c r="Q98" i="13"/>
  <c r="R98" i="13"/>
  <c r="S98" i="13"/>
  <c r="T98" i="13"/>
  <c r="V98" i="13"/>
  <c r="W98" i="13"/>
  <c r="D112" i="13"/>
  <c r="E112" i="13"/>
  <c r="G112" i="13"/>
  <c r="H112" i="13"/>
  <c r="J112" i="13"/>
  <c r="K112" i="13"/>
  <c r="M112" i="13"/>
  <c r="N112" i="13"/>
  <c r="P112" i="13"/>
  <c r="Q112" i="13"/>
  <c r="S112" i="13"/>
  <c r="T112" i="13"/>
  <c r="V112" i="13"/>
  <c r="AB112" i="13" s="1"/>
  <c r="W112" i="13"/>
  <c r="O42" i="13" l="1"/>
  <c r="K42" i="13"/>
  <c r="G42" i="13"/>
  <c r="AC112" i="13"/>
  <c r="V42" i="13"/>
  <c r="Q42" i="13"/>
  <c r="M42" i="13"/>
  <c r="I42" i="13"/>
  <c r="E42" i="13"/>
  <c r="R42" i="13"/>
  <c r="N42" i="13"/>
  <c r="J42" i="13"/>
  <c r="F42" i="13"/>
  <c r="T42" i="13"/>
  <c r="P42" i="13"/>
  <c r="L42" i="13"/>
  <c r="H42" i="13"/>
  <c r="D42" i="13"/>
  <c r="S42" i="13"/>
  <c r="C42" i="13"/>
  <c r="W42" i="13"/>
  <c r="Y42" i="13"/>
  <c r="X135" i="13"/>
  <c r="U135" i="13"/>
  <c r="S52" i="9"/>
  <c r="R52" i="9"/>
  <c r="S63" i="9"/>
  <c r="R63" i="9"/>
  <c r="N63" i="9"/>
  <c r="Q63" i="9" s="1"/>
  <c r="S62" i="9"/>
  <c r="R62" i="9"/>
  <c r="N62" i="9"/>
  <c r="Q62" i="9" s="1"/>
  <c r="S61" i="9"/>
  <c r="R61" i="9"/>
  <c r="N61" i="9"/>
  <c r="Q61" i="9" s="1"/>
  <c r="S60" i="9"/>
  <c r="R60" i="9"/>
  <c r="N60" i="9"/>
  <c r="Q60" i="9" s="1"/>
  <c r="S59" i="9"/>
  <c r="R59" i="9"/>
  <c r="N59" i="9"/>
  <c r="Q59" i="9" s="1"/>
  <c r="S58" i="9"/>
  <c r="R58" i="9"/>
  <c r="N58" i="9"/>
  <c r="Q58" i="9" s="1"/>
  <c r="S57" i="9"/>
  <c r="R57" i="9"/>
  <c r="N57" i="9"/>
  <c r="Q57" i="9" s="1"/>
  <c r="S56" i="9"/>
  <c r="R56" i="9"/>
  <c r="N56" i="9"/>
  <c r="Q56" i="9" s="1"/>
  <c r="S55" i="9"/>
  <c r="R55" i="9"/>
  <c r="N55" i="9"/>
  <c r="Q55" i="9" s="1"/>
  <c r="S54" i="9"/>
  <c r="R54" i="9"/>
  <c r="N54" i="9"/>
  <c r="Q54" i="9" s="1"/>
  <c r="S53" i="9"/>
  <c r="R53" i="9"/>
  <c r="N53" i="9"/>
  <c r="Q53" i="9" s="1"/>
  <c r="S51" i="9"/>
  <c r="R51" i="9"/>
  <c r="Q51" i="9"/>
  <c r="N52" i="9"/>
  <c r="S13" i="9"/>
  <c r="S14" i="9"/>
  <c r="S15"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12" i="9"/>
  <c r="D16" i="9"/>
  <c r="D11" i="9" s="1"/>
  <c r="D10" i="9" s="1"/>
  <c r="E16" i="9"/>
  <c r="E11" i="9" s="1"/>
  <c r="F16" i="9"/>
  <c r="F11" i="9" s="1"/>
  <c r="G16" i="9"/>
  <c r="G11" i="9" s="1"/>
  <c r="H16" i="9"/>
  <c r="H11" i="9" s="1"/>
  <c r="I16" i="9"/>
  <c r="I11" i="9" s="1"/>
  <c r="J16" i="9"/>
  <c r="J11" i="9" s="1"/>
  <c r="K16" i="9"/>
  <c r="K11" i="9" s="1"/>
  <c r="L16" i="9"/>
  <c r="L11" i="9" s="1"/>
  <c r="M16" i="9"/>
  <c r="M11" i="9" s="1"/>
  <c r="N16" i="9"/>
  <c r="O16" i="9"/>
  <c r="O11" i="9" s="1"/>
  <c r="P16" i="9"/>
  <c r="R13" i="9"/>
  <c r="R14" i="9"/>
  <c r="R15" i="9"/>
  <c r="R17" i="9"/>
  <c r="R18" i="9"/>
  <c r="R19" i="9"/>
  <c r="R20" i="9"/>
  <c r="R21" i="9"/>
  <c r="R22" i="9"/>
  <c r="R23" i="9"/>
  <c r="R24" i="9"/>
  <c r="R25" i="9"/>
  <c r="R26" i="9"/>
  <c r="R27" i="9"/>
  <c r="R28" i="9"/>
  <c r="R29" i="9"/>
  <c r="R30" i="9"/>
  <c r="R31" i="9"/>
  <c r="R32" i="9"/>
  <c r="R33" i="9"/>
  <c r="R34" i="9"/>
  <c r="R35" i="9"/>
  <c r="R36" i="9"/>
  <c r="R37" i="9"/>
  <c r="R38" i="9"/>
  <c r="R40" i="9"/>
  <c r="R41" i="9"/>
  <c r="R42" i="9"/>
  <c r="R43" i="9"/>
  <c r="R44" i="9"/>
  <c r="R45" i="9"/>
  <c r="R46" i="9"/>
  <c r="R47" i="9"/>
  <c r="R48" i="9"/>
  <c r="R49" i="9"/>
  <c r="R12" i="9"/>
  <c r="Q13" i="9"/>
  <c r="Q14" i="9"/>
  <c r="Q15" i="9"/>
  <c r="Q17" i="9"/>
  <c r="Q18" i="9"/>
  <c r="Q19" i="9"/>
  <c r="Q20" i="9"/>
  <c r="Q21" i="9"/>
  <c r="Q22" i="9"/>
  <c r="Q23" i="9"/>
  <c r="Q24" i="9"/>
  <c r="Q25" i="9"/>
  <c r="Q26" i="9"/>
  <c r="Q27" i="9"/>
  <c r="Q28" i="9"/>
  <c r="Q29" i="9"/>
  <c r="Q30" i="9"/>
  <c r="Q31" i="9"/>
  <c r="Q32" i="9"/>
  <c r="Q33" i="9"/>
  <c r="Q34" i="9"/>
  <c r="Q35" i="9"/>
  <c r="Q36" i="9"/>
  <c r="Q37" i="9"/>
  <c r="Q38" i="9"/>
  <c r="Q40" i="9"/>
  <c r="Q41" i="9"/>
  <c r="Q42" i="9"/>
  <c r="Q43" i="9"/>
  <c r="Q44" i="9"/>
  <c r="Q45" i="9"/>
  <c r="Q46" i="9"/>
  <c r="Q47" i="9"/>
  <c r="Q48" i="9"/>
  <c r="Q12" i="9"/>
  <c r="S11" i="9" l="1"/>
  <c r="Q52" i="9"/>
  <c r="N50" i="9"/>
  <c r="Q50" i="9"/>
  <c r="R50" i="9"/>
  <c r="S50" i="9"/>
  <c r="Q39" i="9"/>
  <c r="R39" i="9"/>
  <c r="Q16" i="9"/>
  <c r="S16" i="9"/>
  <c r="P11" i="9"/>
  <c r="R16" i="9"/>
  <c r="R11" i="9" s="1"/>
  <c r="N49" i="9"/>
  <c r="C49" i="9"/>
  <c r="E10" i="9"/>
  <c r="F10" i="9"/>
  <c r="G10" i="9"/>
  <c r="H10" i="9"/>
  <c r="I10" i="9"/>
  <c r="J10" i="9"/>
  <c r="K10" i="9"/>
  <c r="L10" i="9"/>
  <c r="M10" i="9"/>
  <c r="O10" i="9"/>
  <c r="Q49" i="9" l="1"/>
  <c r="P10" i="9"/>
  <c r="N11" i="9"/>
  <c r="N10" i="9" s="1"/>
  <c r="C11" i="9"/>
  <c r="C10" i="9" s="1"/>
  <c r="Q11" i="9"/>
  <c r="Q10" i="9" s="1"/>
  <c r="S10" i="9"/>
  <c r="R10" i="9"/>
  <c r="Z40" i="18"/>
  <c r="AB40" i="18"/>
  <c r="AA40" i="18"/>
  <c r="C19" i="13" l="1"/>
  <c r="C15" i="13" s="1"/>
  <c r="AA15" i="13" s="1"/>
  <c r="I19" i="13"/>
  <c r="I15" i="13" s="1"/>
  <c r="O19" i="13"/>
  <c r="O15" i="13" s="1"/>
  <c r="O9" i="13" s="1"/>
  <c r="C9" i="13" l="1"/>
  <c r="AA19" i="13"/>
  <c r="U72" i="13"/>
  <c r="AF47" i="13"/>
  <c r="AF87" i="13"/>
  <c r="AF12" i="13"/>
  <c r="AF13" i="13"/>
  <c r="AF14" i="13"/>
  <c r="AF16" i="13"/>
  <c r="AF17" i="13"/>
  <c r="AF18" i="13"/>
  <c r="AF19" i="13"/>
  <c r="AF20" i="13"/>
  <c r="AF22" i="13"/>
  <c r="AF23" i="13"/>
  <c r="AF24" i="13"/>
  <c r="AF25" i="13"/>
  <c r="AF26" i="13"/>
  <c r="AF28" i="13"/>
  <c r="AF29" i="13"/>
  <c r="AF30" i="13"/>
  <c r="AF31" i="13"/>
  <c r="AF32" i="13"/>
  <c r="AE11" i="13"/>
  <c r="AF11" i="13"/>
  <c r="AF46" i="13"/>
  <c r="X114" i="13"/>
  <c r="X118" i="13"/>
  <c r="X119" i="13"/>
  <c r="X121" i="13"/>
  <c r="X123" i="13"/>
  <c r="X124" i="13"/>
  <c r="X125" i="13"/>
  <c r="X126" i="13"/>
  <c r="X127" i="13"/>
  <c r="X129" i="13"/>
  <c r="X130" i="13"/>
  <c r="X131" i="13"/>
  <c r="X132" i="13"/>
  <c r="X137" i="13"/>
  <c r="X140" i="13"/>
  <c r="X141" i="13"/>
  <c r="X145" i="13"/>
  <c r="X146" i="13"/>
  <c r="X113" i="13"/>
  <c r="X99" i="13"/>
  <c r="X100" i="13"/>
  <c r="X101" i="13"/>
  <c r="X102" i="13"/>
  <c r="X103" i="13"/>
  <c r="X104" i="13"/>
  <c r="X106" i="13"/>
  <c r="X107" i="13"/>
  <c r="X108" i="13"/>
  <c r="X109" i="13"/>
  <c r="X110" i="13"/>
  <c r="X111" i="13"/>
  <c r="X96" i="13"/>
  <c r="X95" i="13" s="1"/>
  <c r="X73" i="13"/>
  <c r="X74" i="13"/>
  <c r="X75" i="13"/>
  <c r="X76" i="13"/>
  <c r="X77" i="13"/>
  <c r="X78" i="13"/>
  <c r="X79" i="13"/>
  <c r="X80" i="13"/>
  <c r="X81" i="13"/>
  <c r="X82" i="13"/>
  <c r="X83" i="13"/>
  <c r="X84" i="13"/>
  <c r="X85" i="13"/>
  <c r="X86" i="13"/>
  <c r="X87" i="13"/>
  <c r="X88" i="13"/>
  <c r="X89" i="13"/>
  <c r="X90" i="13"/>
  <c r="X91" i="13"/>
  <c r="X92" i="13"/>
  <c r="X93" i="13"/>
  <c r="X94" i="13"/>
  <c r="X45" i="13"/>
  <c r="X46" i="13"/>
  <c r="X47" i="13"/>
  <c r="X48" i="13"/>
  <c r="X49" i="13"/>
  <c r="X50" i="13"/>
  <c r="X52" i="13"/>
  <c r="X53" i="13"/>
  <c r="X54" i="13"/>
  <c r="X55" i="13"/>
  <c r="X56" i="13"/>
  <c r="X44" i="13"/>
  <c r="X36" i="13"/>
  <c r="X23" i="13"/>
  <c r="X24" i="13"/>
  <c r="X25" i="13"/>
  <c r="X26" i="13"/>
  <c r="X28" i="13"/>
  <c r="X29" i="13"/>
  <c r="X30" i="13"/>
  <c r="X31" i="13"/>
  <c r="X32" i="13"/>
  <c r="X22" i="13"/>
  <c r="X12" i="13"/>
  <c r="X13" i="13"/>
  <c r="X14" i="13"/>
  <c r="X11" i="13"/>
  <c r="X71" i="13" l="1"/>
  <c r="AF15" i="13"/>
  <c r="X43" i="13"/>
  <c r="X42" i="13" s="1"/>
  <c r="X10" i="13"/>
  <c r="AB123" i="13"/>
  <c r="AB124" i="13"/>
  <c r="AB125" i="13"/>
  <c r="AB126" i="13"/>
  <c r="AD11" i="13"/>
  <c r="AA37" i="13"/>
  <c r="AE14" i="13" l="1"/>
  <c r="AD14" i="13" s="1"/>
  <c r="AC14" i="13"/>
  <c r="AB14" i="13"/>
  <c r="U14" i="13"/>
  <c r="AA14" i="13" s="1"/>
  <c r="U140" i="13" l="1"/>
  <c r="AA140" i="13" s="1"/>
  <c r="AE13" i="13"/>
  <c r="AD13" i="13" s="1"/>
  <c r="AB13" i="13"/>
  <c r="U13" i="13" l="1"/>
  <c r="AA13" i="13" s="1"/>
  <c r="Z11" i="18" l="1"/>
  <c r="AA11" i="18"/>
  <c r="AB11" i="18"/>
  <c r="Z12" i="18"/>
  <c r="AA12" i="18"/>
  <c r="AB12" i="18"/>
  <c r="Z13" i="18"/>
  <c r="AA13" i="18"/>
  <c r="AB13" i="18"/>
  <c r="Z14" i="18"/>
  <c r="AA14" i="18"/>
  <c r="AB14" i="18"/>
  <c r="Z20" i="18"/>
  <c r="AA20" i="18"/>
  <c r="AB20" i="18"/>
  <c r="Z21" i="18"/>
  <c r="AA21" i="18"/>
  <c r="AB21" i="18"/>
  <c r="Z22" i="18"/>
  <c r="AA22" i="18"/>
  <c r="AB22" i="18"/>
  <c r="Z23" i="18"/>
  <c r="AA23" i="18"/>
  <c r="AB23" i="18"/>
  <c r="Z24" i="18"/>
  <c r="AA24" i="18"/>
  <c r="AB24" i="18"/>
  <c r="Z25" i="18"/>
  <c r="AA25" i="18"/>
  <c r="AB25" i="18"/>
  <c r="Z26" i="18"/>
  <c r="AA26" i="18"/>
  <c r="AB26" i="18"/>
  <c r="Z27" i="18"/>
  <c r="AA27" i="18"/>
  <c r="AB27" i="18"/>
  <c r="Z28" i="18"/>
  <c r="AA28" i="18"/>
  <c r="AB28" i="18"/>
  <c r="Z29" i="18"/>
  <c r="AA29" i="18"/>
  <c r="AB29" i="18"/>
  <c r="Z30" i="18"/>
  <c r="AA30" i="18"/>
  <c r="AB30" i="18"/>
  <c r="Z31" i="18"/>
  <c r="AA31" i="18"/>
  <c r="AB31" i="18"/>
  <c r="Z32" i="18"/>
  <c r="AA32" i="18"/>
  <c r="AB32" i="18"/>
  <c r="Z33" i="18"/>
  <c r="AA33" i="18"/>
  <c r="AB33" i="18"/>
  <c r="Z34" i="18"/>
  <c r="AA34" i="18"/>
  <c r="AB34" i="18"/>
  <c r="Z35" i="18"/>
  <c r="AA35" i="18"/>
  <c r="AB35" i="18"/>
  <c r="Z36" i="18"/>
  <c r="AA36" i="18"/>
  <c r="AB36" i="18"/>
  <c r="Z37" i="18"/>
  <c r="AA37" i="18"/>
  <c r="AB37" i="18"/>
  <c r="Z38" i="18"/>
  <c r="AA38" i="18"/>
  <c r="AB38" i="18"/>
  <c r="Z39" i="18"/>
  <c r="AA39" i="18"/>
  <c r="AB39" i="18"/>
  <c r="AA41" i="18"/>
  <c r="AB41" i="18"/>
  <c r="Z42" i="18"/>
  <c r="AA42" i="18"/>
  <c r="AB42" i="18"/>
  <c r="Z43" i="18"/>
  <c r="AA43" i="18"/>
  <c r="AB43" i="18"/>
  <c r="Z44" i="18"/>
  <c r="AA44" i="18"/>
  <c r="AB44" i="18"/>
  <c r="Z45" i="18"/>
  <c r="AA45" i="18"/>
  <c r="AB45" i="18"/>
  <c r="Z46" i="18"/>
  <c r="AA46" i="18"/>
  <c r="AB46" i="18"/>
  <c r="Z47" i="18"/>
  <c r="AA47" i="18"/>
  <c r="AB47" i="18"/>
  <c r="Z48" i="18"/>
  <c r="AA48" i="18"/>
  <c r="AB48" i="18"/>
  <c r="Z49" i="18"/>
  <c r="AA49" i="18"/>
  <c r="AB49" i="18"/>
  <c r="Z50" i="18"/>
  <c r="AA50" i="18"/>
  <c r="AB50" i="18"/>
  <c r="Z51" i="18"/>
  <c r="AA51" i="18"/>
  <c r="AB51" i="18"/>
  <c r="Z52" i="18"/>
  <c r="AA52" i="18"/>
  <c r="AB52" i="18"/>
  <c r="Z53" i="18"/>
  <c r="AA53" i="18"/>
  <c r="AB53" i="18"/>
  <c r="Z54" i="18"/>
  <c r="AA54" i="18"/>
  <c r="AB54" i="18"/>
  <c r="Z10" i="18"/>
  <c r="D27" i="17" l="1"/>
  <c r="E27" i="17"/>
  <c r="F27" i="17"/>
  <c r="G27" i="17"/>
  <c r="H27" i="17"/>
  <c r="I27" i="17"/>
  <c r="K27" i="17"/>
  <c r="L27" i="17"/>
  <c r="M27" i="17"/>
  <c r="N27" i="17"/>
  <c r="O27" i="17"/>
  <c r="P27" i="17"/>
  <c r="Q27" i="17"/>
  <c r="R27" i="17"/>
  <c r="S27" i="17"/>
  <c r="T27" i="17"/>
  <c r="U27" i="17"/>
  <c r="V27" i="17"/>
  <c r="W27" i="17"/>
  <c r="Y27" i="17"/>
  <c r="Z27" i="17"/>
  <c r="AA27" i="17"/>
  <c r="D10" i="17"/>
  <c r="E10" i="17"/>
  <c r="E9" i="17" s="1"/>
  <c r="F10" i="17"/>
  <c r="G10" i="17"/>
  <c r="H10" i="17"/>
  <c r="H9" i="17" s="1"/>
  <c r="I10" i="17"/>
  <c r="I9" i="17" s="1"/>
  <c r="K10" i="17"/>
  <c r="J10" i="17" s="1"/>
  <c r="L10" i="17"/>
  <c r="M10" i="17"/>
  <c r="M9" i="17" s="1"/>
  <c r="N10" i="17"/>
  <c r="O10" i="17"/>
  <c r="P10" i="17"/>
  <c r="Q10" i="17"/>
  <c r="R10" i="17"/>
  <c r="S10" i="17"/>
  <c r="T10" i="17"/>
  <c r="U10" i="17"/>
  <c r="V10" i="17"/>
  <c r="W10" i="17"/>
  <c r="Y10" i="17"/>
  <c r="Z10" i="17"/>
  <c r="AA10" i="17"/>
  <c r="J27" i="17" l="1"/>
  <c r="X10" i="17"/>
  <c r="P9" i="17"/>
  <c r="L9" i="17"/>
  <c r="C27" i="17"/>
  <c r="X27" i="17"/>
  <c r="D9" i="17"/>
  <c r="C9" i="17" s="1"/>
  <c r="C10" i="17"/>
  <c r="V9" i="17"/>
  <c r="O9" i="17"/>
  <c r="K9" i="17"/>
  <c r="G9" i="17"/>
  <c r="U9" i="17"/>
  <c r="Q9" i="17"/>
  <c r="T9" i="17"/>
  <c r="R9" i="17"/>
  <c r="N9" i="17"/>
  <c r="F9" i="17"/>
  <c r="AA9" i="17"/>
  <c r="W9" i="17"/>
  <c r="Y9" i="17"/>
  <c r="S9" i="17"/>
  <c r="Z9" i="17"/>
  <c r="AC12" i="17"/>
  <c r="AD12" i="17"/>
  <c r="AE12" i="17"/>
  <c r="AC13" i="17"/>
  <c r="AD13" i="17"/>
  <c r="AE13" i="17"/>
  <c r="AC14" i="17"/>
  <c r="AD14" i="17"/>
  <c r="AE14" i="17"/>
  <c r="AC15" i="17"/>
  <c r="AD15" i="17"/>
  <c r="AE15" i="17"/>
  <c r="AC16" i="17"/>
  <c r="AD16" i="17"/>
  <c r="AE16" i="17"/>
  <c r="AC17" i="17"/>
  <c r="AD17" i="17"/>
  <c r="AE17" i="17"/>
  <c r="AC18" i="17"/>
  <c r="AD18" i="17"/>
  <c r="AE18" i="17"/>
  <c r="AC19" i="17"/>
  <c r="AD19" i="17"/>
  <c r="AE19" i="17"/>
  <c r="AC20" i="17"/>
  <c r="AD20" i="17"/>
  <c r="AE20" i="17"/>
  <c r="AC21" i="17"/>
  <c r="AD21" i="17"/>
  <c r="AE21" i="17"/>
  <c r="AC22" i="17"/>
  <c r="AD22" i="17"/>
  <c r="AE22" i="17"/>
  <c r="AC23" i="17"/>
  <c r="AD23" i="17"/>
  <c r="AE23" i="17"/>
  <c r="AC24" i="17"/>
  <c r="AD24" i="17"/>
  <c r="AE24" i="17"/>
  <c r="AC25" i="17"/>
  <c r="AD25" i="17"/>
  <c r="AE25" i="17"/>
  <c r="AC26" i="17"/>
  <c r="AD26" i="17"/>
  <c r="AE26" i="17"/>
  <c r="AC28" i="17"/>
  <c r="AD28" i="17"/>
  <c r="AE28" i="17"/>
  <c r="AC29" i="17"/>
  <c r="AD29" i="17"/>
  <c r="AE29" i="17"/>
  <c r="AC30" i="17"/>
  <c r="AD30" i="17"/>
  <c r="AE30" i="17"/>
  <c r="AC31" i="17"/>
  <c r="AD31" i="17"/>
  <c r="AE31" i="17"/>
  <c r="AC32" i="17"/>
  <c r="AD32" i="17"/>
  <c r="AE32" i="17"/>
  <c r="AC33" i="17"/>
  <c r="AD33" i="17"/>
  <c r="AE33" i="17"/>
  <c r="AC34" i="17"/>
  <c r="AD34" i="17"/>
  <c r="AE34" i="17"/>
  <c r="AC35" i="17"/>
  <c r="AD35" i="17"/>
  <c r="AE35" i="17"/>
  <c r="AC36" i="17"/>
  <c r="AD36" i="17"/>
  <c r="AE36" i="17"/>
  <c r="AC37" i="17"/>
  <c r="AD37" i="17"/>
  <c r="AE37" i="17"/>
  <c r="AC38" i="17"/>
  <c r="AD38" i="17"/>
  <c r="AE38" i="17"/>
  <c r="AC39" i="17"/>
  <c r="AD39" i="17"/>
  <c r="AE39" i="17"/>
  <c r="AC40" i="17"/>
  <c r="AD40" i="17"/>
  <c r="AE40" i="17"/>
  <c r="AC41" i="17"/>
  <c r="AB41" i="17" s="1"/>
  <c r="AD41" i="17"/>
  <c r="AE41" i="17"/>
  <c r="AC42" i="17"/>
  <c r="AD42" i="17"/>
  <c r="AE42" i="17"/>
  <c r="AC43" i="17"/>
  <c r="AD43" i="17"/>
  <c r="AE43" i="17"/>
  <c r="AC44" i="17"/>
  <c r="AD44" i="17"/>
  <c r="AE44" i="17"/>
  <c r="AC45" i="17"/>
  <c r="AB45" i="17" s="1"/>
  <c r="AD45" i="17"/>
  <c r="AE45" i="17"/>
  <c r="AC46" i="17"/>
  <c r="AD46" i="17"/>
  <c r="AE46" i="17"/>
  <c r="AC47" i="17"/>
  <c r="AD47" i="17"/>
  <c r="AE47" i="17"/>
  <c r="AC48" i="17"/>
  <c r="AB48" i="17" s="1"/>
  <c r="AD48" i="17"/>
  <c r="AE48" i="17"/>
  <c r="AC49" i="17"/>
  <c r="AB49" i="17" s="1"/>
  <c r="AD49" i="17"/>
  <c r="AE49" i="17"/>
  <c r="AC50" i="17"/>
  <c r="AD50" i="17"/>
  <c r="AE50" i="17"/>
  <c r="AC51" i="17"/>
  <c r="AD51" i="17"/>
  <c r="AE51" i="17"/>
  <c r="AC52" i="17"/>
  <c r="AB52" i="17" s="1"/>
  <c r="AD52" i="17"/>
  <c r="AE52" i="17"/>
  <c r="AC53" i="17"/>
  <c r="AB53" i="17" s="1"/>
  <c r="AD53" i="17"/>
  <c r="AE53" i="17"/>
  <c r="AC54" i="17"/>
  <c r="AD54" i="17"/>
  <c r="AE54" i="17"/>
  <c r="AC55" i="17"/>
  <c r="AD55" i="17"/>
  <c r="AE55" i="17"/>
  <c r="AC56" i="17"/>
  <c r="AB56" i="17" s="1"/>
  <c r="AD56" i="17"/>
  <c r="AE56" i="17"/>
  <c r="AC57" i="17"/>
  <c r="AB57" i="17" s="1"/>
  <c r="AD57" i="17"/>
  <c r="AE57" i="17"/>
  <c r="AC58" i="17"/>
  <c r="AD58" i="17"/>
  <c r="AE58" i="17"/>
  <c r="AC59" i="17"/>
  <c r="AD59" i="17"/>
  <c r="AE59" i="17"/>
  <c r="AC60" i="17"/>
  <c r="AB60" i="17" s="1"/>
  <c r="AD60" i="17"/>
  <c r="AE60" i="17"/>
  <c r="AC61" i="17"/>
  <c r="AB61" i="17" s="1"/>
  <c r="AD61" i="17"/>
  <c r="AE61" i="17"/>
  <c r="AC62" i="17"/>
  <c r="AD62" i="17"/>
  <c r="AE62" i="17"/>
  <c r="AC63" i="17"/>
  <c r="AD63" i="17"/>
  <c r="AE63" i="17"/>
  <c r="AC64" i="17"/>
  <c r="AB64" i="17" s="1"/>
  <c r="AD64" i="17"/>
  <c r="AE64" i="17"/>
  <c r="AC65" i="17"/>
  <c r="AB65" i="17" s="1"/>
  <c r="AD65" i="17"/>
  <c r="AE65" i="17"/>
  <c r="AC66" i="17"/>
  <c r="AD66" i="17"/>
  <c r="AE66" i="17"/>
  <c r="AC11" i="17"/>
  <c r="AD11" i="17"/>
  <c r="AE11" i="17"/>
  <c r="AB25" i="17" l="1"/>
  <c r="AB17" i="17"/>
  <c r="AB13" i="17"/>
  <c r="J9" i="17"/>
  <c r="AB34" i="17"/>
  <c r="AB30" i="17"/>
  <c r="AB21" i="17"/>
  <c r="AB44" i="17"/>
  <c r="AB40" i="17"/>
  <c r="AB36" i="17"/>
  <c r="AB32" i="17"/>
  <c r="AB28" i="17"/>
  <c r="AB23" i="17"/>
  <c r="AB19" i="17"/>
  <c r="AB15" i="17"/>
  <c r="X9" i="17"/>
  <c r="AB37" i="17"/>
  <c r="AB33" i="17"/>
  <c r="AB29" i="17"/>
  <c r="AB24" i="17"/>
  <c r="AB20" i="17"/>
  <c r="AB16" i="17"/>
  <c r="AB12" i="17"/>
  <c r="AB62" i="17"/>
  <c r="AB58" i="17"/>
  <c r="AB54" i="17"/>
  <c r="AB50" i="17"/>
  <c r="AB46" i="17"/>
  <c r="AB42" i="17"/>
  <c r="AB38" i="17"/>
  <c r="AB66" i="17"/>
  <c r="AB11" i="17"/>
  <c r="AB63" i="17"/>
  <c r="AB59" i="17"/>
  <c r="AB55" i="17"/>
  <c r="AB51" i="17"/>
  <c r="AB47" i="17"/>
  <c r="AB43" i="17"/>
  <c r="AB39" i="17"/>
  <c r="AB35" i="17"/>
  <c r="AB31" i="17"/>
  <c r="AB26" i="17"/>
  <c r="AB22" i="17"/>
  <c r="AB18" i="17"/>
  <c r="AB14" i="17"/>
  <c r="AE10" i="17"/>
  <c r="AD10" i="17"/>
  <c r="AC10" i="17"/>
  <c r="AD27" i="17"/>
  <c r="AC27" i="17"/>
  <c r="AE27" i="17"/>
  <c r="AE126" i="13"/>
  <c r="AC9" i="17" l="1"/>
  <c r="AB10" i="17"/>
  <c r="AB27" i="17"/>
  <c r="AD9" i="17"/>
  <c r="AE9" i="17"/>
  <c r="AB9" i="17" l="1"/>
  <c r="U46" i="13"/>
  <c r="AA46" i="13" s="1"/>
  <c r="AF10" i="13" l="1"/>
  <c r="AF126" i="13"/>
  <c r="AD126" i="13" s="1"/>
  <c r="AB145" i="13"/>
  <c r="AC145" i="13"/>
  <c r="AE145" i="13"/>
  <c r="AF145" i="13"/>
  <c r="AB146" i="13"/>
  <c r="AC146" i="13"/>
  <c r="AE146" i="13"/>
  <c r="AF146" i="13"/>
  <c r="AB141" i="13"/>
  <c r="AC141" i="13"/>
  <c r="AE141" i="13"/>
  <c r="AF141" i="13"/>
  <c r="AB142" i="13"/>
  <c r="AC142" i="13"/>
  <c r="AE142" i="13"/>
  <c r="AF142" i="13"/>
  <c r="AB144" i="13"/>
  <c r="AC144" i="13"/>
  <c r="AE144" i="13"/>
  <c r="AF144" i="13"/>
  <c r="AB139" i="13"/>
  <c r="AC139" i="13"/>
  <c r="AE139" i="13"/>
  <c r="AF139" i="13"/>
  <c r="AB140" i="13"/>
  <c r="AC140" i="13"/>
  <c r="AE140" i="13"/>
  <c r="AF140" i="13"/>
  <c r="AB135" i="13"/>
  <c r="AC135" i="13"/>
  <c r="AE135" i="13"/>
  <c r="AF135" i="13"/>
  <c r="AB136" i="13"/>
  <c r="AC136" i="13"/>
  <c r="AE136" i="13"/>
  <c r="AF136" i="13"/>
  <c r="AB137" i="13"/>
  <c r="AC137" i="13"/>
  <c r="AE137" i="13"/>
  <c r="AF137" i="13"/>
  <c r="AB133" i="13"/>
  <c r="AC133" i="13"/>
  <c r="AE133" i="13"/>
  <c r="AF133" i="13"/>
  <c r="AB134" i="13"/>
  <c r="AC134" i="13"/>
  <c r="AE134" i="13"/>
  <c r="AF134" i="13"/>
  <c r="AB130" i="13"/>
  <c r="AC130" i="13"/>
  <c r="AE130" i="13"/>
  <c r="AF130" i="13"/>
  <c r="AB131" i="13"/>
  <c r="AC131" i="13"/>
  <c r="AE131" i="13"/>
  <c r="AF131" i="13"/>
  <c r="AB132" i="13"/>
  <c r="AC132" i="13"/>
  <c r="AE132" i="13"/>
  <c r="AF132" i="13"/>
  <c r="AB129" i="13"/>
  <c r="AC129" i="13"/>
  <c r="AE129" i="13"/>
  <c r="AF129" i="13"/>
  <c r="AF127" i="13"/>
  <c r="AE127" i="13"/>
  <c r="AD127" i="13" s="1"/>
  <c r="AC127" i="13"/>
  <c r="AB127" i="13"/>
  <c r="AE125" i="13"/>
  <c r="AF125" i="13"/>
  <c r="AC124" i="13"/>
  <c r="AC123" i="13"/>
  <c r="AB113" i="13"/>
  <c r="AC113" i="13"/>
  <c r="AE113" i="13"/>
  <c r="AF113" i="13"/>
  <c r="AB114" i="13"/>
  <c r="AC114" i="13"/>
  <c r="AB115" i="13"/>
  <c r="AC115" i="13"/>
  <c r="AB116" i="13"/>
  <c r="AC116" i="13"/>
  <c r="AB117" i="13"/>
  <c r="AC117" i="13"/>
  <c r="AB118" i="13"/>
  <c r="AC118" i="13"/>
  <c r="AE118" i="13"/>
  <c r="AF118" i="13"/>
  <c r="AB119" i="13"/>
  <c r="AC119" i="13"/>
  <c r="AE119" i="13"/>
  <c r="AF119" i="13"/>
  <c r="AB120" i="13"/>
  <c r="AE120" i="13"/>
  <c r="AF120" i="13"/>
  <c r="AB121" i="13"/>
  <c r="AC121" i="13"/>
  <c r="AE121" i="13"/>
  <c r="AF121" i="13"/>
  <c r="AB122" i="13"/>
  <c r="AC122" i="13"/>
  <c r="AE122" i="13"/>
  <c r="AD122" i="13" s="1"/>
  <c r="AF122" i="13"/>
  <c r="AB96" i="13"/>
  <c r="AC96" i="13"/>
  <c r="AC95" i="13" s="1"/>
  <c r="AE96" i="13"/>
  <c r="AE95" i="13" s="1"/>
  <c r="AF96" i="13"/>
  <c r="AB97" i="13"/>
  <c r="AC97" i="13"/>
  <c r="AF97" i="13"/>
  <c r="AD97" i="13" s="1"/>
  <c r="AB99" i="13"/>
  <c r="AC99" i="13"/>
  <c r="AE99" i="13"/>
  <c r="AF99" i="13"/>
  <c r="AB100" i="13"/>
  <c r="AC100" i="13"/>
  <c r="AE100" i="13"/>
  <c r="AF100" i="13"/>
  <c r="AB101" i="13"/>
  <c r="AC101" i="13"/>
  <c r="AE101" i="13"/>
  <c r="AF101" i="13"/>
  <c r="AB102" i="13"/>
  <c r="AC102" i="13"/>
  <c r="AE102" i="13"/>
  <c r="AF102" i="13"/>
  <c r="AB103" i="13"/>
  <c r="AC103" i="13"/>
  <c r="AE103" i="13"/>
  <c r="AF103" i="13"/>
  <c r="AB104" i="13"/>
  <c r="AC104" i="13"/>
  <c r="AB105" i="13"/>
  <c r="AC105" i="13"/>
  <c r="AB106" i="13"/>
  <c r="AC106" i="13"/>
  <c r="AE106" i="13"/>
  <c r="AF106" i="13"/>
  <c r="AB107" i="13"/>
  <c r="AC107" i="13"/>
  <c r="AE107" i="13"/>
  <c r="AF107" i="13"/>
  <c r="AB108" i="13"/>
  <c r="AC108" i="13"/>
  <c r="AE108" i="13"/>
  <c r="AF108" i="13"/>
  <c r="AB109" i="13"/>
  <c r="AC109" i="13"/>
  <c r="AE109" i="13"/>
  <c r="AF109" i="13"/>
  <c r="AB110" i="13"/>
  <c r="AC110" i="13"/>
  <c r="AE110" i="13"/>
  <c r="AF110" i="13"/>
  <c r="AB111" i="13"/>
  <c r="AC111" i="13"/>
  <c r="AE111" i="13"/>
  <c r="AF111" i="13"/>
  <c r="AB73" i="13"/>
  <c r="AC73" i="13"/>
  <c r="AE73" i="13"/>
  <c r="AF73" i="13"/>
  <c r="AB74" i="13"/>
  <c r="AC74" i="13"/>
  <c r="AE74" i="13"/>
  <c r="AF74" i="13"/>
  <c r="AB75" i="13"/>
  <c r="AC75" i="13"/>
  <c r="AE75" i="13"/>
  <c r="AF75" i="13"/>
  <c r="AB76" i="13"/>
  <c r="AC76" i="13"/>
  <c r="AE76" i="13"/>
  <c r="AF76" i="13"/>
  <c r="AB77" i="13"/>
  <c r="AC77" i="13"/>
  <c r="AE77" i="13"/>
  <c r="AF77" i="13"/>
  <c r="AB78" i="13"/>
  <c r="AC78" i="13"/>
  <c r="AE78" i="13"/>
  <c r="AF78" i="13"/>
  <c r="AB79" i="13"/>
  <c r="AC79" i="13"/>
  <c r="AE79" i="13"/>
  <c r="AF79" i="13"/>
  <c r="AB80" i="13"/>
  <c r="AC80" i="13"/>
  <c r="AE80" i="13"/>
  <c r="AF80" i="13"/>
  <c r="AB81" i="13"/>
  <c r="AC81" i="13"/>
  <c r="AE81" i="13"/>
  <c r="AF81" i="13"/>
  <c r="AB82" i="13"/>
  <c r="AC82" i="13"/>
  <c r="AE82" i="13"/>
  <c r="AF82" i="13"/>
  <c r="AB83" i="13"/>
  <c r="AC83" i="13"/>
  <c r="AE83" i="13"/>
  <c r="AF83" i="13"/>
  <c r="AB84" i="13"/>
  <c r="AC84" i="13"/>
  <c r="AE84" i="13"/>
  <c r="AF84" i="13"/>
  <c r="AB85" i="13"/>
  <c r="AC85" i="13"/>
  <c r="AE85" i="13"/>
  <c r="AF85" i="13"/>
  <c r="AB86" i="13"/>
  <c r="AC86" i="13"/>
  <c r="AE86" i="13"/>
  <c r="AF86" i="13"/>
  <c r="AB87" i="13"/>
  <c r="AC87" i="13"/>
  <c r="AE87" i="13"/>
  <c r="AD87" i="13" s="1"/>
  <c r="AB88" i="13"/>
  <c r="AC88" i="13"/>
  <c r="AE88" i="13"/>
  <c r="AF88" i="13"/>
  <c r="AB89" i="13"/>
  <c r="AC89" i="13"/>
  <c r="AE89" i="13"/>
  <c r="AF89" i="13"/>
  <c r="AB90" i="13"/>
  <c r="AC90" i="13"/>
  <c r="AE90" i="13"/>
  <c r="AF90" i="13"/>
  <c r="AB91" i="13"/>
  <c r="AC91" i="13"/>
  <c r="AE91" i="13"/>
  <c r="AF91" i="13"/>
  <c r="AB92" i="13"/>
  <c r="AC92" i="13"/>
  <c r="AE92" i="13"/>
  <c r="AF92" i="13"/>
  <c r="AB93" i="13"/>
  <c r="AC93" i="13"/>
  <c r="AE93" i="13"/>
  <c r="AF93" i="13"/>
  <c r="AB94" i="13"/>
  <c r="AC94" i="13"/>
  <c r="AE94" i="13"/>
  <c r="AF94" i="13"/>
  <c r="AE57" i="13"/>
  <c r="AB44" i="13"/>
  <c r="AC44" i="13"/>
  <c r="AE44" i="13"/>
  <c r="AF44" i="13"/>
  <c r="AB45" i="13"/>
  <c r="AC45" i="13"/>
  <c r="AE45" i="13"/>
  <c r="AF45" i="13"/>
  <c r="AB46" i="13"/>
  <c r="AC46" i="13"/>
  <c r="AE46" i="13"/>
  <c r="AD46" i="13" s="1"/>
  <c r="AB47" i="13"/>
  <c r="AC47" i="13"/>
  <c r="AE47" i="13"/>
  <c r="AD47" i="13" s="1"/>
  <c r="AB48" i="13"/>
  <c r="AC48" i="13"/>
  <c r="AF48" i="13"/>
  <c r="AD48" i="13" s="1"/>
  <c r="AB49" i="13"/>
  <c r="AC49" i="13"/>
  <c r="AE49" i="13"/>
  <c r="AF49" i="13"/>
  <c r="AB50" i="13"/>
  <c r="AC50" i="13"/>
  <c r="AE50" i="13"/>
  <c r="AF50" i="13"/>
  <c r="AB51" i="13"/>
  <c r="AC51" i="13"/>
  <c r="AE51" i="13"/>
  <c r="AF51" i="13"/>
  <c r="AB52" i="13"/>
  <c r="AC52" i="13"/>
  <c r="AE52" i="13"/>
  <c r="AF52" i="13"/>
  <c r="AB53" i="13"/>
  <c r="AC53" i="13"/>
  <c r="AE53" i="13"/>
  <c r="AF53" i="13"/>
  <c r="AB54" i="13"/>
  <c r="AC54" i="13"/>
  <c r="AE54" i="13"/>
  <c r="AF54" i="13"/>
  <c r="AB55" i="13"/>
  <c r="AC55" i="13"/>
  <c r="AE55" i="13"/>
  <c r="AF55" i="13"/>
  <c r="AB56" i="13"/>
  <c r="AC56" i="13"/>
  <c r="AE56" i="13"/>
  <c r="AF56" i="13"/>
  <c r="AB36" i="13"/>
  <c r="AC36" i="13"/>
  <c r="AE36" i="13"/>
  <c r="AF36" i="13"/>
  <c r="AB37" i="13"/>
  <c r="AC37" i="13"/>
  <c r="AF37" i="13"/>
  <c r="AD37" i="13" s="1"/>
  <c r="AB39" i="13"/>
  <c r="AC39" i="13"/>
  <c r="AE39" i="13"/>
  <c r="AF39" i="13"/>
  <c r="AB40" i="13"/>
  <c r="AC40" i="13"/>
  <c r="AE40" i="13"/>
  <c r="AF40" i="13"/>
  <c r="AB41" i="13"/>
  <c r="AC41" i="13"/>
  <c r="AE41" i="13"/>
  <c r="AF41" i="13"/>
  <c r="AB22" i="13"/>
  <c r="AC22" i="13"/>
  <c r="AE22" i="13"/>
  <c r="AD22" i="13" s="1"/>
  <c r="AB23" i="13"/>
  <c r="AC23" i="13"/>
  <c r="AE23" i="13"/>
  <c r="AD23" i="13" s="1"/>
  <c r="AB24" i="13"/>
  <c r="AC24" i="13"/>
  <c r="AE24" i="13"/>
  <c r="AD24" i="13" s="1"/>
  <c r="AB25" i="13"/>
  <c r="AC25" i="13"/>
  <c r="AE25" i="13"/>
  <c r="AD25" i="13" s="1"/>
  <c r="AB26" i="13"/>
  <c r="AC26" i="13"/>
  <c r="AE26" i="13"/>
  <c r="AD26" i="13" s="1"/>
  <c r="AB27" i="13"/>
  <c r="AC27" i="13"/>
  <c r="AB28" i="13"/>
  <c r="AC28" i="13"/>
  <c r="AE28" i="13"/>
  <c r="AD28" i="13" s="1"/>
  <c r="AB29" i="13"/>
  <c r="AC29" i="13"/>
  <c r="AE29" i="13"/>
  <c r="AD29" i="13" s="1"/>
  <c r="AB30" i="13"/>
  <c r="AC30" i="13"/>
  <c r="AE30" i="13"/>
  <c r="AD30" i="13" s="1"/>
  <c r="AB31" i="13"/>
  <c r="AC31" i="13"/>
  <c r="AE31" i="13"/>
  <c r="AD31" i="13" s="1"/>
  <c r="AB32" i="13"/>
  <c r="AC32" i="13"/>
  <c r="AE32" i="13"/>
  <c r="AD32" i="13" s="1"/>
  <c r="AC16" i="13"/>
  <c r="AE16" i="13"/>
  <c r="AB17" i="13"/>
  <c r="AC17" i="13"/>
  <c r="AE17" i="13"/>
  <c r="AD17" i="13" s="1"/>
  <c r="AB18" i="13"/>
  <c r="AC18" i="13"/>
  <c r="AE18" i="13"/>
  <c r="AD18" i="13" s="1"/>
  <c r="AB19" i="13"/>
  <c r="AC19" i="13"/>
  <c r="AE19" i="13"/>
  <c r="AD19" i="13" s="1"/>
  <c r="AB20" i="13"/>
  <c r="AC20" i="13"/>
  <c r="AE20" i="13"/>
  <c r="AD20" i="13" s="1"/>
  <c r="AB11" i="13"/>
  <c r="AC11" i="13"/>
  <c r="AB12" i="13"/>
  <c r="AC12" i="13"/>
  <c r="AE12" i="13"/>
  <c r="AE10" i="13" s="1"/>
  <c r="AC13" i="13"/>
  <c r="AD102" i="13" l="1"/>
  <c r="AD99" i="13"/>
  <c r="AB95" i="13"/>
  <c r="AE43" i="13"/>
  <c r="AE42" i="13" s="1"/>
  <c r="AD103" i="13"/>
  <c r="AF95" i="13"/>
  <c r="AC15" i="13"/>
  <c r="AE15" i="13"/>
  <c r="AC43" i="13"/>
  <c r="AF43" i="13"/>
  <c r="AF71" i="13"/>
  <c r="AB98" i="13"/>
  <c r="AC98" i="13"/>
  <c r="AB10" i="13"/>
  <c r="AD16" i="13"/>
  <c r="AD15" i="13" s="1"/>
  <c r="AD121" i="13"/>
  <c r="AD119" i="13"/>
  <c r="AD113" i="13"/>
  <c r="AD129" i="13"/>
  <c r="AD132" i="13"/>
  <c r="AD131" i="13"/>
  <c r="AD130" i="13"/>
  <c r="AD134" i="13"/>
  <c r="AD133" i="13"/>
  <c r="AD137" i="13"/>
  <c r="AD140" i="13"/>
  <c r="AD146" i="13"/>
  <c r="AB43" i="13"/>
  <c r="AC21" i="13"/>
  <c r="AB21" i="13"/>
  <c r="AD12" i="13"/>
  <c r="AD10" i="13" s="1"/>
  <c r="AC10" i="13"/>
  <c r="AB57" i="13"/>
  <c r="AF57" i="13"/>
  <c r="AC57" i="13"/>
  <c r="AD120" i="13"/>
  <c r="AD144" i="13"/>
  <c r="AD118" i="13"/>
  <c r="AD135" i="13"/>
  <c r="AD86" i="13"/>
  <c r="AD83" i="13"/>
  <c r="AD79" i="13"/>
  <c r="AD75" i="13"/>
  <c r="AD74" i="13"/>
  <c r="AD44" i="13"/>
  <c r="AD92" i="13"/>
  <c r="AD91" i="13"/>
  <c r="AD88" i="13"/>
  <c r="AD111" i="13"/>
  <c r="AD110" i="13"/>
  <c r="AD107" i="13"/>
  <c r="AD106" i="13"/>
  <c r="AD52" i="13"/>
  <c r="AD82" i="13"/>
  <c r="AD78" i="13"/>
  <c r="AD39" i="13"/>
  <c r="AD136" i="13"/>
  <c r="AD142" i="13"/>
  <c r="AD141" i="13"/>
  <c r="AD139" i="13"/>
  <c r="AD145" i="13"/>
  <c r="AD56" i="13"/>
  <c r="AD51" i="13"/>
  <c r="AD94" i="13"/>
  <c r="AD90" i="13"/>
  <c r="AD109" i="13"/>
  <c r="AD101" i="13"/>
  <c r="AD96" i="13"/>
  <c r="AD95" i="13" s="1"/>
  <c r="AD41" i="13"/>
  <c r="AD54" i="13"/>
  <c r="AD49" i="13"/>
  <c r="AD93" i="13"/>
  <c r="AD89" i="13"/>
  <c r="AD84" i="13"/>
  <c r="AD80" i="13"/>
  <c r="AD76" i="13"/>
  <c r="AD108" i="13"/>
  <c r="AD100" i="13"/>
  <c r="AD36" i="13"/>
  <c r="AD55" i="13"/>
  <c r="AD50" i="13"/>
  <c r="AD85" i="13"/>
  <c r="AD81" i="13"/>
  <c r="AD77" i="13"/>
  <c r="AD73" i="13"/>
  <c r="AD40" i="13"/>
  <c r="AD45" i="13"/>
  <c r="AD125" i="13"/>
  <c r="AD53" i="13"/>
  <c r="C98" i="13"/>
  <c r="D38" i="13"/>
  <c r="E38" i="13"/>
  <c r="F38" i="13"/>
  <c r="G38" i="13"/>
  <c r="H38" i="13"/>
  <c r="I38" i="13"/>
  <c r="J38" i="13"/>
  <c r="K38" i="13"/>
  <c r="L38" i="13"/>
  <c r="L34" i="13" s="1"/>
  <c r="L33" i="13" s="1"/>
  <c r="M38" i="13"/>
  <c r="N38" i="13"/>
  <c r="N34" i="13" s="1"/>
  <c r="N33" i="13" s="1"/>
  <c r="N8" i="13" s="1"/>
  <c r="O38" i="13"/>
  <c r="P38" i="13"/>
  <c r="Q38" i="13"/>
  <c r="R38" i="13"/>
  <c r="S38" i="13"/>
  <c r="T38" i="13"/>
  <c r="W38" i="13"/>
  <c r="Z38" i="13"/>
  <c r="C38" i="13"/>
  <c r="D35" i="13"/>
  <c r="D34" i="13" s="1"/>
  <c r="D33" i="13" s="1"/>
  <c r="D8" i="13" s="1"/>
  <c r="E35" i="13"/>
  <c r="E34" i="13" s="1"/>
  <c r="E33" i="13" s="1"/>
  <c r="E8" i="13" s="1"/>
  <c r="F35" i="13"/>
  <c r="F34" i="13" s="1"/>
  <c r="F33" i="13" s="1"/>
  <c r="G35" i="13"/>
  <c r="G34" i="13" s="1"/>
  <c r="G33" i="13" s="1"/>
  <c r="G8" i="13" s="1"/>
  <c r="H35" i="13"/>
  <c r="H34" i="13" s="1"/>
  <c r="H33" i="13" s="1"/>
  <c r="H8" i="13" s="1"/>
  <c r="I35" i="13"/>
  <c r="I34" i="13" s="1"/>
  <c r="I33" i="13" s="1"/>
  <c r="J35" i="13"/>
  <c r="J34" i="13" s="1"/>
  <c r="J33" i="13" s="1"/>
  <c r="J8" i="13" s="1"/>
  <c r="K35" i="13"/>
  <c r="K34" i="13" s="1"/>
  <c r="K33" i="13" s="1"/>
  <c r="K8" i="13" s="1"/>
  <c r="M35" i="13"/>
  <c r="O35" i="13"/>
  <c r="P35" i="13"/>
  <c r="Q35" i="13"/>
  <c r="R35" i="13"/>
  <c r="R34" i="13" s="1"/>
  <c r="R33" i="13" s="1"/>
  <c r="S35" i="13"/>
  <c r="T35" i="13"/>
  <c r="V35" i="13"/>
  <c r="W35" i="13"/>
  <c r="Y35" i="13"/>
  <c r="Z35" i="13"/>
  <c r="C35" i="13"/>
  <c r="C34" i="13" s="1"/>
  <c r="C33" i="13" s="1"/>
  <c r="AD43" i="13" l="1"/>
  <c r="AB9" i="13"/>
  <c r="AC9" i="13"/>
  <c r="S34" i="13"/>
  <c r="S33" i="13" s="1"/>
  <c r="S8" i="13" s="1"/>
  <c r="O34" i="13"/>
  <c r="O33" i="13" s="1"/>
  <c r="AC42" i="13"/>
  <c r="AB35" i="13"/>
  <c r="Q34" i="13"/>
  <c r="Q33" i="13" s="1"/>
  <c r="Q8" i="13" s="1"/>
  <c r="AF42" i="13"/>
  <c r="M34" i="13"/>
  <c r="M33" i="13" s="1"/>
  <c r="M8" i="13" s="1"/>
  <c r="AF35" i="13"/>
  <c r="T34" i="13"/>
  <c r="T33" i="13" s="1"/>
  <c r="T8" i="13" s="1"/>
  <c r="P34" i="13"/>
  <c r="P33" i="13" s="1"/>
  <c r="P8" i="13" s="1"/>
  <c r="Z34" i="13"/>
  <c r="Z33" i="13" s="1"/>
  <c r="AB42" i="13"/>
  <c r="AC38" i="13"/>
  <c r="W34" i="13"/>
  <c r="W33" i="13" s="1"/>
  <c r="AD57" i="13"/>
  <c r="AE35" i="13"/>
  <c r="AD35" i="13" s="1"/>
  <c r="X35" i="13"/>
  <c r="AF38" i="13"/>
  <c r="AC35" i="13"/>
  <c r="X16" i="13"/>
  <c r="X15" i="13" s="1"/>
  <c r="U12" i="13"/>
  <c r="U10" i="13" s="1"/>
  <c r="U23" i="13"/>
  <c r="U24" i="13"/>
  <c r="AA24" i="13" s="1"/>
  <c r="U25" i="13"/>
  <c r="AA25" i="13" s="1"/>
  <c r="U26" i="13"/>
  <c r="AA26" i="13" s="1"/>
  <c r="U27" i="13"/>
  <c r="AA27" i="13" s="1"/>
  <c r="U28" i="13"/>
  <c r="AA28" i="13" s="1"/>
  <c r="U29" i="13"/>
  <c r="AA29" i="13" s="1"/>
  <c r="U30" i="13"/>
  <c r="AA30" i="13" s="1"/>
  <c r="U31" i="13"/>
  <c r="AA31" i="13" s="1"/>
  <c r="U32" i="13"/>
  <c r="AA32" i="13" s="1"/>
  <c r="U36" i="13"/>
  <c r="AA36" i="13" s="1"/>
  <c r="U44" i="13"/>
  <c r="AA44" i="13" s="1"/>
  <c r="U45" i="13"/>
  <c r="AA45" i="13" s="1"/>
  <c r="U47" i="13"/>
  <c r="AA47" i="13" s="1"/>
  <c r="U52" i="13"/>
  <c r="AA52" i="13" s="1"/>
  <c r="U54" i="13"/>
  <c r="AA54" i="13" s="1"/>
  <c r="U55" i="13"/>
  <c r="AA55" i="13" s="1"/>
  <c r="U56" i="13"/>
  <c r="AA56" i="13" s="1"/>
  <c r="U74" i="13"/>
  <c r="AA74" i="13" s="1"/>
  <c r="U75" i="13"/>
  <c r="U76" i="13"/>
  <c r="U77" i="13"/>
  <c r="U78" i="13"/>
  <c r="U79" i="13"/>
  <c r="U81" i="13"/>
  <c r="AA81" i="13" s="1"/>
  <c r="U82" i="13"/>
  <c r="AA82" i="13" s="1"/>
  <c r="U83" i="13"/>
  <c r="AA83" i="13" s="1"/>
  <c r="U84" i="13"/>
  <c r="AA84" i="13" s="1"/>
  <c r="U85" i="13"/>
  <c r="AA85" i="13" s="1"/>
  <c r="U86" i="13"/>
  <c r="AA86" i="13" s="1"/>
  <c r="U87" i="13"/>
  <c r="AA87" i="13" s="1"/>
  <c r="U88" i="13"/>
  <c r="AA88" i="13" s="1"/>
  <c r="U89" i="13"/>
  <c r="AA89" i="13" s="1"/>
  <c r="U90" i="13"/>
  <c r="AA90" i="13" s="1"/>
  <c r="U91" i="13"/>
  <c r="AA91" i="13" s="1"/>
  <c r="U92" i="13"/>
  <c r="AA92" i="13" s="1"/>
  <c r="U93" i="13"/>
  <c r="AA93" i="13" s="1"/>
  <c r="U94" i="13"/>
  <c r="AA94" i="13" s="1"/>
  <c r="U96" i="13"/>
  <c r="U97" i="13"/>
  <c r="AA97" i="13" s="1"/>
  <c r="U99" i="13"/>
  <c r="U100" i="13"/>
  <c r="AA100" i="13" s="1"/>
  <c r="U101" i="13"/>
  <c r="AA101" i="13" s="1"/>
  <c r="U102" i="13"/>
  <c r="AA102" i="13" s="1"/>
  <c r="U103" i="13"/>
  <c r="AA103" i="13" s="1"/>
  <c r="AF104" i="13"/>
  <c r="U105" i="13"/>
  <c r="AA105" i="13" s="1"/>
  <c r="U106" i="13"/>
  <c r="AA106" i="13" s="1"/>
  <c r="U107" i="13"/>
  <c r="AA107" i="13" s="1"/>
  <c r="U108" i="13"/>
  <c r="AA108" i="13" s="1"/>
  <c r="U109" i="13"/>
  <c r="AA109" i="13" s="1"/>
  <c r="U110" i="13"/>
  <c r="AA110" i="13" s="1"/>
  <c r="U111" i="13"/>
  <c r="AA111" i="13" s="1"/>
  <c r="U113" i="13"/>
  <c r="AA113" i="13" s="1"/>
  <c r="U114" i="13"/>
  <c r="U115" i="13"/>
  <c r="AA115" i="13" s="1"/>
  <c r="U116" i="13"/>
  <c r="AA116" i="13" s="1"/>
  <c r="U117" i="13"/>
  <c r="AA117" i="13" s="1"/>
  <c r="U118" i="13"/>
  <c r="AA118" i="13" s="1"/>
  <c r="U121" i="13"/>
  <c r="AA121" i="13" s="1"/>
  <c r="U129" i="13"/>
  <c r="AA129" i="13" s="1"/>
  <c r="U130" i="13"/>
  <c r="AA130" i="13" s="1"/>
  <c r="U131" i="13"/>
  <c r="U132" i="13"/>
  <c r="AA132" i="13" s="1"/>
  <c r="U137" i="13"/>
  <c r="AA137" i="13" s="1"/>
  <c r="U141" i="13"/>
  <c r="AA141" i="13" s="1"/>
  <c r="AA144" i="13"/>
  <c r="U145" i="13"/>
  <c r="AA145" i="13" s="1"/>
  <c r="U146" i="13"/>
  <c r="AA146" i="13" s="1"/>
  <c r="U95" i="13" l="1"/>
  <c r="W8" i="13"/>
  <c r="AC8" i="13" s="1"/>
  <c r="AF34" i="13"/>
  <c r="AF33" i="13" s="1"/>
  <c r="U98" i="13"/>
  <c r="AC34" i="13"/>
  <c r="AC33" i="13" s="1"/>
  <c r="AD42" i="13"/>
  <c r="AA23" i="13"/>
  <c r="AA21" i="13" s="1"/>
  <c r="U21" i="13"/>
  <c r="AA12" i="13"/>
  <c r="AA10" i="13" s="1"/>
  <c r="U9" i="13"/>
  <c r="AA114" i="13"/>
  <c r="U112" i="13"/>
  <c r="U71" i="13"/>
  <c r="U57" i="13"/>
  <c r="Z105" i="13"/>
  <c r="Z98" i="13" s="1"/>
  <c r="AA99" i="13"/>
  <c r="AA98" i="13" s="1"/>
  <c r="Z27" i="13"/>
  <c r="Z21" i="13" s="1"/>
  <c r="Z9" i="13" s="1"/>
  <c r="Z117" i="13"/>
  <c r="AF117" i="13" s="1"/>
  <c r="Z116" i="13"/>
  <c r="Z115" i="13"/>
  <c r="AA96" i="13"/>
  <c r="AA95" i="13" s="1"/>
  <c r="AE104" i="13"/>
  <c r="AD104" i="13" s="1"/>
  <c r="U35" i="13"/>
  <c r="AA35" i="13" s="1"/>
  <c r="AA9" i="13" l="1"/>
  <c r="Z112" i="13"/>
  <c r="AF115" i="13"/>
  <c r="Y115" i="13"/>
  <c r="AF116" i="13"/>
  <c r="Y116" i="13"/>
  <c r="Y105" i="13"/>
  <c r="AF105" i="13"/>
  <c r="AF98" i="13" s="1"/>
  <c r="AF27" i="13"/>
  <c r="AF21" i="13" s="1"/>
  <c r="AF9" i="13" s="1"/>
  <c r="Y117" i="13"/>
  <c r="Y27" i="13"/>
  <c r="Y21" i="13" s="1"/>
  <c r="Y9" i="13" s="1"/>
  <c r="AF114" i="13"/>
  <c r="AE114" i="13"/>
  <c r="AD114" i="13" l="1"/>
  <c r="Z8" i="13"/>
  <c r="AF8" i="13" s="1"/>
  <c r="AE115" i="13"/>
  <c r="Y112" i="13"/>
  <c r="X105" i="13"/>
  <c r="X98" i="13" s="1"/>
  <c r="Y98" i="13"/>
  <c r="AE27" i="13"/>
  <c r="AE21" i="13" s="1"/>
  <c r="AE9" i="13" s="1"/>
  <c r="X115" i="13"/>
  <c r="AE105" i="13"/>
  <c r="AE116" i="13"/>
  <c r="AD116" i="13" s="1"/>
  <c r="X116" i="13"/>
  <c r="AE117" i="13"/>
  <c r="AD117" i="13" s="1"/>
  <c r="X117" i="13"/>
  <c r="X27" i="13"/>
  <c r="X21" i="13" s="1"/>
  <c r="X9" i="13" s="1"/>
  <c r="AF123" i="13"/>
  <c r="AF124" i="13"/>
  <c r="AE112" i="13" l="1"/>
  <c r="AF112" i="13"/>
  <c r="AD27" i="13"/>
  <c r="AD21" i="13" s="1"/>
  <c r="AD9" i="13" s="1"/>
  <c r="X112" i="13"/>
  <c r="AD115" i="13"/>
  <c r="AD105" i="13"/>
  <c r="AD98" i="13" s="1"/>
  <c r="AE98" i="13"/>
  <c r="AE124" i="13"/>
  <c r="AD124" i="13" s="1"/>
  <c r="AE123" i="13"/>
  <c r="AD123" i="13" s="1"/>
  <c r="AA51" i="13" l="1"/>
  <c r="V38" i="13"/>
  <c r="V34" i="13" s="1"/>
  <c r="V33" i="13" s="1"/>
  <c r="V8" i="13" s="1"/>
  <c r="AB8" i="13" s="1"/>
  <c r="Y38" i="13"/>
  <c r="U48" i="13"/>
  <c r="AA48" i="13" s="1"/>
  <c r="U43" i="13" l="1"/>
  <c r="U42" i="13" s="1"/>
  <c r="AA43" i="13"/>
  <c r="AA42" i="13" s="1"/>
  <c r="X38" i="13"/>
  <c r="X34" i="13" s="1"/>
  <c r="X33" i="13" s="1"/>
  <c r="X8" i="13" s="1"/>
  <c r="Y34" i="13"/>
  <c r="Y33" i="13" s="1"/>
  <c r="AE38" i="13"/>
  <c r="AB38" i="13"/>
  <c r="AB34" i="13" s="1"/>
  <c r="AB33" i="13" s="1"/>
  <c r="U38" i="13"/>
  <c r="Y8" i="13" l="1"/>
  <c r="AE8" i="13" s="1"/>
  <c r="AE34" i="13"/>
  <c r="AE33" i="13" s="1"/>
  <c r="AD38" i="13"/>
  <c r="AD34" i="13" s="1"/>
  <c r="AD33" i="13" s="1"/>
  <c r="AA38" i="13"/>
  <c r="AA34" i="13" s="1"/>
  <c r="AA33" i="13" s="1"/>
  <c r="U34" i="13"/>
  <c r="U33" i="13" s="1"/>
  <c r="U8" i="13" s="1"/>
  <c r="O80" i="13" l="1"/>
  <c r="L80" i="13"/>
  <c r="I80" i="13"/>
  <c r="F80" i="13"/>
  <c r="C80" i="13"/>
  <c r="AA80" i="13" s="1"/>
  <c r="E41" i="18" l="1"/>
  <c r="E9" i="18" s="1"/>
  <c r="Z9" i="18" s="1"/>
  <c r="Z41" i="18" l="1"/>
  <c r="I28" i="13"/>
  <c r="I21" i="13" s="1"/>
  <c r="I9" i="13" s="1"/>
  <c r="O137" i="13" l="1"/>
  <c r="L137" i="13"/>
  <c r="I137" i="13"/>
  <c r="I132" i="13" l="1"/>
  <c r="R131" i="13"/>
  <c r="L131" i="13"/>
  <c r="I131" i="13"/>
  <c r="F131" i="13"/>
  <c r="C131" i="13" l="1"/>
  <c r="R78" i="13"/>
  <c r="O78" i="13"/>
  <c r="L78" i="13"/>
  <c r="I78" i="13"/>
  <c r="F78" i="13"/>
  <c r="C78" i="13"/>
  <c r="AA78" i="13" s="1"/>
  <c r="R77" i="13"/>
  <c r="O77" i="13"/>
  <c r="L77" i="13"/>
  <c r="I77" i="13"/>
  <c r="F77" i="13"/>
  <c r="C77" i="13"/>
  <c r="AA77" i="13" s="1"/>
  <c r="R76" i="13"/>
  <c r="O76" i="13"/>
  <c r="L76" i="13"/>
  <c r="I76" i="13"/>
  <c r="F76" i="13"/>
  <c r="C76" i="13"/>
  <c r="AA76" i="13" s="1"/>
  <c r="R79" i="13"/>
  <c r="O79" i="13"/>
  <c r="L79" i="13"/>
  <c r="I79" i="13"/>
  <c r="F79" i="13"/>
  <c r="C79" i="13"/>
  <c r="AA79" i="13" s="1"/>
  <c r="R75" i="13"/>
  <c r="O75" i="13"/>
  <c r="L75" i="13"/>
  <c r="I75" i="13"/>
  <c r="F75" i="13"/>
  <c r="C75" i="13"/>
  <c r="L71" i="13" l="1"/>
  <c r="I71" i="13"/>
  <c r="C71" i="13"/>
  <c r="AA71" i="13" s="1"/>
  <c r="AA75" i="13"/>
  <c r="O71" i="13"/>
  <c r="F71" i="13"/>
  <c r="AD71" i="13" s="1"/>
  <c r="R71" i="13"/>
  <c r="AA131" i="13"/>
  <c r="R135" i="13"/>
  <c r="R112" i="13" s="1"/>
  <c r="O135" i="13"/>
  <c r="O112" i="13" s="1"/>
  <c r="O8" i="13" s="1"/>
  <c r="L135" i="13"/>
  <c r="L112" i="13" s="1"/>
  <c r="L8" i="13" s="1"/>
  <c r="I135" i="13"/>
  <c r="I112" i="13" s="1"/>
  <c r="I8" i="13" s="1"/>
  <c r="F135" i="13"/>
  <c r="F112" i="13" s="1"/>
  <c r="C135" i="13"/>
  <c r="AA135" i="13" s="1"/>
  <c r="R8" i="13" l="1"/>
  <c r="AD112" i="13"/>
  <c r="F8" i="13"/>
  <c r="AD8" i="13" s="1"/>
  <c r="C112" i="13"/>
  <c r="C8" i="13" s="1"/>
  <c r="AA8" i="13" s="1"/>
  <c r="AA16" i="13"/>
  <c r="AA112" i="13" l="1"/>
  <c r="AB16" i="13"/>
</calcChain>
</file>

<file path=xl/sharedStrings.xml><?xml version="1.0" encoding="utf-8"?>
<sst xmlns="http://schemas.openxmlformats.org/spreadsheetml/2006/main" count="602" uniqueCount="455">
  <si>
    <t>PHỤ LỤC I</t>
  </si>
  <si>
    <t>STT</t>
  </si>
  <si>
    <t>Tên đơn vị</t>
  </si>
  <si>
    <t>Ghi chú</t>
  </si>
  <si>
    <t>Tổng số</t>
  </si>
  <si>
    <t>Tổng cộng</t>
  </si>
  <si>
    <t>A</t>
  </si>
  <si>
    <t>CẤP TỈNH</t>
  </si>
  <si>
    <t>Lãnh đạo, Văn phòng Đoàn ĐBQH, HĐND tỉnh</t>
  </si>
  <si>
    <t>Sở Kế hoạch và Đầu tư</t>
  </si>
  <si>
    <t>Sở Tài chính</t>
  </si>
  <si>
    <t>Sở Nông nghiệp và Phát triển nông thôn</t>
  </si>
  <si>
    <t>Cơ quan Sở</t>
  </si>
  <si>
    <t>Văn phòng Sở</t>
  </si>
  <si>
    <t>Chi cục Thủy sản</t>
  </si>
  <si>
    <t>2.2</t>
  </si>
  <si>
    <t>Chi cục Chăn nuôi và Thú y</t>
  </si>
  <si>
    <t>Chi cục Phát triển nông thôn</t>
  </si>
  <si>
    <t>Chi cục Kiểm lâm</t>
  </si>
  <si>
    <t>Chi cục Thủy lợi</t>
  </si>
  <si>
    <t>Sở Y tế</t>
  </si>
  <si>
    <t>Chi cục An toàn vệ sinh thực phẩm</t>
  </si>
  <si>
    <t>Sở Lao động - Thương binh và Xã hội</t>
  </si>
  <si>
    <t>Sở Thông tin và Truyền thông</t>
  </si>
  <si>
    <t>Sở Xây dựng</t>
  </si>
  <si>
    <t>Sở Nội vụ</t>
  </si>
  <si>
    <t>Ban Tôn giáo</t>
  </si>
  <si>
    <t>Sở Ngoại vụ</t>
  </si>
  <si>
    <t>Sở Công Thương</t>
  </si>
  <si>
    <t>Sở Văn hóa, Thể thao và Du lịch</t>
  </si>
  <si>
    <t>Sở Khoa học và Công nghệ</t>
  </si>
  <si>
    <t>Sở Tư pháp</t>
  </si>
  <si>
    <t>Sở Giáo dục và Đào tạo</t>
  </si>
  <si>
    <t>Sở Tài nguyên và Môi trường</t>
  </si>
  <si>
    <t xml:space="preserve">Sở Giao thông vận tải </t>
  </si>
  <si>
    <t>Thanh tra tỉnh</t>
  </si>
  <si>
    <t xml:space="preserve">Ban Quản lý Khu kinh tế tỉnh </t>
  </si>
  <si>
    <t>VP Ban An toàn giao thông tỉnh</t>
  </si>
  <si>
    <t>B</t>
  </si>
  <si>
    <t>CẤP HUYỆN</t>
  </si>
  <si>
    <t>Huyện Kỳ Anh</t>
  </si>
  <si>
    <t>Thị xã Kỳ Anh</t>
  </si>
  <si>
    <t>Huyện Cẩm Xuyên</t>
  </si>
  <si>
    <t>Huyện Thạch Hà</t>
  </si>
  <si>
    <t>Huyện Can Lộc</t>
  </si>
  <si>
    <t>Thị xã Hồng Lĩnh</t>
  </si>
  <si>
    <t>Huyện Nghi Xuân</t>
  </si>
  <si>
    <t>Huyện Đức Thọ</t>
  </si>
  <si>
    <t>Huyện Hương Sơn</t>
  </si>
  <si>
    <t>Huyện Vũ Quang</t>
  </si>
  <si>
    <t>Huyện Hương Khê</t>
  </si>
  <si>
    <t>Huyện Lộc Hà</t>
  </si>
  <si>
    <t>PHỤ LỤC II</t>
  </si>
  <si>
    <t>(Kèm theo Quyết định số      /UBND-NC ngày     /      /2022 của Ủy ban nhân dân tỉnh)</t>
  </si>
  <si>
    <t>Tên cơ quan,
đơn vị trực thuộc</t>
  </si>
  <si>
    <t>Số người làm việc do NN cấp ngân sách</t>
  </si>
  <si>
    <t>Số người làm việc đơn vị tự đảm bảo kinh phí</t>
  </si>
  <si>
    <t>Biên chế</t>
  </si>
  <si>
    <t>HĐ 68</t>
  </si>
  <si>
    <t>I</t>
  </si>
  <si>
    <t>Đơn vị sự nghiệp lĩnh vực Giáo dục - Đào tạo, Dạy nghề</t>
  </si>
  <si>
    <t>Trường Đại học Hà Tĩnh</t>
  </si>
  <si>
    <t>Trường Cao đẳng Y tế</t>
  </si>
  <si>
    <t>Trường Cao đẳng Kỹ thuật Việt - Đức Hà Tĩnh</t>
  </si>
  <si>
    <t>Trường Cao đẳng Nguyễn Du</t>
  </si>
  <si>
    <t xml:space="preserve">Trường Trung cấp Kỹ nghệ </t>
  </si>
  <si>
    <t>Mầm non, phổ thông các cấp</t>
  </si>
  <si>
    <t>Biên chế bậc học Mầm non</t>
  </si>
  <si>
    <t>Biên chế bậc học tiểu học</t>
  </si>
  <si>
    <t>Biên chế bậc học Trung học cơ sở</t>
  </si>
  <si>
    <t>Biên chế bậc học Trung học phổ thông</t>
  </si>
  <si>
    <t>Trung tâm GDNN - GDTX cấp huyện</t>
  </si>
  <si>
    <t>Trung tâm GDNN - GDTX huyện Nghi Xuân</t>
  </si>
  <si>
    <t>Trung tâm GDNN - GDTX huyện Hương Khê</t>
  </si>
  <si>
    <t>Trung tâm GDNN - GDTX thị xã Kỳ Anh</t>
  </si>
  <si>
    <t>Trung tâm GDNN - GDTX huyện Can Lộc</t>
  </si>
  <si>
    <t>Trung tâm GDNN - GDTX huyện Vũ Quang</t>
  </si>
  <si>
    <t>Trung tâm GDNN - GDTX huyện Cẩm Xuyên</t>
  </si>
  <si>
    <t>Trung tâm GDNN - GDTX huyện Lộc Hà</t>
  </si>
  <si>
    <t>Trung tâm GDNN - GDTX huyện Hương Sơn</t>
  </si>
  <si>
    <t>Trung tâm GDNN - GDTX huyện Thạch Hà</t>
  </si>
  <si>
    <t>3.10</t>
  </si>
  <si>
    <t>Trung tâm GDNN - GDTX huyện Đức Thọ</t>
  </si>
  <si>
    <t>II</t>
  </si>
  <si>
    <t>Đơn vị sự nghiệp lĩnh vực Y tế</t>
  </si>
  <si>
    <t>Tuyến tỉnh</t>
  </si>
  <si>
    <t>Bệnh viện</t>
  </si>
  <si>
    <t>BV Phổi</t>
  </si>
  <si>
    <t>Bệnh viện Tâm  thần</t>
  </si>
  <si>
    <t>Trung tâm</t>
  </si>
  <si>
    <t>Trung tâm Kiểm soát bệnh tật</t>
  </si>
  <si>
    <t>Trung tâm Kiểm nghiệm Thuốc, Mỹ phẩm, Thực phẩm</t>
  </si>
  <si>
    <t>Trung tâm Pháp y và Giám định Y khoa</t>
  </si>
  <si>
    <t>Tuyến huyện</t>
  </si>
  <si>
    <t xml:space="preserve">Trung tâm Y tế </t>
  </si>
  <si>
    <t xml:space="preserve">TT Y tế huyện Kỳ Anh </t>
  </si>
  <si>
    <t xml:space="preserve">TT Y tế thị xã Kỳ Anh </t>
  </si>
  <si>
    <t>TT Y tế thị xã Hồng Lĩnh</t>
  </si>
  <si>
    <t>TT Y tế huyện Lộc Hà</t>
  </si>
  <si>
    <t>TT Y tế huyện Can Lộc</t>
  </si>
  <si>
    <t>TT Y tế huyện Đức Thọ</t>
  </si>
  <si>
    <t>TT Y tế huyện Vũ Quang</t>
  </si>
  <si>
    <t>TT Y tế huyện Cẩm Xuyên</t>
  </si>
  <si>
    <t>TT Y tế huyện Thạch Hà</t>
  </si>
  <si>
    <t>TT Y tế thành phố Hà Tĩnh</t>
  </si>
  <si>
    <t>TT Y tế huyện Hương Khê</t>
  </si>
  <si>
    <t>TT YT huyện Hương Sơn</t>
  </si>
  <si>
    <t>Trạm Y tế xã, phường, thị trấn</t>
  </si>
  <si>
    <t>Trạm Y tế xã thuộc huyện Kỳ Anh</t>
  </si>
  <si>
    <t>Trạm Y tế xã thuộc thị xã Kỳ Anh</t>
  </si>
  <si>
    <t xml:space="preserve">Trạm Y tế xã thuộc thị xã Hồng Lĩnh </t>
  </si>
  <si>
    <t>Trạm Y tế xã thuộc huyện Lộc Hà</t>
  </si>
  <si>
    <t>Trạm Y tế xã thuộc huyện Can Lộc</t>
  </si>
  <si>
    <t>Trạm Y tế xã thuộc huyện Đức Thọ</t>
  </si>
  <si>
    <t>Trạm Y tế xã thuộc huyện Nghi Xuân</t>
  </si>
  <si>
    <t>Trạm Y tế xã thuộc huyện Vũ Quang</t>
  </si>
  <si>
    <t>Trạm Y tế xã thuộc huyện Cẩm Xuyên</t>
  </si>
  <si>
    <t>Trạm Y tế xã thuộc huyện Thạch Hà</t>
  </si>
  <si>
    <t>Trạm Y tế xã thuộc huyện thành phố Hà Tĩnh</t>
  </si>
  <si>
    <t>Trạm Y tế xã thuộc huyện Hương Khê</t>
  </si>
  <si>
    <t>Trạm Y tế xã thuộc huyện Hương Sơn</t>
  </si>
  <si>
    <t>III</t>
  </si>
  <si>
    <t>Đơn vị sự nghiệp lĩnh vực văn hóa, Thể thao và Du lịch</t>
  </si>
  <si>
    <t>TT Văn hóa - Điện ảnh</t>
  </si>
  <si>
    <t>Bảo tàng tỉnh</t>
  </si>
  <si>
    <t>Thư viện tỉnh</t>
  </si>
  <si>
    <t>Ban Quản lý di tích Nguyễn Du</t>
  </si>
  <si>
    <t>Ban Quản lý di tích Trần Phú</t>
  </si>
  <si>
    <t>BQL Khu du lịch chùa Hương Tích</t>
  </si>
  <si>
    <t>BQL Khu du lịch Thiên Cầm</t>
  </si>
  <si>
    <t>Trung tâm Văn hóa - Truyền thông huyện Kỳ Anh</t>
  </si>
  <si>
    <t>Trung tâm Văn hóa - Truyền thông thị xã Kỳ Anh</t>
  </si>
  <si>
    <t>Trung tâm Văn hóa - Truyền thông thành phố Hà Tĩnh</t>
  </si>
  <si>
    <t>Trung tâm Văn hóa - Truyền thông huyện Thạch Hà</t>
  </si>
  <si>
    <t>Trung tâm Văn hóa - Truyền thông huyện Lộc Hà</t>
  </si>
  <si>
    <t>Trung tâm Văn hóa - Truyền thông huyện Can Lộc</t>
  </si>
  <si>
    <t>Trung tâm Văn hóa - Truyền thông huyện Hương Khê</t>
  </si>
  <si>
    <t>Trung tâm Văn hóa - Truyền thông huyện Hương Sơn</t>
  </si>
  <si>
    <t>Trung tâm Văn hóa - Truyền thông huyện Vũ Quang</t>
  </si>
  <si>
    <t>Trung tâm Văn hóa - Thông tin thị xã Hồng Lĩnh</t>
  </si>
  <si>
    <t>Trung tâm Văn hóa - Truyền thông huyện Đức Thọ</t>
  </si>
  <si>
    <t>Trung tâm Văn hóa - Truyền thông huyện Nghi Xuân</t>
  </si>
  <si>
    <t>IV</t>
  </si>
  <si>
    <t>Đơn vị sự nghiệp lĩnh vực Thông tin và Truyền thông</t>
  </si>
  <si>
    <t>Đài Phát thanh - Truyền hình tỉnh</t>
  </si>
  <si>
    <t>Trung tâm Công báo - Tin học</t>
  </si>
  <si>
    <t>V</t>
  </si>
  <si>
    <t>Đơn vị sự nghiệp lĩnh vực nghiên cứu khoa học</t>
  </si>
  <si>
    <t>Trung tâm Ứng dụng KHKT &amp; BVCTVN Kỳ Anh</t>
  </si>
  <si>
    <t>Trung tâm Ứng dụng KHKT &amp; BVCTVN TX. Kỳ Anh</t>
  </si>
  <si>
    <t>Trung tâm Ứng dụng KHKT &amp; BVCTVN Cẩm Xuyên</t>
  </si>
  <si>
    <t>Trung tâm Ứng dụng KHKT &amp; BVCTVN TP Hà Tĩnh</t>
  </si>
  <si>
    <t>Trung tâm Ứng dụng KHKT &amp; BVCTVN Hương Khê</t>
  </si>
  <si>
    <t>Trung tâm Ứng dụng KHKT &amp; BVCTVN Thạch Hà</t>
  </si>
  <si>
    <t>Trung tâm Ứng dụng KHKT &amp; BVCTVN Can Lộc</t>
  </si>
  <si>
    <t>Trung tâm Ứng dụng KHKT &amp; BVCTVN TX. Hồng Lĩnh</t>
  </si>
  <si>
    <t>Trung tâm Ứng dụng KHKT &amp; BVCTVN Nghi Xuân</t>
  </si>
  <si>
    <t>Trung tâm Ứng dụng KHKT &amp; BVCTVN Đức Thọ</t>
  </si>
  <si>
    <t>Trung tâm Ứng dụng KHKT &amp; BVCTVN Hương Sơn</t>
  </si>
  <si>
    <t>Trung tâm Ứng dụng KHKT &amp; BVCTVN Vũ Quang</t>
  </si>
  <si>
    <t>Trung tâm Ứng dụng KHKT &amp; BVCTVN Lộc Hà</t>
  </si>
  <si>
    <t>VI</t>
  </si>
  <si>
    <t>Đơn vị sự nghiệp kinh tế và sự nghiệp khác</t>
  </si>
  <si>
    <t>Trung tâm Lưu trữ lịch sử tỉnh</t>
  </si>
  <si>
    <t>Ban Quản lý khu vực mỏ sắt Thạch Khê</t>
  </si>
  <si>
    <t>Văn phòng đại diện Hội đồng Quản lý lưu vực sông Cả tại Hà Tĩnh (Chi cục Thủy lợi)</t>
  </si>
  <si>
    <t>Trung tâm Khuyến nông</t>
  </si>
  <si>
    <t>Trung tâm Nước sạch và Vệ sinh môi trường nông thôn</t>
  </si>
  <si>
    <t>Ban Quản lý các cảng cá, bến cá</t>
  </si>
  <si>
    <t>Vườn Quốc gia Vũ Quang</t>
  </si>
  <si>
    <t>Ban Quản lý Khu bảo tồn thiên nhiên Kẻ Gỗ</t>
  </si>
  <si>
    <t>Ban Quản lý rừng phòng hộ Hương Khê</t>
  </si>
  <si>
    <t>Ban Quản lý rừng phòng hộ sông Ngàn Phố</t>
  </si>
  <si>
    <t>Ban Quản lý rừng phòng hộ Nam Hà Tĩnh</t>
  </si>
  <si>
    <t>Ban Quản lý rừng phòng hộ Hồng Lĩnh</t>
  </si>
  <si>
    <t>Trung tâm Phát triển quỹ đất và Kỹ thuật địa chính</t>
  </si>
  <si>
    <t>Phòng Công chứng số 1</t>
  </si>
  <si>
    <t>Phòng Công chứng số 2</t>
  </si>
  <si>
    <t>Trung tâm Dịch vụ đấu giá tài sản tỉnh</t>
  </si>
  <si>
    <t>Trung tâm chữa bệnh giáo dục lao động xã hội</t>
  </si>
  <si>
    <t>Làng trẻ em mồ côi</t>
  </si>
  <si>
    <t>Trung tâm điều dưỡng NCC và BTXH</t>
  </si>
  <si>
    <t>Trung tâm Xúc tiến đầu tư và Cung ứng dịch vụ KKT tỉnh Hà Tĩnh</t>
  </si>
  <si>
    <t>Trung tâm Hỗ trợ phát triển doanh nghiệp và Xúc tiến đầu tư</t>
  </si>
  <si>
    <t>Trung tâm Tư vấn và dịch vụ tài chính</t>
  </si>
  <si>
    <t>Trung tâm Khuyến công và Xúc tiến thương mại</t>
  </si>
  <si>
    <t>BC Phụ trách giải phòng mặt bằng huyện Thạch Hà</t>
  </si>
  <si>
    <t>Hội đồng Bồi thường, Hỗ trợ - Tái định cư thị xã Kỳ Anh</t>
  </si>
  <si>
    <t>Trung tâm Dịch vụ hạ tầng và môi trường đô thị thị xã Kỳ Anh</t>
  </si>
  <si>
    <t>Đội Quản lý trật tự đô thị thị xã Hồng Lĩnh</t>
  </si>
  <si>
    <t>Đội Quản lý trật tự đô thị thị xã Kỳ Anh</t>
  </si>
  <si>
    <t>PHỤ LỤC III</t>
  </si>
  <si>
    <t>TT</t>
  </si>
  <si>
    <t>TÊN ĐƠN VỊ</t>
  </si>
  <si>
    <t xml:space="preserve">Biên chế do NN cấp ngân sách </t>
  </si>
  <si>
    <t>Biên chế đơn vị tự đảm bảo kinh phí</t>
  </si>
  <si>
    <t>Hỗ trợ bằng NSNN</t>
  </si>
  <si>
    <t>TỔNG CỘNG</t>
  </si>
  <si>
    <t xml:space="preserve">Biên chế chuyên trách đoàn kết công giáo </t>
  </si>
  <si>
    <t xml:space="preserve">Quỹ Phát triển phụ nữ Hà Tĩnh </t>
  </si>
  <si>
    <t>Hội Chữ thập đỏ tỉnh</t>
  </si>
  <si>
    <t>Hội Người mù</t>
  </si>
  <si>
    <t>Hội Liên hiệp Văn học nghệ thuật</t>
  </si>
  <si>
    <t>Liên hiệp các Hội KH-KT</t>
  </si>
  <si>
    <t>Liên hiệp các tổ chức hữu nghị</t>
  </si>
  <si>
    <t>Hội Đông y</t>
  </si>
  <si>
    <t>Hội Nhà báo</t>
  </si>
  <si>
    <t>Hội Luật gia</t>
  </si>
  <si>
    <t>Liên minh các Hợp tác xã</t>
  </si>
  <si>
    <t>Hội Khuyến học</t>
  </si>
  <si>
    <t>Hội người cao tuổi tỉnh</t>
  </si>
  <si>
    <t>Hội Cựu thanh niên xung phong tỉnh</t>
  </si>
  <si>
    <t>Hội Nạn nhân chất độc da cam/Dioxin</t>
  </si>
  <si>
    <t>Hội Bảo trợ người khuyết tật và trẻ mồ côi</t>
  </si>
  <si>
    <t>Hội Chữ thập đỏ huyện Kỳ Anh</t>
  </si>
  <si>
    <t>Hội Chữ thập đỏ thị xã Kỳ Anh</t>
  </si>
  <si>
    <t>Hội Chữ thập đỏ huyện Cẩm Xuyên</t>
  </si>
  <si>
    <t>Hội Chữ thập đỏ thành phố Hà Tĩnh</t>
  </si>
  <si>
    <t>Hội Chữ thập đỏ huyện Hương Khê</t>
  </si>
  <si>
    <t>Hội Chữ thập đỏ huyện Thạch Hà</t>
  </si>
  <si>
    <t>Hội Chữ thập đỏ huyện Can Lộc</t>
  </si>
  <si>
    <t>Hội Chữ thập đỏ thị xã Hồng Lĩnh</t>
  </si>
  <si>
    <t>Hội Chữ thập đỏ huyện Nghi Xuân</t>
  </si>
  <si>
    <t>Hội Chữ thập đỏ huyện Đức Thọ</t>
  </si>
  <si>
    <t>Hội Chữ thập đỏ huyện Hương Sơn</t>
  </si>
  <si>
    <t>Hội Chữ thập đỏ huyện Vũ Quang</t>
  </si>
  <si>
    <t>Hội Chữ thập đỏ huyện Lộc Hà</t>
  </si>
  <si>
    <t>Hội Người mù huyện Kỳ Anh</t>
  </si>
  <si>
    <t>Hội Người mù thị xã Kỳ Anh</t>
  </si>
  <si>
    <t>Hội Người mù huyện Cẩm Xuyên</t>
  </si>
  <si>
    <t>Hội Người mù thành phố Hà Tĩnh</t>
  </si>
  <si>
    <t>Hội Người mù huyện Hương Khê</t>
  </si>
  <si>
    <t>Hội Người mù huyện Thạch Hà</t>
  </si>
  <si>
    <t>Hội Người mù huyện Can Lộc</t>
  </si>
  <si>
    <t>Hội Người mù thị xã Hồng Lĩnh</t>
  </si>
  <si>
    <t>Hội Người mù huyện Nghi Xuân</t>
  </si>
  <si>
    <t>Hội Người mù huyện Đức Thọ</t>
  </si>
  <si>
    <t>Hội Người mù huyện Hương Sơn</t>
  </si>
  <si>
    <t>Hội Người mù huyện Vũ Quang</t>
  </si>
  <si>
    <t>Hội Người mù huyện Lộc Hà</t>
  </si>
  <si>
    <t>Hội người cao tuổi huyện Kỳ Anh</t>
  </si>
  <si>
    <t>Hội người cao tuổi thị xã Kỳ Anh</t>
  </si>
  <si>
    <t>Hội người cao tuổi huyện Cẩm Xuyên</t>
  </si>
  <si>
    <t>Hội người cao tuổi thành phố Hà Tĩnh</t>
  </si>
  <si>
    <t>Hội người cao tuổi huyện Hương Khê</t>
  </si>
  <si>
    <t>Hội người cao tuổi huyện Thạch Hà</t>
  </si>
  <si>
    <t>Hội người cao tuổi huyện Can Lộc</t>
  </si>
  <si>
    <t>Hội người cao tuổi thị xã Hồng Lĩnh</t>
  </si>
  <si>
    <t>Hội người cao tuổi huyện Nghi Xuân</t>
  </si>
  <si>
    <t>Hội người cao tuổi huyện Đức Thọ</t>
  </si>
  <si>
    <t>Hội người cao tuổi huyện Hương Sơn</t>
  </si>
  <si>
    <t>Hội người cao tuổi huyện Vũ Quang</t>
  </si>
  <si>
    <t>Hội người cao tuổi huyện Lộc Hà</t>
  </si>
  <si>
    <t>PHỤ LỤC VIII</t>
  </si>
  <si>
    <t>Tổng</t>
  </si>
  <si>
    <t>Bệnh viện Đa khoa tỉnh</t>
  </si>
  <si>
    <t>BV Y học Cổ truyền</t>
  </si>
  <si>
    <t>BV Phục hồi chức năng</t>
  </si>
  <si>
    <t>Bệnh viện Mắt</t>
  </si>
  <si>
    <t>BV Đa khoa thị xã Kỳ Anh</t>
  </si>
  <si>
    <t>Trung tâm Công nghệ thông tin và Truyền thông</t>
  </si>
  <si>
    <t>Viện Quy hoạch kiến trúc xây dựng</t>
  </si>
  <si>
    <t>Trung tâm Ứng dụng Tiến bộ Khoa học và Công nghệ</t>
  </si>
  <si>
    <t>Trung tâm Kỹ thuật Tiêu chuẩn Đo lường Chất lượng</t>
  </si>
  <si>
    <t>Trung tâm Nghiên cứu Phát triển Nấm và Tài nguyên sinh vật</t>
  </si>
  <si>
    <t>Ban Quản lý dự án đầu tư xây dựng công trình giao thông tỉnh</t>
  </si>
  <si>
    <t>Ban Quản lý dự án đầu tư xây dựng công trình Nông nghiệp và Phát triển nông thôn</t>
  </si>
  <si>
    <t>Ban Quản lý dự án đầu tư xây dựng công trình Dân dụng và Công nghiệp tỉnh</t>
  </si>
  <si>
    <t xml:space="preserve">Ban Quản lý dự án đầu tư xây dựng khu vực Khu kinh tế tỉnh </t>
  </si>
  <si>
    <t>Trung tâm Quan trắc Tài nguyên và Môi trường</t>
  </si>
  <si>
    <t>Trung tâm Kiểm định chất lượng công trình xây dựng</t>
  </si>
  <si>
    <t>Ban Dịch vụ tang lễ và Quản lý nghĩa trang thành phố</t>
  </si>
  <si>
    <t>Ban QLDA ĐTXD huyện Kỳ Anh</t>
  </si>
  <si>
    <t>Ban QLDA ĐTXD thị xã Kỳ Anh</t>
  </si>
  <si>
    <t>Ban QLDA ĐTXD huyện Cẩm Xuyên</t>
  </si>
  <si>
    <t>Ban QLDA ĐTXD huyện Thạch Hà</t>
  </si>
  <si>
    <t>Ban QLDA ĐTXD huyện Can Lộc</t>
  </si>
  <si>
    <t>Ban QLDA ĐTXD huyện Lộc Hà</t>
  </si>
  <si>
    <t>Ban QLDA ĐTXD thị xã Hồng Lĩnh</t>
  </si>
  <si>
    <t>Ban QLDA ĐTXD  huyện Nghi Xuân</t>
  </si>
  <si>
    <t>Ban QLDA ĐTXD huyện Đức Thọ</t>
  </si>
  <si>
    <t>Ban QLDA ĐTXD huyện Hương Sơn</t>
  </si>
  <si>
    <t>Ban QLDA ĐTXD huyện Vũ Quang</t>
  </si>
  <si>
    <t>Ban QLDA ĐTXD huyện Hương Khê</t>
  </si>
  <si>
    <t>Trường Trung cấp nghề</t>
  </si>
  <si>
    <t>Văn phòng Đăng ký đất đai</t>
  </si>
  <si>
    <t>Trung tâm Dịch vụ việc làm</t>
  </si>
  <si>
    <t>Chi cục Dân số - Kế hoạch hóa gia đình</t>
  </si>
  <si>
    <t>Ban TĐ-KT</t>
  </si>
  <si>
    <t xml:space="preserve">Văn phòng Sở </t>
  </si>
  <si>
    <t>Chi cục Tiêu chuẩn Đo lường Chất lượng</t>
  </si>
  <si>
    <t>14.1</t>
  </si>
  <si>
    <t>14.2</t>
  </si>
  <si>
    <t xml:space="preserve">Trung tâm Dịch thuật - Dịch vụ Đối ngoại </t>
  </si>
  <si>
    <t>Nhà hát Nghệ thuật Truyền thống Hà Tĩnh</t>
  </si>
  <si>
    <t>Trung tâm Huấn luyện và Thi đấu thể dục thể thao</t>
  </si>
  <si>
    <t>Ban Quản lý di tích Cố Tổng Bí thư Hà Huy Tập</t>
  </si>
  <si>
    <t>Trung tâm Trợ giúp pháp lý Nhà nước</t>
  </si>
  <si>
    <t>TT  Bồi dưỡng nghiệp vụ sư phạm và GDTXTỉnh</t>
  </si>
  <si>
    <t>Trung tâm Tư vấn Kỹ thuật Giao thông</t>
  </si>
  <si>
    <t>Ban Quản lý Bến Xe</t>
  </si>
  <si>
    <t>Trung tâm Văn hóa - Truyền thông huyện Cẩm Xuyên</t>
  </si>
  <si>
    <t>Ban Quản lý dự án đầu tư xây dựng và Phát triển quỹ đất thành phố Hà Tĩnh</t>
  </si>
  <si>
    <t>Ban Quản lý dịch vụ công ích và trật tự đô thị thành phố</t>
  </si>
  <si>
    <t>Chi cục Trồng trọt và BVTV</t>
  </si>
  <si>
    <t>Chi cục Quản lý chất lượng Nông lâm sản và Thủy sản</t>
  </si>
  <si>
    <t>Trung tâm Điều tra, quy hoạch, thiết kế nông nghiệp nông thôn</t>
  </si>
  <si>
    <t>5.1</t>
  </si>
  <si>
    <t>5.2</t>
  </si>
  <si>
    <t>5.3</t>
  </si>
  <si>
    <t>5.4</t>
  </si>
  <si>
    <t>5.5</t>
  </si>
  <si>
    <t>5.6</t>
  </si>
  <si>
    <t>5.7</t>
  </si>
  <si>
    <t>5.8</t>
  </si>
  <si>
    <t>Đơn vị đề xuất 2024</t>
  </si>
  <si>
    <t>Số người làm việc có mặt tính đến 31/12/2023</t>
  </si>
  <si>
    <t>Đơn vị đề xuất Kế hoạch số người làm việc năm 2024</t>
  </si>
  <si>
    <t>Số người làm việc giao 2023</t>
  </si>
  <si>
    <t>Thẩm định 2024</t>
  </si>
  <si>
    <t>Lộc Hà cắt bằng số hiện có</t>
  </si>
  <si>
    <t>Giảm 1 bằng hiện có vì định mức theo TT 03 là 21 (không bao gồm bệnh viện)</t>
  </si>
  <si>
    <t>Giảm 1/2 chỉ tiêu TGBC 10%</t>
  </si>
  <si>
    <t>Thạch Hà cắt bằng hiện có</t>
  </si>
  <si>
    <t>Lộc Hà cắt bằng hiện có</t>
  </si>
  <si>
    <t>Giảm 1 để đảm bảo chỉ tiêu TGBC 10%</t>
  </si>
  <si>
    <t>Giảm 1/2 chỉ tiêu TGBC giai đoạn chưa thực hiện (chuyển sang tự chủ)</t>
  </si>
  <si>
    <t>Giảm 1 bằng hiện có vì định mức theo TT 03 là 25 (không bao gồm bệnh viện); BV giữ nguyên</t>
  </si>
  <si>
    <t>3.1</t>
  </si>
  <si>
    <t>3.2</t>
  </si>
  <si>
    <t>3.3</t>
  </si>
  <si>
    <t>3.4</t>
  </si>
  <si>
    <t>3.5</t>
  </si>
  <si>
    <t>2.1</t>
  </si>
  <si>
    <t>3.6</t>
  </si>
  <si>
    <t>3.7</t>
  </si>
  <si>
    <t>3.8</t>
  </si>
  <si>
    <t>3.9</t>
  </si>
  <si>
    <t>1.1</t>
  </si>
  <si>
    <t>1.2</t>
  </si>
  <si>
    <t>Đại học, Cao đẳng</t>
  </si>
  <si>
    <t>1.3</t>
  </si>
  <si>
    <t>1.4</t>
  </si>
  <si>
    <t>Tăng, giảm giữa kế hoạch biên chế năm 2024 so với biên chế được giao năm 2023</t>
  </si>
  <si>
    <t>HĐ 111</t>
  </si>
  <si>
    <t>Đơn vị đề nghị 2024</t>
  </si>
  <si>
    <t>Giao năm 2023</t>
  </si>
  <si>
    <t>Có mặt đến 31/12/2023</t>
  </si>
  <si>
    <t>KẾ HOẠCH BIÊN CHẾ CÔNG CHỨC TRONG CƠ QUAN, TỔ CHỨC HÀNH CHÍNH NĂM 2024</t>
  </si>
  <si>
    <t>Ban quản lý dịch vụ công ích và các điểm du lịch huyện Nghi Xuân </t>
  </si>
  <si>
    <t>Tên cơ quan,
đơn vị (tự chủ nhóm II)</t>
  </si>
  <si>
    <t>Tính theo định mức của TT 03 nhưng hiện có hiện nay quá thấp nên đề nghị giữ nguyên như giao 2023</t>
  </si>
  <si>
    <t>Tăng theo đề xuất vì hiện có bằng giao 2023</t>
  </si>
  <si>
    <t>Hiện có bằng giao; thống nhất cho bổ sung</t>
  </si>
  <si>
    <t>-</t>
  </si>
  <si>
    <t>Giảm theo đề nghị của đơn vị</t>
  </si>
  <si>
    <t>Đơn vị đề nghị Kế hoạch số lượng người làm việc năm 2024</t>
  </si>
  <si>
    <t xml:space="preserve">Thống nhất tăng như đề xuất </t>
  </si>
  <si>
    <t>Thống nhất tăng do nhập đơn vị và chuyển biên chế ngân sách sang tự chủ</t>
  </si>
  <si>
    <t>Thống nhất tăng 3/6 so với đề xuất vì hiện có chưa đủ 100%</t>
  </si>
  <si>
    <t>Hiện có 15/15, thống nhất tăng 3/5 so với đề xuất</t>
  </si>
  <si>
    <t>Tăng, giảm giữa KH giao năm 2024 so với giao năm 2023</t>
  </si>
  <si>
    <t>Trung tâm CTXH GDNN cho NKT</t>
  </si>
  <si>
    <t>Tại Quyết định 880 dự kiến tự chủ 100% từ năm 2025; giảm theo lộ trình 50% biên chế ngân sách vào năm 2024; 50% còn lại vào năm 2025</t>
  </si>
  <si>
    <t xml:space="preserve">Tại Quyết định 880 dự kiến tự chủ 100% từ năm 2024; giảm hết biên chế ngân sách, chuyển sang tự chủ </t>
  </si>
  <si>
    <t>Giảm 35 bc ngân sách chuyển qua tự chủ do tính theo tỉ lệ tự chủ 34%</t>
  </si>
  <si>
    <t>Tự chủ 63% (giảm 2 bc ngân sách; trong đó đơn vị đề xuất giảm 2 hợp đồng; như vậy giảm tổng 2bc, 2 hđ)</t>
  </si>
  <si>
    <t>Giảm 25 bc ngân sách chuyển qua tự chủ do tính theo tỉ lệ tự chủ 77%</t>
  </si>
  <si>
    <t>Định mức khối dự phòng, dân số theo TT03 là 25 người. Tuy nhiên giảm bằng hiện có do nhập huyện</t>
  </si>
  <si>
    <t xml:space="preserve">Ban Bồi thường hỗ trợ tái định cư thành phố Hà Tĩnh </t>
  </si>
  <si>
    <t>BV Đa khoa huyện Cẩm Xuyên</t>
  </si>
  <si>
    <t>Bệnh viện đa khoa huyện Đức Thọ</t>
  </si>
  <si>
    <t>BV đa khoa huyện Lộc Hà</t>
  </si>
  <si>
    <t>BV đa khoa huyện Hương Khê</t>
  </si>
  <si>
    <t>Bệnh viện đa khoa TP</t>
  </si>
  <si>
    <t xml:space="preserve">Nhập đơn vị Ban Bồi thường hỗ trợ tái định cư thành phố Hà Tĩnh; chuyển 2 biên chế ngân sách, 2 bc tự chủ của đơn vị cũ thành biên chế tự chủ đơn vị mới; </t>
  </si>
  <si>
    <t>Tổng chung tăng bc tự chủ vì chuyển 5 bv ở PL 8 nhập vào TTYT PL2 (tập trung khối Y tế); còn lại các đơn vị khác có tăng nhưng ít</t>
  </si>
  <si>
    <t xml:space="preserve">Giảm tự chủ do chuyển 5 bệnh viện nhập vào TTYT ở PL2 (tập trung vào bệnh viện); còn lại các đơn vị khác đa số giữ nguyên hoặc tăng tự chủ </t>
  </si>
  <si>
    <t>Thống nhất tăng theo đề xuất</t>
  </si>
  <si>
    <t>Tăng 10 biên chế tự chủ theo đề xuất vì thêm nhiệm vụ quản lý dịch vụ công ích</t>
  </si>
  <si>
    <t>Tính đúng theo tự chủ 74% sẽ tăng 30 bc ngân sách; vì vậy, thống nhất giao theo đề xuất của đơn vị, bằng giao 2023</t>
  </si>
  <si>
    <t>Tính đúng theo tự chủ  69% sẽ tăng đến 37 biên chế ngân sách; thống nhất giao theo đề xuất của đơn vị , bằng giao 2023</t>
  </si>
  <si>
    <t>Chi cục trồng trọt và BVTV</t>
  </si>
  <si>
    <t>Giảm 1/3 chỉ tiêu TGBC 10%</t>
  </si>
  <si>
    <t>Giảm 1/2 chỉ tiêu TGBC 10%; chuyển 1 quả tự chủ (tỉ lệ tự chủ 16%)</t>
  </si>
  <si>
    <t>Giảm 1/2 chỉ tiêu TGBC 10%; chuyển 1 quả tự chủ (tỉ lệ tự chủ 20%)</t>
  </si>
  <si>
    <t>Giảm 2</t>
  </si>
  <si>
    <t>Tăng (+), giảm (-) số người làm việc năm 2024 so với năm 2023</t>
  </si>
  <si>
    <t>Bổ sung nhiệm vụ phát triển quỹ đất; thống nhất cho tăng theo đề xuất</t>
  </si>
  <si>
    <t xml:space="preserve">Bổ sung nhiệm vụ phát triển quỹ đất; thống nhất cho tăng 3  </t>
  </si>
  <si>
    <t>TT Y tế huyện Nghi Xuân</t>
  </si>
  <si>
    <t>Tăng đủ số lượng đảm bảo thành lập 3 phòng theo như Đề án kèm theo QĐ 880</t>
  </si>
  <si>
    <t>Biên chế giáo dục dôi dư THCS</t>
  </si>
  <si>
    <t xml:space="preserve">BV Cầu Treo tự chủ 77% (tính giảm 13 bc ngân sách); </t>
  </si>
  <si>
    <t>Giảm 1/4 chỉ tiêu TGBC 10%</t>
  </si>
  <si>
    <t>Giảm 1 chỉ tiêu TGBC còn lại của giai đoạn 22-26; tăng 11 tự chủ</t>
  </si>
  <si>
    <t xml:space="preserve">Tự chủ 20%;hoạt động kém hiệu quả; giảm 8 tư chủ; </t>
  </si>
  <si>
    <t>Dự kiến tự chủ 100% trong QĐ 880 vào năm 2024,; tăng 10 tự chủ</t>
  </si>
  <si>
    <t>Tăng 10 tự chủ để thực hiện dự án</t>
  </si>
  <si>
    <t>Tăng 30 (đề xuất tăng 49) do hiện có chưa đủ so với giao 2023</t>
  </si>
  <si>
    <t xml:space="preserve">Tăng 2 tự chủ </t>
  </si>
  <si>
    <t>Tăng 10 tự chủ do dự kiến tăng đề xuât tự chủ</t>
  </si>
  <si>
    <t>Tự chủ 51% tính ra giảm 15 (tuy nhiên là đơn vị khó khăn, thời gian qua rất nhiều phản ánh nên đề xuất không giảm)</t>
  </si>
  <si>
    <t>Tăng 1  biên chế tự chủ</t>
  </si>
  <si>
    <t>Tự chủ 55,6%; tuy nhiên đơn vị báo cáo tình hình thực hiện tự chủ quá khó khăn, do vậy đề xuất giao bằng 2023</t>
  </si>
  <si>
    <t>Giảm 2 bc ngân sách chuyển qua tự chủ tính theo tỉ lệ tự chủ 87%; tăng 40 tự chủ do tăng giường bệnh</t>
  </si>
  <si>
    <t>Giảm 1 bằng hiện có; tính theo định  mức TT03</t>
  </si>
  <si>
    <t xml:space="preserve">Giảm 2 bằng hiện có ; tính theo định  mức TT 03 </t>
  </si>
  <si>
    <t xml:space="preserve">Giảm 3 bằng hiện có; tính theo định  mức TT 03 </t>
  </si>
  <si>
    <t xml:space="preserve">Giảm 2 bằng hiện có; tính theo định  mức  TT 03 </t>
  </si>
  <si>
    <t xml:space="preserve">Giảm 5 bằng hiện có; định  mức theo TT 03 </t>
  </si>
  <si>
    <t>Giao bằng 2023;  định  mức tính theo TT 03</t>
  </si>
  <si>
    <t xml:space="preserve">giao bằng 2023; định  mức tính  theo TT 03 </t>
  </si>
  <si>
    <t xml:space="preserve">Giảm 8 bằng hiện có; định  mức tính theo TT 03 </t>
  </si>
  <si>
    <t xml:space="preserve">Giảm 4 bằng hiện có ; định  mức tính theo TT 03 </t>
  </si>
  <si>
    <t xml:space="preserve"> giao bằng 2023; định  mức tính theo TT 03 </t>
  </si>
  <si>
    <t xml:space="preserve">Giảm 2 bằng hiện có; định  mức tính theo TT 03 </t>
  </si>
  <si>
    <t xml:space="preserve">Giảm 1 bằng hiện có; định  mức tính theo TT 03 </t>
  </si>
  <si>
    <t>Giao theo đề xuất của đơn vị; (chuyển một số biên chế từ trung tâm quảng bá sang)</t>
  </si>
  <si>
    <t>Nhập TT quảng bá, xúc tiến du lịch; chuyển 4 BC sang TT điện ảnh; còn lại sang TT xúc tiến đầu tư của VP UB tỉnh; giao bằng hiện có của đơn  vị sau sáp nhập</t>
  </si>
  <si>
    <t>Lãnh đạo, Văn phòng UBND tỉnh</t>
  </si>
  <si>
    <t>Văn phòng Điều phối  nông thôn mới tỉnh</t>
  </si>
  <si>
    <t xml:space="preserve">Tự chủ 55,9% và căn cứ tình hình đơn vị, tính giảm 5 biên chế ngân sách chuyển qua tự chủ </t>
  </si>
  <si>
    <t>Tự chủ 23,9%; tuy nhiên đơn vị báo cáo tinh hình tự chủ quá khó khăn, đề xuất giảm 1 bc ngân sách</t>
  </si>
  <si>
    <t>Tại Quyết định 880 dự kiến tự chủ 100% từ năm 2025; năm 2024 giảm 1; 2025 giảm 2 còn lại</t>
  </si>
  <si>
    <t xml:space="preserve">Nhập đơn vị; thống nhất tăng 15 cho theo khả năng tự đảm bảo tự chủ </t>
  </si>
  <si>
    <t>Tại Quyết định 880 dự kiến tự chủ 100% từ năm 2025; giảm theo lộ trình 50% biên chế ngân sách vào năm 2024; còn lại giảm hết vào năm 2025</t>
  </si>
  <si>
    <t>2.3</t>
  </si>
  <si>
    <t>2.4</t>
  </si>
  <si>
    <t>2.5</t>
  </si>
  <si>
    <t>KẾ HOẠCH SỐ LƯỢNG NGƯỜI LÀM VIỆC TRONG ĐƠN VỊ SỰ NGHIỆP CÔNG LẬP TỰ CHỦ NĂM 2024</t>
  </si>
  <si>
    <t>Thành phố Hà Tĩnh</t>
  </si>
  <si>
    <t>Giảm 15  bc ngân sách chuyển qua tự chủ do tính tự chủ 36,9% và căn cứ tình hình thực tế của đơn vị</t>
  </si>
  <si>
    <t xml:space="preserve">TT Công báo tăng 1 đối với VTVL Tin học;Tăng 8 tự chủ </t>
  </si>
  <si>
    <t xml:space="preserve">Chuyển từ PL2 sang PL 8 do đã chuyển toàn bộ biên chế ngân sách sang tự chủ </t>
  </si>
  <si>
    <t>Tại Quyết định 880 dự kiến tự chủ 100% từ năm 2024; giảm hết biên chế ngân sách, chuyển sang tự chủ ; chuyển sang PL8</t>
  </si>
  <si>
    <t>Tăng 9theo đề nghị tại Văn bản số 1723/TTr-SKHCN</t>
  </si>
  <si>
    <t>Thực tế số học sinh tăng nhiều; huyện đề nghị tăng 2 bc ngân sách, thống nhất tăng 2 biên chế tự chủ để đảm bảo GV dạy học</t>
  </si>
  <si>
    <t>Biên chế công chức giao năm 2023</t>
  </si>
  <si>
    <t>Biên chế công chức có mặt đến ngày 31/12/2023</t>
  </si>
  <si>
    <t>Kế hoạch biên chế công chức năm 2024</t>
  </si>
  <si>
    <t>Tăng, giảm giữa KH biên chế công chức năm 2024 so với Bc công chức giao năm 2023</t>
  </si>
  <si>
    <t xml:space="preserve">Ghi chú </t>
  </si>
  <si>
    <t>Tăng, giảm giữa KH số người làm việc đơn vị tự đảm bảo kinh phí giao năm 2024 so với giao năm 2023</t>
  </si>
  <si>
    <t>(Kèm theo Tờ trình số:          /TTr-UBND ngày        /      /2023 của Ủy ban nhân dân tỉnh)</t>
  </si>
  <si>
    <r>
      <t xml:space="preserve">KẾ HOẠCH SỐ LƯỢNG NGƯỜI LÀM VIỆC TRONG ĐƠN VỊ SỰ NGHIỆP CÔNG LẬP NĂM 2024
</t>
    </r>
    <r>
      <rPr>
        <i/>
        <sz val="10"/>
        <rFont val="Times New Roman"/>
        <family val="1"/>
      </rPr>
      <t>(Kèm theo Tờ trình số:            /TTr-UBND ngày        /      /2023 của Ủy ban nhân dân tỉnh)</t>
    </r>
  </si>
  <si>
    <t xml:space="preserve">KÊ HOẠCH SỐ LƯỢNG NGƯỜI LÀM VIỆC TRONG CÁC TỔ CHỨC HỘI, ĐOÀN THỂ NĂM 2024 </t>
  </si>
  <si>
    <t>(Kèm theo Tờ trình số:       /TTr-UBND ngày        /      /2023 của Ủy ban nhân dân tỉnh)</t>
  </si>
  <si>
    <t>Kế hoạch số người làm việc năm 2024</t>
  </si>
  <si>
    <t>Kế hoạch số lượng người làm việc năm 2024</t>
  </si>
  <si>
    <t>Kế hoạch giao 2024</t>
  </si>
  <si>
    <t>Số người làm việc năm 2023</t>
  </si>
  <si>
    <t>Số người làm việc có mặt tính đến 31/12/2024</t>
  </si>
  <si>
    <t xml:space="preserve">TT VHĐA tỉnh năm 2023 được giao 24 biên chế; sau khi TT Quảng bá, xúc tiến Văn hóa - Du lịch giải thể, đã chuyển 03/09 biên chế sang TT VHĐA (như vậy tổng giao sau khi cộng biên chế TT Quảng bá sẽ là 27 biên chế). Như vậy, TTVHĐA hiện có biên chế đủ so với được giao. Năm 2024, đề nghị tăng thêm 01 để tăng cường thực hiện nhiệm vụ   </t>
  </si>
  <si>
    <t xml:space="preserve">TT HTPTDN&amp;XTĐT năm 2023 được giao 12 biên chế; sau khi TT Quảng bá, xúc tiến Văn hóa - Du lịch giải thể, đã chuyển 06/09 biên chế  chuyển sang Trung tâm Hỗ trợ phát triển doanh nghiệp và Xúc tiến đầu tư (Tổng giao sau khi cộng biên chế TT Quảng bá vào sẽ là 18 biên chế). Như vậy, TT HTPTDN&amp;XTĐT hiện có biên chế thiếu 01 so với được giao. Năm 2024, giao theo đề xuất của đơn vị (giao bằng hiện có).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</si>
</sst>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67">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1"/>
    </font>
    <font>
      <sz val="11"/>
      <name val="Calibri"/>
      <family val="2"/>
      <scheme val="minor"/>
    </font>
    <font>
      <sz val="12"/>
      <name val="Times"/>
      <charset val="134"/>
    </font>
    <font>
      <sz val="8"/>
      <name val=".VnTime"/>
      <family val="2"/>
    </font>
    <font>
      <sz val="12"/>
      <name val=".VnTime"/>
      <family val="2"/>
    </font>
    <font>
      <sz val="7"/>
      <name val="Times New Roman"/>
      <family val="1"/>
    </font>
    <font>
      <b/>
      <sz val="12"/>
      <name val="Times New Roman"/>
      <family val="1"/>
    </font>
    <font>
      <i/>
      <sz val="12"/>
      <name val="Times New Roman"/>
      <family val="1"/>
    </font>
    <font>
      <sz val="8"/>
      <name val="Times New Roman"/>
      <family val="1"/>
    </font>
    <font>
      <sz val="14"/>
      <name val="Times New Roman"/>
      <family val="1"/>
    </font>
    <font>
      <b/>
      <sz val="11"/>
      <name val="Times New Roman"/>
      <family val="1"/>
    </font>
    <font>
      <sz val="11"/>
      <name val="Times New Roman"/>
      <family val="1"/>
    </font>
    <font>
      <i/>
      <sz val="11"/>
      <name val="Times New Roman"/>
      <family val="1"/>
    </font>
    <font>
      <sz val="12"/>
      <color theme="1"/>
      <name val="Times New Roman"/>
      <family val="1"/>
    </font>
    <font>
      <sz val="10"/>
      <name val="Times New Roman"/>
      <family val="1"/>
    </font>
    <font>
      <i/>
      <sz val="13"/>
      <name val="Times New Roman"/>
      <family val="1"/>
    </font>
    <font>
      <i/>
      <sz val="14"/>
      <name val="Times New Roman"/>
      <family val="1"/>
    </font>
    <font>
      <b/>
      <sz val="14"/>
      <name val="Times New Roman"/>
      <family val="1"/>
    </font>
    <font>
      <sz val="12"/>
      <name val="Times New Roman"/>
      <family val="1"/>
    </font>
    <font>
      <b/>
      <sz val="9"/>
      <name val="Times New Roman"/>
      <family val="1"/>
    </font>
    <font>
      <b/>
      <sz val="10"/>
      <name val="Times New Roman"/>
      <family val="1"/>
    </font>
    <font>
      <sz val="9"/>
      <name val="Times New Roman"/>
      <family val="1"/>
    </font>
    <font>
      <i/>
      <sz val="10"/>
      <name val="Times New Roman"/>
      <family val="1"/>
    </font>
    <font>
      <sz val="10"/>
      <color theme="1"/>
      <name val="Times New Roman"/>
      <family val="1"/>
    </font>
    <font>
      <sz val="12"/>
      <name val="Arial"/>
      <family val="2"/>
    </font>
    <font>
      <sz val="10"/>
      <name val="Arial"/>
      <family val="2"/>
    </font>
    <font>
      <i/>
      <sz val="10"/>
      <name val="Arial"/>
      <family val="2"/>
    </font>
    <font>
      <b/>
      <sz val="10"/>
      <name val="Arial"/>
      <family val="2"/>
    </font>
    <font>
      <sz val="11"/>
      <name val="Arial"/>
      <family val="2"/>
    </font>
    <font>
      <sz val="12"/>
      <name val="Times New Roman"/>
      <family val="1"/>
    </font>
    <font>
      <sz val="11"/>
      <color theme="1"/>
      <name val="Calibri"/>
      <family val="2"/>
      <scheme val="minor"/>
    </font>
    <font>
      <sz val="10"/>
      <name val="Arial"/>
      <family val="2"/>
    </font>
    <font>
      <sz val="12"/>
      <color rgb="FFFF0000"/>
      <name val="Arial"/>
      <family val="2"/>
    </font>
    <font>
      <i/>
      <sz val="14"/>
      <color rgb="FFFF0000"/>
      <name val="Times New Roman"/>
      <family val="1"/>
    </font>
    <font>
      <sz val="10"/>
      <color rgb="FFFF0000"/>
      <name val="Arial"/>
      <family val="2"/>
    </font>
    <font>
      <sz val="10"/>
      <name val="Cambria"/>
      <family val="1"/>
      <scheme val="major"/>
    </font>
    <font>
      <sz val="10"/>
      <color indexed="8"/>
      <name val="Times New Roman"/>
      <family val="1"/>
    </font>
    <font>
      <sz val="12"/>
      <color theme="0"/>
      <name val="Times New Roman"/>
      <family val="1"/>
    </font>
    <font>
      <i/>
      <sz val="10"/>
      <color theme="0"/>
      <name val="Times New Roman"/>
      <family val="1"/>
    </font>
    <font>
      <sz val="10"/>
      <color theme="0"/>
      <name val="Times New Roman"/>
      <family val="1"/>
    </font>
    <font>
      <b/>
      <sz val="10"/>
      <color theme="1"/>
      <name val="Times New Roman"/>
      <family val="1"/>
    </font>
    <font>
      <i/>
      <sz val="8"/>
      <name val="Times New Roman"/>
      <family val="1"/>
    </font>
    <font>
      <b/>
      <sz val="8"/>
      <name val="Times New Roman"/>
      <family val="1"/>
    </font>
    <font>
      <sz val="8"/>
      <name val="Arial"/>
      <family val="2"/>
    </font>
    <font>
      <sz val="9"/>
      <color theme="1"/>
      <name val="Times New Roman"/>
      <family val="1"/>
    </font>
    <font>
      <sz val="9"/>
      <color rgb="FF000000"/>
      <name val="Times New Roman"/>
      <family val="1"/>
    </font>
    <font>
      <sz val="9"/>
      <name val=".VnTime"/>
      <family val="2"/>
    </font>
    <font>
      <b/>
      <i/>
      <sz val="9"/>
      <name val="Times New Roman"/>
      <family val="1"/>
    </font>
    <font>
      <sz val="10"/>
      <color theme="1"/>
      <name val="Calibri"/>
      <family val="2"/>
      <scheme val="minor"/>
    </font>
    <font>
      <sz val="10"/>
      <name val="Calibri"/>
      <family val="2"/>
      <scheme val="minor"/>
    </font>
    <font>
      <sz val="11"/>
      <color theme="1"/>
      <name val="Calibri"/>
      <family val="2"/>
      <scheme val="minor"/>
    </font>
    <font>
      <sz val="8"/>
      <color theme="1"/>
      <name val="Times New Roman"/>
      <family val="1"/>
    </font>
    <font>
      <i/>
      <sz val="10"/>
      <name val="Times New Roman"/>
      <family val="1"/>
      <charset val="163"/>
    </font>
    <font>
      <sz val="10"/>
      <color rgb="FFFF0000"/>
      <name val="Times New Roman"/>
      <family val="1"/>
    </font>
    <font>
      <sz val="12"/>
      <color rgb="FFFF0000"/>
      <name val="Times New Roman"/>
      <family val="1"/>
    </font>
    <font>
      <b/>
      <i/>
      <sz val="10"/>
      <name val="Times New Roman"/>
      <family val="1"/>
    </font>
    <font>
      <sz val="10"/>
      <color rgb="FF081C36"/>
      <name val="Times New Roman"/>
      <family val="1"/>
    </font>
    <font>
      <sz val="10"/>
      <color rgb="FFFF0000"/>
      <name val=".VnTime"/>
      <family val="2"/>
    </font>
    <font>
      <sz val="9"/>
      <color theme="1"/>
      <name val="Calibri"/>
      <family val="2"/>
      <scheme val="minor"/>
    </font>
    <font>
      <i/>
      <sz val="9"/>
      <name val="Times New Roman"/>
      <family val="1"/>
    </font>
    <font>
      <i/>
      <sz val="9"/>
      <color theme="1"/>
      <name val="Times New Roman"/>
      <family val="1"/>
    </font>
    <font>
      <sz val="6"/>
      <name val="Times New Roman"/>
      <family val="1"/>
    </font>
    <font>
      <b/>
      <sz val="8"/>
      <color theme="1"/>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0691854609822"/>
        <bgColor indexed="64"/>
      </patternFill>
    </fill>
    <fill>
      <patternFill patternType="solid">
        <fgColor rgb="FFFFFF00"/>
        <bgColor indexed="64"/>
      </patternFill>
    </fill>
    <fill>
      <patternFill patternType="solid">
        <fgColor theme="0"/>
        <bgColor theme="0"/>
      </patternFill>
    </fill>
    <fill>
      <patternFill patternType="solid">
        <fgColor rgb="FF92D050"/>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22">
    <xf numFmtId="0" fontId="0" fillId="0" borderId="0"/>
    <xf numFmtId="0" fontId="8" fillId="0" borderId="0"/>
    <xf numFmtId="0" fontId="29" fillId="0" borderId="0"/>
    <xf numFmtId="0" fontId="29" fillId="0" borderId="0"/>
    <xf numFmtId="0" fontId="8" fillId="0" borderId="0"/>
    <xf numFmtId="0" fontId="34" fillId="0" borderId="0"/>
    <xf numFmtId="0" fontId="8" fillId="0" borderId="0"/>
    <xf numFmtId="0" fontId="29" fillId="0" borderId="0"/>
    <xf numFmtId="0" fontId="29" fillId="0" borderId="0"/>
    <xf numFmtId="0" fontId="4" fillId="0" borderId="0"/>
    <xf numFmtId="0" fontId="29" fillId="0" borderId="0"/>
    <xf numFmtId="0" fontId="33" fillId="0" borderId="0"/>
    <xf numFmtId="43" fontId="8" fillId="0" borderId="0" applyFont="0" applyFill="0" applyBorder="0" applyAlignment="0" applyProtection="0"/>
    <xf numFmtId="0" fontId="29" fillId="0" borderId="0"/>
    <xf numFmtId="0" fontId="8" fillId="0" borderId="0"/>
    <xf numFmtId="0" fontId="34" fillId="0" borderId="0"/>
    <xf numFmtId="0" fontId="8" fillId="0" borderId="0"/>
    <xf numFmtId="0" fontId="8" fillId="0" borderId="0"/>
    <xf numFmtId="0" fontId="29" fillId="0" borderId="0"/>
    <xf numFmtId="0" fontId="35" fillId="0" borderId="0"/>
    <xf numFmtId="43" fontId="54" fillId="0" borderId="0" applyFont="0" applyFill="0" applyBorder="0" applyAlignment="0" applyProtection="0"/>
    <xf numFmtId="0" fontId="1" fillId="0" borderId="0"/>
  </cellStyleXfs>
  <cellXfs count="356">
    <xf numFmtId="0" fontId="0" fillId="0" borderId="0" xfId="0"/>
    <xf numFmtId="0" fontId="4" fillId="0" borderId="0" xfId="0" applyFont="1"/>
    <xf numFmtId="0" fontId="0" fillId="2" borderId="0" xfId="0" applyFill="1"/>
    <xf numFmtId="0" fontId="5" fillId="2" borderId="0" xfId="0" applyFont="1" applyFill="1"/>
    <xf numFmtId="0" fontId="6" fillId="2" borderId="0" xfId="0" applyFont="1" applyFill="1" applyAlignment="1">
      <alignment vertical="center"/>
    </xf>
    <xf numFmtId="0" fontId="7" fillId="0" borderId="0" xfId="4" applyFont="1" applyAlignment="1">
      <alignment horizontal="center"/>
    </xf>
    <xf numFmtId="0" fontId="8" fillId="0" borderId="0" xfId="4" applyAlignment="1">
      <alignment horizontal="left" vertical="center"/>
    </xf>
    <xf numFmtId="0" fontId="8" fillId="2" borderId="0" xfId="4" applyFill="1" applyAlignment="1">
      <alignment horizontal="center"/>
    </xf>
    <xf numFmtId="0" fontId="8" fillId="0" borderId="0" xfId="4" applyAlignment="1">
      <alignment horizontal="center"/>
    </xf>
    <xf numFmtId="0" fontId="8" fillId="0" borderId="0" xfId="4"/>
    <xf numFmtId="0" fontId="9" fillId="0" borderId="0" xfId="4" applyFont="1" applyAlignment="1">
      <alignment horizontal="center" vertical="center" wrapText="1"/>
    </xf>
    <xf numFmtId="0" fontId="12" fillId="0" borderId="0" xfId="4" applyFont="1" applyAlignment="1">
      <alignment horizontal="center"/>
    </xf>
    <xf numFmtId="0" fontId="13" fillId="0" borderId="0" xfId="4" applyFont="1" applyAlignment="1">
      <alignment horizontal="left" vertical="center"/>
    </xf>
    <xf numFmtId="0" fontId="13" fillId="2" borderId="0" xfId="4" applyFont="1" applyFill="1" applyAlignment="1">
      <alignment horizontal="center"/>
    </xf>
    <xf numFmtId="0" fontId="13" fillId="0" borderId="0" xfId="4" applyFont="1" applyAlignment="1">
      <alignment horizontal="center"/>
    </xf>
    <xf numFmtId="0" fontId="13" fillId="0" borderId="0" xfId="4" applyFont="1" applyAlignment="1">
      <alignment horizontal="right"/>
    </xf>
    <xf numFmtId="0" fontId="8" fillId="0" borderId="0" xfId="14"/>
    <xf numFmtId="0" fontId="15" fillId="0" borderId="0" xfId="0" applyFont="1" applyAlignment="1">
      <alignment horizontal="center" vertical="center"/>
    </xf>
    <xf numFmtId="0" fontId="18" fillId="0" borderId="0" xfId="0" applyFont="1"/>
    <xf numFmtId="0" fontId="15" fillId="0" borderId="0" xfId="0" applyFont="1"/>
    <xf numFmtId="0" fontId="20" fillId="0" borderId="6" xfId="0" applyFont="1" applyBorder="1" applyAlignment="1">
      <alignment horizontal="center" vertical="center" wrapText="1"/>
    </xf>
    <xf numFmtId="0" fontId="21" fillId="0" borderId="6" xfId="0" applyFont="1" applyBorder="1" applyAlignment="1">
      <alignment horizontal="center" vertical="center" wrapText="1"/>
    </xf>
    <xf numFmtId="0" fontId="23" fillId="0" borderId="1" xfId="0" applyFont="1" applyBorder="1" applyAlignment="1">
      <alignment horizontal="center" vertical="center"/>
    </xf>
    <xf numFmtId="0" fontId="24" fillId="0" borderId="1" xfId="0" applyFont="1" applyBorder="1" applyAlignment="1">
      <alignment horizontal="left" vertical="center" wrapText="1"/>
    </xf>
    <xf numFmtId="0" fontId="25" fillId="2" borderId="1" xfId="0" applyFont="1" applyFill="1" applyBorder="1" applyAlignment="1">
      <alignment horizontal="center" vertical="center"/>
    </xf>
    <xf numFmtId="0" fontId="18" fillId="2" borderId="1" xfId="0" applyFont="1" applyFill="1" applyBorder="1" applyAlignment="1">
      <alignment horizontal="left" vertical="center" wrapText="1"/>
    </xf>
    <xf numFmtId="0" fontId="23" fillId="2" borderId="1" xfId="0" applyFont="1" applyFill="1" applyBorder="1" applyAlignment="1">
      <alignment horizontal="center" vertical="center"/>
    </xf>
    <xf numFmtId="0" fontId="24" fillId="2" borderId="1" xfId="0" applyFont="1" applyFill="1" applyBorder="1" applyAlignment="1">
      <alignment horizontal="left" vertical="center" wrapText="1"/>
    </xf>
    <xf numFmtId="0" fontId="19" fillId="0" borderId="0" xfId="14" applyFont="1"/>
    <xf numFmtId="0" fontId="25" fillId="2"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wrapText="1"/>
    </xf>
    <xf numFmtId="0" fontId="25" fillId="0" borderId="0" xfId="0" applyFont="1" applyAlignment="1">
      <alignment horizontal="center" vertical="center"/>
    </xf>
    <xf numFmtId="0" fontId="15" fillId="0" borderId="0" xfId="0" applyFont="1" applyAlignment="1">
      <alignment horizontal="center" vertical="center" wrapText="1"/>
    </xf>
    <xf numFmtId="0" fontId="18" fillId="0" borderId="0" xfId="0" applyFont="1" applyAlignment="1">
      <alignment horizontal="center" vertical="center" wrapText="1"/>
    </xf>
    <xf numFmtId="0" fontId="21" fillId="0" borderId="0" xfId="0" applyFont="1" applyAlignment="1">
      <alignment horizontal="center"/>
    </xf>
    <xf numFmtId="0" fontId="28" fillId="0" borderId="0" xfId="2" applyFont="1"/>
    <xf numFmtId="0" fontId="22" fillId="0" borderId="0" xfId="2" applyFont="1"/>
    <xf numFmtId="0" fontId="13" fillId="0" borderId="0" xfId="2" applyFont="1"/>
    <xf numFmtId="0" fontId="30" fillId="0" borderId="0" xfId="2" applyFont="1" applyAlignment="1">
      <alignment horizontal="center"/>
    </xf>
    <xf numFmtId="0" fontId="31" fillId="0" borderId="0" xfId="2" applyFont="1" applyAlignment="1">
      <alignment horizontal="center"/>
    </xf>
    <xf numFmtId="0" fontId="30" fillId="0" borderId="0" xfId="2" applyFont="1"/>
    <xf numFmtId="0" fontId="29" fillId="0" borderId="0" xfId="2"/>
    <xf numFmtId="0" fontId="31" fillId="0" borderId="0" xfId="2" applyFont="1"/>
    <xf numFmtId="0" fontId="31" fillId="2" borderId="0" xfId="2" applyFont="1" applyFill="1"/>
    <xf numFmtId="0" fontId="29" fillId="2" borderId="0" xfId="2" applyFill="1"/>
    <xf numFmtId="0" fontId="28" fillId="2" borderId="0" xfId="2" applyFont="1" applyFill="1" applyAlignment="1">
      <alignment horizontal="center"/>
    </xf>
    <xf numFmtId="0" fontId="32" fillId="2" borderId="0" xfId="2" applyFont="1" applyFill="1" applyAlignment="1">
      <alignment horizontal="left"/>
    </xf>
    <xf numFmtId="0" fontId="29" fillId="2" borderId="0" xfId="2" applyFill="1" applyAlignment="1">
      <alignment horizontal="center"/>
    </xf>
    <xf numFmtId="0" fontId="18" fillId="2" borderId="0" xfId="2" applyFont="1" applyFill="1"/>
    <xf numFmtId="0" fontId="22" fillId="2" borderId="0" xfId="2" applyFont="1" applyFill="1" applyAlignment="1">
      <alignment horizontal="center"/>
    </xf>
    <xf numFmtId="0" fontId="14" fillId="2" borderId="0" xfId="2" applyFont="1" applyFill="1" applyAlignment="1">
      <alignment horizontal="right"/>
    </xf>
    <xf numFmtId="0" fontId="28" fillId="2" borderId="0" xfId="2" applyFont="1" applyFill="1"/>
    <xf numFmtId="0" fontId="22" fillId="2" borderId="0" xfId="2" applyFont="1" applyFill="1"/>
    <xf numFmtId="0" fontId="16" fillId="2" borderId="0" xfId="2" applyFont="1" applyFill="1" applyAlignment="1">
      <alignment horizontal="left" vertical="top" wrapText="1"/>
    </xf>
    <xf numFmtId="0" fontId="20" fillId="2" borderId="6" xfId="2" applyFont="1" applyFill="1" applyBorder="1" applyAlignment="1">
      <alignment horizontal="center" vertical="top" wrapText="1"/>
    </xf>
    <xf numFmtId="0" fontId="29" fillId="0" borderId="1" xfId="2" applyBorder="1"/>
    <xf numFmtId="0" fontId="13" fillId="2" borderId="0" xfId="2" applyFont="1" applyFill="1"/>
    <xf numFmtId="0" fontId="30" fillId="2" borderId="0" xfId="2" applyFont="1" applyFill="1" applyAlignment="1">
      <alignment horizontal="center"/>
    </xf>
    <xf numFmtId="0" fontId="30" fillId="0" borderId="1" xfId="2" applyFont="1" applyBorder="1"/>
    <xf numFmtId="0" fontId="24" fillId="0" borderId="1" xfId="2" applyFont="1" applyBorder="1" applyAlignment="1">
      <alignment horizontal="center" vertical="center" wrapText="1"/>
    </xf>
    <xf numFmtId="0" fontId="22" fillId="2" borderId="0" xfId="2" applyFont="1" applyFill="1" applyAlignment="1">
      <alignment horizontal="center" vertical="center" wrapText="1"/>
    </xf>
    <xf numFmtId="0" fontId="15" fillId="2" borderId="0" xfId="2" applyFont="1" applyFill="1" applyAlignment="1">
      <alignment horizontal="left" vertical="center" wrapText="1"/>
    </xf>
    <xf numFmtId="1" fontId="24" fillId="0" borderId="1" xfId="2" applyNumberFormat="1" applyFont="1" applyBorder="1" applyAlignment="1">
      <alignment horizontal="center"/>
    </xf>
    <xf numFmtId="0" fontId="24" fillId="0" borderId="1" xfId="2" applyFont="1" applyBorder="1" applyAlignment="1">
      <alignment horizontal="left" vertical="center" wrapText="1"/>
    </xf>
    <xf numFmtId="1" fontId="18" fillId="0" borderId="1" xfId="2" applyNumberFormat="1" applyFont="1" applyBorder="1" applyAlignment="1">
      <alignment horizontal="center" vertical="center" wrapText="1"/>
    </xf>
    <xf numFmtId="0" fontId="18" fillId="0" borderId="1" xfId="2" applyFont="1" applyBorder="1" applyAlignment="1">
      <alignment horizontal="center"/>
    </xf>
    <xf numFmtId="0" fontId="36" fillId="2" borderId="0" xfId="2" applyFont="1" applyFill="1"/>
    <xf numFmtId="0" fontId="37" fillId="2" borderId="6" xfId="2" applyFont="1" applyFill="1" applyBorder="1" applyAlignment="1">
      <alignment horizontal="center" vertical="top" wrapText="1"/>
    </xf>
    <xf numFmtId="0" fontId="38" fillId="2" borderId="0" xfId="2" applyFont="1" applyFill="1"/>
    <xf numFmtId="0" fontId="18" fillId="0" borderId="1" xfId="2" applyFont="1" applyBorder="1" applyAlignment="1">
      <alignment horizontal="center" vertical="center" wrapText="1"/>
    </xf>
    <xf numFmtId="0" fontId="18" fillId="0" borderId="1" xfId="2" applyFont="1" applyBorder="1" applyAlignment="1">
      <alignment horizontal="left" vertical="center" wrapText="1"/>
    </xf>
    <xf numFmtId="0" fontId="18" fillId="0" borderId="1" xfId="0" applyFont="1" applyBorder="1" applyAlignment="1">
      <alignment horizontal="left" vertical="center" wrapText="1"/>
    </xf>
    <xf numFmtId="0" fontId="39"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7" applyFont="1" applyBorder="1" applyAlignment="1">
      <alignment horizontal="center" vertical="center" wrapText="1"/>
    </xf>
    <xf numFmtId="0" fontId="18" fillId="0" borderId="1" xfId="7" applyFont="1" applyBorder="1" applyAlignment="1">
      <alignment horizontal="left" vertical="center" wrapText="1"/>
    </xf>
    <xf numFmtId="0" fontId="18" fillId="2" borderId="1" xfId="0" applyFont="1" applyFill="1" applyBorder="1" applyAlignment="1">
      <alignment horizontal="center" vertical="center" wrapText="1"/>
    </xf>
    <xf numFmtId="0" fontId="29" fillId="2" borderId="1" xfId="2" applyFill="1" applyBorder="1"/>
    <xf numFmtId="0" fontId="22" fillId="0" borderId="0" xfId="4" applyFont="1" applyAlignment="1">
      <alignment horizontal="center" vertical="center" wrapText="1"/>
    </xf>
    <xf numFmtId="0" fontId="22" fillId="2" borderId="0" xfId="4" applyFont="1" applyFill="1" applyAlignment="1">
      <alignment horizontal="center" vertical="center" wrapText="1"/>
    </xf>
    <xf numFmtId="0" fontId="22" fillId="0" borderId="0" xfId="14" applyFont="1" applyAlignment="1">
      <alignment horizontal="left" vertical="center" wrapText="1"/>
    </xf>
    <xf numFmtId="0" fontId="22" fillId="2" borderId="0" xfId="14" applyFont="1" applyFill="1" applyAlignment="1">
      <alignment horizontal="left" vertical="center" wrapText="1"/>
    </xf>
    <xf numFmtId="0" fontId="41" fillId="0" borderId="0" xfId="14" applyFont="1" applyAlignment="1">
      <alignment horizontal="left" vertical="center" wrapText="1"/>
    </xf>
    <xf numFmtId="0" fontId="22" fillId="2" borderId="0" xfId="10" applyFont="1" applyFill="1" applyAlignment="1">
      <alignment horizontal="left" vertical="center" wrapText="1"/>
    </xf>
    <xf numFmtId="0" fontId="22" fillId="2" borderId="0" xfId="0" applyFont="1" applyFill="1" applyAlignment="1">
      <alignment horizontal="left" vertical="center" wrapText="1"/>
    </xf>
    <xf numFmtId="0" fontId="17" fillId="2" borderId="0" xfId="14" applyFont="1" applyFill="1" applyAlignment="1">
      <alignment horizontal="left" vertical="center" wrapText="1"/>
    </xf>
    <xf numFmtId="0" fontId="22" fillId="0" borderId="0" xfId="4" applyFont="1" applyAlignment="1">
      <alignment horizontal="left" vertical="center" wrapText="1"/>
    </xf>
    <xf numFmtId="0" fontId="22" fillId="2" borderId="0" xfId="4" applyFont="1" applyFill="1" applyAlignment="1">
      <alignment horizontal="left" vertical="center" wrapText="1"/>
    </xf>
    <xf numFmtId="0" fontId="22" fillId="4" borderId="0" xfId="4" applyFont="1" applyFill="1" applyAlignment="1">
      <alignment horizontal="left" vertical="center" wrapText="1"/>
    </xf>
    <xf numFmtId="0" fontId="25" fillId="2" borderId="0" xfId="14" applyFont="1" applyFill="1" applyAlignment="1">
      <alignment horizontal="left" vertical="center" wrapText="1"/>
    </xf>
    <xf numFmtId="0" fontId="26" fillId="2" borderId="1" xfId="18" applyFont="1" applyFill="1" applyBorder="1" applyAlignment="1">
      <alignment horizontal="left" vertical="center" wrapText="1"/>
    </xf>
    <xf numFmtId="0" fontId="18" fillId="0" borderId="0" xfId="14" applyFont="1" applyAlignment="1">
      <alignment horizontal="left" vertical="center" wrapText="1"/>
    </xf>
    <xf numFmtId="0" fontId="43" fillId="0" borderId="0" xfId="14" applyFont="1" applyAlignment="1">
      <alignment horizontal="left" vertical="center" wrapText="1"/>
    </xf>
    <xf numFmtId="0" fontId="45" fillId="2" borderId="1" xfId="2" applyFont="1" applyFill="1" applyBorder="1" applyAlignment="1">
      <alignment horizontal="center" vertical="center" wrapText="1"/>
    </xf>
    <xf numFmtId="0" fontId="47" fillId="2" borderId="0" xfId="2" applyFont="1" applyFill="1" applyAlignment="1">
      <alignment vertical="top" wrapText="1"/>
    </xf>
    <xf numFmtId="0" fontId="47" fillId="0" borderId="0" xfId="2" applyFont="1" applyAlignment="1">
      <alignment vertical="top" wrapText="1"/>
    </xf>
    <xf numFmtId="0" fontId="28" fillId="0" borderId="0" xfId="2" applyFont="1" applyAlignment="1">
      <alignment horizontal="center"/>
    </xf>
    <xf numFmtId="0" fontId="20" fillId="0" borderId="6" xfId="2" applyFont="1" applyBorder="1" applyAlignment="1">
      <alignment horizontal="center" vertical="top" wrapText="1"/>
    </xf>
    <xf numFmtId="0" fontId="29" fillId="0" borderId="0" xfId="2" applyAlignment="1">
      <alignment horizontal="center"/>
    </xf>
    <xf numFmtId="0" fontId="5" fillId="0" borderId="0" xfId="0" applyFont="1"/>
    <xf numFmtId="0" fontId="6" fillId="0" borderId="0" xfId="0" applyFont="1" applyAlignment="1">
      <alignment vertical="center"/>
    </xf>
    <xf numFmtId="0" fontId="22" fillId="0" borderId="0" xfId="0" applyFont="1" applyAlignment="1">
      <alignment horizontal="left" vertical="center" wrapText="1"/>
    </xf>
    <xf numFmtId="0" fontId="25" fillId="2" borderId="1" xfId="11" applyFont="1" applyFill="1" applyBorder="1" applyAlignment="1">
      <alignment horizontal="center" vertical="center" wrapText="1"/>
    </xf>
    <xf numFmtId="0" fontId="25" fillId="2" borderId="1" xfId="4" applyFont="1" applyFill="1" applyBorder="1" applyAlignment="1">
      <alignment horizontal="center" vertical="center" wrapText="1"/>
    </xf>
    <xf numFmtId="0" fontId="25" fillId="0" borderId="1" xfId="4"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0" fillId="0" borderId="0" xfId="0" applyAlignment="1">
      <alignment horizontal="center"/>
    </xf>
    <xf numFmtId="0" fontId="2" fillId="0" borderId="0" xfId="0" applyFont="1"/>
    <xf numFmtId="0" fontId="0" fillId="0" borderId="0" xfId="0" applyAlignment="1">
      <alignment horizontal="center" vertical="center" wrapText="1"/>
    </xf>
    <xf numFmtId="0" fontId="27" fillId="0" borderId="0" xfId="0" applyFont="1"/>
    <xf numFmtId="0" fontId="26" fillId="0" borderId="1" xfId="0" applyFont="1" applyBorder="1" applyAlignment="1">
      <alignment horizontal="center" vertical="center" wrapText="1"/>
    </xf>
    <xf numFmtId="1" fontId="25" fillId="0" borderId="1" xfId="0" applyNumberFormat="1" applyFont="1" applyBorder="1" applyAlignment="1">
      <alignment horizontal="center" vertical="center"/>
    </xf>
    <xf numFmtId="164" fontId="18" fillId="0" borderId="1" xfId="0" applyNumberFormat="1" applyFont="1" applyBorder="1" applyAlignment="1">
      <alignment horizontal="left" vertical="center" wrapText="1"/>
    </xf>
    <xf numFmtId="0" fontId="24" fillId="0" borderId="1" xfId="0" applyFont="1" applyBorder="1" applyAlignment="1">
      <alignment horizontal="center" vertical="center"/>
    </xf>
    <xf numFmtId="0" fontId="52" fillId="0" borderId="1" xfId="0" applyFont="1" applyBorder="1"/>
    <xf numFmtId="0" fontId="18" fillId="0" borderId="1" xfId="0" applyFont="1" applyBorder="1" applyAlignment="1">
      <alignment horizontal="center" vertical="center"/>
    </xf>
    <xf numFmtId="0" fontId="53" fillId="0" borderId="1" xfId="0" applyFont="1" applyBorder="1"/>
    <xf numFmtId="0" fontId="18" fillId="0" borderId="1" xfId="0" applyFont="1" applyBorder="1"/>
    <xf numFmtId="1" fontId="18" fillId="0" borderId="1" xfId="0" applyNumberFormat="1" applyFont="1" applyBorder="1" applyAlignment="1">
      <alignment horizontal="center" vertical="center"/>
    </xf>
    <xf numFmtId="0" fontId="3" fillId="0" borderId="0" xfId="0" applyFont="1"/>
    <xf numFmtId="0" fontId="10" fillId="2" borderId="0" xfId="14" applyFont="1" applyFill="1" applyAlignment="1">
      <alignment horizontal="left" vertical="center" wrapText="1"/>
    </xf>
    <xf numFmtId="0" fontId="22" fillId="6" borderId="0" xfId="0" applyFont="1" applyFill="1" applyAlignment="1">
      <alignment horizontal="left" vertical="center" wrapText="1"/>
    </xf>
    <xf numFmtId="0" fontId="26" fillId="0" borderId="1" xfId="18" applyFont="1" applyBorder="1" applyAlignment="1">
      <alignment horizontal="left" vertical="center" wrapText="1"/>
    </xf>
    <xf numFmtId="1" fontId="26" fillId="0" borderId="1" xfId="18" applyNumberFormat="1" applyFont="1" applyBorder="1" applyAlignment="1">
      <alignment horizontal="left" vertical="center" wrapText="1"/>
    </xf>
    <xf numFmtId="1" fontId="22" fillId="0" borderId="0" xfId="4" applyNumberFormat="1" applyFont="1" applyAlignment="1">
      <alignment horizontal="center" vertical="center" wrapText="1"/>
    </xf>
    <xf numFmtId="1" fontId="12" fillId="0" borderId="1" xfId="2" applyNumberFormat="1" applyFont="1" applyBorder="1" applyAlignment="1">
      <alignment horizontal="center" vertical="center" wrapText="1"/>
    </xf>
    <xf numFmtId="0" fontId="12" fillId="0" borderId="1" xfId="2" applyFont="1" applyBorder="1" applyAlignment="1">
      <alignment horizontal="center" vertical="center"/>
    </xf>
    <xf numFmtId="0" fontId="12" fillId="0" borderId="1" xfId="2" applyFont="1" applyBorder="1" applyAlignment="1">
      <alignment horizontal="center" vertical="center" wrapText="1"/>
    </xf>
    <xf numFmtId="0" fontId="12" fillId="0" borderId="1" xfId="10" applyFont="1" applyBorder="1" applyAlignment="1">
      <alignment horizontal="center" vertical="center"/>
    </xf>
    <xf numFmtId="0" fontId="55" fillId="0" borderId="1" xfId="2" applyFont="1" applyBorder="1" applyAlignment="1">
      <alignment horizontal="center" vertical="center" wrapText="1"/>
    </xf>
    <xf numFmtId="0" fontId="12" fillId="0" borderId="1" xfId="0" applyFont="1" applyBorder="1" applyAlignment="1">
      <alignment horizontal="center" vertical="center" wrapText="1"/>
    </xf>
    <xf numFmtId="0" fontId="12" fillId="2" borderId="1" xfId="2" applyFont="1" applyFill="1" applyBorder="1" applyAlignment="1">
      <alignment horizontal="center" vertical="center"/>
    </xf>
    <xf numFmtId="1" fontId="12" fillId="2" borderId="1" xfId="2" applyNumberFormat="1" applyFont="1" applyFill="1" applyBorder="1" applyAlignment="1">
      <alignment horizontal="center" vertical="center" wrapText="1"/>
    </xf>
    <xf numFmtId="1" fontId="48" fillId="0" borderId="1" xfId="14" applyNumberFormat="1" applyFont="1" applyBorder="1" applyAlignment="1">
      <alignment horizontal="center" vertical="center" wrapText="1"/>
    </xf>
    <xf numFmtId="1" fontId="25" fillId="2" borderId="1" xfId="20" applyNumberFormat="1" applyFont="1" applyFill="1" applyBorder="1" applyAlignment="1">
      <alignment horizontal="center" vertical="center" wrapText="1"/>
    </xf>
    <xf numFmtId="1" fontId="48" fillId="0" borderId="1" xfId="20" applyNumberFormat="1" applyFont="1" applyBorder="1" applyAlignment="1">
      <alignment horizontal="center" vertical="center" wrapText="1"/>
    </xf>
    <xf numFmtId="1" fontId="25" fillId="0" borderId="1" xfId="20" applyNumberFormat="1" applyFont="1" applyFill="1" applyBorder="1" applyAlignment="1">
      <alignment horizontal="center" vertical="center" wrapText="1"/>
    </xf>
    <xf numFmtId="1" fontId="48" fillId="0" borderId="1" xfId="20" applyNumberFormat="1" applyFont="1" applyFill="1" applyBorder="1" applyAlignment="1">
      <alignment horizontal="center" vertical="center" wrapText="1"/>
    </xf>
    <xf numFmtId="1" fontId="25" fillId="0" borderId="1" xfId="20" applyNumberFormat="1" applyFont="1" applyBorder="1" applyAlignment="1">
      <alignment horizontal="center" vertical="center" wrapText="1"/>
    </xf>
    <xf numFmtId="1" fontId="25" fillId="0" borderId="1" xfId="14" applyNumberFormat="1" applyFont="1" applyBorder="1" applyAlignment="1">
      <alignment horizontal="center" vertical="center" wrapText="1"/>
    </xf>
    <xf numFmtId="1" fontId="25" fillId="0" borderId="1" xfId="4" applyNumberFormat="1" applyFont="1" applyBorder="1" applyAlignment="1">
      <alignment horizontal="center" vertical="center" wrapText="1"/>
    </xf>
    <xf numFmtId="1" fontId="25" fillId="2" borderId="1" xfId="4" applyNumberFormat="1" applyFont="1" applyFill="1" applyBorder="1" applyAlignment="1">
      <alignment horizontal="center" vertical="center" wrapText="1"/>
    </xf>
    <xf numFmtId="1" fontId="50" fillId="0" borderId="1" xfId="20" applyNumberFormat="1" applyFont="1" applyFill="1" applyBorder="1" applyAlignment="1">
      <alignment horizontal="center" vertical="center" wrapText="1"/>
    </xf>
    <xf numFmtId="1" fontId="46" fillId="0" borderId="1" xfId="20" applyNumberFormat="1" applyFont="1" applyFill="1" applyBorder="1" applyAlignment="1">
      <alignment horizontal="center" vertical="center" wrapText="1"/>
    </xf>
    <xf numFmtId="0" fontId="12" fillId="2" borderId="0" xfId="14" applyFont="1" applyFill="1" applyAlignment="1">
      <alignment horizontal="left" vertical="center" wrapText="1"/>
    </xf>
    <xf numFmtId="0" fontId="12" fillId="0" borderId="1" xfId="14" applyFont="1" applyBorder="1" applyAlignment="1">
      <alignment horizontal="center" vertical="center" wrapText="1"/>
    </xf>
    <xf numFmtId="0" fontId="12" fillId="0" borderId="1" xfId="4" applyFont="1" applyBorder="1" applyAlignment="1">
      <alignment horizontal="center" vertical="center" wrapText="1"/>
    </xf>
    <xf numFmtId="0" fontId="12" fillId="0" borderId="1" xfId="16" applyFont="1" applyBorder="1" applyAlignment="1">
      <alignment horizontal="center" vertical="center" wrapText="1"/>
    </xf>
    <xf numFmtId="0" fontId="55" fillId="0" borderId="1" xfId="14" applyFont="1" applyBorder="1" applyAlignment="1">
      <alignment horizontal="center" vertical="center" wrapText="1"/>
    </xf>
    <xf numFmtId="0" fontId="12" fillId="0" borderId="1" xfId="4" quotePrefix="1" applyFont="1" applyBorder="1" applyAlignment="1">
      <alignment horizontal="center" vertical="center" wrapText="1"/>
    </xf>
    <xf numFmtId="0" fontId="46" fillId="2" borderId="0" xfId="14" applyFont="1" applyFill="1" applyAlignment="1">
      <alignment horizontal="left" vertical="center" wrapText="1"/>
    </xf>
    <xf numFmtId="0" fontId="25" fillId="0" borderId="0" xfId="14" applyFont="1" applyAlignment="1">
      <alignment horizontal="left" vertical="center" wrapText="1"/>
    </xf>
    <xf numFmtId="0" fontId="22" fillId="0" borderId="0" xfId="10" applyFont="1" applyAlignment="1">
      <alignment horizontal="left" vertical="center" wrapText="1"/>
    </xf>
    <xf numFmtId="0" fontId="12" fillId="0" borderId="0" xfId="14" applyFont="1" applyAlignment="1">
      <alignment horizontal="left" vertical="center" wrapText="1"/>
    </xf>
    <xf numFmtId="0" fontId="17" fillId="0" borderId="0" xfId="14" applyFont="1" applyAlignment="1">
      <alignment horizontal="left" vertical="center" wrapText="1"/>
    </xf>
    <xf numFmtId="0" fontId="46" fillId="0" borderId="0" xfId="14" applyFont="1" applyAlignment="1">
      <alignment horizontal="left" vertical="center" wrapText="1"/>
    </xf>
    <xf numFmtId="0" fontId="10" fillId="0" borderId="0" xfId="14" applyFont="1" applyAlignment="1">
      <alignment horizontal="left" vertical="center" wrapText="1"/>
    </xf>
    <xf numFmtId="0" fontId="12" fillId="0" borderId="0" xfId="0" applyFont="1" applyAlignment="1">
      <alignment horizontal="left" vertical="center" wrapText="1"/>
    </xf>
    <xf numFmtId="0" fontId="12" fillId="2" borderId="0" xfId="0" applyFont="1" applyFill="1" applyAlignment="1">
      <alignment horizontal="left" vertical="center" wrapText="1"/>
    </xf>
    <xf numFmtId="0" fontId="18" fillId="0" borderId="1" xfId="2" applyFont="1" applyBorder="1" applyAlignment="1">
      <alignment horizontal="center" vertical="center"/>
    </xf>
    <xf numFmtId="0" fontId="26" fillId="0" borderId="1" xfId="19" applyFont="1" applyBorder="1" applyAlignment="1">
      <alignment horizontal="left" vertical="center" wrapText="1"/>
    </xf>
    <xf numFmtId="0" fontId="45" fillId="0" borderId="1" xfId="2" applyFont="1" applyBorder="1" applyAlignment="1">
      <alignment horizontal="center" vertical="center" wrapText="1"/>
    </xf>
    <xf numFmtId="1" fontId="45" fillId="0" borderId="1" xfId="2" applyNumberFormat="1" applyFont="1" applyBorder="1" applyAlignment="1">
      <alignment horizontal="center" vertical="center" wrapText="1"/>
    </xf>
    <xf numFmtId="0" fontId="26" fillId="0" borderId="1" xfId="2" applyFont="1" applyBorder="1" applyAlignment="1">
      <alignment horizontal="center" vertical="center" wrapText="1"/>
    </xf>
    <xf numFmtId="0" fontId="26" fillId="2" borderId="1" xfId="19" applyFont="1" applyFill="1" applyBorder="1" applyAlignment="1">
      <alignment horizontal="left" vertical="center" wrapText="1" shrinkToFit="1"/>
    </xf>
    <xf numFmtId="0" fontId="26" fillId="0" borderId="1" xfId="2" applyFont="1" applyBorder="1" applyAlignment="1">
      <alignment horizontal="center" vertical="center"/>
    </xf>
    <xf numFmtId="1" fontId="26" fillId="0" borderId="1" xfId="2" applyNumberFormat="1" applyFont="1" applyBorder="1" applyAlignment="1">
      <alignment horizontal="center" vertical="center" wrapText="1"/>
    </xf>
    <xf numFmtId="0" fontId="45" fillId="0" borderId="1" xfId="2" applyFont="1" applyBorder="1" applyAlignment="1">
      <alignment horizontal="center" vertical="center"/>
    </xf>
    <xf numFmtId="0" fontId="9" fillId="0" borderId="0" xfId="14" applyFont="1" applyAlignment="1">
      <alignment horizontal="left" vertical="center" wrapText="1"/>
    </xf>
    <xf numFmtId="0" fontId="9" fillId="2" borderId="0" xfId="14" applyFont="1" applyFill="1" applyAlignment="1">
      <alignment horizontal="left" vertical="center" wrapText="1"/>
    </xf>
    <xf numFmtId="0" fontId="9" fillId="2" borderId="0" xfId="4" applyFont="1" applyFill="1" applyAlignment="1">
      <alignment horizontal="left" vertical="center" wrapText="1"/>
    </xf>
    <xf numFmtId="0" fontId="26" fillId="0" borderId="1" xfId="2" applyFont="1" applyBorder="1" applyAlignment="1">
      <alignment horizontal="left" vertical="center" wrapText="1"/>
    </xf>
    <xf numFmtId="0" fontId="56" fillId="0" borderId="1" xfId="18" applyFont="1" applyBorder="1" applyAlignment="1">
      <alignment horizontal="left" vertical="center" wrapText="1"/>
    </xf>
    <xf numFmtId="0" fontId="58" fillId="0" borderId="0" xfId="14" applyFont="1" applyAlignment="1">
      <alignment horizontal="left" vertical="center" wrapText="1"/>
    </xf>
    <xf numFmtId="1" fontId="25" fillId="0" borderId="1" xfId="20" quotePrefix="1" applyNumberFormat="1" applyFont="1" applyBorder="1" applyAlignment="1">
      <alignment horizontal="center" vertical="center" wrapText="1"/>
    </xf>
    <xf numFmtId="0" fontId="12" fillId="2" borderId="1" xfId="2" applyFont="1" applyFill="1" applyBorder="1" applyAlignment="1">
      <alignment horizontal="center" vertical="center" wrapText="1"/>
    </xf>
    <xf numFmtId="0" fontId="27" fillId="0" borderId="1" xfId="0" applyFont="1" applyBorder="1" applyAlignment="1">
      <alignment horizontal="left" vertical="center" wrapText="1"/>
    </xf>
    <xf numFmtId="0" fontId="58" fillId="2" borderId="0" xfId="14" applyFont="1" applyFill="1" applyAlignment="1">
      <alignment horizontal="left" vertical="center" wrapText="1"/>
    </xf>
    <xf numFmtId="0" fontId="16" fillId="2" borderId="1" xfId="18" applyFont="1" applyFill="1" applyBorder="1" applyAlignment="1">
      <alignment horizontal="center" vertical="center" wrapText="1"/>
    </xf>
    <xf numFmtId="0" fontId="14" fillId="2" borderId="1" xfId="18" applyFont="1" applyFill="1" applyBorder="1" applyAlignment="1">
      <alignment horizontal="center" vertical="center" wrapText="1"/>
    </xf>
    <xf numFmtId="1" fontId="49" fillId="5" borderId="1" xfId="0" applyNumberFormat="1" applyFont="1" applyFill="1" applyBorder="1" applyAlignment="1">
      <alignment horizontal="center" vertical="center" wrapText="1"/>
    </xf>
    <xf numFmtId="1" fontId="48" fillId="5" borderId="1" xfId="20" applyNumberFormat="1" applyFont="1" applyFill="1" applyBorder="1" applyAlignment="1">
      <alignment horizontal="center" vertical="center" wrapText="1"/>
    </xf>
    <xf numFmtId="1" fontId="25" fillId="5" borderId="1" xfId="20" applyNumberFormat="1" applyFont="1" applyFill="1" applyBorder="1" applyAlignment="1">
      <alignment horizontal="center" vertical="center" wrapText="1"/>
    </xf>
    <xf numFmtId="1" fontId="49" fillId="0" borderId="1" xfId="20" applyNumberFormat="1" applyFont="1" applyFill="1" applyBorder="1" applyAlignment="1">
      <alignment horizontal="center" vertical="center" wrapText="1"/>
    </xf>
    <xf numFmtId="1" fontId="48" fillId="0" borderId="1" xfId="0" applyNumberFormat="1" applyFont="1" applyBorder="1" applyAlignment="1">
      <alignment horizontal="center" vertical="center" wrapText="1"/>
    </xf>
    <xf numFmtId="0" fontId="25" fillId="0" borderId="1" xfId="11" applyFont="1" applyBorder="1" applyAlignment="1">
      <alignment horizontal="center" vertical="center" wrapText="1"/>
    </xf>
    <xf numFmtId="1" fontId="25" fillId="4" borderId="1" xfId="20" applyNumberFormat="1" applyFont="1" applyFill="1" applyBorder="1" applyAlignment="1">
      <alignment horizontal="center" vertical="center" wrapText="1"/>
    </xf>
    <xf numFmtId="165" fontId="23" fillId="0" borderId="1" xfId="20" applyNumberFormat="1" applyFont="1" applyFill="1" applyBorder="1" applyAlignment="1">
      <alignment horizontal="center" vertical="center" wrapText="1"/>
    </xf>
    <xf numFmtId="0" fontId="45" fillId="0" borderId="1" xfId="18" applyFont="1" applyBorder="1" applyAlignment="1">
      <alignment horizontal="center" vertical="center" wrapText="1"/>
    </xf>
    <xf numFmtId="0" fontId="48"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51" fillId="0" borderId="1" xfId="4" applyFont="1" applyBorder="1" applyAlignment="1">
      <alignment horizontal="center" vertical="center" wrapText="1"/>
    </xf>
    <xf numFmtId="0" fontId="24" fillId="2" borderId="1" xfId="4" applyFont="1" applyFill="1" applyBorder="1" applyAlignment="1">
      <alignment horizontal="left" vertical="center" wrapText="1"/>
    </xf>
    <xf numFmtId="0" fontId="24" fillId="2" borderId="1" xfId="14" applyFont="1" applyFill="1" applyBorder="1" applyAlignment="1">
      <alignment horizontal="left" vertical="center" wrapText="1"/>
    </xf>
    <xf numFmtId="0" fontId="18" fillId="2" borderId="1" xfId="4" applyFont="1" applyFill="1" applyBorder="1" applyAlignment="1">
      <alignment horizontal="left" vertical="center" wrapText="1"/>
    </xf>
    <xf numFmtId="0" fontId="18" fillId="0" borderId="1" xfId="4" applyFont="1" applyBorder="1" applyAlignment="1">
      <alignment horizontal="left" vertical="center" wrapText="1"/>
    </xf>
    <xf numFmtId="0" fontId="18" fillId="2" borderId="1" xfId="4" applyFont="1" applyFill="1" applyBorder="1" applyAlignment="1">
      <alignment horizontal="center" vertical="center" wrapText="1"/>
    </xf>
    <xf numFmtId="0" fontId="18" fillId="2" borderId="1" xfId="4" applyFont="1" applyFill="1" applyBorder="1" applyAlignment="1">
      <alignment vertical="center" wrapText="1"/>
    </xf>
    <xf numFmtId="0" fontId="18" fillId="0" borderId="1" xfId="14" applyFont="1" applyBorder="1" applyAlignment="1">
      <alignment horizontal="left" vertical="center" wrapText="1"/>
    </xf>
    <xf numFmtId="0" fontId="24" fillId="0" borderId="1" xfId="14" applyFont="1" applyBorder="1" applyAlignment="1">
      <alignment horizontal="left" vertical="center" wrapText="1"/>
    </xf>
    <xf numFmtId="0" fontId="57" fillId="0" borderId="1" xfId="14" applyFont="1" applyBorder="1" applyAlignment="1">
      <alignment horizontal="left" vertical="center" wrapText="1"/>
    </xf>
    <xf numFmtId="0" fontId="18" fillId="0" borderId="1" xfId="4" applyFont="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 fontId="23" fillId="2" borderId="1" xfId="20" applyNumberFormat="1" applyFont="1" applyFill="1" applyBorder="1" applyAlignment="1">
      <alignment horizontal="center" vertical="center" wrapText="1"/>
    </xf>
    <xf numFmtId="0" fontId="0" fillId="0" borderId="1" xfId="0" applyBorder="1"/>
    <xf numFmtId="1" fontId="12" fillId="0" borderId="1" xfId="20" applyNumberFormat="1" applyFont="1" applyFill="1" applyBorder="1" applyAlignment="1">
      <alignment horizontal="center" vertical="center" wrapText="1"/>
    </xf>
    <xf numFmtId="0" fontId="12" fillId="2" borderId="1" xfId="4" applyFont="1" applyFill="1" applyBorder="1" applyAlignment="1">
      <alignment horizontal="center" vertical="center" wrapText="1"/>
    </xf>
    <xf numFmtId="0" fontId="12" fillId="0" borderId="1" xfId="0" applyFont="1" applyBorder="1"/>
    <xf numFmtId="0" fontId="12" fillId="0" borderId="0" xfId="0" applyFont="1"/>
    <xf numFmtId="0" fontId="55" fillId="0" borderId="1" xfId="0" applyFont="1" applyBorder="1" applyAlignment="1">
      <alignment horizontal="center" vertical="center" wrapText="1"/>
    </xf>
    <xf numFmtId="0" fontId="40" fillId="0" borderId="1" xfId="0" applyFont="1" applyBorder="1" applyAlignment="1">
      <alignment horizontal="left" vertical="center"/>
    </xf>
    <xf numFmtId="0" fontId="43" fillId="0" borderId="7" xfId="14" applyFont="1" applyBorder="1" applyAlignment="1">
      <alignment horizontal="center" vertical="center" wrapText="1"/>
    </xf>
    <xf numFmtId="0" fontId="24" fillId="2" borderId="1" xfId="18" applyFont="1" applyFill="1" applyBorder="1" applyAlignment="1">
      <alignment horizontal="left" vertical="center" wrapText="1"/>
    </xf>
    <xf numFmtId="165" fontId="24" fillId="2" borderId="1" xfId="20" applyNumberFormat="1" applyFont="1" applyFill="1" applyBorder="1" applyAlignment="1">
      <alignment horizontal="center" vertical="center" wrapText="1"/>
    </xf>
    <xf numFmtId="165" fontId="24" fillId="0" borderId="1" xfId="20" applyNumberFormat="1" applyFont="1" applyFill="1" applyBorder="1" applyAlignment="1">
      <alignment horizontal="center" vertical="center" wrapText="1"/>
    </xf>
    <xf numFmtId="1" fontId="24" fillId="2" borderId="1" xfId="20" applyNumberFormat="1" applyFont="1" applyFill="1" applyBorder="1" applyAlignment="1">
      <alignment horizontal="center" vertical="center" wrapText="1"/>
    </xf>
    <xf numFmtId="1" fontId="24" fillId="0" borderId="1" xfId="20" applyNumberFormat="1" applyFont="1" applyFill="1" applyBorder="1" applyAlignment="1">
      <alignment horizontal="center" vertical="center" wrapText="1"/>
    </xf>
    <xf numFmtId="0" fontId="18" fillId="2" borderId="1" xfId="14" applyFont="1" applyFill="1" applyBorder="1" applyAlignment="1">
      <alignment horizontal="left" vertical="center" wrapText="1"/>
    </xf>
    <xf numFmtId="1" fontId="18" fillId="0" borderId="1" xfId="20" applyNumberFormat="1" applyFont="1" applyFill="1" applyBorder="1" applyAlignment="1">
      <alignment horizontal="center" vertical="center" wrapText="1"/>
    </xf>
    <xf numFmtId="1" fontId="18" fillId="0" borderId="1" xfId="20" applyNumberFormat="1" applyFont="1" applyFill="1" applyBorder="1" applyAlignment="1">
      <alignment horizontal="left" vertical="center" wrapText="1"/>
    </xf>
    <xf numFmtId="1" fontId="18" fillId="2" borderId="1" xfId="20" applyNumberFormat="1" applyFont="1" applyFill="1" applyBorder="1" applyAlignment="1">
      <alignment horizontal="center" vertical="center" wrapText="1"/>
    </xf>
    <xf numFmtId="0" fontId="18" fillId="0" borderId="1" xfId="16" applyFont="1" applyBorder="1" applyAlignment="1">
      <alignment horizontal="left" vertical="center" wrapText="1"/>
    </xf>
    <xf numFmtId="0" fontId="44" fillId="2" borderId="1" xfId="0" applyFont="1" applyFill="1" applyBorder="1" applyAlignment="1">
      <alignment horizontal="left" vertical="center" wrapText="1"/>
    </xf>
    <xf numFmtId="165" fontId="18" fillId="0" borderId="1" xfId="20" applyNumberFormat="1" applyFont="1" applyFill="1" applyBorder="1" applyAlignment="1">
      <alignment horizontal="center" vertical="center" wrapText="1"/>
    </xf>
    <xf numFmtId="1" fontId="27" fillId="0" borderId="1" xfId="20" applyNumberFormat="1" applyFont="1" applyFill="1" applyBorder="1" applyAlignment="1">
      <alignment horizontal="center" vertical="center" wrapText="1"/>
    </xf>
    <xf numFmtId="0" fontId="24" fillId="0" borderId="1" xfId="16" applyFont="1" applyBorder="1" applyAlignment="1">
      <alignment horizontal="left" vertical="center" wrapText="1"/>
    </xf>
    <xf numFmtId="0" fontId="18" fillId="2" borderId="1" xfId="11" applyFont="1" applyFill="1" applyBorder="1" applyAlignment="1">
      <alignment horizontal="left" vertical="center" wrapText="1"/>
    </xf>
    <xf numFmtId="0" fontId="18" fillId="0" borderId="1" xfId="11" applyFont="1" applyBorder="1" applyAlignment="1">
      <alignment horizontal="left" vertical="center" wrapText="1"/>
    </xf>
    <xf numFmtId="0" fontId="24" fillId="2" borderId="1" xfId="11" applyFont="1" applyFill="1" applyBorder="1" applyAlignment="1">
      <alignment horizontal="left" vertical="center" wrapText="1"/>
    </xf>
    <xf numFmtId="0" fontId="60" fillId="0" borderId="1" xfId="0" applyFont="1" applyBorder="1" applyAlignment="1">
      <alignment horizontal="center" vertical="center" wrapText="1"/>
    </xf>
    <xf numFmtId="0" fontId="18" fillId="0" borderId="1" xfId="6" applyFont="1" applyBorder="1" applyAlignment="1">
      <alignment horizontal="left" vertical="center" wrapText="1"/>
    </xf>
    <xf numFmtId="0" fontId="18" fillId="2" borderId="1" xfId="6" applyFont="1" applyFill="1" applyBorder="1" applyAlignment="1">
      <alignment horizontal="left" vertical="center" wrapText="1"/>
    </xf>
    <xf numFmtId="0" fontId="27" fillId="2" borderId="1" xfId="4" applyFont="1" applyFill="1" applyBorder="1" applyAlignment="1">
      <alignment horizontal="left" vertical="center" wrapText="1"/>
    </xf>
    <xf numFmtId="0" fontId="27" fillId="0" borderId="1" xfId="4" applyFont="1" applyBorder="1" applyAlignment="1">
      <alignment horizontal="left" vertical="center" wrapText="1"/>
    </xf>
    <xf numFmtId="0" fontId="24" fillId="2" borderId="1" xfId="6" applyFont="1" applyFill="1" applyBorder="1" applyAlignment="1">
      <alignment horizontal="left" vertical="center" wrapText="1"/>
    </xf>
    <xf numFmtId="1" fontId="18" fillId="0" borderId="1" xfId="20" applyNumberFormat="1" applyFont="1" applyBorder="1" applyAlignment="1">
      <alignment horizontal="center" vertical="center" wrapText="1"/>
    </xf>
    <xf numFmtId="0" fontId="57" fillId="0" borderId="1" xfId="4" applyFont="1" applyBorder="1" applyAlignment="1">
      <alignment horizontal="left" vertical="center" wrapText="1"/>
    </xf>
    <xf numFmtId="0" fontId="57" fillId="0" borderId="1" xfId="4" applyFont="1" applyBorder="1" applyAlignment="1">
      <alignment horizontal="center" vertical="center" wrapText="1"/>
    </xf>
    <xf numFmtId="1" fontId="57" fillId="0" borderId="1" xfId="20" applyNumberFormat="1" applyFont="1" applyFill="1" applyBorder="1" applyAlignment="1">
      <alignment horizontal="center" vertical="center" wrapText="1"/>
    </xf>
    <xf numFmtId="1" fontId="57" fillId="0" borderId="1" xfId="20" applyNumberFormat="1" applyFont="1" applyFill="1" applyBorder="1" applyAlignment="1">
      <alignment horizontal="left" vertical="center" wrapText="1"/>
    </xf>
    <xf numFmtId="0" fontId="61" fillId="0" borderId="1" xfId="14" applyFont="1" applyBorder="1"/>
    <xf numFmtId="1" fontId="18" fillId="2" borderId="7" xfId="20" applyNumberFormat="1" applyFont="1" applyFill="1" applyBorder="1" applyAlignment="1">
      <alignment horizontal="center" vertical="center" wrapText="1"/>
    </xf>
    <xf numFmtId="1" fontId="18" fillId="0" borderId="7" xfId="20" applyNumberFormat="1" applyFont="1" applyFill="1" applyBorder="1" applyAlignment="1">
      <alignment horizontal="center" vertical="center" wrapText="1"/>
    </xf>
    <xf numFmtId="1" fontId="18" fillId="0" borderId="8" xfId="20" applyNumberFormat="1" applyFont="1" applyFill="1" applyBorder="1" applyAlignment="1">
      <alignment horizontal="center" vertical="center" wrapText="1"/>
    </xf>
    <xf numFmtId="1" fontId="27" fillId="0" borderId="8" xfId="20" applyNumberFormat="1" applyFont="1" applyFill="1" applyBorder="1" applyAlignment="1">
      <alignment horizontal="center" vertical="center" wrapText="1"/>
    </xf>
    <xf numFmtId="0" fontId="57" fillId="2" borderId="1" xfId="4" applyFont="1" applyFill="1" applyBorder="1" applyAlignment="1">
      <alignment horizontal="left" vertical="center" wrapText="1"/>
    </xf>
    <xf numFmtId="1" fontId="57" fillId="2" borderId="1" xfId="20" applyNumberFormat="1" applyFont="1" applyFill="1" applyBorder="1" applyAlignment="1">
      <alignment horizontal="center" vertical="center" wrapText="1"/>
    </xf>
    <xf numFmtId="0" fontId="57" fillId="0" borderId="1" xfId="11" applyFont="1" applyBorder="1" applyAlignment="1">
      <alignment horizontal="center" vertical="center" wrapText="1"/>
    </xf>
    <xf numFmtId="0" fontId="62" fillId="0" borderId="1" xfId="0" applyFont="1" applyBorder="1"/>
    <xf numFmtId="0" fontId="23" fillId="0" borderId="1" xfId="4" applyFont="1" applyBorder="1" applyAlignment="1">
      <alignment horizontal="center" vertical="center" wrapText="1"/>
    </xf>
    <xf numFmtId="0" fontId="63" fillId="3" borderId="2" xfId="18" applyFont="1" applyFill="1" applyBorder="1" applyAlignment="1">
      <alignment horizontal="center" vertical="center" wrapText="1"/>
    </xf>
    <xf numFmtId="0" fontId="63" fillId="3" borderId="1" xfId="18" applyFont="1" applyFill="1" applyBorder="1" applyAlignment="1">
      <alignment horizontal="center" vertical="center" wrapText="1"/>
    </xf>
    <xf numFmtId="0" fontId="63" fillId="7" borderId="1" xfId="18" applyFont="1" applyFill="1" applyBorder="1" applyAlignment="1">
      <alignment horizontal="center" vertical="center" wrapText="1"/>
    </xf>
    <xf numFmtId="0" fontId="63" fillId="0" borderId="1" xfId="18" applyFont="1" applyBorder="1" applyAlignment="1">
      <alignment horizontal="center" vertical="center" wrapText="1"/>
    </xf>
    <xf numFmtId="0" fontId="64"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xf>
    <xf numFmtId="0" fontId="65" fillId="0" borderId="1" xfId="14" applyFont="1" applyBorder="1" applyAlignment="1">
      <alignment horizontal="left" vertical="center" wrapText="1"/>
    </xf>
    <xf numFmtId="0" fontId="26" fillId="0" borderId="1" xfId="10" applyFont="1" applyBorder="1" applyAlignment="1">
      <alignment horizontal="left" vertical="center" wrapText="1"/>
    </xf>
    <xf numFmtId="0" fontId="24" fillId="2" borderId="1" xfId="4" applyFont="1" applyFill="1" applyBorder="1" applyAlignment="1">
      <alignment horizontal="center" vertical="center" wrapText="1"/>
    </xf>
    <xf numFmtId="0" fontId="65" fillId="0" borderId="1" xfId="14" applyFont="1" applyBorder="1" applyAlignment="1">
      <alignment horizontal="justify" vertical="center" wrapText="1"/>
    </xf>
    <xf numFmtId="0" fontId="24" fillId="2" borderId="7" xfId="2" applyFont="1" applyFill="1" applyBorder="1" applyAlignment="1">
      <alignment horizontal="center" vertical="center" wrapText="1"/>
    </xf>
    <xf numFmtId="0" fontId="24" fillId="2" borderId="16" xfId="2" applyFont="1" applyFill="1" applyBorder="1" applyAlignment="1">
      <alignment horizontal="center" vertical="center" wrapText="1"/>
    </xf>
    <xf numFmtId="0" fontId="24" fillId="2" borderId="2" xfId="2" applyFont="1" applyFill="1" applyBorder="1" applyAlignment="1">
      <alignment horizontal="center" vertical="center" wrapText="1"/>
    </xf>
    <xf numFmtId="0" fontId="46" fillId="2" borderId="1" xfId="2" applyFont="1" applyFill="1" applyBorder="1" applyAlignment="1">
      <alignment horizontal="center" vertical="center" wrapText="1"/>
    </xf>
    <xf numFmtId="0" fontId="46" fillId="2" borderId="9" xfId="2" applyFont="1" applyFill="1" applyBorder="1" applyAlignment="1">
      <alignment horizontal="center" vertical="center" wrapText="1"/>
    </xf>
    <xf numFmtId="0" fontId="46" fillId="2" borderId="10" xfId="2" applyFont="1" applyFill="1" applyBorder="1" applyAlignment="1">
      <alignment horizontal="center" vertical="center" wrapText="1"/>
    </xf>
    <xf numFmtId="0" fontId="46" fillId="2" borderId="11" xfId="2" applyFont="1" applyFill="1" applyBorder="1" applyAlignment="1">
      <alignment horizontal="center" vertical="center" wrapText="1"/>
    </xf>
    <xf numFmtId="0" fontId="46" fillId="2" borderId="12" xfId="2" applyFont="1" applyFill="1" applyBorder="1" applyAlignment="1">
      <alignment horizontal="center" vertical="center" wrapText="1"/>
    </xf>
    <xf numFmtId="0" fontId="46" fillId="2" borderId="0" xfId="2" applyFont="1" applyFill="1" applyAlignment="1">
      <alignment horizontal="center" vertical="center" wrapText="1"/>
    </xf>
    <xf numFmtId="0" fontId="46" fillId="2" borderId="13" xfId="2" applyFont="1" applyFill="1" applyBorder="1" applyAlignment="1">
      <alignment horizontal="center" vertical="center" wrapText="1"/>
    </xf>
    <xf numFmtId="0" fontId="46" fillId="2" borderId="14" xfId="2" applyFont="1" applyFill="1" applyBorder="1" applyAlignment="1">
      <alignment horizontal="center" vertical="center" wrapText="1"/>
    </xf>
    <xf numFmtId="0" fontId="46" fillId="2" borderId="6" xfId="2" applyFont="1" applyFill="1" applyBorder="1" applyAlignment="1">
      <alignment horizontal="center" vertical="center" wrapText="1"/>
    </xf>
    <xf numFmtId="0" fontId="46" fillId="2" borderId="15" xfId="2" applyFont="1" applyFill="1" applyBorder="1" applyAlignment="1">
      <alignment horizontal="center" vertical="center" wrapText="1"/>
    </xf>
    <xf numFmtId="0" fontId="10" fillId="2" borderId="0" xfId="2" applyFont="1" applyFill="1" applyAlignment="1">
      <alignment horizontal="center"/>
    </xf>
    <xf numFmtId="0" fontId="10" fillId="2" borderId="0" xfId="2" applyFont="1" applyFill="1" applyAlignment="1">
      <alignment horizontal="center" vertical="top" wrapText="1"/>
    </xf>
    <xf numFmtId="0" fontId="19" fillId="2" borderId="0" xfId="6" applyFont="1" applyFill="1" applyAlignment="1">
      <alignment horizontal="center"/>
    </xf>
    <xf numFmtId="0" fontId="46" fillId="2" borderId="1" xfId="2" applyFont="1" applyFill="1" applyBorder="1" applyAlignment="1">
      <alignment horizontal="center" vertical="center" wrapText="1" shrinkToFit="1"/>
    </xf>
    <xf numFmtId="0" fontId="24" fillId="0" borderId="1" xfId="4" applyFont="1" applyBorder="1" applyAlignment="1">
      <alignment horizontal="center" vertical="center" wrapText="1"/>
    </xf>
    <xf numFmtId="0" fontId="24" fillId="2" borderId="1" xfId="4" applyFont="1" applyFill="1" applyBorder="1" applyAlignment="1">
      <alignment horizontal="center" vertical="center" wrapText="1"/>
    </xf>
    <xf numFmtId="0" fontId="41" fillId="0" borderId="7" xfId="14" applyFont="1" applyBorder="1" applyAlignment="1">
      <alignment horizontal="center" vertical="center" wrapText="1"/>
    </xf>
    <xf numFmtId="0" fontId="41" fillId="0" borderId="2" xfId="14" applyFont="1" applyBorder="1" applyAlignment="1">
      <alignment horizontal="center" vertical="center" wrapText="1"/>
    </xf>
    <xf numFmtId="0" fontId="43" fillId="0" borderId="7" xfId="14" applyFont="1" applyBorder="1" applyAlignment="1">
      <alignment horizontal="center" vertical="center" wrapText="1"/>
    </xf>
    <xf numFmtId="0" fontId="43" fillId="0" borderId="2" xfId="14" applyFont="1" applyBorder="1" applyAlignment="1">
      <alignment horizontal="center" vertical="center" wrapText="1"/>
    </xf>
    <xf numFmtId="0" fontId="24" fillId="0" borderId="0" xfId="14" applyFont="1" applyAlignment="1">
      <alignment horizontal="center" vertical="center" wrapText="1"/>
    </xf>
    <xf numFmtId="0" fontId="24" fillId="2" borderId="0" xfId="14" applyFont="1" applyFill="1" applyAlignment="1">
      <alignment horizontal="center" vertical="center" wrapText="1"/>
    </xf>
    <xf numFmtId="0" fontId="24" fillId="2" borderId="1" xfId="14" applyFont="1" applyFill="1" applyBorder="1" applyAlignment="1">
      <alignment horizontal="left" vertical="center" wrapText="1"/>
    </xf>
    <xf numFmtId="0" fontId="42" fillId="0" borderId="0" xfId="14" applyFont="1" applyAlignment="1">
      <alignment horizontal="left" vertical="center" wrapText="1"/>
    </xf>
    <xf numFmtId="0" fontId="18" fillId="0" borderId="1"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9" fillId="0" borderId="0" xfId="14" applyFont="1" applyAlignment="1">
      <alignment horizontal="center"/>
    </xf>
    <xf numFmtId="0" fontId="24"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5" fillId="0" borderId="7" xfId="4" applyFont="1" applyBorder="1" applyAlignment="1">
      <alignment horizontal="center" vertical="center" wrapText="1"/>
    </xf>
    <xf numFmtId="0" fontId="25" fillId="0" borderId="16" xfId="4" applyFont="1" applyBorder="1" applyAlignment="1">
      <alignment horizontal="center" vertical="center" wrapText="1"/>
    </xf>
    <xf numFmtId="0" fontId="25" fillId="0" borderId="2" xfId="4" applyFont="1" applyBorder="1" applyAlignment="1">
      <alignment horizontal="center" vertical="center" wrapText="1"/>
    </xf>
    <xf numFmtId="0" fontId="48" fillId="0" borderId="7"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2" xfId="0" applyFont="1" applyBorder="1" applyAlignment="1">
      <alignment horizontal="center" vertical="center" wrapText="1"/>
    </xf>
    <xf numFmtId="0" fontId="25" fillId="0" borderId="1" xfId="4" applyFont="1" applyBorder="1" applyAlignment="1">
      <alignment horizontal="center" vertical="center" wrapText="1"/>
    </xf>
    <xf numFmtId="0" fontId="10" fillId="0" borderId="0" xfId="4" applyFont="1" applyAlignment="1">
      <alignment horizontal="center"/>
    </xf>
    <xf numFmtId="0" fontId="10" fillId="0" borderId="0" xfId="4" applyFont="1" applyAlignment="1">
      <alignment horizontal="center" wrapText="1"/>
    </xf>
    <xf numFmtId="0" fontId="11" fillId="0" borderId="0" xfId="4" applyFont="1" applyAlignment="1">
      <alignment horizontal="center"/>
    </xf>
    <xf numFmtId="0" fontId="25" fillId="2" borderId="3" xfId="4" applyFont="1" applyFill="1" applyBorder="1" applyAlignment="1">
      <alignment horizontal="center" vertical="center" wrapText="1"/>
    </xf>
    <xf numFmtId="0" fontId="25" fillId="2" borderId="4" xfId="4" applyFont="1" applyFill="1" applyBorder="1" applyAlignment="1">
      <alignment horizontal="center" vertical="center" wrapText="1"/>
    </xf>
    <xf numFmtId="0" fontId="25" fillId="2" borderId="5" xfId="4" applyFont="1" applyFill="1" applyBorder="1" applyAlignment="1">
      <alignment horizontal="center" vertical="center" wrapText="1"/>
    </xf>
    <xf numFmtId="0" fontId="25" fillId="2" borderId="1" xfId="4"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23" fillId="0" borderId="1" xfId="4" applyFont="1" applyBorder="1" applyAlignment="1">
      <alignment horizontal="center" vertical="center" wrapText="1"/>
    </xf>
    <xf numFmtId="0" fontId="23" fillId="0" borderId="7" xfId="4" applyFont="1" applyBorder="1" applyAlignment="1">
      <alignment horizontal="center" vertical="center" wrapText="1"/>
    </xf>
    <xf numFmtId="0" fontId="23" fillId="0" borderId="16" xfId="4" applyFont="1" applyBorder="1" applyAlignment="1">
      <alignment horizontal="center" vertical="center" wrapText="1"/>
    </xf>
    <xf numFmtId="0" fontId="23" fillId="0" borderId="2" xfId="4" applyFont="1" applyBorder="1" applyAlignment="1">
      <alignment horizontal="center" vertical="center" wrapText="1"/>
    </xf>
    <xf numFmtId="1" fontId="46" fillId="0" borderId="1" xfId="2" applyNumberFormat="1" applyFont="1" applyBorder="1" applyAlignment="1">
      <alignment horizontal="center" vertical="center" wrapText="1"/>
    </xf>
    <xf numFmtId="0" fontId="66" fillId="0" borderId="1" xfId="0" applyFont="1" applyBorder="1" applyAlignment="1">
      <alignment horizontal="center" vertical="center" wrapText="1"/>
    </xf>
    <xf numFmtId="0" fontId="26" fillId="2" borderId="1" xfId="18" applyFont="1" applyFill="1" applyBorder="1" applyAlignment="1">
      <alignment horizontal="center" vertical="center" wrapText="1"/>
    </xf>
    <xf numFmtId="0" fontId="59" fillId="2" borderId="1" xfId="18" applyFont="1" applyFill="1" applyBorder="1" applyAlignment="1">
      <alignment horizontal="center" vertical="center" wrapText="1"/>
    </xf>
    <xf numFmtId="0" fontId="44"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8" fillId="2" borderId="1" xfId="11" quotePrefix="1" applyFont="1" applyFill="1" applyBorder="1" applyAlignment="1">
      <alignment horizontal="center" vertical="center" wrapText="1"/>
    </xf>
    <xf numFmtId="0" fontId="18" fillId="0" borderId="1" xfId="11" quotePrefix="1" applyFont="1" applyBorder="1" applyAlignment="1">
      <alignment horizontal="center" vertical="center" wrapText="1"/>
    </xf>
    <xf numFmtId="0" fontId="18" fillId="2" borderId="1" xfId="11" applyFont="1" applyFill="1" applyBorder="1" applyAlignment="1">
      <alignment horizontal="center" vertical="center" wrapText="1"/>
    </xf>
    <xf numFmtId="0" fontId="24" fillId="2" borderId="1" xfId="11" applyFont="1" applyFill="1" applyBorder="1" applyAlignment="1">
      <alignment horizontal="center" vertical="center" wrapText="1"/>
    </xf>
    <xf numFmtId="0" fontId="18" fillId="0" borderId="1" xfId="4" quotePrefix="1" applyFont="1" applyBorder="1" applyAlignment="1">
      <alignment horizontal="center" vertical="center" wrapText="1"/>
    </xf>
    <xf numFmtId="0" fontId="18" fillId="2" borderId="1" xfId="4" quotePrefix="1" applyFont="1" applyFill="1" applyBorder="1" applyAlignment="1">
      <alignment horizontal="center" vertical="center" wrapText="1"/>
    </xf>
    <xf numFmtId="0" fontId="24" fillId="2" borderId="1" xfId="4" quotePrefix="1" applyFont="1" applyFill="1" applyBorder="1" applyAlignment="1">
      <alignment horizontal="center" vertical="center" wrapText="1"/>
    </xf>
    <xf numFmtId="0" fontId="18" fillId="0" borderId="1" xfId="6" applyFont="1" applyBorder="1" applyAlignment="1">
      <alignment horizontal="center" vertical="center" wrapText="1"/>
    </xf>
    <xf numFmtId="0" fontId="18" fillId="2" borderId="1" xfId="6" applyFont="1" applyFill="1" applyBorder="1" applyAlignment="1">
      <alignment horizontal="center" vertical="center" wrapText="1"/>
    </xf>
    <xf numFmtId="0" fontId="24" fillId="2" borderId="1" xfId="6" quotePrefix="1" applyFont="1" applyFill="1" applyBorder="1" applyAlignment="1">
      <alignment horizontal="center" vertical="center" wrapText="1"/>
    </xf>
    <xf numFmtId="0" fontId="18" fillId="2" borderId="1" xfId="2" applyFont="1" applyFill="1" applyBorder="1" applyAlignment="1">
      <alignment horizontal="center" vertical="center" wrapText="1"/>
    </xf>
    <xf numFmtId="0" fontId="24" fillId="2" borderId="1" xfId="2" applyFont="1" applyFill="1" applyBorder="1" applyAlignment="1">
      <alignment horizontal="center" vertical="center" wrapText="1"/>
    </xf>
    <xf numFmtId="0" fontId="18" fillId="0" borderId="1" xfId="11" applyFont="1" applyBorder="1" applyAlignment="1">
      <alignment horizontal="center" vertical="center" wrapText="1"/>
    </xf>
    <xf numFmtId="0" fontId="57" fillId="2" borderId="1" xfId="11" applyFont="1" applyFill="1" applyBorder="1" applyAlignment="1">
      <alignment horizontal="center" vertical="center" wrapText="1"/>
    </xf>
    <xf numFmtId="0" fontId="24" fillId="0" borderId="1" xfId="14" applyFont="1" applyBorder="1" applyAlignment="1">
      <alignment horizontal="center" vertical="center" wrapText="1"/>
    </xf>
    <xf numFmtId="0" fontId="25" fillId="0" borderId="1" xfId="11" applyFont="1" applyBorder="1" applyAlignment="1">
      <alignment horizontal="left" vertical="center" wrapText="1"/>
    </xf>
    <xf numFmtId="0" fontId="25" fillId="2" borderId="1" xfId="11"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1" applyFont="1" applyBorder="1" applyAlignment="1">
      <alignment horizontal="left" vertical="center" wrapText="1"/>
    </xf>
    <xf numFmtId="0" fontId="12" fillId="0" borderId="1" xfId="21" applyFont="1" applyBorder="1" applyAlignment="1">
      <alignment horizontal="left" vertical="center" wrapText="1"/>
    </xf>
    <xf numFmtId="0" fontId="25" fillId="2" borderId="1" xfId="4" applyFont="1" applyFill="1" applyBorder="1" applyAlignment="1">
      <alignment horizontal="left" vertical="center" wrapText="1"/>
    </xf>
    <xf numFmtId="0" fontId="25" fillId="0" borderId="1" xfId="4" applyFont="1" applyBorder="1" applyAlignment="1">
      <alignment horizontal="left" vertical="center" wrapText="1"/>
    </xf>
    <xf numFmtId="0" fontId="25" fillId="0" borderId="1" xfId="0" applyFont="1" applyBorder="1" applyAlignment="1">
      <alignment horizontal="left" vertical="center" wrapText="1"/>
    </xf>
    <xf numFmtId="0" fontId="25" fillId="2" borderId="1" xfId="0" applyFont="1" applyFill="1" applyBorder="1" applyAlignment="1">
      <alignment horizontal="left" vertical="center" wrapText="1"/>
    </xf>
    <xf numFmtId="0" fontId="25" fillId="0" borderId="1" xfId="14" applyFont="1" applyBorder="1" applyAlignment="1">
      <alignment horizontal="left" vertical="center" wrapText="1"/>
    </xf>
    <xf numFmtId="0" fontId="12" fillId="0" borderId="1" xfId="4" applyFont="1" applyBorder="1" applyAlignment="1">
      <alignment horizontal="left" vertical="center" wrapText="1"/>
    </xf>
    <xf numFmtId="0" fontId="63" fillId="0" borderId="1" xfId="4" applyFont="1" applyBorder="1" applyAlignment="1">
      <alignment horizontal="center" vertical="center" wrapText="1"/>
    </xf>
  </cellXfs>
  <cellStyles count="22">
    <cellStyle name="Comma" xfId="20" builtinId="3"/>
    <cellStyle name="Comma 2" xfId="12" xr:uid="{00000000-0005-0000-0000-000001000000}"/>
    <cellStyle name="Normal" xfId="0" builtinId="0"/>
    <cellStyle name="Normal 13" xfId="13" xr:uid="{00000000-0005-0000-0000-000003000000}"/>
    <cellStyle name="Normal 2" xfId="6" xr:uid="{00000000-0005-0000-0000-000004000000}"/>
    <cellStyle name="Normal 2 2" xfId="14" xr:uid="{00000000-0005-0000-0000-000005000000}"/>
    <cellStyle name="Normal 2 2 2" xfId="4" xr:uid="{00000000-0005-0000-0000-000006000000}"/>
    <cellStyle name="Normal 2 2 2 4" xfId="8" xr:uid="{00000000-0005-0000-0000-000007000000}"/>
    <cellStyle name="Normal 2 2 3" xfId="16" xr:uid="{00000000-0005-0000-0000-000008000000}"/>
    <cellStyle name="Normal 2 3" xfId="17" xr:uid="{00000000-0005-0000-0000-000009000000}"/>
    <cellStyle name="Normal 3" xfId="9" xr:uid="{00000000-0005-0000-0000-00000A000000}"/>
    <cellStyle name="Normal 39" xfId="15" xr:uid="{00000000-0005-0000-0000-00000B000000}"/>
    <cellStyle name="Normal 39 2" xfId="5" xr:uid="{00000000-0005-0000-0000-00000C000000}"/>
    <cellStyle name="Normal 4" xfId="3" xr:uid="{00000000-0005-0000-0000-00000D000000}"/>
    <cellStyle name="Normal 5" xfId="1" xr:uid="{00000000-0005-0000-0000-00000E000000}"/>
    <cellStyle name="Normal 6" xfId="21" xr:uid="{00000000-0005-0000-0000-00000F000000}"/>
    <cellStyle name="Normal_Biểu 5" xfId="11" xr:uid="{00000000-0005-0000-0000-000010000000}"/>
    <cellStyle name="Normal_mau bieu-12345" xfId="2" xr:uid="{00000000-0005-0000-0000-000011000000}"/>
    <cellStyle name="Normal_mau bieu-12345 2" xfId="10" xr:uid="{00000000-0005-0000-0000-000012000000}"/>
    <cellStyle name="Normal_mau bieu-12345 2 2" xfId="18" xr:uid="{00000000-0005-0000-0000-000013000000}"/>
    <cellStyle name="Normal_mau bieu-12345 2 3" xfId="19" xr:uid="{00000000-0005-0000-0000-000014000000}"/>
    <cellStyle name="Normal_mau bieu-12345 3" xfId="7"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400050</xdr:colOff>
      <xdr:row>4</xdr:row>
      <xdr:rowOff>57150</xdr:rowOff>
    </xdr:from>
    <xdr:to>
      <xdr:col>14</xdr:col>
      <xdr:colOff>266700</xdr:colOff>
      <xdr:row>4</xdr:row>
      <xdr:rowOff>57150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2886075" y="962025"/>
          <a:ext cx="76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214590</xdr:colOff>
      <xdr:row>2</xdr:row>
      <xdr:rowOff>2049</xdr:rowOff>
    </xdr:from>
    <xdr:to>
      <xdr:col>19</xdr:col>
      <xdr:colOff>90545</xdr:colOff>
      <xdr:row>2</xdr:row>
      <xdr:rowOff>2049</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5907439" y="522601"/>
          <a:ext cx="17034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521939</xdr:colOff>
      <xdr:row>1</xdr:row>
      <xdr:rowOff>420042</xdr:rowOff>
    </xdr:from>
    <xdr:to>
      <xdr:col>12</xdr:col>
      <xdr:colOff>531934</xdr:colOff>
      <xdr:row>1</xdr:row>
      <xdr:rowOff>420042</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3955126" y="660784"/>
          <a:ext cx="7845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xdr:colOff>
      <xdr:row>3</xdr:row>
      <xdr:rowOff>38100</xdr:rowOff>
    </xdr:from>
    <xdr:to>
      <xdr:col>24</xdr:col>
      <xdr:colOff>142875</xdr:colOff>
      <xdr:row>3</xdr:row>
      <xdr:rowOff>38100</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3086100" y="1076325"/>
          <a:ext cx="2085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438150</xdr:colOff>
      <xdr:row>3</xdr:row>
      <xdr:rowOff>66675</xdr:rowOff>
    </xdr:from>
    <xdr:to>
      <xdr:col>20</xdr:col>
      <xdr:colOff>590550</xdr:colOff>
      <xdr:row>3</xdr:row>
      <xdr:rowOff>66675</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2562225" y="666750"/>
          <a:ext cx="2085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10.265625" defaultRowHeight="14.25"/>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V64"/>
  <sheetViews>
    <sheetView zoomScaleNormal="100" zoomScaleSheetLayoutView="100" workbookViewId="0">
      <selection activeCell="E6" sqref="E6:E8"/>
    </sheetView>
  </sheetViews>
  <sheetFormatPr defaultColWidth="8" defaultRowHeight="15"/>
  <cols>
    <col min="1" max="1" width="6" style="46" customWidth="1"/>
    <col min="2" max="2" width="30.796875" style="47" customWidth="1"/>
    <col min="3" max="3" width="14.3984375" style="45" customWidth="1"/>
    <col min="4" max="4" width="14.9296875" style="69" customWidth="1"/>
    <col min="5" max="5" width="13.3984375" style="48" customWidth="1"/>
    <col min="6" max="9" width="5.59765625" style="48" hidden="1" customWidth="1"/>
    <col min="10" max="10" width="5.59765625" style="99" hidden="1" customWidth="1"/>
    <col min="11" max="11" width="5.86328125" style="45" hidden="1" customWidth="1"/>
    <col min="12" max="12" width="11.73046875" style="69" hidden="1" customWidth="1"/>
    <col min="13" max="14" width="5.86328125" style="45" hidden="1" customWidth="1"/>
    <col min="15" max="15" width="12" style="45" customWidth="1"/>
    <col min="16" max="16" width="5.86328125" style="45" hidden="1" customWidth="1"/>
    <col min="17" max="17" width="5.265625" style="45" hidden="1" customWidth="1"/>
    <col min="18" max="18" width="14.86328125" style="45" customWidth="1"/>
    <col min="19" max="19" width="7.86328125" style="49" hidden="1" customWidth="1"/>
    <col min="20" max="20" width="18.33203125" style="45" customWidth="1"/>
    <col min="21" max="22" width="8" style="45"/>
    <col min="23" max="16384" width="8" style="42"/>
  </cols>
  <sheetData>
    <row r="1" spans="1:22" s="36" customFormat="1" ht="17.25" customHeight="1">
      <c r="A1" s="50"/>
      <c r="B1" s="51"/>
      <c r="C1" s="52"/>
      <c r="D1" s="67"/>
      <c r="E1" s="46"/>
      <c r="F1" s="46"/>
      <c r="G1" s="46"/>
      <c r="H1" s="46"/>
      <c r="I1" s="46"/>
      <c r="J1" s="97"/>
      <c r="K1" s="52"/>
      <c r="L1" s="67"/>
      <c r="M1" s="52"/>
      <c r="N1" s="52"/>
      <c r="O1" s="52"/>
      <c r="P1" s="52"/>
      <c r="Q1" s="52"/>
      <c r="R1" s="52"/>
      <c r="S1" s="52"/>
      <c r="T1" s="52"/>
      <c r="U1" s="52"/>
      <c r="V1" s="52"/>
    </row>
    <row r="2" spans="1:22" s="36" customFormat="1" ht="12.75" customHeight="1">
      <c r="A2" s="279" t="s">
        <v>0</v>
      </c>
      <c r="B2" s="279"/>
      <c r="C2" s="279"/>
      <c r="D2" s="279"/>
      <c r="E2" s="279"/>
      <c r="F2" s="279"/>
      <c r="G2" s="279"/>
      <c r="H2" s="279"/>
      <c r="I2" s="279"/>
      <c r="J2" s="279"/>
      <c r="K2" s="279"/>
      <c r="L2" s="279"/>
      <c r="M2" s="279"/>
      <c r="N2" s="279"/>
      <c r="O2" s="279"/>
      <c r="P2" s="279"/>
      <c r="Q2" s="279"/>
      <c r="R2" s="279"/>
      <c r="S2" s="279"/>
      <c r="T2" s="279"/>
      <c r="U2" s="52"/>
      <c r="V2" s="52"/>
    </row>
    <row r="3" spans="1:22" s="37" customFormat="1" ht="20.25" customHeight="1">
      <c r="A3" s="280" t="s">
        <v>348</v>
      </c>
      <c r="B3" s="280"/>
      <c r="C3" s="280"/>
      <c r="D3" s="280"/>
      <c r="E3" s="280"/>
      <c r="F3" s="280"/>
      <c r="G3" s="280"/>
      <c r="H3" s="280"/>
      <c r="I3" s="280"/>
      <c r="J3" s="280"/>
      <c r="K3" s="280"/>
      <c r="L3" s="280"/>
      <c r="M3" s="280"/>
      <c r="N3" s="280"/>
      <c r="O3" s="280"/>
      <c r="P3" s="280"/>
      <c r="Q3" s="280"/>
      <c r="R3" s="280"/>
      <c r="S3" s="280"/>
      <c r="T3" s="280"/>
      <c r="U3" s="53"/>
      <c r="V3" s="53"/>
    </row>
    <row r="4" spans="1:22" s="37" customFormat="1" ht="21" customHeight="1">
      <c r="A4" s="281" t="s">
        <v>447</v>
      </c>
      <c r="B4" s="281"/>
      <c r="C4" s="281"/>
      <c r="D4" s="281"/>
      <c r="E4" s="281"/>
      <c r="F4" s="281"/>
      <c r="G4" s="281"/>
      <c r="H4" s="281"/>
      <c r="I4" s="281"/>
      <c r="J4" s="281"/>
      <c r="K4" s="281"/>
      <c r="L4" s="281"/>
      <c r="M4" s="281"/>
      <c r="N4" s="281"/>
      <c r="O4" s="281"/>
      <c r="P4" s="281"/>
      <c r="Q4" s="281"/>
      <c r="R4" s="281"/>
      <c r="S4" s="281"/>
      <c r="T4" s="281"/>
      <c r="U4" s="53"/>
      <c r="V4" s="53"/>
    </row>
    <row r="5" spans="1:22" s="38" customFormat="1" ht="11.25" customHeight="1">
      <c r="A5" s="53"/>
      <c r="B5" s="54"/>
      <c r="C5" s="55"/>
      <c r="D5" s="68"/>
      <c r="E5" s="55"/>
      <c r="F5" s="55"/>
      <c r="G5" s="55"/>
      <c r="H5" s="55"/>
      <c r="I5" s="55"/>
      <c r="J5" s="98"/>
      <c r="K5" s="55"/>
      <c r="L5" s="68"/>
      <c r="M5" s="55"/>
      <c r="N5" s="55"/>
      <c r="O5" s="55"/>
      <c r="P5" s="55"/>
      <c r="Q5" s="55"/>
      <c r="R5" s="55"/>
      <c r="S5" s="55"/>
      <c r="T5" s="57"/>
      <c r="U5" s="57"/>
      <c r="V5" s="57"/>
    </row>
    <row r="6" spans="1:22" s="96" customFormat="1" ht="38.25" customHeight="1">
      <c r="A6" s="282" t="s">
        <v>1</v>
      </c>
      <c r="B6" s="282" t="s">
        <v>2</v>
      </c>
      <c r="C6" s="266" t="s">
        <v>438</v>
      </c>
      <c r="D6" s="266" t="s">
        <v>438</v>
      </c>
      <c r="E6" s="266" t="s">
        <v>439</v>
      </c>
      <c r="F6" s="266" t="s">
        <v>439</v>
      </c>
      <c r="G6" s="266" t="s">
        <v>439</v>
      </c>
      <c r="H6" s="266" t="s">
        <v>439</v>
      </c>
      <c r="I6" s="266" t="s">
        <v>439</v>
      </c>
      <c r="J6" s="266" t="s">
        <v>439</v>
      </c>
      <c r="K6" s="270" t="s">
        <v>315</v>
      </c>
      <c r="L6" s="271"/>
      <c r="M6" s="272"/>
      <c r="N6" s="266" t="s">
        <v>440</v>
      </c>
      <c r="O6" s="266" t="s">
        <v>440</v>
      </c>
      <c r="P6" s="266" t="s">
        <v>440</v>
      </c>
      <c r="Q6" s="266" t="s">
        <v>441</v>
      </c>
      <c r="R6" s="266" t="s">
        <v>441</v>
      </c>
      <c r="S6" s="266" t="s">
        <v>441</v>
      </c>
      <c r="T6" s="269" t="s">
        <v>3</v>
      </c>
      <c r="U6" s="95"/>
      <c r="V6" s="95"/>
    </row>
    <row r="7" spans="1:22" s="96" customFormat="1" ht="22.5" customHeight="1">
      <c r="A7" s="282"/>
      <c r="B7" s="282"/>
      <c r="C7" s="267"/>
      <c r="D7" s="267"/>
      <c r="E7" s="267"/>
      <c r="F7" s="267"/>
      <c r="G7" s="267"/>
      <c r="H7" s="267"/>
      <c r="I7" s="267"/>
      <c r="J7" s="267"/>
      <c r="K7" s="273"/>
      <c r="L7" s="274"/>
      <c r="M7" s="275"/>
      <c r="N7" s="267"/>
      <c r="O7" s="267"/>
      <c r="P7" s="267"/>
      <c r="Q7" s="267"/>
      <c r="R7" s="267"/>
      <c r="S7" s="267"/>
      <c r="T7" s="269"/>
      <c r="U7" s="95"/>
      <c r="V7" s="95"/>
    </row>
    <row r="8" spans="1:22" s="96" customFormat="1" ht="34.5" customHeight="1">
      <c r="A8" s="282"/>
      <c r="B8" s="282"/>
      <c r="C8" s="268"/>
      <c r="D8" s="268"/>
      <c r="E8" s="268"/>
      <c r="F8" s="268"/>
      <c r="G8" s="268"/>
      <c r="H8" s="268"/>
      <c r="I8" s="268"/>
      <c r="J8" s="268"/>
      <c r="K8" s="276"/>
      <c r="L8" s="277"/>
      <c r="M8" s="278"/>
      <c r="N8" s="268"/>
      <c r="O8" s="268"/>
      <c r="P8" s="268"/>
      <c r="Q8" s="268"/>
      <c r="R8" s="268"/>
      <c r="S8" s="268"/>
      <c r="T8" s="269"/>
      <c r="U8" s="95"/>
      <c r="V8" s="95"/>
    </row>
    <row r="9" spans="1:22" s="39" customFormat="1" ht="19.5" customHeight="1">
      <c r="A9" s="94">
        <v>1</v>
      </c>
      <c r="B9" s="94">
        <v>2</v>
      </c>
      <c r="C9" s="94">
        <v>3</v>
      </c>
      <c r="D9" s="94">
        <v>3</v>
      </c>
      <c r="E9" s="94">
        <v>4</v>
      </c>
      <c r="F9" s="94">
        <v>8</v>
      </c>
      <c r="G9" s="94">
        <v>9</v>
      </c>
      <c r="H9" s="94">
        <v>10</v>
      </c>
      <c r="I9" s="94">
        <v>11</v>
      </c>
      <c r="J9" s="94">
        <v>12</v>
      </c>
      <c r="K9" s="94">
        <v>13</v>
      </c>
      <c r="L9" s="94">
        <v>5</v>
      </c>
      <c r="M9" s="94">
        <v>15</v>
      </c>
      <c r="N9" s="94">
        <v>16</v>
      </c>
      <c r="O9" s="94">
        <v>5</v>
      </c>
      <c r="P9" s="94">
        <v>18</v>
      </c>
      <c r="Q9" s="94">
        <v>19</v>
      </c>
      <c r="R9" s="94">
        <v>6</v>
      </c>
      <c r="S9" s="94">
        <v>21</v>
      </c>
      <c r="T9" s="94">
        <v>7</v>
      </c>
      <c r="U9" s="58"/>
      <c r="V9" s="58"/>
    </row>
    <row r="10" spans="1:22" s="40" customFormat="1" ht="24" customHeight="1">
      <c r="A10" s="60"/>
      <c r="B10" s="60" t="s">
        <v>5</v>
      </c>
      <c r="C10" s="323" t="e">
        <f>C11+C50</f>
        <v>#REF!</v>
      </c>
      <c r="D10" s="323">
        <f>D11+D50</f>
        <v>2238</v>
      </c>
      <c r="E10" s="323">
        <f t="shared" ref="E10:R10" si="0">E11+E50</f>
        <v>1969</v>
      </c>
      <c r="F10" s="323">
        <f t="shared" si="0"/>
        <v>892</v>
      </c>
      <c r="G10" s="323">
        <f t="shared" si="0"/>
        <v>696</v>
      </c>
      <c r="H10" s="323">
        <f t="shared" si="0"/>
        <v>351</v>
      </c>
      <c r="I10" s="323">
        <f t="shared" si="0"/>
        <v>28</v>
      </c>
      <c r="J10" s="323">
        <f t="shared" si="0"/>
        <v>181</v>
      </c>
      <c r="K10" s="323">
        <f t="shared" si="0"/>
        <v>2453</v>
      </c>
      <c r="L10" s="323">
        <f t="shared" si="0"/>
        <v>2264</v>
      </c>
      <c r="M10" s="323">
        <f t="shared" si="0"/>
        <v>189</v>
      </c>
      <c r="N10" s="323">
        <f t="shared" si="0"/>
        <v>2397</v>
      </c>
      <c r="O10" s="323">
        <f t="shared" si="0"/>
        <v>2210</v>
      </c>
      <c r="P10" s="323">
        <f t="shared" si="0"/>
        <v>187</v>
      </c>
      <c r="Q10" s="323" t="e">
        <f t="shared" si="0"/>
        <v>#REF!</v>
      </c>
      <c r="R10" s="323">
        <f t="shared" si="0"/>
        <v>-28</v>
      </c>
      <c r="S10" s="145" t="e">
        <f>S11+S50</f>
        <v>#REF!</v>
      </c>
      <c r="T10" s="63"/>
    </row>
    <row r="11" spans="1:22" s="40" customFormat="1" ht="36.75" customHeight="1">
      <c r="A11" s="60" t="s">
        <v>6</v>
      </c>
      <c r="B11" s="60" t="s">
        <v>7</v>
      </c>
      <c r="C11" s="323" t="e">
        <f>C12+C13+C14+C15+C16+C25+C29+C30+C31+C32+C36+C37+C38+C39+C42+C43+C44+C45+C46+C47+C48+C49</f>
        <v>#REF!</v>
      </c>
      <c r="D11" s="323">
        <f>D12+D13+D14+D15+D16+D25+D29+D30+D31+D32+D36+D37+D38+D39+D42+D43+D44+D45+D46+D47+D48+D49</f>
        <v>1256</v>
      </c>
      <c r="E11" s="323">
        <f t="shared" ref="E11:R11" si="1">E12+E13+E14+E15+E16+E25+E29+E30+E31+E32+E36+E37+E38+E39+E42+E43+E44+E45+E46+E47+E48+E49</f>
        <v>1092</v>
      </c>
      <c r="F11" s="323">
        <f t="shared" si="1"/>
        <v>459</v>
      </c>
      <c r="G11" s="323">
        <f t="shared" si="1"/>
        <v>342</v>
      </c>
      <c r="H11" s="323">
        <f t="shared" si="1"/>
        <v>265</v>
      </c>
      <c r="I11" s="323">
        <f t="shared" si="1"/>
        <v>24</v>
      </c>
      <c r="J11" s="323">
        <f t="shared" si="1"/>
        <v>133</v>
      </c>
      <c r="K11" s="323">
        <f t="shared" si="1"/>
        <v>1418</v>
      </c>
      <c r="L11" s="323">
        <f t="shared" si="1"/>
        <v>1277</v>
      </c>
      <c r="M11" s="323">
        <f t="shared" si="1"/>
        <v>141</v>
      </c>
      <c r="N11" s="323">
        <f t="shared" si="1"/>
        <v>1384</v>
      </c>
      <c r="O11" s="323">
        <f t="shared" si="1"/>
        <v>1245</v>
      </c>
      <c r="P11" s="323">
        <f t="shared" si="1"/>
        <v>139</v>
      </c>
      <c r="Q11" s="323" t="e">
        <f t="shared" si="1"/>
        <v>#REF!</v>
      </c>
      <c r="R11" s="323">
        <f t="shared" si="1"/>
        <v>-11</v>
      </c>
      <c r="S11" s="145" t="e">
        <f>S12+S52</f>
        <v>#REF!</v>
      </c>
      <c r="T11" s="63"/>
    </row>
    <row r="12" spans="1:22" s="40" customFormat="1" ht="36.75" customHeight="1">
      <c r="A12" s="70">
        <v>1</v>
      </c>
      <c r="B12" s="71" t="s">
        <v>8</v>
      </c>
      <c r="C12" s="127">
        <v>49</v>
      </c>
      <c r="D12" s="127">
        <v>36</v>
      </c>
      <c r="E12" s="127">
        <v>33</v>
      </c>
      <c r="F12" s="127">
        <v>23</v>
      </c>
      <c r="G12" s="127">
        <v>0</v>
      </c>
      <c r="H12" s="127">
        <v>10</v>
      </c>
      <c r="I12" s="127">
        <v>0</v>
      </c>
      <c r="J12" s="127">
        <v>13</v>
      </c>
      <c r="K12" s="127">
        <v>49</v>
      </c>
      <c r="L12" s="127">
        <v>36</v>
      </c>
      <c r="M12" s="127">
        <v>13</v>
      </c>
      <c r="N12" s="127">
        <v>49</v>
      </c>
      <c r="O12" s="127">
        <v>36</v>
      </c>
      <c r="P12" s="127">
        <v>13</v>
      </c>
      <c r="Q12" s="127">
        <f>N12-C12</f>
        <v>0</v>
      </c>
      <c r="R12" s="127">
        <f>O12-D12</f>
        <v>0</v>
      </c>
      <c r="S12" s="127" t="e">
        <f>P12-#REF!</f>
        <v>#REF!</v>
      </c>
      <c r="T12" s="66"/>
    </row>
    <row r="13" spans="1:22" s="40" customFormat="1" ht="32.1" customHeight="1">
      <c r="A13" s="70">
        <v>2</v>
      </c>
      <c r="B13" s="71" t="s">
        <v>420</v>
      </c>
      <c r="C13" s="127">
        <v>65</v>
      </c>
      <c r="D13" s="127">
        <v>56</v>
      </c>
      <c r="E13" s="127">
        <v>56</v>
      </c>
      <c r="F13" s="127">
        <v>27</v>
      </c>
      <c r="G13" s="127">
        <v>12</v>
      </c>
      <c r="H13" s="127">
        <v>14</v>
      </c>
      <c r="I13" s="127">
        <v>3</v>
      </c>
      <c r="J13" s="127">
        <v>9</v>
      </c>
      <c r="K13" s="127">
        <v>69</v>
      </c>
      <c r="L13" s="127">
        <v>60</v>
      </c>
      <c r="M13" s="127">
        <v>9</v>
      </c>
      <c r="N13" s="127">
        <v>65</v>
      </c>
      <c r="O13" s="127">
        <v>56</v>
      </c>
      <c r="P13" s="127">
        <v>9</v>
      </c>
      <c r="Q13" s="127">
        <f>N13-C13</f>
        <v>0</v>
      </c>
      <c r="R13" s="127">
        <f>O13-D13</f>
        <v>0</v>
      </c>
      <c r="S13" s="127" t="e">
        <f>P13-#REF!</f>
        <v>#REF!</v>
      </c>
      <c r="T13" s="66"/>
    </row>
    <row r="14" spans="1:22" s="43" customFormat="1" ht="33" customHeight="1">
      <c r="A14" s="70">
        <v>3</v>
      </c>
      <c r="B14" s="71" t="s">
        <v>9</v>
      </c>
      <c r="C14" s="128">
        <v>51</v>
      </c>
      <c r="D14" s="128">
        <v>48</v>
      </c>
      <c r="E14" s="128">
        <v>46</v>
      </c>
      <c r="F14" s="128">
        <v>19</v>
      </c>
      <c r="G14" s="128">
        <v>23</v>
      </c>
      <c r="H14" s="128">
        <v>4</v>
      </c>
      <c r="I14" s="128">
        <v>0</v>
      </c>
      <c r="J14" s="128">
        <v>3</v>
      </c>
      <c r="K14" s="128">
        <v>51</v>
      </c>
      <c r="L14" s="128">
        <v>48</v>
      </c>
      <c r="M14" s="128">
        <v>3</v>
      </c>
      <c r="N14" s="128">
        <v>50</v>
      </c>
      <c r="O14" s="128">
        <v>47</v>
      </c>
      <c r="P14" s="128">
        <v>3</v>
      </c>
      <c r="Q14" s="127">
        <f>N14-C14</f>
        <v>-1</v>
      </c>
      <c r="R14" s="127">
        <f>O14-D14</f>
        <v>-1</v>
      </c>
      <c r="S14" s="127" t="e">
        <f>P14-#REF!</f>
        <v>#REF!</v>
      </c>
      <c r="T14" s="56"/>
    </row>
    <row r="15" spans="1:22" s="43" customFormat="1" ht="21" customHeight="1">
      <c r="A15" s="70">
        <v>4</v>
      </c>
      <c r="B15" s="71" t="s">
        <v>10</v>
      </c>
      <c r="C15" s="129">
        <v>67</v>
      </c>
      <c r="D15" s="128">
        <v>64</v>
      </c>
      <c r="E15" s="127">
        <v>55</v>
      </c>
      <c r="F15" s="129">
        <v>23</v>
      </c>
      <c r="G15" s="129">
        <v>28</v>
      </c>
      <c r="H15" s="129">
        <v>3</v>
      </c>
      <c r="I15" s="129">
        <v>1</v>
      </c>
      <c r="J15" s="129">
        <v>3</v>
      </c>
      <c r="K15" s="129">
        <v>67</v>
      </c>
      <c r="L15" s="128">
        <v>64</v>
      </c>
      <c r="M15" s="128">
        <v>3</v>
      </c>
      <c r="N15" s="129">
        <v>66</v>
      </c>
      <c r="O15" s="128">
        <v>63</v>
      </c>
      <c r="P15" s="128">
        <v>3</v>
      </c>
      <c r="Q15" s="127">
        <f>N15-C15</f>
        <v>-1</v>
      </c>
      <c r="R15" s="127">
        <f>O15-D15</f>
        <v>-1</v>
      </c>
      <c r="S15" s="127" t="e">
        <f>P15-#REF!</f>
        <v>#REF!</v>
      </c>
      <c r="T15" s="56"/>
    </row>
    <row r="16" spans="1:22" ht="34.5" customHeight="1">
      <c r="A16" s="70">
        <v>5</v>
      </c>
      <c r="B16" s="71" t="s">
        <v>11</v>
      </c>
      <c r="C16" s="129">
        <f>SUM(C17:C24)</f>
        <v>441</v>
      </c>
      <c r="D16" s="129">
        <f t="shared" ref="D16:R16" si="2">SUM(D17:D24)</f>
        <v>389</v>
      </c>
      <c r="E16" s="129">
        <f t="shared" si="2"/>
        <v>293</v>
      </c>
      <c r="F16" s="129">
        <f t="shared" si="2"/>
        <v>106</v>
      </c>
      <c r="G16" s="129">
        <f t="shared" si="2"/>
        <v>136</v>
      </c>
      <c r="H16" s="129">
        <f t="shared" si="2"/>
        <v>46</v>
      </c>
      <c r="I16" s="129">
        <f t="shared" si="2"/>
        <v>5</v>
      </c>
      <c r="J16" s="129">
        <f t="shared" si="2"/>
        <v>49</v>
      </c>
      <c r="K16" s="129">
        <f t="shared" si="2"/>
        <v>441</v>
      </c>
      <c r="L16" s="129">
        <f t="shared" si="2"/>
        <v>389</v>
      </c>
      <c r="M16" s="129">
        <f t="shared" si="2"/>
        <v>52</v>
      </c>
      <c r="N16" s="129">
        <f t="shared" si="2"/>
        <v>438</v>
      </c>
      <c r="O16" s="129">
        <f t="shared" si="2"/>
        <v>386</v>
      </c>
      <c r="P16" s="129">
        <f t="shared" si="2"/>
        <v>52</v>
      </c>
      <c r="Q16" s="129">
        <f t="shared" si="2"/>
        <v>-3</v>
      </c>
      <c r="R16" s="129">
        <f t="shared" si="2"/>
        <v>-3</v>
      </c>
      <c r="S16" s="127" t="e">
        <f>P16-#REF!</f>
        <v>#REF!</v>
      </c>
      <c r="T16" s="56"/>
      <c r="U16" s="42"/>
      <c r="V16" s="42"/>
    </row>
    <row r="17" spans="1:22" s="41" customFormat="1" ht="29.1" customHeight="1">
      <c r="A17" s="165" t="s">
        <v>307</v>
      </c>
      <c r="B17" s="162" t="s">
        <v>12</v>
      </c>
      <c r="C17" s="163">
        <v>44</v>
      </c>
      <c r="D17" s="163">
        <v>41</v>
      </c>
      <c r="E17" s="164">
        <v>37</v>
      </c>
      <c r="F17" s="163">
        <v>17</v>
      </c>
      <c r="G17" s="163">
        <v>0</v>
      </c>
      <c r="H17" s="163">
        <v>19</v>
      </c>
      <c r="I17" s="163">
        <v>1</v>
      </c>
      <c r="J17" s="163">
        <v>3</v>
      </c>
      <c r="K17" s="163">
        <v>44</v>
      </c>
      <c r="L17" s="163">
        <v>41</v>
      </c>
      <c r="M17" s="163">
        <v>3</v>
      </c>
      <c r="N17" s="163">
        <v>44</v>
      </c>
      <c r="O17" s="163">
        <v>41</v>
      </c>
      <c r="P17" s="163">
        <v>3</v>
      </c>
      <c r="Q17" s="164">
        <f>N17-C17</f>
        <v>0</v>
      </c>
      <c r="R17" s="164">
        <f>O17-D17</f>
        <v>0</v>
      </c>
      <c r="S17" s="164" t="e">
        <f>P17-#REF!</f>
        <v>#REF!</v>
      </c>
      <c r="T17" s="59"/>
    </row>
    <row r="18" spans="1:22" s="41" customFormat="1" ht="23.1" customHeight="1">
      <c r="A18" s="165" t="s">
        <v>308</v>
      </c>
      <c r="B18" s="162" t="s">
        <v>304</v>
      </c>
      <c r="C18" s="163">
        <v>20</v>
      </c>
      <c r="D18" s="163">
        <v>18</v>
      </c>
      <c r="E18" s="163">
        <v>17</v>
      </c>
      <c r="F18" s="163">
        <v>7</v>
      </c>
      <c r="G18" s="163">
        <v>6</v>
      </c>
      <c r="H18" s="163">
        <v>4</v>
      </c>
      <c r="I18" s="163">
        <v>0</v>
      </c>
      <c r="J18" s="163">
        <v>2</v>
      </c>
      <c r="K18" s="163">
        <v>20</v>
      </c>
      <c r="L18" s="163">
        <v>18</v>
      </c>
      <c r="M18" s="163">
        <v>2</v>
      </c>
      <c r="N18" s="164">
        <v>20</v>
      </c>
      <c r="O18" s="163">
        <v>18</v>
      </c>
      <c r="P18" s="163">
        <v>2</v>
      </c>
      <c r="Q18" s="164">
        <f>N18-C18</f>
        <v>0</v>
      </c>
      <c r="R18" s="164">
        <f>O18-D18</f>
        <v>0</v>
      </c>
      <c r="S18" s="164" t="e">
        <f>P18-#REF!</f>
        <v>#REF!</v>
      </c>
      <c r="T18" s="59"/>
    </row>
    <row r="19" spans="1:22" s="41" customFormat="1" ht="27" customHeight="1">
      <c r="A19" s="165" t="s">
        <v>309</v>
      </c>
      <c r="B19" s="162" t="s">
        <v>16</v>
      </c>
      <c r="C19" s="163">
        <v>24</v>
      </c>
      <c r="D19" s="163">
        <v>21</v>
      </c>
      <c r="E19" s="163">
        <v>18</v>
      </c>
      <c r="F19" s="163">
        <v>8</v>
      </c>
      <c r="G19" s="163">
        <v>7</v>
      </c>
      <c r="H19" s="163">
        <v>3</v>
      </c>
      <c r="I19" s="163">
        <v>0</v>
      </c>
      <c r="J19" s="163">
        <v>3</v>
      </c>
      <c r="K19" s="163">
        <v>24</v>
      </c>
      <c r="L19" s="163">
        <v>21</v>
      </c>
      <c r="M19" s="163">
        <v>3</v>
      </c>
      <c r="N19" s="163">
        <v>24</v>
      </c>
      <c r="O19" s="163">
        <v>21</v>
      </c>
      <c r="P19" s="163">
        <v>3</v>
      </c>
      <c r="Q19" s="164">
        <f>N19-C19</f>
        <v>0</v>
      </c>
      <c r="R19" s="164">
        <f>O19-D19</f>
        <v>0</v>
      </c>
      <c r="S19" s="164" t="e">
        <f>P19-#REF!</f>
        <v>#REF!</v>
      </c>
      <c r="T19" s="59"/>
    </row>
    <row r="20" spans="1:22" s="41" customFormat="1" ht="24" customHeight="1">
      <c r="A20" s="165" t="s">
        <v>310</v>
      </c>
      <c r="B20" s="166" t="s">
        <v>19</v>
      </c>
      <c r="C20" s="163">
        <v>37</v>
      </c>
      <c r="D20" s="163">
        <v>33</v>
      </c>
      <c r="E20" s="163">
        <v>26</v>
      </c>
      <c r="F20" s="163">
        <v>12</v>
      </c>
      <c r="G20" s="163">
        <v>11</v>
      </c>
      <c r="H20" s="163">
        <v>2</v>
      </c>
      <c r="I20" s="163">
        <v>1</v>
      </c>
      <c r="J20" s="163">
        <v>4</v>
      </c>
      <c r="K20" s="163">
        <v>37</v>
      </c>
      <c r="L20" s="163">
        <v>33</v>
      </c>
      <c r="M20" s="163">
        <v>4</v>
      </c>
      <c r="N20" s="164">
        <v>37</v>
      </c>
      <c r="O20" s="163">
        <v>33</v>
      </c>
      <c r="P20" s="163">
        <v>4</v>
      </c>
      <c r="Q20" s="164">
        <f>N20-C20</f>
        <v>0</v>
      </c>
      <c r="R20" s="164">
        <f>O20-D20</f>
        <v>0</v>
      </c>
      <c r="S20" s="164" t="e">
        <f>P20-#REF!</f>
        <v>#REF!</v>
      </c>
      <c r="T20" s="59"/>
    </row>
    <row r="21" spans="1:22" s="41" customFormat="1" ht="32.25" customHeight="1">
      <c r="A21" s="165" t="s">
        <v>311</v>
      </c>
      <c r="B21" s="162" t="s">
        <v>17</v>
      </c>
      <c r="C21" s="165">
        <v>18</v>
      </c>
      <c r="D21" s="165">
        <v>15</v>
      </c>
      <c r="E21" s="165">
        <v>15</v>
      </c>
      <c r="F21" s="165">
        <v>8</v>
      </c>
      <c r="G21" s="165">
        <v>6</v>
      </c>
      <c r="H21" s="165">
        <v>0</v>
      </c>
      <c r="I21" s="165">
        <v>1</v>
      </c>
      <c r="J21" s="165">
        <v>3</v>
      </c>
      <c r="K21" s="165">
        <v>18</v>
      </c>
      <c r="L21" s="165">
        <v>15</v>
      </c>
      <c r="M21" s="165">
        <v>3</v>
      </c>
      <c r="N21" s="165">
        <v>18</v>
      </c>
      <c r="O21" s="167">
        <v>15</v>
      </c>
      <c r="P21" s="167">
        <v>3</v>
      </c>
      <c r="Q21" s="168">
        <f>N21-C21</f>
        <v>0</v>
      </c>
      <c r="R21" s="168">
        <f>O21-D21</f>
        <v>0</v>
      </c>
      <c r="S21" s="164" t="e">
        <f>P21-#REF!</f>
        <v>#REF!</v>
      </c>
      <c r="T21" s="59"/>
    </row>
    <row r="22" spans="1:22" s="41" customFormat="1" ht="40.5" customHeight="1">
      <c r="A22" s="165" t="s">
        <v>312</v>
      </c>
      <c r="B22" s="162" t="s">
        <v>305</v>
      </c>
      <c r="C22" s="163">
        <v>13</v>
      </c>
      <c r="D22" s="163">
        <v>12</v>
      </c>
      <c r="E22" s="163">
        <v>12</v>
      </c>
      <c r="F22" s="169">
        <v>5</v>
      </c>
      <c r="G22" s="169">
        <v>4</v>
      </c>
      <c r="H22" s="163">
        <v>2</v>
      </c>
      <c r="I22" s="163">
        <v>1</v>
      </c>
      <c r="J22" s="163">
        <v>1</v>
      </c>
      <c r="K22" s="163">
        <v>13</v>
      </c>
      <c r="L22" s="163">
        <v>12</v>
      </c>
      <c r="M22" s="163">
        <v>1</v>
      </c>
      <c r="N22" s="164">
        <v>13</v>
      </c>
      <c r="O22" s="163">
        <v>12</v>
      </c>
      <c r="P22" s="163">
        <v>1</v>
      </c>
      <c r="Q22" s="164">
        <f>N22-C22</f>
        <v>0</v>
      </c>
      <c r="R22" s="164">
        <f>O22-D22</f>
        <v>0</v>
      </c>
      <c r="S22" s="164" t="e">
        <f>P22-#REF!</f>
        <v>#REF!</v>
      </c>
      <c r="T22" s="59"/>
    </row>
    <row r="23" spans="1:22" s="41" customFormat="1" ht="32.25" customHeight="1">
      <c r="A23" s="165" t="s">
        <v>313</v>
      </c>
      <c r="B23" s="162" t="s">
        <v>18</v>
      </c>
      <c r="C23" s="163">
        <v>250</v>
      </c>
      <c r="D23" s="163">
        <v>219</v>
      </c>
      <c r="E23" s="163">
        <v>145</v>
      </c>
      <c r="F23" s="169">
        <v>38</v>
      </c>
      <c r="G23" s="169">
        <v>94</v>
      </c>
      <c r="H23" s="163">
        <v>13</v>
      </c>
      <c r="I23" s="163">
        <v>0</v>
      </c>
      <c r="J23" s="163">
        <v>29</v>
      </c>
      <c r="K23" s="163">
        <v>250</v>
      </c>
      <c r="L23" s="163">
        <v>219</v>
      </c>
      <c r="M23" s="163">
        <v>31</v>
      </c>
      <c r="N23" s="163">
        <v>248</v>
      </c>
      <c r="O23" s="163">
        <v>217</v>
      </c>
      <c r="P23" s="163">
        <v>31</v>
      </c>
      <c r="Q23" s="164">
        <f>N23-C23</f>
        <v>-2</v>
      </c>
      <c r="R23" s="164">
        <f>O23-D23</f>
        <v>-2</v>
      </c>
      <c r="S23" s="164" t="e">
        <f>P23-#REF!</f>
        <v>#REF!</v>
      </c>
      <c r="T23" s="59"/>
    </row>
    <row r="24" spans="1:22" s="41" customFormat="1" ht="36.950000000000003" customHeight="1">
      <c r="A24" s="165" t="s">
        <v>314</v>
      </c>
      <c r="B24" s="162" t="s">
        <v>14</v>
      </c>
      <c r="C24" s="163">
        <v>35</v>
      </c>
      <c r="D24" s="163">
        <v>30</v>
      </c>
      <c r="E24" s="164">
        <v>23</v>
      </c>
      <c r="F24" s="164">
        <v>11</v>
      </c>
      <c r="G24" s="164">
        <v>8</v>
      </c>
      <c r="H24" s="164">
        <v>3</v>
      </c>
      <c r="I24" s="164">
        <v>1</v>
      </c>
      <c r="J24" s="164">
        <v>4</v>
      </c>
      <c r="K24" s="163">
        <v>35</v>
      </c>
      <c r="L24" s="163">
        <v>30</v>
      </c>
      <c r="M24" s="163">
        <v>5</v>
      </c>
      <c r="N24" s="163">
        <v>34</v>
      </c>
      <c r="O24" s="163">
        <v>29</v>
      </c>
      <c r="P24" s="163">
        <v>5</v>
      </c>
      <c r="Q24" s="164">
        <f>N24-C24</f>
        <v>-1</v>
      </c>
      <c r="R24" s="164">
        <f>O24-D24</f>
        <v>-1</v>
      </c>
      <c r="S24" s="164" t="e">
        <f>P24-#REF!</f>
        <v>#REF!</v>
      </c>
      <c r="T24" s="59"/>
    </row>
    <row r="25" spans="1:22" ht="27" customHeight="1">
      <c r="A25" s="70">
        <v>6</v>
      </c>
      <c r="B25" s="72" t="s">
        <v>20</v>
      </c>
      <c r="C25" s="129">
        <v>65</v>
      </c>
      <c r="D25" s="129">
        <v>60</v>
      </c>
      <c r="E25" s="129">
        <v>53</v>
      </c>
      <c r="F25" s="129">
        <v>26</v>
      </c>
      <c r="G25" s="129">
        <v>9</v>
      </c>
      <c r="H25" s="129">
        <v>18</v>
      </c>
      <c r="I25" s="129">
        <v>0</v>
      </c>
      <c r="J25" s="128">
        <v>5</v>
      </c>
      <c r="K25" s="129">
        <v>65</v>
      </c>
      <c r="L25" s="129">
        <v>60</v>
      </c>
      <c r="M25" s="129">
        <v>5</v>
      </c>
      <c r="N25" s="129">
        <v>64</v>
      </c>
      <c r="O25" s="129">
        <v>59</v>
      </c>
      <c r="P25" s="129">
        <v>5</v>
      </c>
      <c r="Q25" s="127">
        <f>N25-C25</f>
        <v>-1</v>
      </c>
      <c r="R25" s="127">
        <f>O25-D25</f>
        <v>-1</v>
      </c>
      <c r="S25" s="127" t="e">
        <f>P25-#REF!</f>
        <v>#REF!</v>
      </c>
      <c r="T25" s="56"/>
      <c r="U25" s="42"/>
      <c r="V25" s="42"/>
    </row>
    <row r="26" spans="1:22" s="41" customFormat="1" ht="27.95" customHeight="1">
      <c r="A26" s="165">
        <v>6.1</v>
      </c>
      <c r="B26" s="173" t="s">
        <v>13</v>
      </c>
      <c r="C26" s="163">
        <v>38</v>
      </c>
      <c r="D26" s="163">
        <v>35</v>
      </c>
      <c r="E26" s="164">
        <v>31</v>
      </c>
      <c r="F26" s="164">
        <v>16</v>
      </c>
      <c r="G26" s="164">
        <v>3</v>
      </c>
      <c r="H26" s="164">
        <v>12</v>
      </c>
      <c r="I26" s="164">
        <v>0</v>
      </c>
      <c r="J26" s="164">
        <v>3</v>
      </c>
      <c r="K26" s="163">
        <v>38</v>
      </c>
      <c r="L26" s="163">
        <v>35</v>
      </c>
      <c r="M26" s="163">
        <v>3</v>
      </c>
      <c r="N26" s="163">
        <v>37</v>
      </c>
      <c r="O26" s="163">
        <v>34</v>
      </c>
      <c r="P26" s="163">
        <v>3</v>
      </c>
      <c r="Q26" s="164">
        <f>N26-C26</f>
        <v>-1</v>
      </c>
      <c r="R26" s="164">
        <f>O26-D26</f>
        <v>-1</v>
      </c>
      <c r="S26" s="164" t="e">
        <f>P26-#REF!</f>
        <v>#REF!</v>
      </c>
      <c r="T26" s="59"/>
    </row>
    <row r="27" spans="1:22" s="41" customFormat="1" ht="29.1" customHeight="1">
      <c r="A27" s="165">
        <v>6.2</v>
      </c>
      <c r="B27" s="124" t="s">
        <v>287</v>
      </c>
      <c r="C27" s="163">
        <v>14</v>
      </c>
      <c r="D27" s="163">
        <v>13</v>
      </c>
      <c r="E27" s="164">
        <v>12</v>
      </c>
      <c r="F27" s="164">
        <v>6</v>
      </c>
      <c r="G27" s="164">
        <v>3</v>
      </c>
      <c r="H27" s="164">
        <v>3</v>
      </c>
      <c r="I27" s="164">
        <v>0</v>
      </c>
      <c r="J27" s="164">
        <v>1</v>
      </c>
      <c r="K27" s="163">
        <v>14</v>
      </c>
      <c r="L27" s="163">
        <v>13</v>
      </c>
      <c r="M27" s="163">
        <v>1</v>
      </c>
      <c r="N27" s="164">
        <v>14</v>
      </c>
      <c r="O27" s="163">
        <v>13</v>
      </c>
      <c r="P27" s="163">
        <v>1</v>
      </c>
      <c r="Q27" s="164">
        <f>N27-C27</f>
        <v>0</v>
      </c>
      <c r="R27" s="164">
        <f>O27-D27</f>
        <v>0</v>
      </c>
      <c r="S27" s="164" t="e">
        <f>P27-#REF!</f>
        <v>#REF!</v>
      </c>
      <c r="T27" s="59"/>
    </row>
    <row r="28" spans="1:22" s="41" customFormat="1" ht="29.1" customHeight="1">
      <c r="A28" s="165">
        <v>6.3</v>
      </c>
      <c r="B28" s="174" t="s">
        <v>21</v>
      </c>
      <c r="C28" s="163">
        <v>13</v>
      </c>
      <c r="D28" s="163">
        <v>12</v>
      </c>
      <c r="E28" s="164">
        <v>10</v>
      </c>
      <c r="F28" s="164">
        <v>4</v>
      </c>
      <c r="G28" s="164">
        <v>3</v>
      </c>
      <c r="H28" s="164">
        <v>3</v>
      </c>
      <c r="I28" s="164">
        <v>0</v>
      </c>
      <c r="J28" s="169">
        <v>1</v>
      </c>
      <c r="K28" s="163">
        <v>13</v>
      </c>
      <c r="L28" s="163">
        <v>12</v>
      </c>
      <c r="M28" s="163">
        <v>1</v>
      </c>
      <c r="N28" s="164">
        <v>13</v>
      </c>
      <c r="O28" s="163">
        <v>12</v>
      </c>
      <c r="P28" s="163">
        <v>1</v>
      </c>
      <c r="Q28" s="164">
        <f>N28-C28</f>
        <v>0</v>
      </c>
      <c r="R28" s="164">
        <f>O28-D28</f>
        <v>0</v>
      </c>
      <c r="S28" s="164" t="e">
        <f>P28-#REF!</f>
        <v>#REF!</v>
      </c>
      <c r="T28" s="59"/>
    </row>
    <row r="29" spans="1:22" s="43" customFormat="1" ht="39.950000000000003" customHeight="1">
      <c r="A29" s="70">
        <v>7</v>
      </c>
      <c r="B29" s="73" t="s">
        <v>22</v>
      </c>
      <c r="C29" s="129">
        <v>52</v>
      </c>
      <c r="D29" s="129">
        <v>48</v>
      </c>
      <c r="E29" s="129">
        <v>42</v>
      </c>
      <c r="F29" s="129">
        <v>20</v>
      </c>
      <c r="G29" s="129">
        <v>0</v>
      </c>
      <c r="H29" s="129">
        <v>19</v>
      </c>
      <c r="I29" s="129">
        <v>3</v>
      </c>
      <c r="J29" s="129">
        <v>4</v>
      </c>
      <c r="K29" s="129">
        <v>52</v>
      </c>
      <c r="L29" s="129">
        <v>48</v>
      </c>
      <c r="M29" s="129">
        <v>4</v>
      </c>
      <c r="N29" s="127">
        <v>52</v>
      </c>
      <c r="O29" s="129">
        <v>48</v>
      </c>
      <c r="P29" s="129">
        <v>4</v>
      </c>
      <c r="Q29" s="127">
        <f>N29-C29</f>
        <v>0</v>
      </c>
      <c r="R29" s="127">
        <f>O29-D29</f>
        <v>0</v>
      </c>
      <c r="S29" s="127" t="e">
        <f>P29-#REF!</f>
        <v>#REF!</v>
      </c>
      <c r="T29" s="56"/>
    </row>
    <row r="30" spans="1:22" ht="33" customHeight="1">
      <c r="A30" s="70">
        <v>8</v>
      </c>
      <c r="B30" s="71" t="s">
        <v>23</v>
      </c>
      <c r="C30" s="129">
        <v>26</v>
      </c>
      <c r="D30" s="129">
        <v>22</v>
      </c>
      <c r="E30" s="127">
        <v>19</v>
      </c>
      <c r="F30" s="129">
        <v>9</v>
      </c>
      <c r="G30" s="129">
        <v>0</v>
      </c>
      <c r="H30" s="129">
        <v>10</v>
      </c>
      <c r="I30" s="129">
        <v>0</v>
      </c>
      <c r="J30" s="129">
        <v>4</v>
      </c>
      <c r="K30" s="129">
        <v>30</v>
      </c>
      <c r="L30" s="129">
        <v>26</v>
      </c>
      <c r="M30" s="129">
        <v>4</v>
      </c>
      <c r="N30" s="129">
        <v>26</v>
      </c>
      <c r="O30" s="129">
        <v>22</v>
      </c>
      <c r="P30" s="129">
        <v>4</v>
      </c>
      <c r="Q30" s="127">
        <f>N30-C30</f>
        <v>0</v>
      </c>
      <c r="R30" s="127">
        <f>O30-D30</f>
        <v>0</v>
      </c>
      <c r="S30" s="127" t="e">
        <f>P30-#REF!</f>
        <v>#REF!</v>
      </c>
      <c r="T30" s="56"/>
      <c r="U30" s="42"/>
      <c r="V30" s="42"/>
    </row>
    <row r="31" spans="1:22" ht="33" customHeight="1">
      <c r="A31" s="70">
        <v>9</v>
      </c>
      <c r="B31" s="71" t="s">
        <v>24</v>
      </c>
      <c r="C31" s="128">
        <v>40</v>
      </c>
      <c r="D31" s="128">
        <v>38</v>
      </c>
      <c r="E31" s="127">
        <v>31</v>
      </c>
      <c r="F31" s="127">
        <v>14</v>
      </c>
      <c r="G31" s="127">
        <v>10</v>
      </c>
      <c r="H31" s="127">
        <v>6</v>
      </c>
      <c r="I31" s="127">
        <v>1</v>
      </c>
      <c r="J31" s="128">
        <v>2</v>
      </c>
      <c r="K31" s="128">
        <v>44</v>
      </c>
      <c r="L31" s="128">
        <v>42</v>
      </c>
      <c r="M31" s="128">
        <v>2</v>
      </c>
      <c r="N31" s="127">
        <v>40</v>
      </c>
      <c r="O31" s="128">
        <v>38</v>
      </c>
      <c r="P31" s="128">
        <v>2</v>
      </c>
      <c r="Q31" s="127">
        <f>N31-C31</f>
        <v>0</v>
      </c>
      <c r="R31" s="127">
        <f>O31-D31</f>
        <v>0</v>
      </c>
      <c r="S31" s="127" t="e">
        <f>P31-#REF!</f>
        <v>#REF!</v>
      </c>
      <c r="T31" s="56"/>
      <c r="U31" s="42"/>
      <c r="V31" s="42"/>
    </row>
    <row r="32" spans="1:22" ht="26.25" customHeight="1">
      <c r="A32" s="70">
        <v>10</v>
      </c>
      <c r="B32" s="71" t="s">
        <v>25</v>
      </c>
      <c r="C32" s="129">
        <v>61</v>
      </c>
      <c r="D32" s="129">
        <v>55</v>
      </c>
      <c r="E32" s="129">
        <v>53</v>
      </c>
      <c r="F32" s="129">
        <v>24</v>
      </c>
      <c r="G32" s="129">
        <v>0</v>
      </c>
      <c r="H32" s="129">
        <v>28</v>
      </c>
      <c r="I32" s="129">
        <v>1</v>
      </c>
      <c r="J32" s="129">
        <v>5</v>
      </c>
      <c r="K32" s="129">
        <v>61</v>
      </c>
      <c r="L32" s="129">
        <v>55</v>
      </c>
      <c r="M32" s="129">
        <v>6</v>
      </c>
      <c r="N32" s="127">
        <v>61</v>
      </c>
      <c r="O32" s="129">
        <v>55</v>
      </c>
      <c r="P32" s="129">
        <v>6</v>
      </c>
      <c r="Q32" s="127">
        <f>N32-C32</f>
        <v>0</v>
      </c>
      <c r="R32" s="127">
        <f>O32-D32</f>
        <v>0</v>
      </c>
      <c r="S32" s="127" t="e">
        <f>P32-#REF!</f>
        <v>#REF!</v>
      </c>
      <c r="T32" s="70"/>
      <c r="U32" s="42"/>
      <c r="V32" s="42"/>
    </row>
    <row r="33" spans="1:20" s="41" customFormat="1" ht="29.25" customHeight="1">
      <c r="A33" s="165">
        <v>10.1</v>
      </c>
      <c r="B33" s="173" t="s">
        <v>13</v>
      </c>
      <c r="C33" s="163">
        <v>37</v>
      </c>
      <c r="D33" s="163">
        <v>34</v>
      </c>
      <c r="E33" s="163">
        <v>32</v>
      </c>
      <c r="F33" s="163">
        <v>14</v>
      </c>
      <c r="G33" s="163">
        <v>0</v>
      </c>
      <c r="H33" s="163">
        <v>17</v>
      </c>
      <c r="I33" s="163">
        <v>1</v>
      </c>
      <c r="J33" s="163">
        <v>2</v>
      </c>
      <c r="K33" s="163">
        <v>37</v>
      </c>
      <c r="L33" s="163">
        <v>34</v>
      </c>
      <c r="M33" s="163">
        <v>3</v>
      </c>
      <c r="N33" s="164">
        <v>37</v>
      </c>
      <c r="O33" s="163">
        <v>34</v>
      </c>
      <c r="P33" s="163">
        <v>3</v>
      </c>
      <c r="Q33" s="164">
        <f>N33-C33</f>
        <v>0</v>
      </c>
      <c r="R33" s="164">
        <f>O33-D33</f>
        <v>0</v>
      </c>
      <c r="S33" s="164" t="e">
        <f>P33-#REF!</f>
        <v>#REF!</v>
      </c>
      <c r="T33" s="59"/>
    </row>
    <row r="34" spans="1:20" s="41" customFormat="1" ht="29.25" customHeight="1">
      <c r="A34" s="165">
        <v>10.199999999999999</v>
      </c>
      <c r="B34" s="162" t="s">
        <v>288</v>
      </c>
      <c r="C34" s="163">
        <v>11</v>
      </c>
      <c r="D34" s="163">
        <v>9</v>
      </c>
      <c r="E34" s="163">
        <v>9</v>
      </c>
      <c r="F34" s="163">
        <v>4</v>
      </c>
      <c r="G34" s="163">
        <v>0</v>
      </c>
      <c r="H34" s="163">
        <v>5</v>
      </c>
      <c r="I34" s="163">
        <v>0</v>
      </c>
      <c r="J34" s="163">
        <v>2</v>
      </c>
      <c r="K34" s="163">
        <v>11</v>
      </c>
      <c r="L34" s="163">
        <v>9</v>
      </c>
      <c r="M34" s="163">
        <v>2</v>
      </c>
      <c r="N34" s="164">
        <v>11</v>
      </c>
      <c r="O34" s="163">
        <v>9</v>
      </c>
      <c r="P34" s="163">
        <v>2</v>
      </c>
      <c r="Q34" s="164">
        <f>N34-C34</f>
        <v>0</v>
      </c>
      <c r="R34" s="164">
        <f>O34-D34</f>
        <v>0</v>
      </c>
      <c r="S34" s="164" t="e">
        <f>P34-#REF!</f>
        <v>#REF!</v>
      </c>
      <c r="T34" s="59"/>
    </row>
    <row r="35" spans="1:20" s="41" customFormat="1" ht="26.25" customHeight="1">
      <c r="A35" s="165">
        <v>10.3</v>
      </c>
      <c r="B35" s="162" t="s">
        <v>26</v>
      </c>
      <c r="C35" s="163">
        <v>13</v>
      </c>
      <c r="D35" s="163">
        <v>12</v>
      </c>
      <c r="E35" s="163">
        <v>12</v>
      </c>
      <c r="F35" s="163">
        <v>6</v>
      </c>
      <c r="G35" s="163">
        <v>0</v>
      </c>
      <c r="H35" s="163">
        <v>6</v>
      </c>
      <c r="I35" s="163">
        <v>0</v>
      </c>
      <c r="J35" s="163">
        <v>1</v>
      </c>
      <c r="K35" s="163">
        <v>13</v>
      </c>
      <c r="L35" s="163">
        <v>12</v>
      </c>
      <c r="M35" s="163">
        <v>1</v>
      </c>
      <c r="N35" s="164">
        <v>13</v>
      </c>
      <c r="O35" s="163">
        <v>12</v>
      </c>
      <c r="P35" s="163">
        <v>1</v>
      </c>
      <c r="Q35" s="164">
        <f>N35-C35</f>
        <v>0</v>
      </c>
      <c r="R35" s="164">
        <f>O35-D35</f>
        <v>0</v>
      </c>
      <c r="S35" s="164" t="e">
        <f>P35-#REF!</f>
        <v>#REF!</v>
      </c>
      <c r="T35" s="59"/>
    </row>
    <row r="36" spans="1:20" s="43" customFormat="1" ht="24" customHeight="1">
      <c r="A36" s="70">
        <v>11</v>
      </c>
      <c r="B36" s="71" t="s">
        <v>27</v>
      </c>
      <c r="C36" s="129">
        <v>23</v>
      </c>
      <c r="D36" s="129">
        <v>21</v>
      </c>
      <c r="E36" s="129">
        <v>21</v>
      </c>
      <c r="F36" s="129">
        <v>9</v>
      </c>
      <c r="G36" s="129">
        <v>0</v>
      </c>
      <c r="H36" s="129">
        <v>9</v>
      </c>
      <c r="I36" s="129">
        <v>3</v>
      </c>
      <c r="J36" s="129">
        <v>1</v>
      </c>
      <c r="K36" s="129">
        <v>23</v>
      </c>
      <c r="L36" s="129">
        <v>21</v>
      </c>
      <c r="M36" s="129">
        <v>2</v>
      </c>
      <c r="N36" s="129">
        <v>23</v>
      </c>
      <c r="O36" s="129">
        <v>21</v>
      </c>
      <c r="P36" s="129">
        <v>2</v>
      </c>
      <c r="Q36" s="127">
        <f>N36-C36</f>
        <v>0</v>
      </c>
      <c r="R36" s="127">
        <f>O36-D36</f>
        <v>0</v>
      </c>
      <c r="S36" s="127" t="e">
        <f>P36-#REF!</f>
        <v>#REF!</v>
      </c>
      <c r="T36" s="56"/>
    </row>
    <row r="37" spans="1:20" s="43" customFormat="1" ht="27.95" customHeight="1">
      <c r="A37" s="70">
        <v>12</v>
      </c>
      <c r="B37" s="71" t="s">
        <v>28</v>
      </c>
      <c r="C37" s="130">
        <v>41</v>
      </c>
      <c r="D37" s="130">
        <v>39</v>
      </c>
      <c r="E37" s="130">
        <v>36</v>
      </c>
      <c r="F37" s="130">
        <v>17</v>
      </c>
      <c r="G37" s="130">
        <v>12</v>
      </c>
      <c r="H37" s="130">
        <v>7</v>
      </c>
      <c r="I37" s="130">
        <v>0</v>
      </c>
      <c r="J37" s="130">
        <v>2</v>
      </c>
      <c r="K37" s="130">
        <v>41</v>
      </c>
      <c r="L37" s="130">
        <v>39</v>
      </c>
      <c r="M37" s="130">
        <v>2</v>
      </c>
      <c r="N37" s="127">
        <v>41</v>
      </c>
      <c r="O37" s="130">
        <v>39</v>
      </c>
      <c r="P37" s="130">
        <v>2</v>
      </c>
      <c r="Q37" s="127">
        <f>N37-C37</f>
        <v>0</v>
      </c>
      <c r="R37" s="127">
        <f>O37-D37</f>
        <v>0</v>
      </c>
      <c r="S37" s="127" t="e">
        <f>P37-#REF!</f>
        <v>#REF!</v>
      </c>
      <c r="T37" s="56"/>
    </row>
    <row r="38" spans="1:20" s="43" customFormat="1" ht="26.65" customHeight="1">
      <c r="A38" s="70">
        <v>13</v>
      </c>
      <c r="B38" s="71" t="s">
        <v>29</v>
      </c>
      <c r="C38" s="129">
        <v>43</v>
      </c>
      <c r="D38" s="129">
        <v>38</v>
      </c>
      <c r="E38" s="127">
        <v>36</v>
      </c>
      <c r="F38" s="129">
        <v>18</v>
      </c>
      <c r="G38" s="129">
        <v>13</v>
      </c>
      <c r="H38" s="129">
        <v>5</v>
      </c>
      <c r="I38" s="129">
        <v>0</v>
      </c>
      <c r="J38" s="129">
        <v>5</v>
      </c>
      <c r="K38" s="129">
        <v>43</v>
      </c>
      <c r="L38" s="129">
        <v>38</v>
      </c>
      <c r="M38" s="129">
        <v>5</v>
      </c>
      <c r="N38" s="127">
        <v>43</v>
      </c>
      <c r="O38" s="129">
        <v>38</v>
      </c>
      <c r="P38" s="129">
        <v>5</v>
      </c>
      <c r="Q38" s="127">
        <f>N38-C38</f>
        <v>0</v>
      </c>
      <c r="R38" s="127">
        <f>O38-D38</f>
        <v>0</v>
      </c>
      <c r="S38" s="127" t="e">
        <f>P38-#REF!</f>
        <v>#REF!</v>
      </c>
      <c r="T38" s="56"/>
    </row>
    <row r="39" spans="1:20" s="43" customFormat="1" ht="27" customHeight="1">
      <c r="A39" s="70">
        <v>14</v>
      </c>
      <c r="B39" s="71" t="s">
        <v>30</v>
      </c>
      <c r="C39" s="129">
        <f>C40+C41</f>
        <v>45</v>
      </c>
      <c r="D39" s="129">
        <f t="shared" ref="D39:R39" si="3">D40+D41</f>
        <v>40</v>
      </c>
      <c r="E39" s="129">
        <f t="shared" si="3"/>
        <v>39</v>
      </c>
      <c r="F39" s="129">
        <f t="shared" si="3"/>
        <v>18</v>
      </c>
      <c r="G39" s="129">
        <f t="shared" si="3"/>
        <v>4</v>
      </c>
      <c r="H39" s="129">
        <f t="shared" si="3"/>
        <v>15</v>
      </c>
      <c r="I39" s="129">
        <f t="shared" si="3"/>
        <v>0</v>
      </c>
      <c r="J39" s="129">
        <f t="shared" si="3"/>
        <v>5</v>
      </c>
      <c r="K39" s="129">
        <f t="shared" si="3"/>
        <v>45</v>
      </c>
      <c r="L39" s="129">
        <f t="shared" si="3"/>
        <v>40</v>
      </c>
      <c r="M39" s="129">
        <f t="shared" si="3"/>
        <v>5</v>
      </c>
      <c r="N39" s="129">
        <f t="shared" si="3"/>
        <v>45</v>
      </c>
      <c r="O39" s="129">
        <f t="shared" si="3"/>
        <v>40</v>
      </c>
      <c r="P39" s="129">
        <f t="shared" si="3"/>
        <v>5</v>
      </c>
      <c r="Q39" s="129">
        <f t="shared" si="3"/>
        <v>0</v>
      </c>
      <c r="R39" s="129">
        <f t="shared" si="3"/>
        <v>0</v>
      </c>
      <c r="S39" s="127" t="e">
        <f>P39-#REF!</f>
        <v>#REF!</v>
      </c>
      <c r="T39" s="56"/>
    </row>
    <row r="40" spans="1:20" s="41" customFormat="1" ht="26.1" customHeight="1">
      <c r="A40" s="112" t="s">
        <v>291</v>
      </c>
      <c r="B40" s="162" t="s">
        <v>289</v>
      </c>
      <c r="C40" s="163">
        <v>31</v>
      </c>
      <c r="D40" s="163">
        <v>28</v>
      </c>
      <c r="E40" s="163">
        <v>28</v>
      </c>
      <c r="F40" s="163">
        <v>13</v>
      </c>
      <c r="G40" s="163">
        <v>0</v>
      </c>
      <c r="H40" s="163">
        <v>13</v>
      </c>
      <c r="I40" s="163">
        <v>0</v>
      </c>
      <c r="J40" s="163">
        <v>3</v>
      </c>
      <c r="K40" s="163">
        <v>31</v>
      </c>
      <c r="L40" s="163">
        <v>28</v>
      </c>
      <c r="M40" s="163">
        <v>3</v>
      </c>
      <c r="N40" s="163">
        <v>31</v>
      </c>
      <c r="O40" s="163">
        <v>28</v>
      </c>
      <c r="P40" s="163">
        <v>3</v>
      </c>
      <c r="Q40" s="164">
        <f>N40-C40</f>
        <v>0</v>
      </c>
      <c r="R40" s="164">
        <f>O40-D40</f>
        <v>0</v>
      </c>
      <c r="S40" s="164" t="e">
        <f>P40-#REF!</f>
        <v>#REF!</v>
      </c>
      <c r="T40" s="59"/>
    </row>
    <row r="41" spans="1:20" s="41" customFormat="1" ht="32.25" customHeight="1">
      <c r="A41" s="112" t="s">
        <v>292</v>
      </c>
      <c r="B41" s="162" t="s">
        <v>290</v>
      </c>
      <c r="C41" s="163">
        <v>14</v>
      </c>
      <c r="D41" s="163">
        <v>12</v>
      </c>
      <c r="E41" s="163">
        <v>11</v>
      </c>
      <c r="F41" s="163">
        <v>5</v>
      </c>
      <c r="G41" s="163">
        <v>4</v>
      </c>
      <c r="H41" s="163">
        <v>2</v>
      </c>
      <c r="I41" s="163">
        <v>0</v>
      </c>
      <c r="J41" s="163">
        <v>2</v>
      </c>
      <c r="K41" s="163">
        <v>14</v>
      </c>
      <c r="L41" s="163">
        <v>12</v>
      </c>
      <c r="M41" s="163">
        <v>2</v>
      </c>
      <c r="N41" s="164">
        <v>14</v>
      </c>
      <c r="O41" s="163">
        <v>12</v>
      </c>
      <c r="P41" s="163">
        <v>2</v>
      </c>
      <c r="Q41" s="164">
        <f>N41-C41</f>
        <v>0</v>
      </c>
      <c r="R41" s="164">
        <f>O41-D41</f>
        <v>0</v>
      </c>
      <c r="S41" s="164" t="e">
        <f>P41-#REF!</f>
        <v>#REF!</v>
      </c>
      <c r="T41" s="59"/>
    </row>
    <row r="42" spans="1:20" s="43" customFormat="1" ht="36" customHeight="1">
      <c r="A42" s="70">
        <v>15</v>
      </c>
      <c r="B42" s="71" t="s">
        <v>31</v>
      </c>
      <c r="C42" s="129">
        <v>33</v>
      </c>
      <c r="D42" s="129">
        <v>29</v>
      </c>
      <c r="E42" s="127">
        <v>28</v>
      </c>
      <c r="F42" s="127">
        <v>15</v>
      </c>
      <c r="G42" s="127">
        <v>10</v>
      </c>
      <c r="H42" s="127">
        <v>3</v>
      </c>
      <c r="I42" s="127">
        <v>0</v>
      </c>
      <c r="J42" s="127">
        <v>4</v>
      </c>
      <c r="K42" s="129">
        <v>36</v>
      </c>
      <c r="L42" s="129">
        <v>32</v>
      </c>
      <c r="M42" s="129">
        <v>4</v>
      </c>
      <c r="N42" s="127">
        <v>33</v>
      </c>
      <c r="O42" s="129">
        <v>29</v>
      </c>
      <c r="P42" s="129">
        <v>4</v>
      </c>
      <c r="Q42" s="127">
        <f>N42-C42</f>
        <v>0</v>
      </c>
      <c r="R42" s="127">
        <f>O42-D42</f>
        <v>0</v>
      </c>
      <c r="S42" s="127" t="e">
        <f>P42-#REF!</f>
        <v>#REF!</v>
      </c>
      <c r="T42" s="56"/>
    </row>
    <row r="43" spans="1:20" s="43" customFormat="1" ht="32.1" customHeight="1">
      <c r="A43" s="70">
        <v>16</v>
      </c>
      <c r="B43" s="71" t="s">
        <v>32</v>
      </c>
      <c r="C43" s="128">
        <v>54</v>
      </c>
      <c r="D43" s="128">
        <v>53</v>
      </c>
      <c r="E43" s="128">
        <v>51</v>
      </c>
      <c r="F43" s="128">
        <v>23</v>
      </c>
      <c r="G43" s="128">
        <v>24</v>
      </c>
      <c r="H43" s="128">
        <v>2</v>
      </c>
      <c r="I43" s="128">
        <v>2</v>
      </c>
      <c r="J43" s="128">
        <v>1</v>
      </c>
      <c r="K43" s="128">
        <v>54</v>
      </c>
      <c r="L43" s="128">
        <v>53</v>
      </c>
      <c r="M43" s="128">
        <v>1</v>
      </c>
      <c r="N43" s="128">
        <v>53</v>
      </c>
      <c r="O43" s="128">
        <v>52</v>
      </c>
      <c r="P43" s="128">
        <v>1</v>
      </c>
      <c r="Q43" s="127">
        <f>N43-C43</f>
        <v>-1</v>
      </c>
      <c r="R43" s="127">
        <f>O43-D43</f>
        <v>-1</v>
      </c>
      <c r="S43" s="127" t="e">
        <f>P43-#REF!</f>
        <v>#REF!</v>
      </c>
      <c r="T43" s="56"/>
    </row>
    <row r="44" spans="1:20" s="43" customFormat="1" ht="35.1" customHeight="1">
      <c r="A44" s="70">
        <v>17</v>
      </c>
      <c r="B44" s="71" t="s">
        <v>33</v>
      </c>
      <c r="C44" s="129">
        <v>69</v>
      </c>
      <c r="D44" s="129">
        <v>64</v>
      </c>
      <c r="E44" s="129">
        <v>63</v>
      </c>
      <c r="F44" s="129">
        <v>20</v>
      </c>
      <c r="G44" s="129">
        <v>36</v>
      </c>
      <c r="H44" s="129">
        <v>7</v>
      </c>
      <c r="I44" s="129">
        <v>0</v>
      </c>
      <c r="J44" s="129">
        <v>4</v>
      </c>
      <c r="K44" s="129">
        <v>71</v>
      </c>
      <c r="L44" s="128">
        <v>66</v>
      </c>
      <c r="M44" s="128">
        <v>5</v>
      </c>
      <c r="N44" s="129">
        <v>68</v>
      </c>
      <c r="O44" s="129">
        <v>63</v>
      </c>
      <c r="P44" s="129">
        <v>5</v>
      </c>
      <c r="Q44" s="127">
        <f>N44-C44</f>
        <v>-1</v>
      </c>
      <c r="R44" s="127">
        <f>O44-D44</f>
        <v>-1</v>
      </c>
      <c r="S44" s="127" t="e">
        <f>P44-#REF!</f>
        <v>#REF!</v>
      </c>
      <c r="T44" s="56"/>
    </row>
    <row r="45" spans="1:20" s="43" customFormat="1" ht="30.95" customHeight="1">
      <c r="A45" s="70">
        <v>18</v>
      </c>
      <c r="B45" s="71" t="s">
        <v>34</v>
      </c>
      <c r="C45" s="129">
        <v>51</v>
      </c>
      <c r="D45" s="129">
        <v>49</v>
      </c>
      <c r="E45" s="129">
        <v>46</v>
      </c>
      <c r="F45" s="129">
        <v>18</v>
      </c>
      <c r="G45" s="129">
        <v>24</v>
      </c>
      <c r="H45" s="129">
        <v>3</v>
      </c>
      <c r="I45" s="129">
        <v>1</v>
      </c>
      <c r="J45" s="129">
        <v>2</v>
      </c>
      <c r="K45" s="129">
        <v>53</v>
      </c>
      <c r="L45" s="129">
        <v>49</v>
      </c>
      <c r="M45" s="129">
        <v>4</v>
      </c>
      <c r="N45" s="129">
        <v>50</v>
      </c>
      <c r="O45" s="129">
        <v>48</v>
      </c>
      <c r="P45" s="129">
        <v>2</v>
      </c>
      <c r="Q45" s="127">
        <f>N45-C45</f>
        <v>-1</v>
      </c>
      <c r="R45" s="127">
        <f>O45-D45</f>
        <v>-1</v>
      </c>
      <c r="S45" s="127" t="e">
        <f>P45-#REF!</f>
        <v>#REF!</v>
      </c>
      <c r="T45" s="56"/>
    </row>
    <row r="46" spans="1:20" s="43" customFormat="1" ht="30.95" customHeight="1">
      <c r="A46" s="70">
        <v>19</v>
      </c>
      <c r="B46" s="71" t="s">
        <v>35</v>
      </c>
      <c r="C46" s="129">
        <v>42</v>
      </c>
      <c r="D46" s="129">
        <v>39</v>
      </c>
      <c r="E46" s="129">
        <v>38</v>
      </c>
      <c r="F46" s="129">
        <v>14</v>
      </c>
      <c r="G46" s="129">
        <v>0</v>
      </c>
      <c r="H46" s="129">
        <v>23</v>
      </c>
      <c r="I46" s="129">
        <v>1</v>
      </c>
      <c r="J46" s="129">
        <v>3</v>
      </c>
      <c r="K46" s="129">
        <v>45</v>
      </c>
      <c r="L46" s="129">
        <v>42</v>
      </c>
      <c r="M46" s="129">
        <v>3</v>
      </c>
      <c r="N46" s="129">
        <v>42</v>
      </c>
      <c r="O46" s="129">
        <v>39</v>
      </c>
      <c r="P46" s="129">
        <v>3</v>
      </c>
      <c r="Q46" s="127">
        <f>N46-C46</f>
        <v>0</v>
      </c>
      <c r="R46" s="127">
        <f>O46-D46</f>
        <v>0</v>
      </c>
      <c r="S46" s="127" t="e">
        <f>P46-#REF!</f>
        <v>#REF!</v>
      </c>
      <c r="T46" s="56"/>
    </row>
    <row r="47" spans="1:20" s="43" customFormat="1" ht="33.75" customHeight="1">
      <c r="A47" s="70">
        <v>20</v>
      </c>
      <c r="B47" s="71" t="s">
        <v>36</v>
      </c>
      <c r="C47" s="129">
        <v>56</v>
      </c>
      <c r="D47" s="128">
        <v>49</v>
      </c>
      <c r="E47" s="129">
        <v>37</v>
      </c>
      <c r="F47" s="129">
        <v>14</v>
      </c>
      <c r="G47" s="129">
        <v>0</v>
      </c>
      <c r="H47" s="129">
        <v>20</v>
      </c>
      <c r="I47" s="129">
        <v>3</v>
      </c>
      <c r="J47" s="129">
        <v>7</v>
      </c>
      <c r="K47" s="129">
        <v>56</v>
      </c>
      <c r="L47" s="129">
        <v>49</v>
      </c>
      <c r="M47" s="129">
        <v>7</v>
      </c>
      <c r="N47" s="129">
        <v>55</v>
      </c>
      <c r="O47" s="128">
        <v>48</v>
      </c>
      <c r="P47" s="128">
        <v>7</v>
      </c>
      <c r="Q47" s="127">
        <f>N47-C47</f>
        <v>-1</v>
      </c>
      <c r="R47" s="127">
        <f>O47-D47</f>
        <v>-1</v>
      </c>
      <c r="S47" s="127" t="e">
        <f>P47-#REF!</f>
        <v>#REF!</v>
      </c>
      <c r="T47" s="56"/>
    </row>
    <row r="48" spans="1:20" s="43" customFormat="1" ht="33" customHeight="1">
      <c r="A48" s="70">
        <v>21</v>
      </c>
      <c r="B48" s="71" t="s">
        <v>37</v>
      </c>
      <c r="C48" s="129">
        <v>5</v>
      </c>
      <c r="D48" s="128">
        <v>4</v>
      </c>
      <c r="E48" s="129">
        <v>3</v>
      </c>
      <c r="F48" s="129">
        <v>1</v>
      </c>
      <c r="G48" s="129">
        <v>1</v>
      </c>
      <c r="H48" s="129">
        <v>1</v>
      </c>
      <c r="I48" s="129"/>
      <c r="J48" s="128">
        <v>1</v>
      </c>
      <c r="K48" s="129">
        <v>6</v>
      </c>
      <c r="L48" s="128">
        <v>5</v>
      </c>
      <c r="M48" s="128">
        <v>1</v>
      </c>
      <c r="N48" s="127">
        <v>5</v>
      </c>
      <c r="O48" s="128">
        <v>4</v>
      </c>
      <c r="P48" s="128">
        <v>1</v>
      </c>
      <c r="Q48" s="127">
        <f>N48-C48</f>
        <v>0</v>
      </c>
      <c r="R48" s="127">
        <f>O48-D48</f>
        <v>0</v>
      </c>
      <c r="S48" s="127" t="e">
        <f>P48-#REF!</f>
        <v>#REF!</v>
      </c>
      <c r="T48" s="56"/>
    </row>
    <row r="49" spans="1:22" s="43" customFormat="1" ht="57.75" customHeight="1">
      <c r="A49" s="70">
        <v>22</v>
      </c>
      <c r="B49" s="178" t="s">
        <v>421</v>
      </c>
      <c r="C49" s="74" t="e">
        <f>D49+#REF!</f>
        <v>#REF!</v>
      </c>
      <c r="D49" s="74">
        <v>15</v>
      </c>
      <c r="E49" s="70">
        <v>13</v>
      </c>
      <c r="F49" s="70">
        <v>1</v>
      </c>
      <c r="G49" s="70">
        <v>0</v>
      </c>
      <c r="H49" s="70">
        <v>12</v>
      </c>
      <c r="I49" s="70">
        <v>0</v>
      </c>
      <c r="J49" s="161">
        <v>1</v>
      </c>
      <c r="K49" s="70">
        <v>16</v>
      </c>
      <c r="L49" s="161">
        <v>15</v>
      </c>
      <c r="M49" s="161">
        <v>1</v>
      </c>
      <c r="N49" s="74">
        <f>O49+P49</f>
        <v>15</v>
      </c>
      <c r="O49" s="74">
        <v>14</v>
      </c>
      <c r="P49" s="74">
        <v>1</v>
      </c>
      <c r="Q49" s="65" t="e">
        <f>N49-C49</f>
        <v>#REF!</v>
      </c>
      <c r="R49" s="65">
        <f>O49-D49</f>
        <v>-1</v>
      </c>
      <c r="S49" s="127" t="e">
        <f>P49-#REF!</f>
        <v>#REF!</v>
      </c>
      <c r="T49" s="56"/>
    </row>
    <row r="50" spans="1:22" s="43" customFormat="1" ht="25.5" customHeight="1">
      <c r="A50" s="60" t="s">
        <v>38</v>
      </c>
      <c r="B50" s="64" t="s">
        <v>39</v>
      </c>
      <c r="C50" s="324">
        <f>SUM(C51:C63)</f>
        <v>1030</v>
      </c>
      <c r="D50" s="324">
        <f>SUM(D51:D63)</f>
        <v>982</v>
      </c>
      <c r="E50" s="324">
        <f t="shared" ref="E50:S50" si="4">SUM(E51:E63)</f>
        <v>877</v>
      </c>
      <c r="F50" s="324">
        <f t="shared" si="4"/>
        <v>433</v>
      </c>
      <c r="G50" s="324">
        <f t="shared" si="4"/>
        <v>354</v>
      </c>
      <c r="H50" s="324">
        <f t="shared" si="4"/>
        <v>86</v>
      </c>
      <c r="I50" s="324">
        <f t="shared" si="4"/>
        <v>4</v>
      </c>
      <c r="J50" s="324">
        <f t="shared" si="4"/>
        <v>48</v>
      </c>
      <c r="K50" s="324">
        <f t="shared" si="4"/>
        <v>1035</v>
      </c>
      <c r="L50" s="324">
        <f t="shared" si="4"/>
        <v>987</v>
      </c>
      <c r="M50" s="324">
        <f t="shared" si="4"/>
        <v>48</v>
      </c>
      <c r="N50" s="324">
        <f t="shared" si="4"/>
        <v>1013</v>
      </c>
      <c r="O50" s="324">
        <f t="shared" si="4"/>
        <v>965</v>
      </c>
      <c r="P50" s="324">
        <f t="shared" si="4"/>
        <v>48</v>
      </c>
      <c r="Q50" s="324">
        <f t="shared" si="4"/>
        <v>-17</v>
      </c>
      <c r="R50" s="324">
        <f t="shared" si="4"/>
        <v>-17</v>
      </c>
      <c r="S50" s="145" t="e">
        <f t="shared" si="4"/>
        <v>#REF!</v>
      </c>
      <c r="T50" s="145"/>
    </row>
    <row r="51" spans="1:22" s="43" customFormat="1" ht="27.95" customHeight="1">
      <c r="A51" s="70">
        <v>1</v>
      </c>
      <c r="B51" s="71" t="s">
        <v>41</v>
      </c>
      <c r="C51" s="214">
        <v>75</v>
      </c>
      <c r="D51" s="132">
        <v>72</v>
      </c>
      <c r="E51" s="132">
        <v>59</v>
      </c>
      <c r="F51" s="132">
        <v>32</v>
      </c>
      <c r="G51" s="129">
        <v>25</v>
      </c>
      <c r="H51" s="129">
        <v>2</v>
      </c>
      <c r="I51" s="129">
        <v>0</v>
      </c>
      <c r="J51" s="129">
        <v>3</v>
      </c>
      <c r="K51" s="132">
        <v>77</v>
      </c>
      <c r="L51" s="132">
        <v>74</v>
      </c>
      <c r="M51" s="132">
        <v>3</v>
      </c>
      <c r="N51" s="214">
        <v>75</v>
      </c>
      <c r="O51" s="132">
        <v>72</v>
      </c>
      <c r="P51" s="132">
        <v>3</v>
      </c>
      <c r="Q51" s="127">
        <f>N51-C51</f>
        <v>0</v>
      </c>
      <c r="R51" s="127">
        <f>O51-D51</f>
        <v>0</v>
      </c>
      <c r="S51" s="127" t="e">
        <f>P51-#REF!</f>
        <v>#REF!</v>
      </c>
      <c r="T51" s="56"/>
    </row>
    <row r="52" spans="1:22" s="43" customFormat="1" ht="27.95" customHeight="1">
      <c r="A52" s="70">
        <v>2</v>
      </c>
      <c r="B52" s="71" t="s">
        <v>40</v>
      </c>
      <c r="C52" s="131">
        <v>75</v>
      </c>
      <c r="D52" s="129">
        <v>72</v>
      </c>
      <c r="E52" s="129">
        <v>53</v>
      </c>
      <c r="F52" s="128">
        <v>34</v>
      </c>
      <c r="G52" s="128">
        <v>0</v>
      </c>
      <c r="H52" s="128">
        <v>19</v>
      </c>
      <c r="I52" s="128">
        <v>0</v>
      </c>
      <c r="J52" s="128">
        <v>3</v>
      </c>
      <c r="K52" s="129">
        <v>79</v>
      </c>
      <c r="L52" s="128">
        <v>76</v>
      </c>
      <c r="M52" s="128">
        <v>3</v>
      </c>
      <c r="N52" s="131">
        <f t="shared" ref="N52:N63" si="5">O52+P52</f>
        <v>74</v>
      </c>
      <c r="O52" s="129">
        <v>71</v>
      </c>
      <c r="P52" s="129">
        <v>3</v>
      </c>
      <c r="Q52" s="127">
        <f>N52-C52</f>
        <v>-1</v>
      </c>
      <c r="R52" s="127">
        <f>O52-D52</f>
        <v>-1</v>
      </c>
      <c r="S52" s="127" t="e">
        <f>P52-#REF!</f>
        <v>#REF!</v>
      </c>
      <c r="T52" s="56"/>
    </row>
    <row r="53" spans="1:22" s="43" customFormat="1" ht="27.95" customHeight="1">
      <c r="A53" s="70">
        <v>3</v>
      </c>
      <c r="B53" s="71" t="s">
        <v>42</v>
      </c>
      <c r="C53" s="129">
        <v>85</v>
      </c>
      <c r="D53" s="128">
        <v>81</v>
      </c>
      <c r="E53" s="127">
        <v>75</v>
      </c>
      <c r="F53" s="129">
        <v>37</v>
      </c>
      <c r="G53" s="129">
        <v>35</v>
      </c>
      <c r="H53" s="129">
        <v>3</v>
      </c>
      <c r="I53" s="129">
        <v>0</v>
      </c>
      <c r="J53" s="128">
        <v>4</v>
      </c>
      <c r="K53" s="129">
        <v>85</v>
      </c>
      <c r="L53" s="128">
        <v>81</v>
      </c>
      <c r="M53" s="128">
        <v>4</v>
      </c>
      <c r="N53" s="129">
        <f t="shared" si="5"/>
        <v>83</v>
      </c>
      <c r="O53" s="128">
        <v>79</v>
      </c>
      <c r="P53" s="128">
        <v>4</v>
      </c>
      <c r="Q53" s="127">
        <f>N53-C53</f>
        <v>-2</v>
      </c>
      <c r="R53" s="127">
        <f>O53-D53</f>
        <v>-2</v>
      </c>
      <c r="S53" s="127" t="e">
        <f>P53-#REF!</f>
        <v>#REF!</v>
      </c>
      <c r="T53" s="56"/>
    </row>
    <row r="54" spans="1:22" s="43" customFormat="1" ht="26.25" customHeight="1">
      <c r="A54" s="75">
        <v>4</v>
      </c>
      <c r="B54" s="76" t="s">
        <v>431</v>
      </c>
      <c r="C54" s="129">
        <v>90</v>
      </c>
      <c r="D54" s="128">
        <v>87</v>
      </c>
      <c r="E54" s="128">
        <v>82</v>
      </c>
      <c r="F54" s="128">
        <v>38</v>
      </c>
      <c r="G54" s="128">
        <v>42</v>
      </c>
      <c r="H54" s="128">
        <v>0</v>
      </c>
      <c r="I54" s="128">
        <v>2</v>
      </c>
      <c r="J54" s="128">
        <v>3</v>
      </c>
      <c r="K54" s="128">
        <v>90</v>
      </c>
      <c r="L54" s="128">
        <v>87</v>
      </c>
      <c r="M54" s="128">
        <v>3</v>
      </c>
      <c r="N54" s="129">
        <f t="shared" si="5"/>
        <v>89</v>
      </c>
      <c r="O54" s="128">
        <v>86</v>
      </c>
      <c r="P54" s="128">
        <v>3</v>
      </c>
      <c r="Q54" s="127">
        <f>N54-C54</f>
        <v>-1</v>
      </c>
      <c r="R54" s="127">
        <f>O54-D54</f>
        <v>-1</v>
      </c>
      <c r="S54" s="127" t="e">
        <f>P54-#REF!</f>
        <v>#REF!</v>
      </c>
      <c r="T54" s="56"/>
    </row>
    <row r="55" spans="1:22" s="43" customFormat="1" ht="27" customHeight="1">
      <c r="A55" s="75">
        <v>5</v>
      </c>
      <c r="B55" s="76" t="s">
        <v>43</v>
      </c>
      <c r="C55" s="129">
        <v>86</v>
      </c>
      <c r="D55" s="129">
        <v>83</v>
      </c>
      <c r="E55" s="129">
        <v>82</v>
      </c>
      <c r="F55" s="129">
        <v>34</v>
      </c>
      <c r="G55" s="129">
        <v>44</v>
      </c>
      <c r="H55" s="129">
        <v>4</v>
      </c>
      <c r="I55" s="129">
        <v>0</v>
      </c>
      <c r="J55" s="129">
        <v>3</v>
      </c>
      <c r="K55" s="129">
        <v>86</v>
      </c>
      <c r="L55" s="129">
        <v>83</v>
      </c>
      <c r="M55" s="129">
        <v>3</v>
      </c>
      <c r="N55" s="129">
        <f t="shared" si="5"/>
        <v>85</v>
      </c>
      <c r="O55" s="129">
        <v>82</v>
      </c>
      <c r="P55" s="129">
        <v>3</v>
      </c>
      <c r="Q55" s="127">
        <f>N55-C55</f>
        <v>-1</v>
      </c>
      <c r="R55" s="127">
        <f>O55-D55</f>
        <v>-1</v>
      </c>
      <c r="S55" s="127" t="e">
        <f>P55-#REF!</f>
        <v>#REF!</v>
      </c>
      <c r="T55" s="56"/>
    </row>
    <row r="56" spans="1:22" s="43" customFormat="1" ht="33.950000000000003" customHeight="1">
      <c r="A56" s="70">
        <v>6</v>
      </c>
      <c r="B56" s="71" t="s">
        <v>44</v>
      </c>
      <c r="C56" s="129">
        <v>83</v>
      </c>
      <c r="D56" s="128">
        <v>79</v>
      </c>
      <c r="E56" s="127">
        <v>72</v>
      </c>
      <c r="F56" s="129">
        <v>36</v>
      </c>
      <c r="G56" s="129">
        <v>36</v>
      </c>
      <c r="H56" s="129">
        <v>0</v>
      </c>
      <c r="I56" s="129">
        <v>0</v>
      </c>
      <c r="J56" s="129">
        <v>4</v>
      </c>
      <c r="K56" s="129">
        <v>82</v>
      </c>
      <c r="L56" s="128">
        <v>78</v>
      </c>
      <c r="M56" s="128">
        <v>4</v>
      </c>
      <c r="N56" s="129">
        <f t="shared" si="5"/>
        <v>81</v>
      </c>
      <c r="O56" s="128">
        <v>77</v>
      </c>
      <c r="P56" s="128">
        <v>4</v>
      </c>
      <c r="Q56" s="127">
        <f>N56-C56</f>
        <v>-2</v>
      </c>
      <c r="R56" s="127">
        <f>O56-D56</f>
        <v>-2</v>
      </c>
      <c r="S56" s="127" t="e">
        <f>P56-#REF!</f>
        <v>#REF!</v>
      </c>
      <c r="T56" s="56"/>
    </row>
    <row r="57" spans="1:22" s="44" customFormat="1" ht="25.5" customHeight="1">
      <c r="A57" s="77">
        <v>7</v>
      </c>
      <c r="B57" s="25" t="s">
        <v>45</v>
      </c>
      <c r="C57" s="177">
        <v>64</v>
      </c>
      <c r="D57" s="133">
        <v>60</v>
      </c>
      <c r="E57" s="134">
        <v>55</v>
      </c>
      <c r="F57" s="177">
        <v>32</v>
      </c>
      <c r="G57" s="177">
        <v>20</v>
      </c>
      <c r="H57" s="177">
        <v>2</v>
      </c>
      <c r="I57" s="177">
        <v>1</v>
      </c>
      <c r="J57" s="128">
        <v>4</v>
      </c>
      <c r="K57" s="177">
        <v>64</v>
      </c>
      <c r="L57" s="133">
        <v>60</v>
      </c>
      <c r="M57" s="133">
        <v>4</v>
      </c>
      <c r="N57" s="177">
        <f t="shared" si="5"/>
        <v>63</v>
      </c>
      <c r="O57" s="133">
        <v>59</v>
      </c>
      <c r="P57" s="133">
        <v>4</v>
      </c>
      <c r="Q57" s="127">
        <f>N57-C57</f>
        <v>-1</v>
      </c>
      <c r="R57" s="127">
        <f>O57-D57</f>
        <v>-1</v>
      </c>
      <c r="S57" s="127" t="e">
        <f>P57-#REF!</f>
        <v>#REF!</v>
      </c>
      <c r="T57" s="78"/>
    </row>
    <row r="58" spans="1:22" s="43" customFormat="1" ht="27.95" customHeight="1">
      <c r="A58" s="70">
        <v>8</v>
      </c>
      <c r="B58" s="71" t="s">
        <v>46</v>
      </c>
      <c r="C58" s="129">
        <v>75</v>
      </c>
      <c r="D58" s="128">
        <v>72</v>
      </c>
      <c r="E58" s="127">
        <v>62</v>
      </c>
      <c r="F58" s="129">
        <v>30</v>
      </c>
      <c r="G58" s="129">
        <v>27</v>
      </c>
      <c r="H58" s="129">
        <v>4</v>
      </c>
      <c r="I58" s="129">
        <v>1</v>
      </c>
      <c r="J58" s="129">
        <v>3</v>
      </c>
      <c r="K58" s="129">
        <v>75</v>
      </c>
      <c r="L58" s="128">
        <v>72</v>
      </c>
      <c r="M58" s="128">
        <v>3</v>
      </c>
      <c r="N58" s="129">
        <f t="shared" si="5"/>
        <v>74</v>
      </c>
      <c r="O58" s="128">
        <v>71</v>
      </c>
      <c r="P58" s="128">
        <v>3</v>
      </c>
      <c r="Q58" s="127">
        <f>N58-C58</f>
        <v>-1</v>
      </c>
      <c r="R58" s="127">
        <f>O58-D58</f>
        <v>-1</v>
      </c>
      <c r="S58" s="127" t="e">
        <f>P58-#REF!</f>
        <v>#REF!</v>
      </c>
      <c r="T58" s="56"/>
    </row>
    <row r="59" spans="1:22" s="43" customFormat="1" ht="23.1" customHeight="1">
      <c r="A59" s="70">
        <v>9</v>
      </c>
      <c r="B59" s="71" t="s">
        <v>47</v>
      </c>
      <c r="C59" s="129">
        <v>79</v>
      </c>
      <c r="D59" s="128">
        <v>75</v>
      </c>
      <c r="E59" s="127">
        <v>72</v>
      </c>
      <c r="F59" s="129">
        <v>31</v>
      </c>
      <c r="G59" s="129">
        <v>0</v>
      </c>
      <c r="H59" s="129">
        <v>41</v>
      </c>
      <c r="I59" s="129">
        <v>0</v>
      </c>
      <c r="J59" s="129">
        <v>4</v>
      </c>
      <c r="K59" s="129">
        <v>80</v>
      </c>
      <c r="L59" s="128">
        <v>76</v>
      </c>
      <c r="M59" s="128">
        <v>4</v>
      </c>
      <c r="N59" s="129">
        <f t="shared" si="5"/>
        <v>78</v>
      </c>
      <c r="O59" s="128">
        <v>74</v>
      </c>
      <c r="P59" s="128">
        <v>4</v>
      </c>
      <c r="Q59" s="127">
        <f>N59-C59</f>
        <v>-1</v>
      </c>
      <c r="R59" s="127">
        <f>O59-D59</f>
        <v>-1</v>
      </c>
      <c r="S59" s="127" t="e">
        <f>P59-#REF!</f>
        <v>#REF!</v>
      </c>
      <c r="T59" s="56"/>
    </row>
    <row r="60" spans="1:22" ht="27" customHeight="1">
      <c r="A60" s="70">
        <v>10</v>
      </c>
      <c r="B60" s="215" t="s">
        <v>48</v>
      </c>
      <c r="C60" s="129">
        <v>88</v>
      </c>
      <c r="D60" s="128">
        <v>84</v>
      </c>
      <c r="E60" s="127">
        <v>79</v>
      </c>
      <c r="F60" s="129">
        <v>34</v>
      </c>
      <c r="G60" s="129">
        <v>43</v>
      </c>
      <c r="H60" s="129">
        <v>2</v>
      </c>
      <c r="I60" s="129"/>
      <c r="J60" s="129">
        <v>4</v>
      </c>
      <c r="K60" s="129">
        <v>88</v>
      </c>
      <c r="L60" s="128">
        <v>84</v>
      </c>
      <c r="M60" s="128">
        <v>4</v>
      </c>
      <c r="N60" s="129">
        <f t="shared" si="5"/>
        <v>86</v>
      </c>
      <c r="O60" s="128">
        <v>82</v>
      </c>
      <c r="P60" s="128">
        <v>4</v>
      </c>
      <c r="Q60" s="127">
        <f>N60-C60</f>
        <v>-2</v>
      </c>
      <c r="R60" s="127">
        <f>O60-D60</f>
        <v>-2</v>
      </c>
      <c r="S60" s="127" t="e">
        <f>P60-#REF!</f>
        <v>#REF!</v>
      </c>
      <c r="T60" s="56"/>
      <c r="U60" s="42"/>
      <c r="V60" s="42"/>
    </row>
    <row r="61" spans="1:22" s="43" customFormat="1" ht="24" customHeight="1">
      <c r="A61" s="70">
        <v>11</v>
      </c>
      <c r="B61" s="71" t="s">
        <v>49</v>
      </c>
      <c r="C61" s="129">
        <v>73</v>
      </c>
      <c r="D61" s="128">
        <v>68</v>
      </c>
      <c r="E61" s="127">
        <v>58</v>
      </c>
      <c r="F61" s="129">
        <v>29</v>
      </c>
      <c r="G61" s="129">
        <v>28</v>
      </c>
      <c r="H61" s="129">
        <v>1</v>
      </c>
      <c r="I61" s="129">
        <v>0</v>
      </c>
      <c r="J61" s="129">
        <v>5</v>
      </c>
      <c r="K61" s="129">
        <v>73</v>
      </c>
      <c r="L61" s="128">
        <v>68</v>
      </c>
      <c r="M61" s="128">
        <v>5</v>
      </c>
      <c r="N61" s="129">
        <f t="shared" si="5"/>
        <v>71</v>
      </c>
      <c r="O61" s="128">
        <v>66</v>
      </c>
      <c r="P61" s="128">
        <v>5</v>
      </c>
      <c r="Q61" s="127">
        <f>N61-C61</f>
        <v>-2</v>
      </c>
      <c r="R61" s="127">
        <f>O61-D61</f>
        <v>-2</v>
      </c>
      <c r="S61" s="127" t="e">
        <f>P61-#REF!</f>
        <v>#REF!</v>
      </c>
      <c r="T61" s="56"/>
    </row>
    <row r="62" spans="1:22" s="43" customFormat="1" ht="30.95" customHeight="1">
      <c r="A62" s="74">
        <v>12</v>
      </c>
      <c r="B62" s="72" t="s">
        <v>50</v>
      </c>
      <c r="C62" s="129">
        <v>85</v>
      </c>
      <c r="D62" s="128">
        <v>81</v>
      </c>
      <c r="E62" s="128">
        <v>62</v>
      </c>
      <c r="F62" s="128">
        <v>37</v>
      </c>
      <c r="G62" s="128">
        <v>22</v>
      </c>
      <c r="H62" s="128">
        <v>3</v>
      </c>
      <c r="I62" s="128">
        <v>0</v>
      </c>
      <c r="J62" s="128">
        <v>4</v>
      </c>
      <c r="K62" s="129">
        <v>85</v>
      </c>
      <c r="L62" s="128">
        <v>81</v>
      </c>
      <c r="M62" s="128">
        <v>4</v>
      </c>
      <c r="N62" s="129">
        <f t="shared" si="5"/>
        <v>84</v>
      </c>
      <c r="O62" s="128">
        <v>80</v>
      </c>
      <c r="P62" s="128">
        <v>4</v>
      </c>
      <c r="Q62" s="127">
        <f>N62-C62</f>
        <v>-1</v>
      </c>
      <c r="R62" s="127">
        <f>O62-D62</f>
        <v>-1</v>
      </c>
      <c r="S62" s="127" t="e">
        <f>P62-#REF!</f>
        <v>#REF!</v>
      </c>
      <c r="T62" s="56"/>
    </row>
    <row r="63" spans="1:22" s="43" customFormat="1" ht="30" customHeight="1">
      <c r="A63" s="70">
        <v>13</v>
      </c>
      <c r="B63" s="71" t="s">
        <v>51</v>
      </c>
      <c r="C63" s="127">
        <v>72</v>
      </c>
      <c r="D63" s="127">
        <v>68</v>
      </c>
      <c r="E63" s="127">
        <v>66</v>
      </c>
      <c r="F63" s="127">
        <v>29</v>
      </c>
      <c r="G63" s="127">
        <v>32</v>
      </c>
      <c r="H63" s="127">
        <v>5</v>
      </c>
      <c r="I63" s="127">
        <v>0</v>
      </c>
      <c r="J63" s="127">
        <v>4</v>
      </c>
      <c r="K63" s="127">
        <v>71</v>
      </c>
      <c r="L63" s="127">
        <v>67</v>
      </c>
      <c r="M63" s="127">
        <v>4</v>
      </c>
      <c r="N63" s="127">
        <f t="shared" si="5"/>
        <v>70</v>
      </c>
      <c r="O63" s="127">
        <v>66</v>
      </c>
      <c r="P63" s="127">
        <v>4</v>
      </c>
      <c r="Q63" s="127">
        <f>N63-C63</f>
        <v>-2</v>
      </c>
      <c r="R63" s="127">
        <f>O63-D63</f>
        <v>-2</v>
      </c>
      <c r="S63" s="127" t="e">
        <f>P63-#REF!</f>
        <v>#REF!</v>
      </c>
      <c r="T63" s="56"/>
    </row>
    <row r="64" spans="1:22" ht="15.4">
      <c r="A64" s="61"/>
      <c r="B64" s="62"/>
    </row>
  </sheetData>
  <mergeCells count="21">
    <mergeCell ref="T6:T8"/>
    <mergeCell ref="K6:M8"/>
    <mergeCell ref="N6:N8"/>
    <mergeCell ref="O6:O8"/>
    <mergeCell ref="A2:T2"/>
    <mergeCell ref="A3:T3"/>
    <mergeCell ref="A4:T4"/>
    <mergeCell ref="A6:A8"/>
    <mergeCell ref="B6:B8"/>
    <mergeCell ref="P6:P8"/>
    <mergeCell ref="Q6:Q8"/>
    <mergeCell ref="R6:R8"/>
    <mergeCell ref="S6:S8"/>
    <mergeCell ref="C6:C8"/>
    <mergeCell ref="D6:D8"/>
    <mergeCell ref="I6:I8"/>
    <mergeCell ref="J6:J8"/>
    <mergeCell ref="E6:E8"/>
    <mergeCell ref="F6:F8"/>
    <mergeCell ref="G6:G8"/>
    <mergeCell ref="H6:H8"/>
  </mergeCells>
  <pageMargins left="1.54" right="0" top="0.6" bottom="0.6" header="0.68" footer="0.3"/>
  <pageSetup scale="90" orientation="landscape"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O279"/>
  <sheetViews>
    <sheetView zoomScale="91" zoomScaleNormal="91" zoomScaleSheetLayoutView="80" workbookViewId="0">
      <selection activeCell="G6" sqref="G6"/>
    </sheetView>
  </sheetViews>
  <sheetFormatPr defaultColWidth="9.1328125" defaultRowHeight="15.4"/>
  <cols>
    <col min="1" max="1" width="5.86328125" style="88" customWidth="1"/>
    <col min="2" max="2" width="20.59765625" style="172" customWidth="1"/>
    <col min="3" max="3" width="6.265625" style="80" hidden="1" customWidth="1"/>
    <col min="4" max="4" width="12.265625" style="80" customWidth="1"/>
    <col min="5" max="5" width="4.73046875" style="80" hidden="1" customWidth="1"/>
    <col min="6" max="6" width="6" style="79" hidden="1" customWidth="1"/>
    <col min="7" max="7" width="12.86328125" style="79" customWidth="1"/>
    <col min="8" max="8" width="4.73046875" style="79" hidden="1" customWidth="1"/>
    <col min="9" max="9" width="7.73046875" style="79" hidden="1" customWidth="1"/>
    <col min="10" max="10" width="11.59765625" style="79" customWidth="1"/>
    <col min="11" max="11" width="6.59765625" style="79" hidden="1" customWidth="1"/>
    <col min="12" max="12" width="5.3984375" style="79" hidden="1" customWidth="1"/>
    <col min="13" max="13" width="11.59765625" style="79" customWidth="1"/>
    <col min="14" max="14" width="5.3984375" style="79" hidden="1" customWidth="1"/>
    <col min="15" max="15" width="7.86328125" style="79" hidden="1" customWidth="1"/>
    <col min="16" max="16" width="7.3984375" style="79" hidden="1" customWidth="1"/>
    <col min="17" max="17" width="5.59765625" style="79" hidden="1" customWidth="1"/>
    <col min="18" max="19" width="6.73046875" style="79" hidden="1" customWidth="1"/>
    <col min="20" max="20" width="5.59765625" style="79" hidden="1" customWidth="1"/>
    <col min="21" max="21" width="7" style="79" hidden="1" customWidth="1"/>
    <col min="22" max="22" width="10.59765625" style="79" customWidth="1"/>
    <col min="23" max="23" width="5.3984375" style="79" hidden="1" customWidth="1"/>
    <col min="24" max="24" width="6.3984375" style="79" hidden="1" customWidth="1"/>
    <col min="25" max="25" width="10.59765625" style="79" customWidth="1"/>
    <col min="26" max="26" width="5.265625" style="126" hidden="1" customWidth="1"/>
    <col min="27" max="27" width="5.265625" style="89" hidden="1" customWidth="1"/>
    <col min="28" max="28" width="11.59765625" style="89" customWidth="1"/>
    <col min="29" max="29" width="4.59765625" style="89" hidden="1" customWidth="1"/>
    <col min="30" max="30" width="7.265625" style="87" hidden="1" customWidth="1"/>
    <col min="31" max="31" width="8.1328125" style="87" customWidth="1"/>
    <col min="32" max="32" width="5.59765625" style="87" hidden="1" customWidth="1"/>
    <col min="33" max="33" width="20.59765625" style="92" hidden="1" customWidth="1"/>
    <col min="34" max="34" width="11.46484375" style="81" customWidth="1"/>
    <col min="35" max="35" width="14.59765625" style="81" customWidth="1"/>
    <col min="36" max="16384" width="9.1328125" style="81"/>
  </cols>
  <sheetData>
    <row r="1" spans="1:41" ht="18.75" customHeight="1">
      <c r="A1" s="289" t="s">
        <v>52</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41" ht="38.25" customHeight="1">
      <c r="A2" s="290" t="s">
        <v>445</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row>
    <row r="3" spans="1:41" s="83" customFormat="1" ht="15" customHeight="1">
      <c r="A3" s="292" t="s">
        <v>53</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93"/>
      <c r="AJ3" s="285"/>
    </row>
    <row r="4" spans="1:41" s="90" customFormat="1" ht="45.75" customHeight="1">
      <c r="A4" s="284" t="s">
        <v>1</v>
      </c>
      <c r="B4" s="284" t="s">
        <v>54</v>
      </c>
      <c r="C4" s="287" t="s">
        <v>318</v>
      </c>
      <c r="D4" s="284" t="s">
        <v>318</v>
      </c>
      <c r="E4" s="284"/>
      <c r="F4" s="284"/>
      <c r="G4" s="284"/>
      <c r="H4" s="287"/>
      <c r="I4" s="287" t="s">
        <v>316</v>
      </c>
      <c r="J4" s="283" t="s">
        <v>316</v>
      </c>
      <c r="K4" s="283"/>
      <c r="L4" s="283"/>
      <c r="M4" s="283"/>
      <c r="N4" s="287"/>
      <c r="O4" s="287" t="s">
        <v>317</v>
      </c>
      <c r="P4" s="287"/>
      <c r="Q4" s="287"/>
      <c r="R4" s="287"/>
      <c r="S4" s="287"/>
      <c r="T4" s="287"/>
      <c r="U4" s="287" t="s">
        <v>449</v>
      </c>
      <c r="V4" s="283" t="s">
        <v>448</v>
      </c>
      <c r="W4" s="283"/>
      <c r="X4" s="283"/>
      <c r="Y4" s="283"/>
      <c r="Z4" s="287"/>
      <c r="AA4" s="287" t="s">
        <v>343</v>
      </c>
      <c r="AB4" s="284" t="s">
        <v>343</v>
      </c>
      <c r="AC4" s="284"/>
      <c r="AD4" s="284"/>
      <c r="AE4" s="284"/>
      <c r="AF4" s="287"/>
      <c r="AG4" s="291" t="s">
        <v>3</v>
      </c>
      <c r="AH4" s="343" t="s">
        <v>442</v>
      </c>
      <c r="AI4" s="153"/>
      <c r="AJ4" s="286"/>
    </row>
    <row r="5" spans="1:41" s="90" customFormat="1" ht="17.25" customHeight="1">
      <c r="A5" s="284"/>
      <c r="B5" s="284"/>
      <c r="C5" s="288" t="s">
        <v>55</v>
      </c>
      <c r="D5" s="284"/>
      <c r="E5" s="284"/>
      <c r="F5" s="284"/>
      <c r="G5" s="284"/>
      <c r="H5" s="288"/>
      <c r="I5" s="288" t="s">
        <v>55</v>
      </c>
      <c r="J5" s="283"/>
      <c r="K5" s="283"/>
      <c r="L5" s="283"/>
      <c r="M5" s="283"/>
      <c r="N5" s="288"/>
      <c r="O5" s="288" t="s">
        <v>55</v>
      </c>
      <c r="P5" s="288"/>
      <c r="Q5" s="288"/>
      <c r="R5" s="288" t="s">
        <v>56</v>
      </c>
      <c r="S5" s="288"/>
      <c r="T5" s="288"/>
      <c r="U5" s="288" t="s">
        <v>55</v>
      </c>
      <c r="V5" s="283"/>
      <c r="W5" s="283"/>
      <c r="X5" s="283"/>
      <c r="Y5" s="283"/>
      <c r="Z5" s="288"/>
      <c r="AA5" s="288" t="s">
        <v>55</v>
      </c>
      <c r="AB5" s="284"/>
      <c r="AC5" s="284"/>
      <c r="AD5" s="284"/>
      <c r="AE5" s="284"/>
      <c r="AF5" s="288"/>
      <c r="AG5" s="291"/>
      <c r="AH5" s="343"/>
      <c r="AI5" s="153"/>
    </row>
    <row r="6" spans="1:41" s="90" customFormat="1" ht="69" customHeight="1">
      <c r="A6" s="284"/>
      <c r="B6" s="284"/>
      <c r="C6" s="216"/>
      <c r="D6" s="199" t="s">
        <v>55</v>
      </c>
      <c r="E6" s="198" t="s">
        <v>58</v>
      </c>
      <c r="F6" s="203" t="s">
        <v>4</v>
      </c>
      <c r="G6" s="203" t="s">
        <v>56</v>
      </c>
      <c r="H6" s="216"/>
      <c r="I6" s="216"/>
      <c r="J6" s="203" t="s">
        <v>55</v>
      </c>
      <c r="K6" s="203" t="s">
        <v>344</v>
      </c>
      <c r="L6" s="203" t="s">
        <v>4</v>
      </c>
      <c r="M6" s="203" t="s">
        <v>56</v>
      </c>
      <c r="N6" s="216"/>
      <c r="O6" s="216" t="s">
        <v>4</v>
      </c>
      <c r="P6" s="216" t="s">
        <v>57</v>
      </c>
      <c r="Q6" s="216" t="s">
        <v>344</v>
      </c>
      <c r="R6" s="216" t="s">
        <v>4</v>
      </c>
      <c r="S6" s="216" t="s">
        <v>57</v>
      </c>
      <c r="T6" s="216" t="s">
        <v>344</v>
      </c>
      <c r="U6" s="216"/>
      <c r="V6" s="203" t="s">
        <v>55</v>
      </c>
      <c r="W6" s="203" t="s">
        <v>344</v>
      </c>
      <c r="X6" s="203" t="s">
        <v>4</v>
      </c>
      <c r="Y6" s="203" t="s">
        <v>56</v>
      </c>
      <c r="Z6" s="216"/>
      <c r="AA6" s="216"/>
      <c r="AB6" s="196" t="s">
        <v>55</v>
      </c>
      <c r="AC6" s="196" t="s">
        <v>344</v>
      </c>
      <c r="AD6" s="197" t="s">
        <v>4</v>
      </c>
      <c r="AE6" s="197" t="s">
        <v>56</v>
      </c>
      <c r="AF6" s="216"/>
      <c r="AG6" s="291"/>
      <c r="AH6" s="343"/>
      <c r="AI6" s="153"/>
    </row>
    <row r="7" spans="1:41" s="84" customFormat="1" ht="13.5" customHeight="1">
      <c r="A7" s="325">
        <v>1</v>
      </c>
      <c r="B7" s="91">
        <v>2</v>
      </c>
      <c r="C7" s="91">
        <v>3</v>
      </c>
      <c r="D7" s="91">
        <v>3</v>
      </c>
      <c r="E7" s="91">
        <v>5</v>
      </c>
      <c r="F7" s="124">
        <v>6</v>
      </c>
      <c r="G7" s="124">
        <v>4</v>
      </c>
      <c r="H7" s="124">
        <v>8</v>
      </c>
      <c r="I7" s="124">
        <v>9</v>
      </c>
      <c r="J7" s="124">
        <v>5</v>
      </c>
      <c r="K7" s="124">
        <v>11</v>
      </c>
      <c r="L7" s="124">
        <v>12</v>
      </c>
      <c r="M7" s="124">
        <v>6</v>
      </c>
      <c r="N7" s="124">
        <v>14</v>
      </c>
      <c r="O7" s="124">
        <v>15</v>
      </c>
      <c r="P7" s="124">
        <v>16</v>
      </c>
      <c r="Q7" s="124">
        <v>17</v>
      </c>
      <c r="R7" s="124">
        <v>18</v>
      </c>
      <c r="S7" s="124">
        <v>19</v>
      </c>
      <c r="T7" s="124">
        <v>20</v>
      </c>
      <c r="U7" s="124">
        <v>21</v>
      </c>
      <c r="V7" s="124">
        <v>7</v>
      </c>
      <c r="W7" s="124">
        <v>23</v>
      </c>
      <c r="X7" s="124">
        <v>24</v>
      </c>
      <c r="Y7" s="124">
        <v>8</v>
      </c>
      <c r="Z7" s="125">
        <v>26</v>
      </c>
      <c r="AA7" s="91">
        <v>27</v>
      </c>
      <c r="AB7" s="91">
        <v>9</v>
      </c>
      <c r="AC7" s="91">
        <v>29</v>
      </c>
      <c r="AD7" s="124">
        <v>30</v>
      </c>
      <c r="AE7" s="124">
        <v>10</v>
      </c>
      <c r="AF7" s="124">
        <v>32</v>
      </c>
      <c r="AG7" s="91">
        <v>33</v>
      </c>
      <c r="AH7" s="263">
        <v>11</v>
      </c>
      <c r="AI7" s="154"/>
    </row>
    <row r="8" spans="1:41" s="171" customFormat="1" ht="31.5" customHeight="1">
      <c r="A8" s="326"/>
      <c r="B8" s="217" t="s">
        <v>5</v>
      </c>
      <c r="C8" s="218">
        <f>C9+C33+C71+C95+C98+C112</f>
        <v>25602</v>
      </c>
      <c r="D8" s="221">
        <f t="shared" ref="D8:N8" si="0">D9+D33+D71+D95+D98+D112</f>
        <v>25468</v>
      </c>
      <c r="E8" s="221">
        <f t="shared" si="0"/>
        <v>134</v>
      </c>
      <c r="F8" s="221">
        <f>F9+F33+F71+F95+F98+F112</f>
        <v>1495</v>
      </c>
      <c r="G8" s="221">
        <f t="shared" si="0"/>
        <v>1486</v>
      </c>
      <c r="H8" s="221">
        <f t="shared" si="0"/>
        <v>9</v>
      </c>
      <c r="I8" s="221">
        <f t="shared" si="0"/>
        <v>25035</v>
      </c>
      <c r="J8" s="221">
        <f t="shared" si="0"/>
        <v>24913</v>
      </c>
      <c r="K8" s="221">
        <f t="shared" si="0"/>
        <v>122</v>
      </c>
      <c r="L8" s="221">
        <f t="shared" si="0"/>
        <v>1126</v>
      </c>
      <c r="M8" s="221">
        <f t="shared" si="0"/>
        <v>1118</v>
      </c>
      <c r="N8" s="221">
        <f t="shared" si="0"/>
        <v>8</v>
      </c>
      <c r="O8" s="221">
        <f t="shared" ref="O8:Z8" si="1">O9+O33+O71+O95+O98+O112</f>
        <v>26084.969000000001</v>
      </c>
      <c r="P8" s="221">
        <f t="shared" si="1"/>
        <v>25958.969000000001</v>
      </c>
      <c r="Q8" s="221">
        <f t="shared" si="1"/>
        <v>126</v>
      </c>
      <c r="R8" s="221">
        <f t="shared" si="1"/>
        <v>2574</v>
      </c>
      <c r="S8" s="221">
        <f t="shared" si="1"/>
        <v>2544</v>
      </c>
      <c r="T8" s="221">
        <f t="shared" si="1"/>
        <v>30</v>
      </c>
      <c r="U8" s="221">
        <f t="shared" si="1"/>
        <v>25065</v>
      </c>
      <c r="V8" s="221">
        <f t="shared" si="1"/>
        <v>24936.709149999999</v>
      </c>
      <c r="W8" s="221">
        <f t="shared" si="1"/>
        <v>128</v>
      </c>
      <c r="X8" s="221">
        <f t="shared" si="1"/>
        <v>2717</v>
      </c>
      <c r="Y8" s="221">
        <f t="shared" si="1"/>
        <v>2700</v>
      </c>
      <c r="Z8" s="221">
        <f t="shared" si="1"/>
        <v>17</v>
      </c>
      <c r="AA8" s="221">
        <f t="shared" ref="AA8:AE8" si="2">U8-C8</f>
        <v>-537</v>
      </c>
      <c r="AB8" s="221">
        <f>V8-D8</f>
        <v>-531.29085000000123</v>
      </c>
      <c r="AC8" s="221">
        <f t="shared" si="2"/>
        <v>-6</v>
      </c>
      <c r="AD8" s="221">
        <f t="shared" si="2"/>
        <v>1222</v>
      </c>
      <c r="AE8" s="221">
        <f t="shared" si="2"/>
        <v>1214</v>
      </c>
      <c r="AF8" s="221">
        <f>Z8-H8</f>
        <v>8</v>
      </c>
      <c r="AG8" s="222" t="s">
        <v>376</v>
      </c>
      <c r="AH8" s="200"/>
      <c r="AI8" s="170"/>
    </row>
    <row r="9" spans="1:41" s="146" customFormat="1" ht="48.75" customHeight="1">
      <c r="A9" s="264" t="s">
        <v>59</v>
      </c>
      <c r="B9" s="194" t="s">
        <v>60</v>
      </c>
      <c r="C9" s="218">
        <f t="shared" ref="C9:AF9" si="3">C10+C15+C21+C32</f>
        <v>21905</v>
      </c>
      <c r="D9" s="221">
        <f t="shared" si="3"/>
        <v>21880</v>
      </c>
      <c r="E9" s="221">
        <f t="shared" si="3"/>
        <v>25</v>
      </c>
      <c r="F9" s="221">
        <f t="shared" si="3"/>
        <v>282</v>
      </c>
      <c r="G9" s="221">
        <f t="shared" si="3"/>
        <v>282</v>
      </c>
      <c r="H9" s="221">
        <f t="shared" si="3"/>
        <v>0</v>
      </c>
      <c r="I9" s="221">
        <f t="shared" si="3"/>
        <v>21522</v>
      </c>
      <c r="J9" s="221">
        <f>J10+J15+J21+J32</f>
        <v>21498</v>
      </c>
      <c r="K9" s="221">
        <f t="shared" si="3"/>
        <v>24</v>
      </c>
      <c r="L9" s="221">
        <f t="shared" si="3"/>
        <v>177</v>
      </c>
      <c r="M9" s="221">
        <f t="shared" si="3"/>
        <v>177</v>
      </c>
      <c r="N9" s="221">
        <f t="shared" si="3"/>
        <v>0</v>
      </c>
      <c r="O9" s="221">
        <f t="shared" si="3"/>
        <v>22354.969000000001</v>
      </c>
      <c r="P9" s="221">
        <f t="shared" si="3"/>
        <v>22332.969000000001</v>
      </c>
      <c r="Q9" s="221">
        <f t="shared" si="3"/>
        <v>22</v>
      </c>
      <c r="R9" s="221">
        <f t="shared" si="3"/>
        <v>290</v>
      </c>
      <c r="S9" s="221">
        <f t="shared" si="3"/>
        <v>284</v>
      </c>
      <c r="T9" s="221">
        <f t="shared" si="3"/>
        <v>6</v>
      </c>
      <c r="U9" s="221">
        <f t="shared" si="3"/>
        <v>21547</v>
      </c>
      <c r="V9" s="221">
        <f t="shared" si="3"/>
        <v>21524.709149999999</v>
      </c>
      <c r="W9" s="221">
        <f t="shared" si="3"/>
        <v>22</v>
      </c>
      <c r="X9" s="221">
        <f t="shared" si="3"/>
        <v>327</v>
      </c>
      <c r="Y9" s="221">
        <f t="shared" si="3"/>
        <v>327</v>
      </c>
      <c r="Z9" s="221">
        <f t="shared" si="3"/>
        <v>0</v>
      </c>
      <c r="AA9" s="221">
        <f t="shared" si="3"/>
        <v>-358</v>
      </c>
      <c r="AB9" s="221">
        <f>AB10+AB15+AB21+AB32</f>
        <v>-355.29085000000123</v>
      </c>
      <c r="AC9" s="221">
        <f t="shared" si="3"/>
        <v>-3</v>
      </c>
      <c r="AD9" s="221">
        <f t="shared" si="3"/>
        <v>45</v>
      </c>
      <c r="AE9" s="221">
        <f t="shared" si="3"/>
        <v>45</v>
      </c>
      <c r="AF9" s="221">
        <f t="shared" si="3"/>
        <v>0</v>
      </c>
      <c r="AG9" s="222"/>
      <c r="AH9" s="200"/>
      <c r="AI9" s="155"/>
    </row>
    <row r="10" spans="1:41" s="160" customFormat="1" ht="27.75" customHeight="1">
      <c r="A10" s="264">
        <v>1</v>
      </c>
      <c r="B10" s="194" t="s">
        <v>340</v>
      </c>
      <c r="C10" s="218">
        <f>SUM(C11:C14)</f>
        <v>249</v>
      </c>
      <c r="D10" s="221">
        <f>SUM(D11:D14)</f>
        <v>229</v>
      </c>
      <c r="E10" s="221">
        <f t="shared" ref="E10:AC10" si="4">SUM(E11:E14)</f>
        <v>20</v>
      </c>
      <c r="F10" s="221">
        <f t="shared" si="4"/>
        <v>264</v>
      </c>
      <c r="G10" s="221">
        <f t="shared" si="4"/>
        <v>264</v>
      </c>
      <c r="H10" s="221">
        <f t="shared" si="4"/>
        <v>0</v>
      </c>
      <c r="I10" s="221">
        <f t="shared" si="4"/>
        <v>247</v>
      </c>
      <c r="J10" s="221">
        <f t="shared" si="4"/>
        <v>228</v>
      </c>
      <c r="K10" s="221">
        <f t="shared" si="4"/>
        <v>19</v>
      </c>
      <c r="L10" s="221">
        <f t="shared" si="4"/>
        <v>174</v>
      </c>
      <c r="M10" s="221">
        <f t="shared" si="4"/>
        <v>174</v>
      </c>
      <c r="N10" s="221">
        <f t="shared" si="4"/>
        <v>0</v>
      </c>
      <c r="O10" s="221">
        <f t="shared" si="4"/>
        <v>234</v>
      </c>
      <c r="P10" s="221">
        <f t="shared" si="4"/>
        <v>217</v>
      </c>
      <c r="Q10" s="221">
        <f t="shared" si="4"/>
        <v>17</v>
      </c>
      <c r="R10" s="221">
        <f t="shared" si="4"/>
        <v>273</v>
      </c>
      <c r="S10" s="221">
        <f>SUM(S11:S14)</f>
        <v>267</v>
      </c>
      <c r="T10" s="221">
        <f t="shared" si="4"/>
        <v>6</v>
      </c>
      <c r="U10" s="221">
        <f>SUM(U11:U14)</f>
        <v>203</v>
      </c>
      <c r="V10" s="221">
        <f t="shared" si="4"/>
        <v>186</v>
      </c>
      <c r="W10" s="221">
        <f t="shared" si="4"/>
        <v>17</v>
      </c>
      <c r="X10" s="221">
        <f t="shared" si="4"/>
        <v>309</v>
      </c>
      <c r="Y10" s="221">
        <f t="shared" si="4"/>
        <v>309</v>
      </c>
      <c r="Z10" s="221">
        <f t="shared" si="4"/>
        <v>0</v>
      </c>
      <c r="AA10" s="221">
        <f t="shared" si="4"/>
        <v>-46</v>
      </c>
      <c r="AB10" s="221">
        <f t="shared" si="4"/>
        <v>-43</v>
      </c>
      <c r="AC10" s="221">
        <f t="shared" si="4"/>
        <v>-3</v>
      </c>
      <c r="AD10" s="221">
        <f>SUM(AD11:AD14)</f>
        <v>45</v>
      </c>
      <c r="AE10" s="221">
        <f>SUM(AE11:AE14)</f>
        <v>45</v>
      </c>
      <c r="AF10" s="221">
        <f>Z10-H10</f>
        <v>0</v>
      </c>
      <c r="AG10" s="222"/>
      <c r="AH10" s="200"/>
      <c r="AI10" s="159"/>
    </row>
    <row r="11" spans="1:41" s="102" customFormat="1" ht="36" customHeight="1">
      <c r="A11" s="203" t="s">
        <v>338</v>
      </c>
      <c r="B11" s="197" t="s">
        <v>61</v>
      </c>
      <c r="C11" s="223">
        <v>159</v>
      </c>
      <c r="D11" s="223">
        <v>152</v>
      </c>
      <c r="E11" s="223">
        <v>7</v>
      </c>
      <c r="F11" s="223">
        <v>107</v>
      </c>
      <c r="G11" s="223">
        <v>107</v>
      </c>
      <c r="H11" s="223">
        <v>0</v>
      </c>
      <c r="I11" s="223">
        <v>159</v>
      </c>
      <c r="J11" s="223">
        <v>152</v>
      </c>
      <c r="K11" s="223">
        <v>7</v>
      </c>
      <c r="L11" s="223">
        <v>54</v>
      </c>
      <c r="M11" s="223">
        <v>54</v>
      </c>
      <c r="N11" s="223">
        <v>0</v>
      </c>
      <c r="O11" s="223">
        <v>149</v>
      </c>
      <c r="P11" s="223">
        <v>142</v>
      </c>
      <c r="Q11" s="223">
        <v>7</v>
      </c>
      <c r="R11" s="223">
        <v>117</v>
      </c>
      <c r="S11" s="223">
        <v>117</v>
      </c>
      <c r="T11" s="223">
        <v>0</v>
      </c>
      <c r="U11" s="223">
        <f t="shared" ref="U11:U56" si="5">V11+W11</f>
        <v>145</v>
      </c>
      <c r="V11" s="223">
        <v>138</v>
      </c>
      <c r="W11" s="223">
        <v>7</v>
      </c>
      <c r="X11" s="223">
        <f>Y11+Z11</f>
        <v>121</v>
      </c>
      <c r="Y11" s="223">
        <v>121</v>
      </c>
      <c r="Z11" s="223">
        <v>0</v>
      </c>
      <c r="AA11" s="223">
        <f>U11-C11</f>
        <v>-14</v>
      </c>
      <c r="AB11" s="223">
        <f t="shared" ref="AB11:AE14" si="6">V11-D11</f>
        <v>-14</v>
      </c>
      <c r="AC11" s="223">
        <f t="shared" si="6"/>
        <v>0</v>
      </c>
      <c r="AD11" s="228">
        <f>AE11+AF11</f>
        <v>14</v>
      </c>
      <c r="AE11" s="228">
        <f>Y11-G11</f>
        <v>14</v>
      </c>
      <c r="AF11" s="224">
        <f>Z11-H11</f>
        <v>0</v>
      </c>
      <c r="AG11" s="200" t="s">
        <v>355</v>
      </c>
      <c r="AH11" s="200"/>
    </row>
    <row r="12" spans="1:41" s="85" customFormat="1" ht="64.5" customHeight="1">
      <c r="A12" s="198" t="s">
        <v>339</v>
      </c>
      <c r="B12" s="196" t="s">
        <v>62</v>
      </c>
      <c r="C12" s="225">
        <v>36</v>
      </c>
      <c r="D12" s="225">
        <v>32</v>
      </c>
      <c r="E12" s="225">
        <v>4</v>
      </c>
      <c r="F12" s="223">
        <v>38</v>
      </c>
      <c r="G12" s="223">
        <v>38</v>
      </c>
      <c r="H12" s="223">
        <v>0</v>
      </c>
      <c r="I12" s="223">
        <v>36</v>
      </c>
      <c r="J12" s="223">
        <v>32</v>
      </c>
      <c r="K12" s="223">
        <v>4</v>
      </c>
      <c r="L12" s="223">
        <v>35</v>
      </c>
      <c r="M12" s="223">
        <v>35</v>
      </c>
      <c r="N12" s="223">
        <v>0</v>
      </c>
      <c r="O12" s="223">
        <v>35</v>
      </c>
      <c r="P12" s="223">
        <v>31</v>
      </c>
      <c r="Q12" s="223">
        <v>4</v>
      </c>
      <c r="R12" s="223">
        <v>41</v>
      </c>
      <c r="S12" s="223">
        <v>41</v>
      </c>
      <c r="T12" s="223">
        <v>0</v>
      </c>
      <c r="U12" s="223">
        <f t="shared" si="5"/>
        <v>20</v>
      </c>
      <c r="V12" s="223">
        <v>16</v>
      </c>
      <c r="W12" s="223">
        <v>4</v>
      </c>
      <c r="X12" s="223">
        <f>Y12+Z12</f>
        <v>54</v>
      </c>
      <c r="Y12" s="223">
        <v>54</v>
      </c>
      <c r="Z12" s="223">
        <v>0</v>
      </c>
      <c r="AA12" s="223">
        <f>U12-C12</f>
        <v>-16</v>
      </c>
      <c r="AB12" s="225">
        <f t="shared" si="6"/>
        <v>-16</v>
      </c>
      <c r="AC12" s="225">
        <f t="shared" si="6"/>
        <v>0</v>
      </c>
      <c r="AD12" s="228">
        <f t="shared" ref="AD12:AD75" si="7">AE12+AF12</f>
        <v>16</v>
      </c>
      <c r="AE12" s="228">
        <f t="shared" si="6"/>
        <v>16</v>
      </c>
      <c r="AF12" s="224">
        <f t="shared" ref="AF12:AF32" si="8">Z12-H12</f>
        <v>0</v>
      </c>
      <c r="AG12" s="200" t="s">
        <v>363</v>
      </c>
      <c r="AH12" s="200"/>
      <c r="AI12" s="102"/>
    </row>
    <row r="13" spans="1:41" s="102" customFormat="1" ht="54.75" customHeight="1">
      <c r="A13" s="203" t="s">
        <v>341</v>
      </c>
      <c r="B13" s="197" t="s">
        <v>63</v>
      </c>
      <c r="C13" s="223">
        <v>28</v>
      </c>
      <c r="D13" s="223">
        <v>23</v>
      </c>
      <c r="E13" s="223">
        <v>5</v>
      </c>
      <c r="F13" s="223">
        <v>87</v>
      </c>
      <c r="G13" s="223">
        <v>87</v>
      </c>
      <c r="H13" s="223">
        <v>0</v>
      </c>
      <c r="I13" s="223">
        <v>26</v>
      </c>
      <c r="J13" s="223">
        <v>22</v>
      </c>
      <c r="K13" s="223">
        <v>4</v>
      </c>
      <c r="L13" s="223">
        <v>65</v>
      </c>
      <c r="M13" s="223">
        <v>65</v>
      </c>
      <c r="N13" s="223">
        <v>0</v>
      </c>
      <c r="O13" s="223">
        <v>26</v>
      </c>
      <c r="P13" s="223">
        <v>22</v>
      </c>
      <c r="Q13" s="223">
        <v>4</v>
      </c>
      <c r="R13" s="223">
        <v>74</v>
      </c>
      <c r="S13" s="223">
        <v>74</v>
      </c>
      <c r="T13" s="223">
        <v>0</v>
      </c>
      <c r="U13" s="223">
        <f t="shared" si="5"/>
        <v>16</v>
      </c>
      <c r="V13" s="223">
        <v>12</v>
      </c>
      <c r="W13" s="223">
        <v>4</v>
      </c>
      <c r="X13" s="223">
        <f>Y13+Z13</f>
        <v>98</v>
      </c>
      <c r="Y13" s="223">
        <v>98</v>
      </c>
      <c r="Z13" s="223">
        <v>0</v>
      </c>
      <c r="AA13" s="223">
        <f>U13-C13</f>
        <v>-12</v>
      </c>
      <c r="AB13" s="225">
        <f t="shared" si="6"/>
        <v>-11</v>
      </c>
      <c r="AC13" s="223">
        <f t="shared" si="6"/>
        <v>-1</v>
      </c>
      <c r="AD13" s="228">
        <f t="shared" si="7"/>
        <v>11</v>
      </c>
      <c r="AE13" s="228">
        <f t="shared" si="6"/>
        <v>11</v>
      </c>
      <c r="AF13" s="224">
        <f t="shared" si="8"/>
        <v>0</v>
      </c>
      <c r="AG13" s="200" t="s">
        <v>363</v>
      </c>
      <c r="AH13" s="200"/>
    </row>
    <row r="14" spans="1:41" s="123" customFormat="1" ht="47.25" customHeight="1">
      <c r="A14" s="203" t="s">
        <v>342</v>
      </c>
      <c r="B14" s="197" t="s">
        <v>64</v>
      </c>
      <c r="C14" s="223">
        <v>26</v>
      </c>
      <c r="D14" s="223">
        <v>22</v>
      </c>
      <c r="E14" s="223">
        <v>4</v>
      </c>
      <c r="F14" s="223">
        <v>32</v>
      </c>
      <c r="G14" s="223">
        <v>32</v>
      </c>
      <c r="H14" s="223">
        <v>0</v>
      </c>
      <c r="I14" s="223">
        <v>26</v>
      </c>
      <c r="J14" s="223">
        <v>22</v>
      </c>
      <c r="K14" s="223">
        <v>4</v>
      </c>
      <c r="L14" s="223">
        <v>20</v>
      </c>
      <c r="M14" s="223">
        <v>20</v>
      </c>
      <c r="N14" s="223">
        <v>0</v>
      </c>
      <c r="O14" s="223">
        <v>24</v>
      </c>
      <c r="P14" s="223">
        <v>22</v>
      </c>
      <c r="Q14" s="223">
        <v>2</v>
      </c>
      <c r="R14" s="223">
        <v>41</v>
      </c>
      <c r="S14" s="223">
        <v>35</v>
      </c>
      <c r="T14" s="223">
        <v>6</v>
      </c>
      <c r="U14" s="223">
        <f>V14+W14</f>
        <v>22</v>
      </c>
      <c r="V14" s="223">
        <v>20</v>
      </c>
      <c r="W14" s="223">
        <v>2</v>
      </c>
      <c r="X14" s="223">
        <f>Y14+Z14</f>
        <v>36</v>
      </c>
      <c r="Y14" s="223">
        <v>36</v>
      </c>
      <c r="Z14" s="223">
        <v>0</v>
      </c>
      <c r="AA14" s="223">
        <f>U14-C14</f>
        <v>-4</v>
      </c>
      <c r="AB14" s="223">
        <f t="shared" si="6"/>
        <v>-2</v>
      </c>
      <c r="AC14" s="223">
        <f t="shared" si="6"/>
        <v>-2</v>
      </c>
      <c r="AD14" s="228">
        <f t="shared" si="7"/>
        <v>4</v>
      </c>
      <c r="AE14" s="228">
        <f t="shared" si="6"/>
        <v>4</v>
      </c>
      <c r="AF14" s="224">
        <f t="shared" si="8"/>
        <v>0</v>
      </c>
      <c r="AG14" s="226" t="s">
        <v>366</v>
      </c>
      <c r="AH14" s="200"/>
      <c r="AI14" s="102"/>
      <c r="AJ14" s="102"/>
      <c r="AK14" s="102"/>
      <c r="AL14" s="102"/>
      <c r="AM14" s="102"/>
      <c r="AN14" s="102"/>
      <c r="AO14" s="102"/>
    </row>
    <row r="15" spans="1:41" s="86" customFormat="1" ht="28.5" customHeight="1">
      <c r="A15" s="327">
        <v>2</v>
      </c>
      <c r="B15" s="227" t="s">
        <v>66</v>
      </c>
      <c r="C15" s="218">
        <f t="shared" ref="C15:Z15" si="9">SUM(C16:C20)</f>
        <v>21461</v>
      </c>
      <c r="D15" s="220">
        <f t="shared" si="9"/>
        <v>21457</v>
      </c>
      <c r="E15" s="220">
        <f t="shared" si="9"/>
        <v>4</v>
      </c>
      <c r="F15" s="220">
        <f t="shared" si="9"/>
        <v>0</v>
      </c>
      <c r="G15" s="220">
        <f t="shared" si="9"/>
        <v>0</v>
      </c>
      <c r="H15" s="220">
        <f t="shared" si="9"/>
        <v>0</v>
      </c>
      <c r="I15" s="220">
        <f>SUM(I16:I20)</f>
        <v>21088</v>
      </c>
      <c r="J15" s="220">
        <f>SUM(J16:J20)</f>
        <v>21084</v>
      </c>
      <c r="K15" s="220">
        <f t="shared" si="9"/>
        <v>4</v>
      </c>
      <c r="L15" s="220">
        <f t="shared" si="9"/>
        <v>0</v>
      </c>
      <c r="M15" s="220">
        <f t="shared" si="9"/>
        <v>0</v>
      </c>
      <c r="N15" s="220">
        <f t="shared" si="9"/>
        <v>0</v>
      </c>
      <c r="O15" s="220">
        <f t="shared" si="9"/>
        <v>21911.969000000001</v>
      </c>
      <c r="P15" s="220">
        <f t="shared" si="9"/>
        <v>21907.969000000001</v>
      </c>
      <c r="Q15" s="220">
        <f t="shared" si="9"/>
        <v>4</v>
      </c>
      <c r="R15" s="220">
        <f t="shared" si="9"/>
        <v>0</v>
      </c>
      <c r="S15" s="220">
        <f t="shared" si="9"/>
        <v>0</v>
      </c>
      <c r="T15" s="220">
        <f t="shared" si="9"/>
        <v>0</v>
      </c>
      <c r="U15" s="220">
        <f>SUM(U16:U20)</f>
        <v>21150</v>
      </c>
      <c r="V15" s="220">
        <f>SUM(V16:V20)</f>
        <v>21145.709149999999</v>
      </c>
      <c r="W15" s="220">
        <f t="shared" si="9"/>
        <v>4</v>
      </c>
      <c r="X15" s="220">
        <f t="shared" si="9"/>
        <v>0</v>
      </c>
      <c r="Y15" s="220">
        <f t="shared" si="9"/>
        <v>0</v>
      </c>
      <c r="Z15" s="220">
        <f t="shared" si="9"/>
        <v>0</v>
      </c>
      <c r="AA15" s="220">
        <f>U15-C15</f>
        <v>-311</v>
      </c>
      <c r="AB15" s="220">
        <f>V15-D15</f>
        <v>-311.29085000000123</v>
      </c>
      <c r="AC15" s="220">
        <f>SUM(AC16:AC20)</f>
        <v>0</v>
      </c>
      <c r="AD15" s="220">
        <f>SUM(AD16:AD20)</f>
        <v>0</v>
      </c>
      <c r="AE15" s="220">
        <f>SUM(AE16:AE20)</f>
        <v>0</v>
      </c>
      <c r="AF15" s="220">
        <f>SUM(AF16:AF20)</f>
        <v>0</v>
      </c>
      <c r="AG15" s="220"/>
      <c r="AH15" s="220"/>
      <c r="AI15" s="156"/>
    </row>
    <row r="16" spans="1:41" ht="28.5" customHeight="1">
      <c r="A16" s="74" t="s">
        <v>333</v>
      </c>
      <c r="B16" s="72" t="s">
        <v>67</v>
      </c>
      <c r="C16" s="228">
        <v>5759</v>
      </c>
      <c r="D16" s="225">
        <v>5759</v>
      </c>
      <c r="E16" s="225">
        <v>0</v>
      </c>
      <c r="F16" s="225">
        <v>0</v>
      </c>
      <c r="G16" s="225">
        <v>0</v>
      </c>
      <c r="H16" s="225">
        <v>0</v>
      </c>
      <c r="I16" s="225">
        <v>5686</v>
      </c>
      <c r="J16" s="225">
        <v>5686</v>
      </c>
      <c r="K16" s="225">
        <v>0</v>
      </c>
      <c r="L16" s="225">
        <v>0</v>
      </c>
      <c r="M16" s="225">
        <v>0</v>
      </c>
      <c r="N16" s="225">
        <v>0</v>
      </c>
      <c r="O16" s="225">
        <v>5792</v>
      </c>
      <c r="P16" s="225">
        <v>5792</v>
      </c>
      <c r="Q16" s="225">
        <v>0</v>
      </c>
      <c r="R16" s="225">
        <v>0</v>
      </c>
      <c r="S16" s="225">
        <v>0</v>
      </c>
      <c r="T16" s="225">
        <v>0</v>
      </c>
      <c r="U16" s="225">
        <v>5673</v>
      </c>
      <c r="V16" s="225">
        <v>5673</v>
      </c>
      <c r="W16" s="225">
        <v>0</v>
      </c>
      <c r="X16" s="225">
        <f>Y16+Z16</f>
        <v>0</v>
      </c>
      <c r="Y16" s="225">
        <v>0</v>
      </c>
      <c r="Z16" s="225">
        <v>0</v>
      </c>
      <c r="AA16" s="225">
        <f t="shared" ref="AA16:AA20" si="10">U16-C16</f>
        <v>-86</v>
      </c>
      <c r="AB16" s="225">
        <f t="shared" ref="AB16:AB27" si="11">V16-D16</f>
        <v>-86</v>
      </c>
      <c r="AC16" s="225">
        <f t="shared" ref="AC16:AC27" si="12">W16-E16</f>
        <v>0</v>
      </c>
      <c r="AD16" s="225">
        <f t="shared" si="7"/>
        <v>0</v>
      </c>
      <c r="AE16" s="225">
        <f t="shared" ref="AE16:AE27" si="13">Y16-G16</f>
        <v>0</v>
      </c>
      <c r="AF16" s="224">
        <f t="shared" si="8"/>
        <v>0</v>
      </c>
      <c r="AG16" s="200"/>
      <c r="AH16" s="200"/>
    </row>
    <row r="17" spans="1:35" ht="28.5" customHeight="1">
      <c r="A17" s="74" t="s">
        <v>15</v>
      </c>
      <c r="B17" s="72" t="s">
        <v>68</v>
      </c>
      <c r="C17" s="228">
        <v>7081</v>
      </c>
      <c r="D17" s="225">
        <v>7081</v>
      </c>
      <c r="E17" s="225">
        <v>0</v>
      </c>
      <c r="F17" s="225">
        <v>0</v>
      </c>
      <c r="G17" s="225">
        <v>0</v>
      </c>
      <c r="H17" s="225">
        <v>0</v>
      </c>
      <c r="I17" s="225">
        <v>6866</v>
      </c>
      <c r="J17" s="225">
        <v>6866</v>
      </c>
      <c r="K17" s="225">
        <v>0</v>
      </c>
      <c r="L17" s="225">
        <v>0</v>
      </c>
      <c r="M17" s="225">
        <v>0</v>
      </c>
      <c r="N17" s="225">
        <v>0</v>
      </c>
      <c r="O17" s="225">
        <v>7316.9690000000001</v>
      </c>
      <c r="P17" s="225">
        <v>7316.9690000000001</v>
      </c>
      <c r="Q17" s="225">
        <v>0</v>
      </c>
      <c r="R17" s="225">
        <v>0</v>
      </c>
      <c r="S17" s="225">
        <v>0</v>
      </c>
      <c r="T17" s="225">
        <v>0</v>
      </c>
      <c r="U17" s="225">
        <v>6916</v>
      </c>
      <c r="V17" s="225">
        <v>6916</v>
      </c>
      <c r="W17" s="225">
        <v>0</v>
      </c>
      <c r="X17" s="225">
        <v>0</v>
      </c>
      <c r="Y17" s="225">
        <v>0</v>
      </c>
      <c r="Z17" s="225">
        <v>0</v>
      </c>
      <c r="AA17" s="225">
        <f t="shared" si="10"/>
        <v>-165</v>
      </c>
      <c r="AB17" s="225">
        <f t="shared" si="11"/>
        <v>-165</v>
      </c>
      <c r="AC17" s="225">
        <f t="shared" si="12"/>
        <v>0</v>
      </c>
      <c r="AD17" s="225">
        <f t="shared" si="7"/>
        <v>0</v>
      </c>
      <c r="AE17" s="225">
        <f t="shared" si="13"/>
        <v>0</v>
      </c>
      <c r="AF17" s="224">
        <f t="shared" si="8"/>
        <v>0</v>
      </c>
      <c r="AG17" s="200"/>
      <c r="AH17" s="200"/>
    </row>
    <row r="18" spans="1:35" ht="40.5" customHeight="1">
      <c r="A18" s="74" t="s">
        <v>427</v>
      </c>
      <c r="B18" s="72" t="s">
        <v>69</v>
      </c>
      <c r="C18" s="228">
        <v>5508</v>
      </c>
      <c r="D18" s="225">
        <v>5508</v>
      </c>
      <c r="E18" s="225">
        <v>0</v>
      </c>
      <c r="F18" s="225">
        <v>0</v>
      </c>
      <c r="G18" s="225">
        <v>0</v>
      </c>
      <c r="H18" s="225">
        <v>0</v>
      </c>
      <c r="I18" s="225">
        <v>5582</v>
      </c>
      <c r="J18" s="225">
        <v>5582</v>
      </c>
      <c r="K18" s="225">
        <v>0</v>
      </c>
      <c r="L18" s="225">
        <v>0</v>
      </c>
      <c r="M18" s="225">
        <v>0</v>
      </c>
      <c r="N18" s="225">
        <v>0</v>
      </c>
      <c r="O18" s="225">
        <v>5808</v>
      </c>
      <c r="P18" s="225">
        <v>5808</v>
      </c>
      <c r="Q18" s="225">
        <v>0</v>
      </c>
      <c r="R18" s="225">
        <v>0</v>
      </c>
      <c r="S18" s="225">
        <v>0</v>
      </c>
      <c r="T18" s="225">
        <v>0</v>
      </c>
      <c r="U18" s="225">
        <v>5484</v>
      </c>
      <c r="V18" s="225">
        <v>5484</v>
      </c>
      <c r="W18" s="225">
        <v>0</v>
      </c>
      <c r="X18" s="225">
        <v>0</v>
      </c>
      <c r="Y18" s="225">
        <v>0</v>
      </c>
      <c r="Z18" s="225">
        <v>0</v>
      </c>
      <c r="AA18" s="225">
        <f>U18-C18</f>
        <v>-24</v>
      </c>
      <c r="AB18" s="225">
        <f t="shared" si="11"/>
        <v>-24</v>
      </c>
      <c r="AC18" s="225">
        <f t="shared" si="12"/>
        <v>0</v>
      </c>
      <c r="AD18" s="225">
        <f t="shared" si="7"/>
        <v>0</v>
      </c>
      <c r="AE18" s="225">
        <f t="shared" si="13"/>
        <v>0</v>
      </c>
      <c r="AF18" s="224">
        <f t="shared" si="8"/>
        <v>0</v>
      </c>
      <c r="AG18" s="200"/>
      <c r="AH18" s="200"/>
    </row>
    <row r="19" spans="1:35" ht="40.5" customHeight="1">
      <c r="A19" s="74" t="s">
        <v>428</v>
      </c>
      <c r="B19" s="72" t="s">
        <v>70</v>
      </c>
      <c r="C19" s="228">
        <f>D19+E19</f>
        <v>2973</v>
      </c>
      <c r="D19" s="225">
        <v>2969</v>
      </c>
      <c r="E19" s="225">
        <v>4</v>
      </c>
      <c r="F19" s="225">
        <v>0</v>
      </c>
      <c r="G19" s="225">
        <v>0</v>
      </c>
      <c r="H19" s="225">
        <v>0</v>
      </c>
      <c r="I19" s="225">
        <f>J19+K19</f>
        <v>2954</v>
      </c>
      <c r="J19" s="225">
        <v>2950</v>
      </c>
      <c r="K19" s="225">
        <v>4</v>
      </c>
      <c r="L19" s="225">
        <v>0</v>
      </c>
      <c r="M19" s="225">
        <v>0</v>
      </c>
      <c r="N19" s="225">
        <v>0</v>
      </c>
      <c r="O19" s="225">
        <f>P19+Q19</f>
        <v>2995</v>
      </c>
      <c r="P19" s="225">
        <v>2991</v>
      </c>
      <c r="Q19" s="225">
        <v>4</v>
      </c>
      <c r="R19" s="225">
        <v>0</v>
      </c>
      <c r="S19" s="225">
        <v>0</v>
      </c>
      <c r="T19" s="225">
        <v>0</v>
      </c>
      <c r="U19" s="225">
        <v>2955</v>
      </c>
      <c r="V19" s="225">
        <v>2950.7091500000001</v>
      </c>
      <c r="W19" s="225">
        <v>4</v>
      </c>
      <c r="X19" s="225">
        <v>0</v>
      </c>
      <c r="Y19" s="225">
        <v>0</v>
      </c>
      <c r="Z19" s="225">
        <v>0</v>
      </c>
      <c r="AA19" s="225">
        <f t="shared" si="10"/>
        <v>-18</v>
      </c>
      <c r="AB19" s="225">
        <f t="shared" si="11"/>
        <v>-18.290849999999864</v>
      </c>
      <c r="AC19" s="225">
        <f t="shared" si="12"/>
        <v>0</v>
      </c>
      <c r="AD19" s="225">
        <f t="shared" si="7"/>
        <v>0</v>
      </c>
      <c r="AE19" s="225">
        <f t="shared" si="13"/>
        <v>0</v>
      </c>
      <c r="AF19" s="224">
        <f t="shared" si="8"/>
        <v>0</v>
      </c>
      <c r="AG19" s="200"/>
      <c r="AH19" s="200"/>
    </row>
    <row r="20" spans="1:35" ht="40.5" customHeight="1">
      <c r="A20" s="74" t="s">
        <v>429</v>
      </c>
      <c r="B20" s="72" t="s">
        <v>392</v>
      </c>
      <c r="C20" s="228">
        <v>140</v>
      </c>
      <c r="D20" s="225">
        <v>140</v>
      </c>
      <c r="E20" s="225">
        <v>0</v>
      </c>
      <c r="F20" s="225">
        <v>0</v>
      </c>
      <c r="G20" s="225">
        <v>0</v>
      </c>
      <c r="H20" s="225">
        <v>0</v>
      </c>
      <c r="I20" s="225"/>
      <c r="J20" s="225"/>
      <c r="K20" s="225">
        <v>0</v>
      </c>
      <c r="L20" s="225">
        <v>0</v>
      </c>
      <c r="M20" s="225">
        <v>0</v>
      </c>
      <c r="N20" s="225">
        <v>0</v>
      </c>
      <c r="O20" s="225"/>
      <c r="P20" s="225"/>
      <c r="Q20" s="225">
        <v>0</v>
      </c>
      <c r="R20" s="225">
        <v>0</v>
      </c>
      <c r="S20" s="225">
        <v>0</v>
      </c>
      <c r="T20" s="225">
        <v>0</v>
      </c>
      <c r="U20" s="225">
        <v>122</v>
      </c>
      <c r="V20" s="225">
        <v>122</v>
      </c>
      <c r="W20" s="225">
        <v>0</v>
      </c>
      <c r="X20" s="225">
        <v>0</v>
      </c>
      <c r="Y20" s="225">
        <v>0</v>
      </c>
      <c r="Z20" s="225">
        <v>0</v>
      </c>
      <c r="AA20" s="225">
        <f t="shared" si="10"/>
        <v>-18</v>
      </c>
      <c r="AB20" s="225">
        <f>V20-D20</f>
        <v>-18</v>
      </c>
      <c r="AC20" s="225">
        <f>W20-E20</f>
        <v>0</v>
      </c>
      <c r="AD20" s="225">
        <f>AE20+AF20</f>
        <v>0</v>
      </c>
      <c r="AE20" s="225">
        <f>Y20-G20</f>
        <v>0</v>
      </c>
      <c r="AF20" s="224">
        <f>Z20-H20</f>
        <v>0</v>
      </c>
      <c r="AG20" s="200"/>
      <c r="AH20" s="200"/>
    </row>
    <row r="21" spans="1:35" s="82" customFormat="1" ht="50.25" customHeight="1">
      <c r="A21" s="328">
        <v>3</v>
      </c>
      <c r="B21" s="27" t="s">
        <v>71</v>
      </c>
      <c r="C21" s="220">
        <f>SUM(C22:C31)</f>
        <v>178</v>
      </c>
      <c r="D21" s="220">
        <f t="shared" ref="D21:AF21" si="14">SUM(D22:D31)</f>
        <v>177</v>
      </c>
      <c r="E21" s="220">
        <f t="shared" si="14"/>
        <v>1</v>
      </c>
      <c r="F21" s="221">
        <f t="shared" si="14"/>
        <v>16</v>
      </c>
      <c r="G21" s="221">
        <f t="shared" si="14"/>
        <v>16</v>
      </c>
      <c r="H21" s="221">
        <f t="shared" si="14"/>
        <v>0</v>
      </c>
      <c r="I21" s="221">
        <f t="shared" si="14"/>
        <v>170</v>
      </c>
      <c r="J21" s="221">
        <f t="shared" si="14"/>
        <v>169</v>
      </c>
      <c r="K21" s="221">
        <f t="shared" si="14"/>
        <v>1</v>
      </c>
      <c r="L21" s="221">
        <f t="shared" si="14"/>
        <v>3</v>
      </c>
      <c r="M21" s="221">
        <f t="shared" si="14"/>
        <v>3</v>
      </c>
      <c r="N21" s="221">
        <f t="shared" si="14"/>
        <v>0</v>
      </c>
      <c r="O21" s="221">
        <f t="shared" si="14"/>
        <v>192</v>
      </c>
      <c r="P21" s="221">
        <f t="shared" si="14"/>
        <v>191</v>
      </c>
      <c r="Q21" s="221">
        <f t="shared" si="14"/>
        <v>1</v>
      </c>
      <c r="R21" s="221">
        <f t="shared" si="14"/>
        <v>15</v>
      </c>
      <c r="S21" s="221">
        <f t="shared" si="14"/>
        <v>15</v>
      </c>
      <c r="T21" s="221">
        <f t="shared" si="14"/>
        <v>0</v>
      </c>
      <c r="U21" s="221">
        <f t="shared" si="14"/>
        <v>177</v>
      </c>
      <c r="V21" s="221">
        <f t="shared" si="14"/>
        <v>176</v>
      </c>
      <c r="W21" s="221">
        <f t="shared" si="14"/>
        <v>1</v>
      </c>
      <c r="X21" s="221">
        <f t="shared" si="14"/>
        <v>16</v>
      </c>
      <c r="Y21" s="221">
        <f t="shared" si="14"/>
        <v>16</v>
      </c>
      <c r="Z21" s="221">
        <f t="shared" si="14"/>
        <v>0</v>
      </c>
      <c r="AA21" s="220">
        <f t="shared" si="14"/>
        <v>-1</v>
      </c>
      <c r="AB21" s="220">
        <f t="shared" si="14"/>
        <v>-1</v>
      </c>
      <c r="AC21" s="220">
        <f t="shared" si="14"/>
        <v>0</v>
      </c>
      <c r="AD21" s="221">
        <f t="shared" si="14"/>
        <v>0</v>
      </c>
      <c r="AE21" s="221">
        <f t="shared" si="14"/>
        <v>0</v>
      </c>
      <c r="AF21" s="221">
        <f t="shared" si="14"/>
        <v>0</v>
      </c>
      <c r="AG21" s="222"/>
      <c r="AH21" s="200"/>
      <c r="AI21" s="81"/>
    </row>
    <row r="22" spans="1:35" s="82" customFormat="1" ht="60" customHeight="1">
      <c r="A22" s="77" t="s">
        <v>328</v>
      </c>
      <c r="B22" s="25" t="s">
        <v>72</v>
      </c>
      <c r="C22" s="225">
        <v>20</v>
      </c>
      <c r="D22" s="225">
        <v>20</v>
      </c>
      <c r="E22" s="225">
        <v>0</v>
      </c>
      <c r="F22" s="223">
        <v>2</v>
      </c>
      <c r="G22" s="223">
        <v>2</v>
      </c>
      <c r="H22" s="223">
        <v>0</v>
      </c>
      <c r="I22" s="223">
        <v>20</v>
      </c>
      <c r="J22" s="223">
        <v>20</v>
      </c>
      <c r="K22" s="223">
        <v>0</v>
      </c>
      <c r="L22" s="223">
        <v>0</v>
      </c>
      <c r="M22" s="223">
        <v>0</v>
      </c>
      <c r="N22" s="223">
        <v>0</v>
      </c>
      <c r="O22" s="223">
        <v>22</v>
      </c>
      <c r="P22" s="223">
        <v>22</v>
      </c>
      <c r="Q22" s="223">
        <v>0</v>
      </c>
      <c r="R22" s="223">
        <v>4</v>
      </c>
      <c r="S22" s="223">
        <v>4</v>
      </c>
      <c r="T22" s="223">
        <v>0</v>
      </c>
      <c r="U22" s="223">
        <v>20</v>
      </c>
      <c r="V22" s="223">
        <v>20</v>
      </c>
      <c r="W22" s="223">
        <v>0</v>
      </c>
      <c r="X22" s="223">
        <f>Y22+Z22</f>
        <v>4</v>
      </c>
      <c r="Y22" s="223">
        <v>4</v>
      </c>
      <c r="Z22" s="223">
        <v>0</v>
      </c>
      <c r="AA22" s="225">
        <f>U22-C22</f>
        <v>0</v>
      </c>
      <c r="AB22" s="225">
        <f t="shared" si="11"/>
        <v>0</v>
      </c>
      <c r="AC22" s="225">
        <f t="shared" si="12"/>
        <v>0</v>
      </c>
      <c r="AD22" s="223">
        <f t="shared" si="7"/>
        <v>2</v>
      </c>
      <c r="AE22" s="223">
        <f t="shared" si="13"/>
        <v>2</v>
      </c>
      <c r="AF22" s="224">
        <f t="shared" si="8"/>
        <v>0</v>
      </c>
      <c r="AG22" s="222" t="s">
        <v>437</v>
      </c>
      <c r="AH22" s="200"/>
      <c r="AI22" s="81"/>
    </row>
    <row r="23" spans="1:35" s="82" customFormat="1" ht="48.75" customHeight="1">
      <c r="A23" s="77" t="s">
        <v>329</v>
      </c>
      <c r="B23" s="25" t="s">
        <v>73</v>
      </c>
      <c r="C23" s="225">
        <v>16</v>
      </c>
      <c r="D23" s="225">
        <v>16</v>
      </c>
      <c r="E23" s="225">
        <v>0</v>
      </c>
      <c r="F23" s="223">
        <v>5</v>
      </c>
      <c r="G23" s="223">
        <v>5</v>
      </c>
      <c r="H23" s="223">
        <v>0</v>
      </c>
      <c r="I23" s="223">
        <v>13</v>
      </c>
      <c r="J23" s="223">
        <v>13</v>
      </c>
      <c r="K23" s="223">
        <v>0</v>
      </c>
      <c r="L23" s="223">
        <v>0</v>
      </c>
      <c r="M23" s="223">
        <v>0</v>
      </c>
      <c r="N23" s="223">
        <v>0</v>
      </c>
      <c r="O23" s="223">
        <v>19</v>
      </c>
      <c r="P23" s="223">
        <v>19</v>
      </c>
      <c r="Q23" s="223">
        <v>0</v>
      </c>
      <c r="R23" s="223">
        <v>5</v>
      </c>
      <c r="S23" s="223">
        <v>5</v>
      </c>
      <c r="T23" s="223">
        <v>0</v>
      </c>
      <c r="U23" s="223">
        <f t="shared" si="5"/>
        <v>16</v>
      </c>
      <c r="V23" s="223">
        <v>16</v>
      </c>
      <c r="W23" s="223">
        <v>0</v>
      </c>
      <c r="X23" s="223">
        <f t="shared" ref="X23:X32" si="15">Y23+Z23</f>
        <v>5</v>
      </c>
      <c r="Y23" s="223">
        <v>5</v>
      </c>
      <c r="Z23" s="223">
        <v>0</v>
      </c>
      <c r="AA23" s="225">
        <f t="shared" ref="AA23:AA32" si="16">U23-C23</f>
        <v>0</v>
      </c>
      <c r="AB23" s="225">
        <f t="shared" si="11"/>
        <v>0</v>
      </c>
      <c r="AC23" s="225">
        <f t="shared" si="12"/>
        <v>0</v>
      </c>
      <c r="AD23" s="223">
        <f t="shared" si="7"/>
        <v>0</v>
      </c>
      <c r="AE23" s="223">
        <f t="shared" si="13"/>
        <v>0</v>
      </c>
      <c r="AF23" s="224">
        <f t="shared" si="8"/>
        <v>0</v>
      </c>
      <c r="AG23" s="222"/>
      <c r="AH23" s="200"/>
      <c r="AI23" s="81"/>
    </row>
    <row r="24" spans="1:35" s="82" customFormat="1" ht="41.25" customHeight="1">
      <c r="A24" s="77" t="s">
        <v>330</v>
      </c>
      <c r="B24" s="25" t="s">
        <v>74</v>
      </c>
      <c r="C24" s="225">
        <v>18</v>
      </c>
      <c r="D24" s="225">
        <v>18</v>
      </c>
      <c r="E24" s="225">
        <v>0</v>
      </c>
      <c r="F24" s="223">
        <v>0</v>
      </c>
      <c r="G24" s="223">
        <v>0</v>
      </c>
      <c r="H24" s="223">
        <v>0</v>
      </c>
      <c r="I24" s="223">
        <v>17</v>
      </c>
      <c r="J24" s="223">
        <v>17</v>
      </c>
      <c r="K24" s="223">
        <v>0</v>
      </c>
      <c r="L24" s="223">
        <v>0</v>
      </c>
      <c r="M24" s="223">
        <v>0</v>
      </c>
      <c r="N24" s="223">
        <v>0</v>
      </c>
      <c r="O24" s="223">
        <v>18</v>
      </c>
      <c r="P24" s="223">
        <v>18</v>
      </c>
      <c r="Q24" s="223">
        <v>0</v>
      </c>
      <c r="R24" s="223">
        <v>0</v>
      </c>
      <c r="S24" s="223">
        <v>0</v>
      </c>
      <c r="T24" s="223">
        <v>0</v>
      </c>
      <c r="U24" s="223">
        <f t="shared" si="5"/>
        <v>18</v>
      </c>
      <c r="V24" s="223">
        <v>18</v>
      </c>
      <c r="W24" s="223">
        <v>0</v>
      </c>
      <c r="X24" s="223">
        <f t="shared" si="15"/>
        <v>0</v>
      </c>
      <c r="Y24" s="223">
        <v>0</v>
      </c>
      <c r="Z24" s="223">
        <v>0</v>
      </c>
      <c r="AA24" s="225">
        <f t="shared" si="16"/>
        <v>0</v>
      </c>
      <c r="AB24" s="225">
        <f t="shared" si="11"/>
        <v>0</v>
      </c>
      <c r="AC24" s="225">
        <f t="shared" si="12"/>
        <v>0</v>
      </c>
      <c r="AD24" s="223">
        <f t="shared" si="7"/>
        <v>0</v>
      </c>
      <c r="AE24" s="223">
        <f t="shared" si="13"/>
        <v>0</v>
      </c>
      <c r="AF24" s="224">
        <f t="shared" si="8"/>
        <v>0</v>
      </c>
      <c r="AG24" s="222"/>
      <c r="AH24" s="200"/>
      <c r="AI24" s="81"/>
    </row>
    <row r="25" spans="1:35" s="82" customFormat="1" ht="36" customHeight="1">
      <c r="A25" s="77" t="s">
        <v>331</v>
      </c>
      <c r="B25" s="25" t="s">
        <v>75</v>
      </c>
      <c r="C25" s="225">
        <v>24</v>
      </c>
      <c r="D25" s="225">
        <v>24</v>
      </c>
      <c r="E25" s="225">
        <v>0</v>
      </c>
      <c r="F25" s="223">
        <v>0</v>
      </c>
      <c r="G25" s="223">
        <v>0</v>
      </c>
      <c r="H25" s="223">
        <v>0</v>
      </c>
      <c r="I25" s="223">
        <v>24</v>
      </c>
      <c r="J25" s="223">
        <v>24</v>
      </c>
      <c r="K25" s="223">
        <v>0</v>
      </c>
      <c r="L25" s="223">
        <v>0</v>
      </c>
      <c r="M25" s="223">
        <v>0</v>
      </c>
      <c r="N25" s="223">
        <v>0</v>
      </c>
      <c r="O25" s="223">
        <v>24</v>
      </c>
      <c r="P25" s="223">
        <v>24</v>
      </c>
      <c r="Q25" s="223">
        <v>0</v>
      </c>
      <c r="R25" s="223">
        <v>0</v>
      </c>
      <c r="S25" s="223">
        <v>0</v>
      </c>
      <c r="T25" s="223">
        <v>0</v>
      </c>
      <c r="U25" s="223">
        <f t="shared" si="5"/>
        <v>24</v>
      </c>
      <c r="V25" s="223">
        <v>24</v>
      </c>
      <c r="W25" s="223">
        <v>0</v>
      </c>
      <c r="X25" s="223">
        <f t="shared" si="15"/>
        <v>0</v>
      </c>
      <c r="Y25" s="223">
        <v>0</v>
      </c>
      <c r="Z25" s="223">
        <v>0</v>
      </c>
      <c r="AA25" s="225">
        <f t="shared" si="16"/>
        <v>0</v>
      </c>
      <c r="AB25" s="225">
        <f t="shared" si="11"/>
        <v>0</v>
      </c>
      <c r="AC25" s="225">
        <f t="shared" si="12"/>
        <v>0</v>
      </c>
      <c r="AD25" s="223">
        <f t="shared" si="7"/>
        <v>0</v>
      </c>
      <c r="AE25" s="223">
        <f t="shared" si="13"/>
        <v>0</v>
      </c>
      <c r="AF25" s="224">
        <f t="shared" si="8"/>
        <v>0</v>
      </c>
      <c r="AG25" s="222"/>
      <c r="AH25" s="200"/>
      <c r="AI25" s="81"/>
    </row>
    <row r="26" spans="1:35" s="82" customFormat="1" ht="36" customHeight="1">
      <c r="A26" s="77" t="s">
        <v>332</v>
      </c>
      <c r="B26" s="25" t="s">
        <v>76</v>
      </c>
      <c r="C26" s="225">
        <v>13</v>
      </c>
      <c r="D26" s="225">
        <v>13</v>
      </c>
      <c r="E26" s="225">
        <v>0</v>
      </c>
      <c r="F26" s="223">
        <v>2</v>
      </c>
      <c r="G26" s="223">
        <v>2</v>
      </c>
      <c r="H26" s="223">
        <v>0</v>
      </c>
      <c r="I26" s="223">
        <v>11</v>
      </c>
      <c r="J26" s="223">
        <v>11</v>
      </c>
      <c r="K26" s="223">
        <v>0</v>
      </c>
      <c r="L26" s="223">
        <v>2</v>
      </c>
      <c r="M26" s="223">
        <v>2</v>
      </c>
      <c r="N26" s="223">
        <v>0</v>
      </c>
      <c r="O26" s="223">
        <v>13</v>
      </c>
      <c r="P26" s="223">
        <v>13</v>
      </c>
      <c r="Q26" s="223">
        <v>0</v>
      </c>
      <c r="R26" s="223">
        <v>2</v>
      </c>
      <c r="S26" s="223">
        <v>2</v>
      </c>
      <c r="T26" s="223">
        <v>0</v>
      </c>
      <c r="U26" s="223">
        <f t="shared" si="5"/>
        <v>13</v>
      </c>
      <c r="V26" s="223">
        <v>13</v>
      </c>
      <c r="W26" s="223">
        <v>0</v>
      </c>
      <c r="X26" s="223">
        <f t="shared" si="15"/>
        <v>2</v>
      </c>
      <c r="Y26" s="223">
        <v>2</v>
      </c>
      <c r="Z26" s="223">
        <v>0</v>
      </c>
      <c r="AA26" s="225">
        <f t="shared" si="16"/>
        <v>0</v>
      </c>
      <c r="AB26" s="225">
        <f t="shared" si="11"/>
        <v>0</v>
      </c>
      <c r="AC26" s="225">
        <f t="shared" si="12"/>
        <v>0</v>
      </c>
      <c r="AD26" s="223">
        <f t="shared" si="7"/>
        <v>0</v>
      </c>
      <c r="AE26" s="223">
        <f t="shared" si="13"/>
        <v>0</v>
      </c>
      <c r="AF26" s="224">
        <f t="shared" si="8"/>
        <v>0</v>
      </c>
      <c r="AG26" s="222"/>
      <c r="AH26" s="200"/>
      <c r="AI26" s="81"/>
    </row>
    <row r="27" spans="1:35" s="82" customFormat="1" ht="36" customHeight="1">
      <c r="A27" s="77" t="s">
        <v>334</v>
      </c>
      <c r="B27" s="25" t="s">
        <v>77</v>
      </c>
      <c r="C27" s="225">
        <v>15</v>
      </c>
      <c r="D27" s="225">
        <v>15</v>
      </c>
      <c r="E27" s="225">
        <v>0</v>
      </c>
      <c r="F27" s="223">
        <v>0</v>
      </c>
      <c r="G27" s="223">
        <v>0</v>
      </c>
      <c r="H27" s="223">
        <v>0</v>
      </c>
      <c r="I27" s="223">
        <v>15</v>
      </c>
      <c r="J27" s="223">
        <v>15</v>
      </c>
      <c r="K27" s="223">
        <v>0</v>
      </c>
      <c r="L27" s="223">
        <v>0</v>
      </c>
      <c r="M27" s="223">
        <v>0</v>
      </c>
      <c r="N27" s="223">
        <v>0</v>
      </c>
      <c r="O27" s="223">
        <v>15</v>
      </c>
      <c r="P27" s="223">
        <v>15</v>
      </c>
      <c r="Q27" s="223">
        <v>0</v>
      </c>
      <c r="R27" s="223">
        <v>0</v>
      </c>
      <c r="S27" s="223">
        <v>0</v>
      </c>
      <c r="T27" s="223">
        <v>0</v>
      </c>
      <c r="U27" s="223">
        <f t="shared" si="5"/>
        <v>15</v>
      </c>
      <c r="V27" s="223">
        <v>15</v>
      </c>
      <c r="W27" s="223">
        <v>0</v>
      </c>
      <c r="X27" s="223">
        <f t="shared" si="15"/>
        <v>0</v>
      </c>
      <c r="Y27" s="223">
        <f>Z27+AA27</f>
        <v>0</v>
      </c>
      <c r="Z27" s="223">
        <f>AA27+AB27</f>
        <v>0</v>
      </c>
      <c r="AA27" s="225">
        <f t="shared" si="16"/>
        <v>0</v>
      </c>
      <c r="AB27" s="225">
        <f t="shared" si="11"/>
        <v>0</v>
      </c>
      <c r="AC27" s="225">
        <f t="shared" si="12"/>
        <v>0</v>
      </c>
      <c r="AD27" s="223">
        <f t="shared" si="7"/>
        <v>0</v>
      </c>
      <c r="AE27" s="223">
        <f t="shared" si="13"/>
        <v>0</v>
      </c>
      <c r="AF27" s="224">
        <f t="shared" si="8"/>
        <v>0</v>
      </c>
      <c r="AG27" s="222"/>
      <c r="AH27" s="200"/>
      <c r="AI27" s="81"/>
    </row>
    <row r="28" spans="1:35" s="82" customFormat="1" ht="36" customHeight="1">
      <c r="A28" s="77" t="s">
        <v>335</v>
      </c>
      <c r="B28" s="25" t="s">
        <v>78</v>
      </c>
      <c r="C28" s="225">
        <v>14</v>
      </c>
      <c r="D28" s="225">
        <v>13</v>
      </c>
      <c r="E28" s="225">
        <v>1</v>
      </c>
      <c r="F28" s="223">
        <v>2</v>
      </c>
      <c r="G28" s="223">
        <v>2</v>
      </c>
      <c r="H28" s="223">
        <v>0</v>
      </c>
      <c r="I28" s="223">
        <f>+J28+K28</f>
        <v>13</v>
      </c>
      <c r="J28" s="223">
        <v>12</v>
      </c>
      <c r="K28" s="229">
        <v>1</v>
      </c>
      <c r="L28" s="229">
        <v>0</v>
      </c>
      <c r="M28" s="229">
        <v>0</v>
      </c>
      <c r="N28" s="229">
        <v>0</v>
      </c>
      <c r="O28" s="223">
        <v>14</v>
      </c>
      <c r="P28" s="223">
        <v>13</v>
      </c>
      <c r="Q28" s="223">
        <v>1</v>
      </c>
      <c r="R28" s="223">
        <v>2</v>
      </c>
      <c r="S28" s="223">
        <v>2</v>
      </c>
      <c r="T28" s="223">
        <v>0</v>
      </c>
      <c r="U28" s="223">
        <f t="shared" si="5"/>
        <v>13</v>
      </c>
      <c r="V28" s="223">
        <v>12</v>
      </c>
      <c r="W28" s="223">
        <v>1</v>
      </c>
      <c r="X28" s="223">
        <f t="shared" si="15"/>
        <v>0</v>
      </c>
      <c r="Y28" s="223">
        <v>0</v>
      </c>
      <c r="Z28" s="223">
        <v>0</v>
      </c>
      <c r="AA28" s="225">
        <f t="shared" si="16"/>
        <v>-1</v>
      </c>
      <c r="AB28" s="225">
        <f t="shared" ref="AB28:AE32" si="17">V28-D28</f>
        <v>-1</v>
      </c>
      <c r="AC28" s="225">
        <f t="shared" si="17"/>
        <v>0</v>
      </c>
      <c r="AD28" s="223">
        <f t="shared" si="7"/>
        <v>-2</v>
      </c>
      <c r="AE28" s="223">
        <f t="shared" si="17"/>
        <v>-2</v>
      </c>
      <c r="AF28" s="224">
        <f t="shared" si="8"/>
        <v>0</v>
      </c>
      <c r="AG28" s="222" t="s">
        <v>320</v>
      </c>
      <c r="AH28" s="200"/>
      <c r="AI28" s="81"/>
    </row>
    <row r="29" spans="1:35" s="82" customFormat="1" ht="36" customHeight="1">
      <c r="A29" s="77" t="s">
        <v>336</v>
      </c>
      <c r="B29" s="25" t="s">
        <v>79</v>
      </c>
      <c r="C29" s="225">
        <v>27</v>
      </c>
      <c r="D29" s="225">
        <v>27</v>
      </c>
      <c r="E29" s="225">
        <v>0</v>
      </c>
      <c r="F29" s="223">
        <v>3</v>
      </c>
      <c r="G29" s="223">
        <v>3</v>
      </c>
      <c r="H29" s="223">
        <v>0</v>
      </c>
      <c r="I29" s="223">
        <v>27</v>
      </c>
      <c r="J29" s="223">
        <v>27</v>
      </c>
      <c r="K29" s="223">
        <v>0</v>
      </c>
      <c r="L29" s="223">
        <v>0</v>
      </c>
      <c r="M29" s="223">
        <v>0</v>
      </c>
      <c r="N29" s="223">
        <v>0</v>
      </c>
      <c r="O29" s="223">
        <v>30</v>
      </c>
      <c r="P29" s="223">
        <v>30</v>
      </c>
      <c r="Q29" s="223">
        <v>0</v>
      </c>
      <c r="R29" s="223">
        <v>0</v>
      </c>
      <c r="S29" s="223">
        <v>0</v>
      </c>
      <c r="T29" s="223">
        <v>0</v>
      </c>
      <c r="U29" s="223">
        <f t="shared" si="5"/>
        <v>27</v>
      </c>
      <c r="V29" s="223">
        <v>27</v>
      </c>
      <c r="W29" s="223">
        <v>0</v>
      </c>
      <c r="X29" s="223">
        <f t="shared" si="15"/>
        <v>3</v>
      </c>
      <c r="Y29" s="223">
        <v>3</v>
      </c>
      <c r="Z29" s="223">
        <v>0</v>
      </c>
      <c r="AA29" s="225">
        <f>U29-C29</f>
        <v>0</v>
      </c>
      <c r="AB29" s="225">
        <f t="shared" si="17"/>
        <v>0</v>
      </c>
      <c r="AC29" s="225">
        <f t="shared" si="17"/>
        <v>0</v>
      </c>
      <c r="AD29" s="223">
        <f t="shared" si="7"/>
        <v>0</v>
      </c>
      <c r="AE29" s="223">
        <f t="shared" si="17"/>
        <v>0</v>
      </c>
      <c r="AF29" s="224">
        <f t="shared" si="8"/>
        <v>0</v>
      </c>
      <c r="AG29" s="222"/>
      <c r="AH29" s="200"/>
      <c r="AI29" s="81"/>
    </row>
    <row r="30" spans="1:35" s="82" customFormat="1" ht="36" customHeight="1">
      <c r="A30" s="77" t="s">
        <v>337</v>
      </c>
      <c r="B30" s="25" t="s">
        <v>80</v>
      </c>
      <c r="C30" s="225">
        <v>17</v>
      </c>
      <c r="D30" s="225">
        <v>17</v>
      </c>
      <c r="E30" s="225">
        <v>0</v>
      </c>
      <c r="F30" s="223">
        <v>1</v>
      </c>
      <c r="G30" s="223">
        <v>1</v>
      </c>
      <c r="H30" s="223">
        <v>0</v>
      </c>
      <c r="I30" s="223">
        <v>17</v>
      </c>
      <c r="J30" s="223">
        <v>17</v>
      </c>
      <c r="K30" s="223">
        <v>0</v>
      </c>
      <c r="L30" s="223">
        <v>0</v>
      </c>
      <c r="M30" s="223">
        <v>0</v>
      </c>
      <c r="N30" s="223">
        <v>0</v>
      </c>
      <c r="O30" s="223">
        <v>17</v>
      </c>
      <c r="P30" s="223">
        <v>17</v>
      </c>
      <c r="Q30" s="223">
        <v>0</v>
      </c>
      <c r="R30" s="223">
        <v>1</v>
      </c>
      <c r="S30" s="223">
        <v>1</v>
      </c>
      <c r="T30" s="223">
        <v>0</v>
      </c>
      <c r="U30" s="223">
        <f t="shared" si="5"/>
        <v>17</v>
      </c>
      <c r="V30" s="223">
        <v>17</v>
      </c>
      <c r="W30" s="223">
        <v>0</v>
      </c>
      <c r="X30" s="223">
        <f t="shared" si="15"/>
        <v>1</v>
      </c>
      <c r="Y30" s="223">
        <v>1</v>
      </c>
      <c r="Z30" s="223">
        <v>0</v>
      </c>
      <c r="AA30" s="225">
        <f t="shared" si="16"/>
        <v>0</v>
      </c>
      <c r="AB30" s="225">
        <f t="shared" si="17"/>
        <v>0</v>
      </c>
      <c r="AC30" s="225">
        <f t="shared" si="17"/>
        <v>0</v>
      </c>
      <c r="AD30" s="223">
        <f t="shared" si="7"/>
        <v>0</v>
      </c>
      <c r="AE30" s="223">
        <f t="shared" si="17"/>
        <v>0</v>
      </c>
      <c r="AF30" s="224">
        <f t="shared" si="8"/>
        <v>0</v>
      </c>
      <c r="AG30" s="222"/>
      <c r="AH30" s="200"/>
      <c r="AI30" s="81"/>
    </row>
    <row r="31" spans="1:35" ht="36" customHeight="1">
      <c r="A31" s="74" t="s">
        <v>81</v>
      </c>
      <c r="B31" s="72" t="s">
        <v>82</v>
      </c>
      <c r="C31" s="223">
        <v>14</v>
      </c>
      <c r="D31" s="223">
        <v>14</v>
      </c>
      <c r="E31" s="223">
        <v>0</v>
      </c>
      <c r="F31" s="223">
        <v>1</v>
      </c>
      <c r="G31" s="223">
        <v>1</v>
      </c>
      <c r="H31" s="223">
        <v>0</v>
      </c>
      <c r="I31" s="223">
        <v>13</v>
      </c>
      <c r="J31" s="223">
        <v>13</v>
      </c>
      <c r="K31" s="223">
        <v>0</v>
      </c>
      <c r="L31" s="223">
        <v>1</v>
      </c>
      <c r="M31" s="223">
        <v>1</v>
      </c>
      <c r="N31" s="223">
        <v>0</v>
      </c>
      <c r="O31" s="223">
        <v>20</v>
      </c>
      <c r="P31" s="223">
        <v>20</v>
      </c>
      <c r="Q31" s="223">
        <v>0</v>
      </c>
      <c r="R31" s="223">
        <v>1</v>
      </c>
      <c r="S31" s="223">
        <v>1</v>
      </c>
      <c r="T31" s="223">
        <v>0</v>
      </c>
      <c r="U31" s="223">
        <f t="shared" si="5"/>
        <v>14</v>
      </c>
      <c r="V31" s="223">
        <v>14</v>
      </c>
      <c r="W31" s="223">
        <v>0</v>
      </c>
      <c r="X31" s="223">
        <f t="shared" si="15"/>
        <v>1</v>
      </c>
      <c r="Y31" s="223">
        <v>1</v>
      </c>
      <c r="Z31" s="223">
        <v>0</v>
      </c>
      <c r="AA31" s="223">
        <f t="shared" si="16"/>
        <v>0</v>
      </c>
      <c r="AB31" s="223">
        <f t="shared" si="17"/>
        <v>0</v>
      </c>
      <c r="AC31" s="223">
        <f t="shared" si="17"/>
        <v>0</v>
      </c>
      <c r="AD31" s="223">
        <f t="shared" si="7"/>
        <v>0</v>
      </c>
      <c r="AE31" s="223">
        <f t="shared" si="17"/>
        <v>0</v>
      </c>
      <c r="AF31" s="224">
        <f t="shared" si="8"/>
        <v>0</v>
      </c>
      <c r="AG31" s="200"/>
      <c r="AH31" s="200"/>
    </row>
    <row r="32" spans="1:35" s="82" customFormat="1" ht="64.5" customHeight="1">
      <c r="A32" s="328">
        <v>4</v>
      </c>
      <c r="B32" s="230" t="s">
        <v>298</v>
      </c>
      <c r="C32" s="223">
        <v>17</v>
      </c>
      <c r="D32" s="223">
        <v>17</v>
      </c>
      <c r="E32" s="223">
        <v>0</v>
      </c>
      <c r="F32" s="223">
        <v>2</v>
      </c>
      <c r="G32" s="223">
        <v>2</v>
      </c>
      <c r="H32" s="223">
        <v>0</v>
      </c>
      <c r="I32" s="223">
        <v>17</v>
      </c>
      <c r="J32" s="223">
        <v>17</v>
      </c>
      <c r="K32" s="223">
        <v>0</v>
      </c>
      <c r="L32" s="223">
        <v>0</v>
      </c>
      <c r="M32" s="223">
        <v>0</v>
      </c>
      <c r="N32" s="223">
        <v>0</v>
      </c>
      <c r="O32" s="223">
        <v>17</v>
      </c>
      <c r="P32" s="223">
        <v>17</v>
      </c>
      <c r="Q32" s="223">
        <v>0</v>
      </c>
      <c r="R32" s="223">
        <v>2</v>
      </c>
      <c r="S32" s="223">
        <v>2</v>
      </c>
      <c r="T32" s="223">
        <v>0</v>
      </c>
      <c r="U32" s="223">
        <f t="shared" si="5"/>
        <v>17</v>
      </c>
      <c r="V32" s="223">
        <v>17</v>
      </c>
      <c r="W32" s="223">
        <v>0</v>
      </c>
      <c r="X32" s="223">
        <f t="shared" si="15"/>
        <v>2</v>
      </c>
      <c r="Y32" s="223">
        <v>2</v>
      </c>
      <c r="Z32" s="223">
        <v>0</v>
      </c>
      <c r="AA32" s="225">
        <f t="shared" si="16"/>
        <v>0</v>
      </c>
      <c r="AB32" s="225">
        <f t="shared" si="17"/>
        <v>0</v>
      </c>
      <c r="AC32" s="225">
        <f t="shared" si="17"/>
        <v>0</v>
      </c>
      <c r="AD32" s="223">
        <f t="shared" si="7"/>
        <v>0</v>
      </c>
      <c r="AE32" s="223">
        <f t="shared" si="17"/>
        <v>0</v>
      </c>
      <c r="AF32" s="224">
        <f t="shared" si="8"/>
        <v>0</v>
      </c>
      <c r="AG32" s="222"/>
      <c r="AH32" s="200"/>
      <c r="AI32" s="81"/>
    </row>
    <row r="33" spans="1:35" s="82" customFormat="1" ht="36" customHeight="1">
      <c r="A33" s="264" t="s">
        <v>83</v>
      </c>
      <c r="B33" s="194" t="s">
        <v>84</v>
      </c>
      <c r="C33" s="218">
        <f>C34+C42</f>
        <v>2389</v>
      </c>
      <c r="D33" s="220">
        <f t="shared" ref="D33:AF33" si="18">D34+D42</f>
        <v>2352</v>
      </c>
      <c r="E33" s="220">
        <f t="shared" si="18"/>
        <v>37</v>
      </c>
      <c r="F33" s="221">
        <f t="shared" si="18"/>
        <v>1001</v>
      </c>
      <c r="G33" s="221">
        <f t="shared" si="18"/>
        <v>994</v>
      </c>
      <c r="H33" s="221">
        <f t="shared" si="18"/>
        <v>7</v>
      </c>
      <c r="I33" s="221">
        <f t="shared" si="18"/>
        <v>2303</v>
      </c>
      <c r="J33" s="221">
        <f t="shared" si="18"/>
        <v>2266</v>
      </c>
      <c r="K33" s="220">
        <f t="shared" si="18"/>
        <v>37</v>
      </c>
      <c r="L33" s="220">
        <f t="shared" si="18"/>
        <v>803</v>
      </c>
      <c r="M33" s="221">
        <f t="shared" si="18"/>
        <v>797</v>
      </c>
      <c r="N33" s="221">
        <f t="shared" si="18"/>
        <v>6</v>
      </c>
      <c r="O33" s="221">
        <f t="shared" si="18"/>
        <v>2412</v>
      </c>
      <c r="P33" s="221">
        <f t="shared" si="18"/>
        <v>2377</v>
      </c>
      <c r="Q33" s="221">
        <f t="shared" si="18"/>
        <v>35</v>
      </c>
      <c r="R33" s="220">
        <f t="shared" si="18"/>
        <v>2048</v>
      </c>
      <c r="S33" s="220">
        <f t="shared" si="18"/>
        <v>2032</v>
      </c>
      <c r="T33" s="221">
        <f t="shared" si="18"/>
        <v>16</v>
      </c>
      <c r="U33" s="221">
        <f t="shared" si="18"/>
        <v>2257</v>
      </c>
      <c r="V33" s="221">
        <f t="shared" si="18"/>
        <v>2221</v>
      </c>
      <c r="W33" s="221">
        <f t="shared" si="18"/>
        <v>36</v>
      </c>
      <c r="X33" s="221">
        <f t="shared" si="18"/>
        <v>2156</v>
      </c>
      <c r="Y33" s="220">
        <f t="shared" si="18"/>
        <v>2141</v>
      </c>
      <c r="Z33" s="220">
        <f t="shared" si="18"/>
        <v>15</v>
      </c>
      <c r="AA33" s="221">
        <f t="shared" si="18"/>
        <v>-132</v>
      </c>
      <c r="AB33" s="221">
        <f t="shared" si="18"/>
        <v>-131</v>
      </c>
      <c r="AC33" s="221">
        <f t="shared" si="18"/>
        <v>-1</v>
      </c>
      <c r="AD33" s="221">
        <f t="shared" si="18"/>
        <v>1155</v>
      </c>
      <c r="AE33" s="221">
        <f t="shared" si="18"/>
        <v>1147</v>
      </c>
      <c r="AF33" s="219">
        <f t="shared" si="18"/>
        <v>8</v>
      </c>
      <c r="AG33" s="222"/>
      <c r="AH33" s="200"/>
      <c r="AI33" s="81"/>
    </row>
    <row r="34" spans="1:35" s="82" customFormat="1" ht="26.25" customHeight="1">
      <c r="A34" s="264">
        <v>1</v>
      </c>
      <c r="B34" s="194" t="s">
        <v>85</v>
      </c>
      <c r="C34" s="220">
        <f>C35+C38</f>
        <v>274</v>
      </c>
      <c r="D34" s="220">
        <f t="shared" ref="D34:AF34" si="19">D35+D38</f>
        <v>258</v>
      </c>
      <c r="E34" s="220">
        <f t="shared" si="19"/>
        <v>16</v>
      </c>
      <c r="F34" s="221">
        <f t="shared" si="19"/>
        <v>106</v>
      </c>
      <c r="G34" s="221">
        <f t="shared" si="19"/>
        <v>106</v>
      </c>
      <c r="H34" s="221">
        <f t="shared" si="19"/>
        <v>0</v>
      </c>
      <c r="I34" s="221">
        <f t="shared" si="19"/>
        <v>268</v>
      </c>
      <c r="J34" s="221">
        <f t="shared" si="19"/>
        <v>252</v>
      </c>
      <c r="K34" s="221">
        <f t="shared" si="19"/>
        <v>16</v>
      </c>
      <c r="L34" s="221">
        <f t="shared" si="19"/>
        <v>80</v>
      </c>
      <c r="M34" s="221">
        <f t="shared" si="19"/>
        <v>80</v>
      </c>
      <c r="N34" s="221">
        <f t="shared" si="19"/>
        <v>0</v>
      </c>
      <c r="O34" s="221">
        <f t="shared" si="19"/>
        <v>284</v>
      </c>
      <c r="P34" s="221">
        <f t="shared" si="19"/>
        <v>271</v>
      </c>
      <c r="Q34" s="221">
        <f t="shared" si="19"/>
        <v>13</v>
      </c>
      <c r="R34" s="221">
        <f t="shared" si="19"/>
        <v>97</v>
      </c>
      <c r="S34" s="221">
        <f t="shared" si="19"/>
        <v>95</v>
      </c>
      <c r="T34" s="221">
        <f t="shared" si="19"/>
        <v>2</v>
      </c>
      <c r="U34" s="221">
        <f t="shared" si="19"/>
        <v>253</v>
      </c>
      <c r="V34" s="221">
        <f t="shared" si="19"/>
        <v>237</v>
      </c>
      <c r="W34" s="221">
        <f t="shared" si="19"/>
        <v>16</v>
      </c>
      <c r="X34" s="221">
        <f t="shared" si="19"/>
        <v>128</v>
      </c>
      <c r="Y34" s="221">
        <f t="shared" si="19"/>
        <v>128</v>
      </c>
      <c r="Z34" s="221">
        <f>Z35+Z38</f>
        <v>0</v>
      </c>
      <c r="AA34" s="220">
        <f>AA35+AA38</f>
        <v>-21</v>
      </c>
      <c r="AB34" s="220">
        <f>AB35+AB38</f>
        <v>-21</v>
      </c>
      <c r="AC34" s="220">
        <f t="shared" si="19"/>
        <v>0</v>
      </c>
      <c r="AD34" s="221">
        <f>AD35+AD38</f>
        <v>22</v>
      </c>
      <c r="AE34" s="221">
        <f t="shared" si="19"/>
        <v>22</v>
      </c>
      <c r="AF34" s="221">
        <f t="shared" si="19"/>
        <v>0</v>
      </c>
      <c r="AG34" s="222"/>
      <c r="AH34" s="200"/>
      <c r="AI34" s="81"/>
    </row>
    <row r="35" spans="1:35" s="82" customFormat="1" ht="31.5" customHeight="1">
      <c r="A35" s="198" t="s">
        <v>338</v>
      </c>
      <c r="B35" s="196" t="s">
        <v>86</v>
      </c>
      <c r="C35" s="225">
        <f>SUM(C36:C37)</f>
        <v>98</v>
      </c>
      <c r="D35" s="225">
        <f t="shared" ref="D35:Z35" si="20">SUM(D36:D37)</f>
        <v>88</v>
      </c>
      <c r="E35" s="225">
        <f t="shared" si="20"/>
        <v>10</v>
      </c>
      <c r="F35" s="223">
        <f t="shared" si="20"/>
        <v>70</v>
      </c>
      <c r="G35" s="223">
        <f t="shared" si="20"/>
        <v>70</v>
      </c>
      <c r="H35" s="223">
        <f t="shared" si="20"/>
        <v>0</v>
      </c>
      <c r="I35" s="223">
        <f t="shared" si="20"/>
        <v>97</v>
      </c>
      <c r="J35" s="223">
        <f t="shared" si="20"/>
        <v>88</v>
      </c>
      <c r="K35" s="223">
        <f t="shared" si="20"/>
        <v>9</v>
      </c>
      <c r="L35" s="223">
        <v>47</v>
      </c>
      <c r="M35" s="223">
        <f t="shared" si="20"/>
        <v>47</v>
      </c>
      <c r="N35" s="223">
        <v>0</v>
      </c>
      <c r="O35" s="223">
        <f t="shared" si="20"/>
        <v>96</v>
      </c>
      <c r="P35" s="223">
        <f t="shared" si="20"/>
        <v>87</v>
      </c>
      <c r="Q35" s="223">
        <f t="shared" si="20"/>
        <v>9</v>
      </c>
      <c r="R35" s="223">
        <f t="shared" si="20"/>
        <v>72</v>
      </c>
      <c r="S35" s="223">
        <f t="shared" si="20"/>
        <v>72</v>
      </c>
      <c r="T35" s="223">
        <f t="shared" si="20"/>
        <v>0</v>
      </c>
      <c r="U35" s="223">
        <f t="shared" si="20"/>
        <v>93</v>
      </c>
      <c r="V35" s="223">
        <f t="shared" si="20"/>
        <v>83</v>
      </c>
      <c r="W35" s="223">
        <f t="shared" si="20"/>
        <v>10</v>
      </c>
      <c r="X35" s="223">
        <f>Y35+Z35</f>
        <v>75</v>
      </c>
      <c r="Y35" s="223">
        <f t="shared" si="20"/>
        <v>75</v>
      </c>
      <c r="Z35" s="223">
        <f t="shared" si="20"/>
        <v>0</v>
      </c>
      <c r="AA35" s="225">
        <f>U35-C35</f>
        <v>-5</v>
      </c>
      <c r="AB35" s="225">
        <f t="shared" ref="AB35:AB41" si="21">V35-D35</f>
        <v>-5</v>
      </c>
      <c r="AC35" s="225">
        <f t="shared" ref="AC35:AC41" si="22">W35-E35</f>
        <v>0</v>
      </c>
      <c r="AD35" s="228">
        <f>AE35+AF35</f>
        <v>5</v>
      </c>
      <c r="AE35" s="228">
        <f t="shared" ref="AE35:AE41" si="23">Y35-G35</f>
        <v>5</v>
      </c>
      <c r="AF35" s="224">
        <f>Z35-H35</f>
        <v>0</v>
      </c>
      <c r="AG35" s="222"/>
      <c r="AH35" s="200"/>
      <c r="AI35" s="81"/>
    </row>
    <row r="36" spans="1:35" s="82" customFormat="1" ht="42" customHeight="1">
      <c r="A36" s="329" t="s">
        <v>354</v>
      </c>
      <c r="B36" s="231" t="s">
        <v>87</v>
      </c>
      <c r="C36" s="225">
        <v>55</v>
      </c>
      <c r="D36" s="225">
        <v>51</v>
      </c>
      <c r="E36" s="225">
        <v>4</v>
      </c>
      <c r="F36" s="223">
        <v>40</v>
      </c>
      <c r="G36" s="223">
        <v>40</v>
      </c>
      <c r="H36" s="223">
        <v>0</v>
      </c>
      <c r="I36" s="223">
        <v>55</v>
      </c>
      <c r="J36" s="223">
        <v>51</v>
      </c>
      <c r="K36" s="223">
        <v>4</v>
      </c>
      <c r="L36" s="223">
        <v>31</v>
      </c>
      <c r="M36" s="223">
        <v>31</v>
      </c>
      <c r="N36" s="223">
        <v>0</v>
      </c>
      <c r="O36" s="223">
        <v>54</v>
      </c>
      <c r="P36" s="223">
        <v>50</v>
      </c>
      <c r="Q36" s="223">
        <v>4</v>
      </c>
      <c r="R36" s="223">
        <v>41</v>
      </c>
      <c r="S36" s="223">
        <v>41</v>
      </c>
      <c r="T36" s="223">
        <v>0</v>
      </c>
      <c r="U36" s="223">
        <f t="shared" si="5"/>
        <v>50</v>
      </c>
      <c r="V36" s="223">
        <v>46</v>
      </c>
      <c r="W36" s="223">
        <v>4</v>
      </c>
      <c r="X36" s="223">
        <f t="shared" ref="X36:X41" si="24">Y36+Z36</f>
        <v>45</v>
      </c>
      <c r="Y36" s="223">
        <v>45</v>
      </c>
      <c r="Z36" s="223">
        <v>0</v>
      </c>
      <c r="AA36" s="225">
        <f t="shared" ref="AA36:AA41" si="25">U36-C36</f>
        <v>-5</v>
      </c>
      <c r="AB36" s="225">
        <f t="shared" si="21"/>
        <v>-5</v>
      </c>
      <c r="AC36" s="225">
        <f t="shared" si="22"/>
        <v>0</v>
      </c>
      <c r="AD36" s="228">
        <f t="shared" si="7"/>
        <v>5</v>
      </c>
      <c r="AE36" s="228">
        <f t="shared" si="23"/>
        <v>5</v>
      </c>
      <c r="AF36" s="224">
        <f t="shared" ref="AF36:AF41" si="26">Z36-H36</f>
        <v>0</v>
      </c>
      <c r="AG36" s="222" t="s">
        <v>422</v>
      </c>
      <c r="AH36" s="200"/>
      <c r="AI36" s="81"/>
    </row>
    <row r="37" spans="1:35" ht="45" customHeight="1">
      <c r="A37" s="330" t="s">
        <v>354</v>
      </c>
      <c r="B37" s="232" t="s">
        <v>88</v>
      </c>
      <c r="C37" s="223">
        <v>43</v>
      </c>
      <c r="D37" s="223">
        <v>37</v>
      </c>
      <c r="E37" s="223">
        <v>6</v>
      </c>
      <c r="F37" s="223">
        <v>30</v>
      </c>
      <c r="G37" s="223">
        <v>30</v>
      </c>
      <c r="H37" s="223">
        <v>0</v>
      </c>
      <c r="I37" s="223">
        <v>42</v>
      </c>
      <c r="J37" s="223">
        <v>37</v>
      </c>
      <c r="K37" s="223">
        <v>5</v>
      </c>
      <c r="L37" s="223">
        <v>16</v>
      </c>
      <c r="M37" s="223">
        <v>16</v>
      </c>
      <c r="N37" s="223">
        <v>0</v>
      </c>
      <c r="O37" s="223">
        <v>42</v>
      </c>
      <c r="P37" s="223">
        <v>37</v>
      </c>
      <c r="Q37" s="223">
        <v>5</v>
      </c>
      <c r="R37" s="223">
        <v>31</v>
      </c>
      <c r="S37" s="223">
        <v>31</v>
      </c>
      <c r="T37" s="223">
        <v>0</v>
      </c>
      <c r="U37" s="223">
        <v>43</v>
      </c>
      <c r="V37" s="223">
        <v>37</v>
      </c>
      <c r="W37" s="223">
        <v>6</v>
      </c>
      <c r="X37" s="223">
        <v>30</v>
      </c>
      <c r="Y37" s="223">
        <v>30</v>
      </c>
      <c r="Z37" s="223">
        <v>0</v>
      </c>
      <c r="AA37" s="225">
        <f t="shared" si="25"/>
        <v>0</v>
      </c>
      <c r="AB37" s="223">
        <f t="shared" si="21"/>
        <v>0</v>
      </c>
      <c r="AC37" s="223">
        <f t="shared" si="22"/>
        <v>0</v>
      </c>
      <c r="AD37" s="223">
        <f t="shared" si="7"/>
        <v>0</v>
      </c>
      <c r="AE37" s="223">
        <f t="shared" si="23"/>
        <v>0</v>
      </c>
      <c r="AF37" s="224">
        <f t="shared" si="26"/>
        <v>0</v>
      </c>
      <c r="AG37" s="222" t="s">
        <v>404</v>
      </c>
      <c r="AH37" s="200"/>
    </row>
    <row r="38" spans="1:35" s="82" customFormat="1" ht="27" customHeight="1">
      <c r="A38" s="331" t="s">
        <v>339</v>
      </c>
      <c r="B38" s="231" t="s">
        <v>89</v>
      </c>
      <c r="C38" s="225">
        <f>C39+C40+C41</f>
        <v>176</v>
      </c>
      <c r="D38" s="225">
        <f t="shared" ref="D38:Z38" si="27">D39+D40+D41</f>
        <v>170</v>
      </c>
      <c r="E38" s="225">
        <f t="shared" si="27"/>
        <v>6</v>
      </c>
      <c r="F38" s="223">
        <f t="shared" si="27"/>
        <v>36</v>
      </c>
      <c r="G38" s="223">
        <f t="shared" si="27"/>
        <v>36</v>
      </c>
      <c r="H38" s="223">
        <f t="shared" si="27"/>
        <v>0</v>
      </c>
      <c r="I38" s="223">
        <f t="shared" si="27"/>
        <v>171</v>
      </c>
      <c r="J38" s="223">
        <f t="shared" si="27"/>
        <v>164</v>
      </c>
      <c r="K38" s="223">
        <f t="shared" si="27"/>
        <v>7</v>
      </c>
      <c r="L38" s="223">
        <f t="shared" si="27"/>
        <v>33</v>
      </c>
      <c r="M38" s="223">
        <f t="shared" si="27"/>
        <v>33</v>
      </c>
      <c r="N38" s="223">
        <f t="shared" si="27"/>
        <v>0</v>
      </c>
      <c r="O38" s="223">
        <f t="shared" si="27"/>
        <v>188</v>
      </c>
      <c r="P38" s="223">
        <f t="shared" si="27"/>
        <v>184</v>
      </c>
      <c r="Q38" s="223">
        <f t="shared" si="27"/>
        <v>4</v>
      </c>
      <c r="R38" s="223">
        <f t="shared" si="27"/>
        <v>25</v>
      </c>
      <c r="S38" s="223">
        <f t="shared" si="27"/>
        <v>23</v>
      </c>
      <c r="T38" s="223">
        <f t="shared" si="27"/>
        <v>2</v>
      </c>
      <c r="U38" s="223">
        <f t="shared" si="27"/>
        <v>160</v>
      </c>
      <c r="V38" s="223">
        <f t="shared" si="27"/>
        <v>154</v>
      </c>
      <c r="W38" s="223">
        <f t="shared" si="27"/>
        <v>6</v>
      </c>
      <c r="X38" s="223">
        <f t="shared" si="24"/>
        <v>53</v>
      </c>
      <c r="Y38" s="223">
        <f t="shared" si="27"/>
        <v>53</v>
      </c>
      <c r="Z38" s="223">
        <f t="shared" si="27"/>
        <v>0</v>
      </c>
      <c r="AA38" s="225">
        <f t="shared" si="25"/>
        <v>-16</v>
      </c>
      <c r="AB38" s="225">
        <f t="shared" si="21"/>
        <v>-16</v>
      </c>
      <c r="AC38" s="225">
        <f t="shared" si="22"/>
        <v>0</v>
      </c>
      <c r="AD38" s="228">
        <f>AE38+AF38</f>
        <v>17</v>
      </c>
      <c r="AE38" s="228">
        <f t="shared" si="23"/>
        <v>17</v>
      </c>
      <c r="AF38" s="224">
        <f t="shared" si="26"/>
        <v>0</v>
      </c>
      <c r="AG38" s="222"/>
      <c r="AH38" s="200"/>
      <c r="AI38" s="81"/>
    </row>
    <row r="39" spans="1:35" ht="48" customHeight="1">
      <c r="A39" s="330" t="s">
        <v>354</v>
      </c>
      <c r="B39" s="232" t="s">
        <v>90</v>
      </c>
      <c r="C39" s="223">
        <v>123</v>
      </c>
      <c r="D39" s="223">
        <v>119</v>
      </c>
      <c r="E39" s="223">
        <v>4</v>
      </c>
      <c r="F39" s="223">
        <v>33</v>
      </c>
      <c r="G39" s="223">
        <v>33</v>
      </c>
      <c r="H39" s="223">
        <v>0</v>
      </c>
      <c r="I39" s="223">
        <v>122</v>
      </c>
      <c r="J39" s="223">
        <v>118</v>
      </c>
      <c r="K39" s="223">
        <v>4</v>
      </c>
      <c r="L39" s="223">
        <v>32</v>
      </c>
      <c r="M39" s="223">
        <v>32</v>
      </c>
      <c r="N39" s="223">
        <v>0</v>
      </c>
      <c r="O39" s="223">
        <v>136</v>
      </c>
      <c r="P39" s="223">
        <v>132</v>
      </c>
      <c r="Q39" s="223">
        <v>4</v>
      </c>
      <c r="R39" s="223">
        <v>20</v>
      </c>
      <c r="S39" s="223">
        <v>20</v>
      </c>
      <c r="T39" s="223">
        <v>0</v>
      </c>
      <c r="U39" s="223">
        <f>V39+W39</f>
        <v>108</v>
      </c>
      <c r="V39" s="223">
        <v>104</v>
      </c>
      <c r="W39" s="223">
        <v>4</v>
      </c>
      <c r="X39" s="223">
        <f t="shared" si="24"/>
        <v>48</v>
      </c>
      <c r="Y39" s="223">
        <v>48</v>
      </c>
      <c r="Z39" s="223">
        <v>0</v>
      </c>
      <c r="AA39" s="225">
        <f>U39-C39</f>
        <v>-15</v>
      </c>
      <c r="AB39" s="223">
        <f t="shared" si="21"/>
        <v>-15</v>
      </c>
      <c r="AC39" s="223">
        <f t="shared" si="22"/>
        <v>0</v>
      </c>
      <c r="AD39" s="228">
        <f t="shared" si="7"/>
        <v>15</v>
      </c>
      <c r="AE39" s="228">
        <f t="shared" si="23"/>
        <v>15</v>
      </c>
      <c r="AF39" s="224">
        <f t="shared" si="26"/>
        <v>0</v>
      </c>
      <c r="AG39" s="200" t="s">
        <v>432</v>
      </c>
      <c r="AH39" s="200"/>
    </row>
    <row r="40" spans="1:35" ht="50.25" customHeight="1">
      <c r="A40" s="330" t="s">
        <v>354</v>
      </c>
      <c r="B40" s="232" t="s">
        <v>91</v>
      </c>
      <c r="C40" s="223">
        <v>29</v>
      </c>
      <c r="D40" s="223">
        <v>28</v>
      </c>
      <c r="E40" s="223">
        <v>1</v>
      </c>
      <c r="F40" s="223">
        <v>2</v>
      </c>
      <c r="G40" s="223">
        <v>2</v>
      </c>
      <c r="H40" s="223">
        <v>0</v>
      </c>
      <c r="I40" s="223">
        <v>29</v>
      </c>
      <c r="J40" s="223">
        <v>27</v>
      </c>
      <c r="K40" s="223">
        <v>2</v>
      </c>
      <c r="L40" s="223">
        <v>0</v>
      </c>
      <c r="M40" s="223">
        <v>0</v>
      </c>
      <c r="N40" s="223">
        <v>0</v>
      </c>
      <c r="O40" s="223">
        <v>29</v>
      </c>
      <c r="P40" s="223">
        <v>29</v>
      </c>
      <c r="Q40" s="223">
        <v>0</v>
      </c>
      <c r="R40" s="223">
        <v>3</v>
      </c>
      <c r="S40" s="223">
        <v>2</v>
      </c>
      <c r="T40" s="223">
        <v>1</v>
      </c>
      <c r="U40" s="223">
        <f t="shared" si="5"/>
        <v>29</v>
      </c>
      <c r="V40" s="223">
        <v>28</v>
      </c>
      <c r="W40" s="223">
        <v>1</v>
      </c>
      <c r="X40" s="223">
        <f t="shared" si="24"/>
        <v>3</v>
      </c>
      <c r="Y40" s="223">
        <v>3</v>
      </c>
      <c r="Z40" s="223">
        <v>0</v>
      </c>
      <c r="AA40" s="225">
        <f t="shared" si="25"/>
        <v>0</v>
      </c>
      <c r="AB40" s="223">
        <f t="shared" si="21"/>
        <v>0</v>
      </c>
      <c r="AC40" s="223">
        <f t="shared" si="22"/>
        <v>0</v>
      </c>
      <c r="AD40" s="228">
        <f t="shared" si="7"/>
        <v>1</v>
      </c>
      <c r="AE40" s="228">
        <f t="shared" si="23"/>
        <v>1</v>
      </c>
      <c r="AF40" s="224">
        <f t="shared" si="26"/>
        <v>0</v>
      </c>
      <c r="AG40" s="200" t="s">
        <v>403</v>
      </c>
      <c r="AH40" s="200"/>
    </row>
    <row r="41" spans="1:35" s="82" customFormat="1" ht="46.5" customHeight="1">
      <c r="A41" s="329" t="s">
        <v>354</v>
      </c>
      <c r="B41" s="231" t="s">
        <v>92</v>
      </c>
      <c r="C41" s="225">
        <v>24</v>
      </c>
      <c r="D41" s="225">
        <v>23</v>
      </c>
      <c r="E41" s="225">
        <v>1</v>
      </c>
      <c r="F41" s="223">
        <v>1</v>
      </c>
      <c r="G41" s="223">
        <v>1</v>
      </c>
      <c r="H41" s="223">
        <v>0</v>
      </c>
      <c r="I41" s="223">
        <v>20</v>
      </c>
      <c r="J41" s="223">
        <v>19</v>
      </c>
      <c r="K41" s="223">
        <v>1</v>
      </c>
      <c r="L41" s="223">
        <v>1</v>
      </c>
      <c r="M41" s="223">
        <v>1</v>
      </c>
      <c r="N41" s="223">
        <v>0</v>
      </c>
      <c r="O41" s="223">
        <v>23</v>
      </c>
      <c r="P41" s="223">
        <v>23</v>
      </c>
      <c r="Q41" s="223">
        <v>0</v>
      </c>
      <c r="R41" s="223">
        <v>2</v>
      </c>
      <c r="S41" s="223">
        <v>1</v>
      </c>
      <c r="T41" s="223">
        <v>1</v>
      </c>
      <c r="U41" s="223">
        <f t="shared" si="5"/>
        <v>23</v>
      </c>
      <c r="V41" s="223">
        <v>22</v>
      </c>
      <c r="W41" s="223">
        <v>1</v>
      </c>
      <c r="X41" s="223">
        <f t="shared" si="24"/>
        <v>2</v>
      </c>
      <c r="Y41" s="223">
        <v>2</v>
      </c>
      <c r="Z41" s="223">
        <v>0</v>
      </c>
      <c r="AA41" s="225">
        <f t="shared" si="25"/>
        <v>-1</v>
      </c>
      <c r="AB41" s="225">
        <f t="shared" si="21"/>
        <v>-1</v>
      </c>
      <c r="AC41" s="225">
        <f t="shared" si="22"/>
        <v>0</v>
      </c>
      <c r="AD41" s="223">
        <f t="shared" si="7"/>
        <v>1</v>
      </c>
      <c r="AE41" s="223">
        <f t="shared" si="23"/>
        <v>1</v>
      </c>
      <c r="AF41" s="224">
        <f t="shared" si="26"/>
        <v>0</v>
      </c>
      <c r="AG41" s="222" t="s">
        <v>423</v>
      </c>
      <c r="AH41" s="200"/>
      <c r="AI41" s="81"/>
    </row>
    <row r="42" spans="1:35" s="146" customFormat="1" ht="25.5" customHeight="1">
      <c r="A42" s="332">
        <v>2</v>
      </c>
      <c r="B42" s="233" t="s">
        <v>93</v>
      </c>
      <c r="C42" s="218">
        <f>C43+C57</f>
        <v>2115</v>
      </c>
      <c r="D42" s="218">
        <f t="shared" ref="D42:AF42" si="28">D43+D57</f>
        <v>2094</v>
      </c>
      <c r="E42" s="218">
        <f t="shared" si="28"/>
        <v>21</v>
      </c>
      <c r="F42" s="219">
        <f t="shared" si="28"/>
        <v>895</v>
      </c>
      <c r="G42" s="219">
        <f t="shared" si="28"/>
        <v>888</v>
      </c>
      <c r="H42" s="219">
        <f t="shared" si="28"/>
        <v>7</v>
      </c>
      <c r="I42" s="219">
        <f t="shared" si="28"/>
        <v>2035</v>
      </c>
      <c r="J42" s="219">
        <f t="shared" si="28"/>
        <v>2014</v>
      </c>
      <c r="K42" s="219">
        <f t="shared" si="28"/>
        <v>21</v>
      </c>
      <c r="L42" s="219">
        <f t="shared" si="28"/>
        <v>723</v>
      </c>
      <c r="M42" s="219">
        <f t="shared" si="28"/>
        <v>717</v>
      </c>
      <c r="N42" s="219">
        <f t="shared" si="28"/>
        <v>6</v>
      </c>
      <c r="O42" s="219">
        <f t="shared" si="28"/>
        <v>2128</v>
      </c>
      <c r="P42" s="219">
        <f t="shared" si="28"/>
        <v>2106</v>
      </c>
      <c r="Q42" s="219">
        <f t="shared" si="28"/>
        <v>22</v>
      </c>
      <c r="R42" s="219">
        <f t="shared" si="28"/>
        <v>1951</v>
      </c>
      <c r="S42" s="219">
        <f t="shared" si="28"/>
        <v>1937</v>
      </c>
      <c r="T42" s="219">
        <f t="shared" si="28"/>
        <v>14</v>
      </c>
      <c r="U42" s="219">
        <f t="shared" si="28"/>
        <v>2004</v>
      </c>
      <c r="V42" s="219">
        <f t="shared" si="28"/>
        <v>1984</v>
      </c>
      <c r="W42" s="219">
        <f t="shared" si="28"/>
        <v>20</v>
      </c>
      <c r="X42" s="219">
        <f t="shared" si="28"/>
        <v>2028</v>
      </c>
      <c r="Y42" s="219">
        <f t="shared" si="28"/>
        <v>2013</v>
      </c>
      <c r="Z42" s="219">
        <f t="shared" si="28"/>
        <v>15</v>
      </c>
      <c r="AA42" s="220">
        <f t="shared" si="28"/>
        <v>-111</v>
      </c>
      <c r="AB42" s="220">
        <f t="shared" si="28"/>
        <v>-110</v>
      </c>
      <c r="AC42" s="220">
        <f t="shared" si="28"/>
        <v>-1</v>
      </c>
      <c r="AD42" s="219">
        <f t="shared" si="28"/>
        <v>1133</v>
      </c>
      <c r="AE42" s="219">
        <f t="shared" si="28"/>
        <v>1125</v>
      </c>
      <c r="AF42" s="219">
        <f t="shared" si="28"/>
        <v>8</v>
      </c>
      <c r="AG42" s="222"/>
      <c r="AH42" s="200"/>
      <c r="AI42" s="155"/>
    </row>
    <row r="43" spans="1:35" s="152" customFormat="1" ht="26.25" customHeight="1">
      <c r="A43" s="264" t="s">
        <v>333</v>
      </c>
      <c r="B43" s="194" t="s">
        <v>94</v>
      </c>
      <c r="C43" s="218">
        <f>SUM(C44:C56)</f>
        <v>562</v>
      </c>
      <c r="D43" s="218">
        <f t="shared" ref="D43:AF43" si="29">SUM(D44:D56)</f>
        <v>541</v>
      </c>
      <c r="E43" s="218">
        <f t="shared" si="29"/>
        <v>21</v>
      </c>
      <c r="F43" s="219">
        <f t="shared" si="29"/>
        <v>895</v>
      </c>
      <c r="G43" s="219">
        <f t="shared" si="29"/>
        <v>888</v>
      </c>
      <c r="H43" s="219">
        <f t="shared" si="29"/>
        <v>7</v>
      </c>
      <c r="I43" s="219">
        <f t="shared" si="29"/>
        <v>518</v>
      </c>
      <c r="J43" s="219">
        <f t="shared" si="29"/>
        <v>498</v>
      </c>
      <c r="K43" s="219">
        <f t="shared" si="29"/>
        <v>20</v>
      </c>
      <c r="L43" s="219">
        <f t="shared" si="29"/>
        <v>723</v>
      </c>
      <c r="M43" s="219">
        <f t="shared" si="29"/>
        <v>717</v>
      </c>
      <c r="N43" s="219">
        <f t="shared" si="29"/>
        <v>6</v>
      </c>
      <c r="O43" s="219">
        <f t="shared" si="29"/>
        <v>571</v>
      </c>
      <c r="P43" s="219">
        <f t="shared" si="29"/>
        <v>550</v>
      </c>
      <c r="Q43" s="219">
        <f t="shared" si="29"/>
        <v>21</v>
      </c>
      <c r="R43" s="219">
        <f t="shared" si="29"/>
        <v>1951</v>
      </c>
      <c r="S43" s="219">
        <f t="shared" si="29"/>
        <v>1937</v>
      </c>
      <c r="T43" s="219">
        <f t="shared" si="29"/>
        <v>14</v>
      </c>
      <c r="U43" s="219">
        <f t="shared" si="29"/>
        <v>479</v>
      </c>
      <c r="V43" s="219">
        <f t="shared" si="29"/>
        <v>459</v>
      </c>
      <c r="W43" s="219">
        <f t="shared" si="29"/>
        <v>20</v>
      </c>
      <c r="X43" s="219">
        <f t="shared" si="29"/>
        <v>2028</v>
      </c>
      <c r="Y43" s="219">
        <f t="shared" si="29"/>
        <v>2013</v>
      </c>
      <c r="Z43" s="221">
        <f t="shared" si="29"/>
        <v>15</v>
      </c>
      <c r="AA43" s="220">
        <f t="shared" si="29"/>
        <v>-83</v>
      </c>
      <c r="AB43" s="220">
        <f t="shared" si="29"/>
        <v>-82</v>
      </c>
      <c r="AC43" s="220">
        <f t="shared" si="29"/>
        <v>-1</v>
      </c>
      <c r="AD43" s="219">
        <f>SUM(AD44:AD56)</f>
        <v>1133</v>
      </c>
      <c r="AE43" s="219">
        <f>SUM(AE44:AE56)</f>
        <v>1125</v>
      </c>
      <c r="AF43" s="221">
        <f t="shared" si="29"/>
        <v>8</v>
      </c>
      <c r="AG43" s="195"/>
      <c r="AH43" s="201"/>
      <c r="AI43" s="157"/>
    </row>
    <row r="44" spans="1:35" ht="34.5" customHeight="1">
      <c r="A44" s="333" t="s">
        <v>354</v>
      </c>
      <c r="B44" s="197" t="s">
        <v>95</v>
      </c>
      <c r="C44" s="223">
        <v>103</v>
      </c>
      <c r="D44" s="223">
        <v>102</v>
      </c>
      <c r="E44" s="223">
        <v>1</v>
      </c>
      <c r="F44" s="223">
        <v>0</v>
      </c>
      <c r="G44" s="223">
        <v>0</v>
      </c>
      <c r="H44" s="223">
        <v>0</v>
      </c>
      <c r="I44" s="223">
        <v>77</v>
      </c>
      <c r="J44" s="223">
        <v>76</v>
      </c>
      <c r="K44" s="223">
        <v>1</v>
      </c>
      <c r="L44" s="223">
        <v>0</v>
      </c>
      <c r="M44" s="223">
        <v>0</v>
      </c>
      <c r="N44" s="223">
        <v>0</v>
      </c>
      <c r="O44" s="223">
        <v>111</v>
      </c>
      <c r="P44" s="223">
        <v>110</v>
      </c>
      <c r="Q44" s="223">
        <v>1</v>
      </c>
      <c r="R44" s="223">
        <v>0</v>
      </c>
      <c r="S44" s="223">
        <v>0</v>
      </c>
      <c r="T44" s="223">
        <v>0</v>
      </c>
      <c r="U44" s="223">
        <f t="shared" si="5"/>
        <v>68</v>
      </c>
      <c r="V44" s="223">
        <v>67</v>
      </c>
      <c r="W44" s="223">
        <v>1</v>
      </c>
      <c r="X44" s="223">
        <f>Y44+Z44</f>
        <v>35</v>
      </c>
      <c r="Y44" s="223">
        <v>35</v>
      </c>
      <c r="Z44" s="223">
        <v>0</v>
      </c>
      <c r="AA44" s="225">
        <f>U44-C44</f>
        <v>-35</v>
      </c>
      <c r="AB44" s="225">
        <f t="shared" ref="AB44:AB56" si="30">V44-D44</f>
        <v>-35</v>
      </c>
      <c r="AC44" s="225">
        <f t="shared" ref="AC44:AC56" si="31">W44-E44</f>
        <v>0</v>
      </c>
      <c r="AD44" s="223">
        <f t="shared" si="7"/>
        <v>35</v>
      </c>
      <c r="AE44" s="223">
        <f t="shared" ref="AE44:AE56" si="32">Y44-G44</f>
        <v>35</v>
      </c>
      <c r="AF44" s="224">
        <f t="shared" ref="AF44:AF56" si="33">Z44-H44</f>
        <v>0</v>
      </c>
      <c r="AG44" s="200" t="s">
        <v>365</v>
      </c>
      <c r="AH44" s="200"/>
    </row>
    <row r="45" spans="1:35" s="82" customFormat="1" ht="25.5" customHeight="1">
      <c r="A45" s="334" t="s">
        <v>354</v>
      </c>
      <c r="B45" s="196" t="s">
        <v>96</v>
      </c>
      <c r="C45" s="225">
        <v>15</v>
      </c>
      <c r="D45" s="225">
        <v>15</v>
      </c>
      <c r="E45" s="225">
        <v>0</v>
      </c>
      <c r="F45" s="223">
        <v>0</v>
      </c>
      <c r="G45" s="223">
        <v>0</v>
      </c>
      <c r="H45" s="223">
        <v>0</v>
      </c>
      <c r="I45" s="223">
        <v>15</v>
      </c>
      <c r="J45" s="223">
        <v>15</v>
      </c>
      <c r="K45" s="223">
        <v>0</v>
      </c>
      <c r="L45" s="223">
        <v>0</v>
      </c>
      <c r="M45" s="223">
        <v>0</v>
      </c>
      <c r="N45" s="223">
        <v>0</v>
      </c>
      <c r="O45" s="223">
        <v>15</v>
      </c>
      <c r="P45" s="223">
        <v>15</v>
      </c>
      <c r="Q45" s="223">
        <v>0</v>
      </c>
      <c r="R45" s="223">
        <v>0</v>
      </c>
      <c r="S45" s="223">
        <v>0</v>
      </c>
      <c r="T45" s="223">
        <v>0</v>
      </c>
      <c r="U45" s="223">
        <f t="shared" si="5"/>
        <v>15</v>
      </c>
      <c r="V45" s="223">
        <v>15</v>
      </c>
      <c r="W45" s="223">
        <v>0</v>
      </c>
      <c r="X45" s="223">
        <f t="shared" ref="X45:X56" si="34">Y45+Z45</f>
        <v>0</v>
      </c>
      <c r="Y45" s="223">
        <v>0</v>
      </c>
      <c r="Z45" s="223">
        <v>0</v>
      </c>
      <c r="AA45" s="225">
        <f t="shared" ref="AA45:AA55" si="35">U45-C45</f>
        <v>0</v>
      </c>
      <c r="AB45" s="225">
        <f t="shared" si="30"/>
        <v>0</v>
      </c>
      <c r="AC45" s="225">
        <f t="shared" si="31"/>
        <v>0</v>
      </c>
      <c r="AD45" s="223">
        <f t="shared" si="7"/>
        <v>0</v>
      </c>
      <c r="AE45" s="223">
        <f t="shared" si="32"/>
        <v>0</v>
      </c>
      <c r="AF45" s="224">
        <f t="shared" si="33"/>
        <v>0</v>
      </c>
      <c r="AG45" s="222"/>
      <c r="AH45" s="200"/>
      <c r="AI45" s="81"/>
    </row>
    <row r="46" spans="1:35" s="82" customFormat="1" ht="36.75" customHeight="1">
      <c r="A46" s="334" t="s">
        <v>354</v>
      </c>
      <c r="B46" s="196" t="s">
        <v>97</v>
      </c>
      <c r="C46" s="225">
        <v>78</v>
      </c>
      <c r="D46" s="225">
        <v>73</v>
      </c>
      <c r="E46" s="225">
        <v>5</v>
      </c>
      <c r="F46" s="223">
        <v>135</v>
      </c>
      <c r="G46" s="223">
        <v>135</v>
      </c>
      <c r="H46" s="223">
        <v>0</v>
      </c>
      <c r="I46" s="223">
        <v>78</v>
      </c>
      <c r="J46" s="223">
        <v>73</v>
      </c>
      <c r="K46" s="223">
        <v>5</v>
      </c>
      <c r="L46" s="223">
        <v>104</v>
      </c>
      <c r="M46" s="223">
        <v>104</v>
      </c>
      <c r="N46" s="223">
        <v>0</v>
      </c>
      <c r="O46" s="223">
        <v>78</v>
      </c>
      <c r="P46" s="223">
        <v>73</v>
      </c>
      <c r="Q46" s="223">
        <v>5</v>
      </c>
      <c r="R46" s="223">
        <v>135</v>
      </c>
      <c r="S46" s="223">
        <v>135</v>
      </c>
      <c r="T46" s="223">
        <v>0</v>
      </c>
      <c r="U46" s="223">
        <f t="shared" si="5"/>
        <v>53</v>
      </c>
      <c r="V46" s="223">
        <v>48</v>
      </c>
      <c r="W46" s="223">
        <v>5</v>
      </c>
      <c r="X46" s="223">
        <f t="shared" si="34"/>
        <v>160</v>
      </c>
      <c r="Y46" s="223">
        <v>160</v>
      </c>
      <c r="Z46" s="223">
        <v>0</v>
      </c>
      <c r="AA46" s="225">
        <f t="shared" si="35"/>
        <v>-25</v>
      </c>
      <c r="AB46" s="225">
        <f t="shared" si="30"/>
        <v>-25</v>
      </c>
      <c r="AC46" s="225">
        <f t="shared" si="31"/>
        <v>0</v>
      </c>
      <c r="AD46" s="223">
        <f t="shared" si="7"/>
        <v>25</v>
      </c>
      <c r="AE46" s="223">
        <f t="shared" si="32"/>
        <v>25</v>
      </c>
      <c r="AF46" s="224">
        <f>Z46-H46</f>
        <v>0</v>
      </c>
      <c r="AG46" s="222" t="s">
        <v>367</v>
      </c>
      <c r="AH46" s="200"/>
      <c r="AI46" s="81"/>
    </row>
    <row r="47" spans="1:35" s="82" customFormat="1" ht="54.75" customHeight="1">
      <c r="A47" s="334" t="s">
        <v>354</v>
      </c>
      <c r="B47" s="196" t="s">
        <v>98</v>
      </c>
      <c r="C47" s="225">
        <v>25</v>
      </c>
      <c r="D47" s="225">
        <v>24</v>
      </c>
      <c r="E47" s="225">
        <v>1</v>
      </c>
      <c r="F47" s="223">
        <v>0</v>
      </c>
      <c r="G47" s="223">
        <v>0</v>
      </c>
      <c r="H47" s="223">
        <v>0</v>
      </c>
      <c r="I47" s="223">
        <v>19</v>
      </c>
      <c r="J47" s="223">
        <v>19</v>
      </c>
      <c r="K47" s="229">
        <v>0</v>
      </c>
      <c r="L47" s="229">
        <v>0</v>
      </c>
      <c r="M47" s="229">
        <v>0</v>
      </c>
      <c r="N47" s="229">
        <v>0</v>
      </c>
      <c r="O47" s="223">
        <v>25</v>
      </c>
      <c r="P47" s="223">
        <v>24</v>
      </c>
      <c r="Q47" s="223">
        <v>1</v>
      </c>
      <c r="R47" s="223">
        <v>175</v>
      </c>
      <c r="S47" s="223">
        <v>174</v>
      </c>
      <c r="T47" s="223">
        <v>1</v>
      </c>
      <c r="U47" s="223">
        <f t="shared" si="5"/>
        <v>19</v>
      </c>
      <c r="V47" s="223">
        <v>19</v>
      </c>
      <c r="W47" s="223">
        <v>0</v>
      </c>
      <c r="X47" s="223">
        <f t="shared" si="34"/>
        <v>181</v>
      </c>
      <c r="Y47" s="223">
        <v>179</v>
      </c>
      <c r="Z47" s="223">
        <v>2</v>
      </c>
      <c r="AA47" s="225">
        <f t="shared" si="35"/>
        <v>-6</v>
      </c>
      <c r="AB47" s="225">
        <f t="shared" si="30"/>
        <v>-5</v>
      </c>
      <c r="AC47" s="225">
        <f t="shared" si="31"/>
        <v>-1</v>
      </c>
      <c r="AD47" s="223">
        <f t="shared" si="7"/>
        <v>181</v>
      </c>
      <c r="AE47" s="223">
        <f t="shared" si="32"/>
        <v>179</v>
      </c>
      <c r="AF47" s="224">
        <f>Z47-H47</f>
        <v>2</v>
      </c>
      <c r="AG47" s="222" t="s">
        <v>368</v>
      </c>
      <c r="AH47" s="200"/>
      <c r="AI47" s="81"/>
    </row>
    <row r="48" spans="1:35" s="82" customFormat="1" ht="42.75" customHeight="1">
      <c r="A48" s="334" t="s">
        <v>354</v>
      </c>
      <c r="B48" s="196" t="s">
        <v>99</v>
      </c>
      <c r="C48" s="225">
        <v>31</v>
      </c>
      <c r="D48" s="225">
        <v>30</v>
      </c>
      <c r="E48" s="225">
        <v>1</v>
      </c>
      <c r="F48" s="223">
        <v>187</v>
      </c>
      <c r="G48" s="223">
        <v>186</v>
      </c>
      <c r="H48" s="223">
        <v>1</v>
      </c>
      <c r="I48" s="223">
        <v>27</v>
      </c>
      <c r="J48" s="223">
        <v>26</v>
      </c>
      <c r="K48" s="223">
        <v>1</v>
      </c>
      <c r="L48" s="223">
        <v>147</v>
      </c>
      <c r="M48" s="223">
        <v>146</v>
      </c>
      <c r="N48" s="223">
        <v>1</v>
      </c>
      <c r="O48" s="223">
        <v>31</v>
      </c>
      <c r="P48" s="223">
        <v>30</v>
      </c>
      <c r="Q48" s="223">
        <v>1</v>
      </c>
      <c r="R48" s="223">
        <f>S48+T48</f>
        <v>237</v>
      </c>
      <c r="S48" s="223">
        <v>236</v>
      </c>
      <c r="T48" s="223">
        <v>1</v>
      </c>
      <c r="U48" s="223">
        <f t="shared" si="5"/>
        <v>29</v>
      </c>
      <c r="V48" s="223">
        <v>28</v>
      </c>
      <c r="W48" s="223">
        <v>1</v>
      </c>
      <c r="X48" s="223">
        <f t="shared" si="34"/>
        <v>227</v>
      </c>
      <c r="Y48" s="223">
        <v>226</v>
      </c>
      <c r="Z48" s="223">
        <v>1</v>
      </c>
      <c r="AA48" s="225">
        <f t="shared" si="35"/>
        <v>-2</v>
      </c>
      <c r="AB48" s="225">
        <f t="shared" si="30"/>
        <v>-2</v>
      </c>
      <c r="AC48" s="225">
        <f t="shared" si="31"/>
        <v>0</v>
      </c>
      <c r="AD48" s="223">
        <f t="shared" si="7"/>
        <v>40</v>
      </c>
      <c r="AE48" s="223">
        <f t="shared" si="32"/>
        <v>40</v>
      </c>
      <c r="AF48" s="224">
        <f t="shared" si="33"/>
        <v>0</v>
      </c>
      <c r="AG48" s="222" t="s">
        <v>405</v>
      </c>
      <c r="AH48" s="200"/>
      <c r="AI48" s="81"/>
    </row>
    <row r="49" spans="1:35" s="82" customFormat="1" ht="54.75" customHeight="1">
      <c r="A49" s="334" t="s">
        <v>354</v>
      </c>
      <c r="B49" s="196" t="s">
        <v>100</v>
      </c>
      <c r="C49" s="223">
        <v>30</v>
      </c>
      <c r="D49" s="223">
        <v>29</v>
      </c>
      <c r="E49" s="223">
        <v>1</v>
      </c>
      <c r="F49" s="223">
        <v>0</v>
      </c>
      <c r="G49" s="223">
        <v>0</v>
      </c>
      <c r="H49" s="223">
        <v>0</v>
      </c>
      <c r="I49" s="223">
        <v>29</v>
      </c>
      <c r="J49" s="223">
        <v>28</v>
      </c>
      <c r="K49" s="223">
        <v>1</v>
      </c>
      <c r="L49" s="223">
        <v>0</v>
      </c>
      <c r="M49" s="223">
        <v>0</v>
      </c>
      <c r="N49" s="223">
        <v>0</v>
      </c>
      <c r="O49" s="223">
        <v>30</v>
      </c>
      <c r="P49" s="223">
        <v>29</v>
      </c>
      <c r="Q49" s="223">
        <v>1</v>
      </c>
      <c r="R49" s="223">
        <v>175</v>
      </c>
      <c r="S49" s="223">
        <v>174</v>
      </c>
      <c r="T49" s="223">
        <v>1</v>
      </c>
      <c r="U49" s="223">
        <v>29</v>
      </c>
      <c r="V49" s="223">
        <v>28</v>
      </c>
      <c r="W49" s="223">
        <v>1</v>
      </c>
      <c r="X49" s="223">
        <f t="shared" si="34"/>
        <v>176</v>
      </c>
      <c r="Y49" s="223">
        <v>175</v>
      </c>
      <c r="Z49" s="223">
        <v>1</v>
      </c>
      <c r="AA49" s="225">
        <f t="shared" si="35"/>
        <v>-1</v>
      </c>
      <c r="AB49" s="225">
        <f t="shared" si="30"/>
        <v>-1</v>
      </c>
      <c r="AC49" s="225">
        <f t="shared" si="31"/>
        <v>0</v>
      </c>
      <c r="AD49" s="223">
        <f t="shared" si="7"/>
        <v>176</v>
      </c>
      <c r="AE49" s="223">
        <f t="shared" si="32"/>
        <v>175</v>
      </c>
      <c r="AF49" s="224">
        <f t="shared" si="33"/>
        <v>1</v>
      </c>
      <c r="AG49" s="222" t="s">
        <v>327</v>
      </c>
      <c r="AH49" s="200"/>
      <c r="AI49" s="81"/>
    </row>
    <row r="50" spans="1:35" s="82" customFormat="1" ht="51.75" customHeight="1">
      <c r="A50" s="334" t="s">
        <v>354</v>
      </c>
      <c r="B50" s="196" t="s">
        <v>390</v>
      </c>
      <c r="C50" s="225">
        <v>26</v>
      </c>
      <c r="D50" s="225">
        <v>25</v>
      </c>
      <c r="E50" s="225">
        <v>1</v>
      </c>
      <c r="F50" s="223">
        <v>150</v>
      </c>
      <c r="G50" s="223">
        <v>148</v>
      </c>
      <c r="H50" s="223">
        <v>2</v>
      </c>
      <c r="I50" s="223">
        <v>22</v>
      </c>
      <c r="J50" s="223">
        <v>21</v>
      </c>
      <c r="K50" s="223">
        <v>1</v>
      </c>
      <c r="L50" s="223">
        <v>123</v>
      </c>
      <c r="M50" s="223">
        <v>122</v>
      </c>
      <c r="N50" s="223">
        <v>1</v>
      </c>
      <c r="O50" s="223">
        <v>26</v>
      </c>
      <c r="P50" s="223">
        <v>25</v>
      </c>
      <c r="Q50" s="223">
        <v>1</v>
      </c>
      <c r="R50" s="223">
        <v>150</v>
      </c>
      <c r="S50" s="223">
        <v>148</v>
      </c>
      <c r="T50" s="223">
        <v>2</v>
      </c>
      <c r="U50" s="223">
        <v>26</v>
      </c>
      <c r="V50" s="223">
        <v>25</v>
      </c>
      <c r="W50" s="223">
        <v>1</v>
      </c>
      <c r="X50" s="223">
        <f t="shared" si="34"/>
        <v>150</v>
      </c>
      <c r="Y50" s="223">
        <v>148</v>
      </c>
      <c r="Z50" s="223">
        <v>2</v>
      </c>
      <c r="AA50" s="225">
        <f t="shared" si="35"/>
        <v>0</v>
      </c>
      <c r="AB50" s="225">
        <f t="shared" si="30"/>
        <v>0</v>
      </c>
      <c r="AC50" s="225">
        <f t="shared" si="31"/>
        <v>0</v>
      </c>
      <c r="AD50" s="223">
        <f t="shared" si="7"/>
        <v>0</v>
      </c>
      <c r="AE50" s="223">
        <f t="shared" si="32"/>
        <v>0</v>
      </c>
      <c r="AF50" s="224">
        <f t="shared" si="33"/>
        <v>0</v>
      </c>
      <c r="AG50" s="222" t="s">
        <v>380</v>
      </c>
      <c r="AH50" s="200"/>
      <c r="AI50" s="81"/>
    </row>
    <row r="51" spans="1:35" s="82" customFormat="1" ht="51.75" customHeight="1">
      <c r="A51" s="334" t="s">
        <v>354</v>
      </c>
      <c r="B51" s="196" t="s">
        <v>101</v>
      </c>
      <c r="C51" s="225">
        <v>84</v>
      </c>
      <c r="D51" s="225">
        <v>81</v>
      </c>
      <c r="E51" s="225">
        <v>3</v>
      </c>
      <c r="F51" s="223">
        <v>54</v>
      </c>
      <c r="G51" s="223">
        <v>54</v>
      </c>
      <c r="H51" s="223"/>
      <c r="I51" s="223">
        <v>84</v>
      </c>
      <c r="J51" s="223">
        <v>81</v>
      </c>
      <c r="K51" s="223">
        <v>3</v>
      </c>
      <c r="L51" s="223">
        <v>47</v>
      </c>
      <c r="M51" s="223">
        <v>47</v>
      </c>
      <c r="N51" s="223">
        <v>0</v>
      </c>
      <c r="O51" s="223">
        <v>84</v>
      </c>
      <c r="P51" s="223">
        <v>81</v>
      </c>
      <c r="Q51" s="223">
        <v>3</v>
      </c>
      <c r="R51" s="223">
        <v>54</v>
      </c>
      <c r="S51" s="223">
        <v>54</v>
      </c>
      <c r="T51" s="223"/>
      <c r="U51" s="223">
        <v>84</v>
      </c>
      <c r="V51" s="223">
        <v>81</v>
      </c>
      <c r="W51" s="223">
        <v>3</v>
      </c>
      <c r="X51" s="223">
        <v>54</v>
      </c>
      <c r="Y51" s="223">
        <v>54</v>
      </c>
      <c r="Z51" s="223"/>
      <c r="AA51" s="225">
        <f t="shared" si="35"/>
        <v>0</v>
      </c>
      <c r="AB51" s="225">
        <f t="shared" si="30"/>
        <v>0</v>
      </c>
      <c r="AC51" s="225">
        <f t="shared" si="31"/>
        <v>0</v>
      </c>
      <c r="AD51" s="223">
        <f t="shared" si="7"/>
        <v>0</v>
      </c>
      <c r="AE51" s="223">
        <f t="shared" si="32"/>
        <v>0</v>
      </c>
      <c r="AF51" s="224">
        <f t="shared" si="33"/>
        <v>0</v>
      </c>
      <c r="AG51" s="222" t="s">
        <v>402</v>
      </c>
      <c r="AH51" s="200"/>
      <c r="AI51" s="81"/>
    </row>
    <row r="52" spans="1:35" s="82" customFormat="1" ht="44.25" customHeight="1">
      <c r="A52" s="334" t="s">
        <v>354</v>
      </c>
      <c r="B52" s="196" t="s">
        <v>102</v>
      </c>
      <c r="C52" s="225">
        <v>25</v>
      </c>
      <c r="D52" s="225">
        <v>24</v>
      </c>
      <c r="E52" s="225">
        <v>1</v>
      </c>
      <c r="F52" s="223">
        <v>0</v>
      </c>
      <c r="G52" s="223">
        <v>0</v>
      </c>
      <c r="H52" s="223">
        <v>0</v>
      </c>
      <c r="I52" s="223">
        <v>25</v>
      </c>
      <c r="J52" s="223">
        <v>24</v>
      </c>
      <c r="K52" s="223">
        <v>1</v>
      </c>
      <c r="L52" s="223">
        <v>0</v>
      </c>
      <c r="M52" s="223">
        <v>0</v>
      </c>
      <c r="N52" s="223">
        <v>0</v>
      </c>
      <c r="O52" s="223">
        <v>25</v>
      </c>
      <c r="P52" s="223">
        <v>24</v>
      </c>
      <c r="Q52" s="223">
        <v>1</v>
      </c>
      <c r="R52" s="223">
        <v>163</v>
      </c>
      <c r="S52" s="223">
        <v>161</v>
      </c>
      <c r="T52" s="223">
        <v>2</v>
      </c>
      <c r="U52" s="223">
        <f t="shared" si="5"/>
        <v>25</v>
      </c>
      <c r="V52" s="223">
        <v>24</v>
      </c>
      <c r="W52" s="223">
        <v>1</v>
      </c>
      <c r="X52" s="223">
        <f t="shared" si="34"/>
        <v>163</v>
      </c>
      <c r="Y52" s="223">
        <v>161</v>
      </c>
      <c r="Z52" s="223">
        <v>2</v>
      </c>
      <c r="AA52" s="225">
        <f t="shared" si="35"/>
        <v>0</v>
      </c>
      <c r="AB52" s="225">
        <f t="shared" si="30"/>
        <v>0</v>
      </c>
      <c r="AC52" s="225">
        <f t="shared" si="31"/>
        <v>0</v>
      </c>
      <c r="AD52" s="223">
        <f t="shared" si="7"/>
        <v>163</v>
      </c>
      <c r="AE52" s="223">
        <f t="shared" si="32"/>
        <v>161</v>
      </c>
      <c r="AF52" s="224">
        <f t="shared" si="33"/>
        <v>2</v>
      </c>
      <c r="AG52" s="222"/>
      <c r="AH52" s="200"/>
      <c r="AI52" s="81"/>
    </row>
    <row r="53" spans="1:35" s="82" customFormat="1" ht="62.25" customHeight="1">
      <c r="A53" s="334" t="s">
        <v>354</v>
      </c>
      <c r="B53" s="196" t="s">
        <v>103</v>
      </c>
      <c r="C53" s="225">
        <v>28</v>
      </c>
      <c r="D53" s="225">
        <v>27</v>
      </c>
      <c r="E53" s="225">
        <v>1</v>
      </c>
      <c r="F53" s="223">
        <v>182</v>
      </c>
      <c r="G53" s="223">
        <v>181</v>
      </c>
      <c r="H53" s="223">
        <v>1</v>
      </c>
      <c r="I53" s="223">
        <v>27</v>
      </c>
      <c r="J53" s="223">
        <v>26</v>
      </c>
      <c r="K53" s="223">
        <v>1</v>
      </c>
      <c r="L53" s="223">
        <v>141</v>
      </c>
      <c r="M53" s="223">
        <v>140</v>
      </c>
      <c r="N53" s="223">
        <v>1</v>
      </c>
      <c r="O53" s="223">
        <v>28</v>
      </c>
      <c r="P53" s="223">
        <v>27</v>
      </c>
      <c r="Q53" s="223">
        <v>1</v>
      </c>
      <c r="R53" s="223">
        <v>182</v>
      </c>
      <c r="S53" s="223">
        <v>181</v>
      </c>
      <c r="T53" s="223">
        <v>1</v>
      </c>
      <c r="U53" s="223">
        <v>28</v>
      </c>
      <c r="V53" s="223">
        <v>27</v>
      </c>
      <c r="W53" s="223">
        <v>1</v>
      </c>
      <c r="X53" s="223">
        <f t="shared" si="34"/>
        <v>182</v>
      </c>
      <c r="Y53" s="223">
        <v>181</v>
      </c>
      <c r="Z53" s="223">
        <v>1</v>
      </c>
      <c r="AA53" s="225">
        <f t="shared" si="35"/>
        <v>0</v>
      </c>
      <c r="AB53" s="225">
        <f t="shared" si="30"/>
        <v>0</v>
      </c>
      <c r="AC53" s="225">
        <f t="shared" si="31"/>
        <v>0</v>
      </c>
      <c r="AD53" s="223">
        <f t="shared" si="7"/>
        <v>0</v>
      </c>
      <c r="AE53" s="223">
        <f t="shared" si="32"/>
        <v>0</v>
      </c>
      <c r="AF53" s="224">
        <f t="shared" si="33"/>
        <v>0</v>
      </c>
      <c r="AG53" s="222" t="s">
        <v>381</v>
      </c>
      <c r="AH53" s="200"/>
      <c r="AI53" s="81"/>
    </row>
    <row r="54" spans="1:35" s="82" customFormat="1" ht="25.5" customHeight="1">
      <c r="A54" s="334" t="s">
        <v>354</v>
      </c>
      <c r="B54" s="196" t="s">
        <v>104</v>
      </c>
      <c r="C54" s="225">
        <v>24</v>
      </c>
      <c r="D54" s="225">
        <v>23</v>
      </c>
      <c r="E54" s="225">
        <v>1</v>
      </c>
      <c r="F54" s="223">
        <v>0</v>
      </c>
      <c r="G54" s="223">
        <v>0</v>
      </c>
      <c r="H54" s="223">
        <v>0</v>
      </c>
      <c r="I54" s="223">
        <v>23</v>
      </c>
      <c r="J54" s="223">
        <v>22</v>
      </c>
      <c r="K54" s="223">
        <v>1</v>
      </c>
      <c r="L54" s="223">
        <v>0</v>
      </c>
      <c r="M54" s="223">
        <v>0</v>
      </c>
      <c r="N54" s="223">
        <v>0</v>
      </c>
      <c r="O54" s="223">
        <v>24</v>
      </c>
      <c r="P54" s="223">
        <v>23</v>
      </c>
      <c r="Q54" s="223">
        <v>1</v>
      </c>
      <c r="R54" s="223">
        <v>313</v>
      </c>
      <c r="S54" s="223">
        <v>312</v>
      </c>
      <c r="T54" s="223">
        <v>1</v>
      </c>
      <c r="U54" s="223">
        <f t="shared" si="5"/>
        <v>24</v>
      </c>
      <c r="V54" s="223">
        <v>23</v>
      </c>
      <c r="W54" s="223">
        <v>1</v>
      </c>
      <c r="X54" s="223">
        <f t="shared" si="34"/>
        <v>313</v>
      </c>
      <c r="Y54" s="223">
        <v>312</v>
      </c>
      <c r="Z54" s="223">
        <v>1</v>
      </c>
      <c r="AA54" s="225">
        <f t="shared" si="35"/>
        <v>0</v>
      </c>
      <c r="AB54" s="225">
        <f t="shared" si="30"/>
        <v>0</v>
      </c>
      <c r="AC54" s="225">
        <f t="shared" si="31"/>
        <v>0</v>
      </c>
      <c r="AD54" s="223">
        <f t="shared" si="7"/>
        <v>313</v>
      </c>
      <c r="AE54" s="223">
        <f t="shared" si="32"/>
        <v>312</v>
      </c>
      <c r="AF54" s="224">
        <f t="shared" si="33"/>
        <v>1</v>
      </c>
      <c r="AG54" s="222"/>
      <c r="AH54" s="200"/>
      <c r="AI54" s="81"/>
    </row>
    <row r="55" spans="1:35" s="82" customFormat="1" ht="39.75" customHeight="1">
      <c r="A55" s="334" t="s">
        <v>354</v>
      </c>
      <c r="B55" s="196" t="s">
        <v>105</v>
      </c>
      <c r="C55" s="225">
        <v>33</v>
      </c>
      <c r="D55" s="225">
        <v>32</v>
      </c>
      <c r="E55" s="225">
        <v>1</v>
      </c>
      <c r="F55" s="223">
        <v>0</v>
      </c>
      <c r="G55" s="223">
        <v>0</v>
      </c>
      <c r="H55" s="223">
        <v>0</v>
      </c>
      <c r="I55" s="223">
        <v>32</v>
      </c>
      <c r="J55" s="223">
        <v>31</v>
      </c>
      <c r="K55" s="223">
        <v>1</v>
      </c>
      <c r="L55" s="223">
        <v>0</v>
      </c>
      <c r="M55" s="223">
        <v>0</v>
      </c>
      <c r="N55" s="223">
        <v>0</v>
      </c>
      <c r="O55" s="223">
        <v>33</v>
      </c>
      <c r="P55" s="223">
        <v>32</v>
      </c>
      <c r="Q55" s="223">
        <v>1</v>
      </c>
      <c r="R55" s="223">
        <v>187</v>
      </c>
      <c r="S55" s="223">
        <v>185</v>
      </c>
      <c r="T55" s="223">
        <v>2</v>
      </c>
      <c r="U55" s="223">
        <f t="shared" si="5"/>
        <v>32</v>
      </c>
      <c r="V55" s="223">
        <v>31</v>
      </c>
      <c r="W55" s="223">
        <v>1</v>
      </c>
      <c r="X55" s="223">
        <f t="shared" si="34"/>
        <v>187</v>
      </c>
      <c r="Y55" s="223">
        <v>185</v>
      </c>
      <c r="Z55" s="223">
        <v>2</v>
      </c>
      <c r="AA55" s="225">
        <f t="shared" si="35"/>
        <v>-1</v>
      </c>
      <c r="AB55" s="225">
        <f t="shared" si="30"/>
        <v>-1</v>
      </c>
      <c r="AC55" s="225">
        <f t="shared" si="31"/>
        <v>0</v>
      </c>
      <c r="AD55" s="223">
        <f t="shared" si="7"/>
        <v>187</v>
      </c>
      <c r="AE55" s="223">
        <f t="shared" si="32"/>
        <v>185</v>
      </c>
      <c r="AF55" s="224">
        <f t="shared" si="33"/>
        <v>2</v>
      </c>
      <c r="AG55" s="222" t="s">
        <v>321</v>
      </c>
      <c r="AH55" s="200"/>
      <c r="AI55" s="81"/>
    </row>
    <row r="56" spans="1:35" s="82" customFormat="1" ht="42.75" customHeight="1">
      <c r="A56" s="334" t="s">
        <v>354</v>
      </c>
      <c r="B56" s="196" t="s">
        <v>106</v>
      </c>
      <c r="C56" s="225">
        <v>60</v>
      </c>
      <c r="D56" s="225">
        <v>56</v>
      </c>
      <c r="E56" s="225">
        <v>4</v>
      </c>
      <c r="F56" s="223">
        <v>187</v>
      </c>
      <c r="G56" s="223">
        <v>184</v>
      </c>
      <c r="H56" s="223">
        <v>3</v>
      </c>
      <c r="I56" s="223">
        <v>60</v>
      </c>
      <c r="J56" s="223">
        <v>56</v>
      </c>
      <c r="K56" s="223">
        <v>4</v>
      </c>
      <c r="L56" s="223">
        <v>161</v>
      </c>
      <c r="M56" s="223">
        <v>158</v>
      </c>
      <c r="N56" s="223">
        <v>3</v>
      </c>
      <c r="O56" s="223">
        <v>61</v>
      </c>
      <c r="P56" s="223">
        <v>57</v>
      </c>
      <c r="Q56" s="223">
        <v>4</v>
      </c>
      <c r="R56" s="223">
        <v>180</v>
      </c>
      <c r="S56" s="223">
        <v>177</v>
      </c>
      <c r="T56" s="223">
        <v>3</v>
      </c>
      <c r="U56" s="223">
        <f t="shared" si="5"/>
        <v>47</v>
      </c>
      <c r="V56" s="223">
        <v>43</v>
      </c>
      <c r="W56" s="223">
        <v>4</v>
      </c>
      <c r="X56" s="223">
        <f t="shared" si="34"/>
        <v>200</v>
      </c>
      <c r="Y56" s="223">
        <v>197</v>
      </c>
      <c r="Z56" s="223">
        <v>3</v>
      </c>
      <c r="AA56" s="223">
        <f>U56-C56</f>
        <v>-13</v>
      </c>
      <c r="AB56" s="223">
        <f t="shared" si="30"/>
        <v>-13</v>
      </c>
      <c r="AC56" s="223">
        <f t="shared" si="31"/>
        <v>0</v>
      </c>
      <c r="AD56" s="223">
        <f t="shared" si="7"/>
        <v>13</v>
      </c>
      <c r="AE56" s="223">
        <f t="shared" si="32"/>
        <v>13</v>
      </c>
      <c r="AF56" s="224">
        <f t="shared" si="33"/>
        <v>0</v>
      </c>
      <c r="AG56" s="234" t="s">
        <v>393</v>
      </c>
      <c r="AH56" s="200"/>
      <c r="AI56" s="81"/>
    </row>
    <row r="57" spans="1:35" s="122" customFormat="1" ht="36" customHeight="1">
      <c r="A57" s="264" t="s">
        <v>15</v>
      </c>
      <c r="B57" s="194" t="s">
        <v>107</v>
      </c>
      <c r="C57" s="218">
        <f>SUM(C58:C70)</f>
        <v>1553</v>
      </c>
      <c r="D57" s="220">
        <f t="shared" ref="D57:AF57" si="36">SUM(D58:D70)</f>
        <v>1553</v>
      </c>
      <c r="E57" s="220">
        <f t="shared" si="36"/>
        <v>0</v>
      </c>
      <c r="F57" s="220">
        <f t="shared" si="36"/>
        <v>0</v>
      </c>
      <c r="G57" s="220">
        <f t="shared" si="36"/>
        <v>0</v>
      </c>
      <c r="H57" s="220">
        <f t="shared" si="36"/>
        <v>0</v>
      </c>
      <c r="I57" s="220">
        <f t="shared" si="36"/>
        <v>1517</v>
      </c>
      <c r="J57" s="220">
        <f t="shared" si="36"/>
        <v>1516</v>
      </c>
      <c r="K57" s="220">
        <f t="shared" si="36"/>
        <v>1</v>
      </c>
      <c r="L57" s="220">
        <f t="shared" si="36"/>
        <v>0</v>
      </c>
      <c r="M57" s="220">
        <f t="shared" si="36"/>
        <v>0</v>
      </c>
      <c r="N57" s="220">
        <f t="shared" si="36"/>
        <v>0</v>
      </c>
      <c r="O57" s="220">
        <f t="shared" si="36"/>
        <v>1557</v>
      </c>
      <c r="P57" s="220">
        <f t="shared" si="36"/>
        <v>1556</v>
      </c>
      <c r="Q57" s="220">
        <f t="shared" si="36"/>
        <v>1</v>
      </c>
      <c r="R57" s="220">
        <f t="shared" si="36"/>
        <v>0</v>
      </c>
      <c r="S57" s="220">
        <f t="shared" si="36"/>
        <v>0</v>
      </c>
      <c r="T57" s="220">
        <f t="shared" si="36"/>
        <v>0</v>
      </c>
      <c r="U57" s="220">
        <f t="shared" si="36"/>
        <v>1525</v>
      </c>
      <c r="V57" s="220">
        <f t="shared" si="36"/>
        <v>1525</v>
      </c>
      <c r="W57" s="220">
        <f t="shared" si="36"/>
        <v>0</v>
      </c>
      <c r="X57" s="220">
        <f t="shared" si="36"/>
        <v>0</v>
      </c>
      <c r="Y57" s="220">
        <f t="shared" si="36"/>
        <v>0</v>
      </c>
      <c r="Z57" s="220">
        <f t="shared" si="36"/>
        <v>0</v>
      </c>
      <c r="AA57" s="220">
        <f>SUM(AA58:AA70)</f>
        <v>-28</v>
      </c>
      <c r="AB57" s="220">
        <f t="shared" si="36"/>
        <v>-28</v>
      </c>
      <c r="AC57" s="220">
        <f t="shared" si="36"/>
        <v>0</v>
      </c>
      <c r="AD57" s="220">
        <f t="shared" si="36"/>
        <v>0</v>
      </c>
      <c r="AE57" s="220">
        <f t="shared" si="36"/>
        <v>0</v>
      </c>
      <c r="AF57" s="221">
        <f t="shared" si="36"/>
        <v>0</v>
      </c>
      <c r="AG57" s="195"/>
      <c r="AH57" s="201"/>
      <c r="AI57" s="158"/>
    </row>
    <row r="58" spans="1:35" s="82" customFormat="1" ht="27.75" customHeight="1">
      <c r="A58" s="334" t="s">
        <v>354</v>
      </c>
      <c r="B58" s="196" t="s">
        <v>108</v>
      </c>
      <c r="C58" s="225">
        <v>145</v>
      </c>
      <c r="D58" s="225">
        <v>145</v>
      </c>
      <c r="E58" s="225">
        <v>0</v>
      </c>
      <c r="F58" s="223">
        <v>0</v>
      </c>
      <c r="G58" s="223">
        <v>0</v>
      </c>
      <c r="H58" s="223">
        <v>0</v>
      </c>
      <c r="I58" s="223">
        <v>144</v>
      </c>
      <c r="J58" s="223">
        <v>144</v>
      </c>
      <c r="K58" s="223">
        <v>0</v>
      </c>
      <c r="L58" s="223">
        <v>0</v>
      </c>
      <c r="M58" s="223">
        <v>0</v>
      </c>
      <c r="N58" s="223">
        <v>0</v>
      </c>
      <c r="O58" s="223">
        <v>145</v>
      </c>
      <c r="P58" s="223">
        <v>145</v>
      </c>
      <c r="Q58" s="223">
        <v>0</v>
      </c>
      <c r="R58" s="223">
        <v>0</v>
      </c>
      <c r="S58" s="223">
        <v>0</v>
      </c>
      <c r="T58" s="223">
        <v>0</v>
      </c>
      <c r="U58" s="223">
        <f t="shared" ref="U58:U70" si="37">V58+W58</f>
        <v>144</v>
      </c>
      <c r="V58" s="223">
        <v>144</v>
      </c>
      <c r="W58" s="223">
        <v>0</v>
      </c>
      <c r="X58" s="223">
        <f>Y58+Z58</f>
        <v>0</v>
      </c>
      <c r="Y58" s="223">
        <v>0</v>
      </c>
      <c r="Z58" s="223">
        <v>0</v>
      </c>
      <c r="AA58" s="225">
        <f t="shared" ref="AA58:AC71" si="38">U58-C58</f>
        <v>-1</v>
      </c>
      <c r="AB58" s="225">
        <f t="shared" si="38"/>
        <v>-1</v>
      </c>
      <c r="AC58" s="225">
        <f t="shared" si="38"/>
        <v>0</v>
      </c>
      <c r="AD58" s="223">
        <f t="shared" ref="AD58:AD70" si="39">AE58+AF58</f>
        <v>0</v>
      </c>
      <c r="AE58" s="223">
        <f t="shared" ref="AE58:AF71" si="40">Y58-G58</f>
        <v>0</v>
      </c>
      <c r="AF58" s="224">
        <f t="shared" si="40"/>
        <v>0</v>
      </c>
      <c r="AG58" s="222" t="s">
        <v>406</v>
      </c>
      <c r="AH58" s="200"/>
      <c r="AI58" s="81"/>
    </row>
    <row r="59" spans="1:35" s="82" customFormat="1" ht="33" customHeight="1">
      <c r="A59" s="334" t="s">
        <v>354</v>
      </c>
      <c r="B59" s="196" t="s">
        <v>109</v>
      </c>
      <c r="C59" s="225">
        <v>84</v>
      </c>
      <c r="D59" s="225">
        <v>84</v>
      </c>
      <c r="E59" s="225">
        <v>0</v>
      </c>
      <c r="F59" s="223">
        <v>0</v>
      </c>
      <c r="G59" s="223">
        <v>0</v>
      </c>
      <c r="H59" s="223">
        <v>0</v>
      </c>
      <c r="I59" s="223">
        <v>82</v>
      </c>
      <c r="J59" s="223">
        <v>82</v>
      </c>
      <c r="K59" s="223">
        <v>0</v>
      </c>
      <c r="L59" s="223">
        <v>0</v>
      </c>
      <c r="M59" s="223">
        <v>0</v>
      </c>
      <c r="N59" s="223">
        <v>0</v>
      </c>
      <c r="O59" s="223">
        <v>84</v>
      </c>
      <c r="P59" s="223">
        <v>84</v>
      </c>
      <c r="Q59" s="223">
        <v>0</v>
      </c>
      <c r="R59" s="223">
        <v>0</v>
      </c>
      <c r="S59" s="223">
        <v>0</v>
      </c>
      <c r="T59" s="223">
        <v>0</v>
      </c>
      <c r="U59" s="223">
        <f t="shared" si="37"/>
        <v>82</v>
      </c>
      <c r="V59" s="223">
        <v>82</v>
      </c>
      <c r="W59" s="223">
        <v>0</v>
      </c>
      <c r="X59" s="223">
        <f t="shared" ref="X59:X70" si="41">Y59+Z59</f>
        <v>0</v>
      </c>
      <c r="Y59" s="223">
        <v>0</v>
      </c>
      <c r="Z59" s="223">
        <v>0</v>
      </c>
      <c r="AA59" s="225">
        <f t="shared" si="38"/>
        <v>-2</v>
      </c>
      <c r="AB59" s="225">
        <f t="shared" si="38"/>
        <v>-2</v>
      </c>
      <c r="AC59" s="225">
        <f t="shared" si="38"/>
        <v>0</v>
      </c>
      <c r="AD59" s="223">
        <f t="shared" si="39"/>
        <v>0</v>
      </c>
      <c r="AE59" s="223">
        <f t="shared" si="40"/>
        <v>0</v>
      </c>
      <c r="AF59" s="224">
        <f t="shared" si="40"/>
        <v>0</v>
      </c>
      <c r="AG59" s="222" t="s">
        <v>407</v>
      </c>
      <c r="AH59" s="200"/>
      <c r="AI59" s="81"/>
    </row>
    <row r="60" spans="1:35" s="82" customFormat="1" ht="33" customHeight="1">
      <c r="A60" s="334" t="s">
        <v>354</v>
      </c>
      <c r="B60" s="196" t="s">
        <v>110</v>
      </c>
      <c r="C60" s="225">
        <v>37</v>
      </c>
      <c r="D60" s="225">
        <v>37</v>
      </c>
      <c r="E60" s="225">
        <v>0</v>
      </c>
      <c r="F60" s="223">
        <v>0</v>
      </c>
      <c r="G60" s="223">
        <v>0</v>
      </c>
      <c r="H60" s="223">
        <v>0</v>
      </c>
      <c r="I60" s="223">
        <v>34</v>
      </c>
      <c r="J60" s="223">
        <v>34</v>
      </c>
      <c r="K60" s="223">
        <v>0</v>
      </c>
      <c r="L60" s="223">
        <v>0</v>
      </c>
      <c r="M60" s="223">
        <v>0</v>
      </c>
      <c r="N60" s="223">
        <v>0</v>
      </c>
      <c r="O60" s="223">
        <v>37</v>
      </c>
      <c r="P60" s="223">
        <v>37</v>
      </c>
      <c r="Q60" s="223">
        <v>0</v>
      </c>
      <c r="R60" s="223">
        <v>0</v>
      </c>
      <c r="S60" s="223">
        <v>0</v>
      </c>
      <c r="T60" s="223">
        <v>0</v>
      </c>
      <c r="U60" s="223">
        <f t="shared" si="37"/>
        <v>34</v>
      </c>
      <c r="V60" s="223">
        <v>34</v>
      </c>
      <c r="W60" s="223">
        <v>0</v>
      </c>
      <c r="X60" s="223">
        <f t="shared" si="41"/>
        <v>0</v>
      </c>
      <c r="Y60" s="223">
        <v>0</v>
      </c>
      <c r="Z60" s="223">
        <v>0</v>
      </c>
      <c r="AA60" s="225">
        <f t="shared" si="38"/>
        <v>-3</v>
      </c>
      <c r="AB60" s="225">
        <f t="shared" si="38"/>
        <v>-3</v>
      </c>
      <c r="AC60" s="225">
        <f t="shared" si="38"/>
        <v>0</v>
      </c>
      <c r="AD60" s="223">
        <f t="shared" si="39"/>
        <v>0</v>
      </c>
      <c r="AE60" s="223">
        <f t="shared" si="40"/>
        <v>0</v>
      </c>
      <c r="AF60" s="224">
        <f t="shared" si="40"/>
        <v>0</v>
      </c>
      <c r="AG60" s="222" t="s">
        <v>408</v>
      </c>
      <c r="AH60" s="200"/>
      <c r="AI60" s="81"/>
    </row>
    <row r="61" spans="1:35" s="82" customFormat="1" ht="33" customHeight="1">
      <c r="A61" s="334" t="s">
        <v>354</v>
      </c>
      <c r="B61" s="196" t="s">
        <v>111</v>
      </c>
      <c r="C61" s="225">
        <v>73</v>
      </c>
      <c r="D61" s="225">
        <v>73</v>
      </c>
      <c r="E61" s="225">
        <v>0</v>
      </c>
      <c r="F61" s="223">
        <v>0</v>
      </c>
      <c r="G61" s="223">
        <v>0</v>
      </c>
      <c r="H61" s="223">
        <v>0</v>
      </c>
      <c r="I61" s="223">
        <v>68</v>
      </c>
      <c r="J61" s="223">
        <v>68</v>
      </c>
      <c r="K61" s="223">
        <v>0</v>
      </c>
      <c r="L61" s="223">
        <v>0</v>
      </c>
      <c r="M61" s="223">
        <v>0</v>
      </c>
      <c r="N61" s="223">
        <v>0</v>
      </c>
      <c r="O61" s="223">
        <v>73</v>
      </c>
      <c r="P61" s="223">
        <v>73</v>
      </c>
      <c r="Q61" s="223">
        <v>0</v>
      </c>
      <c r="R61" s="223">
        <v>0</v>
      </c>
      <c r="S61" s="223">
        <v>0</v>
      </c>
      <c r="T61" s="223">
        <v>0</v>
      </c>
      <c r="U61" s="223">
        <f t="shared" si="37"/>
        <v>68</v>
      </c>
      <c r="V61" s="223">
        <v>68</v>
      </c>
      <c r="W61" s="223">
        <v>0</v>
      </c>
      <c r="X61" s="223">
        <f t="shared" si="41"/>
        <v>0</v>
      </c>
      <c r="Y61" s="223">
        <v>0</v>
      </c>
      <c r="Z61" s="223">
        <v>0</v>
      </c>
      <c r="AA61" s="225">
        <f t="shared" si="38"/>
        <v>-5</v>
      </c>
      <c r="AB61" s="225">
        <f t="shared" si="38"/>
        <v>-5</v>
      </c>
      <c r="AC61" s="225">
        <f t="shared" si="38"/>
        <v>0</v>
      </c>
      <c r="AD61" s="223">
        <f t="shared" si="39"/>
        <v>0</v>
      </c>
      <c r="AE61" s="223">
        <f t="shared" si="40"/>
        <v>0</v>
      </c>
      <c r="AF61" s="224">
        <f t="shared" si="40"/>
        <v>0</v>
      </c>
      <c r="AG61" s="222" t="s">
        <v>410</v>
      </c>
      <c r="AH61" s="200"/>
      <c r="AI61" s="81"/>
    </row>
    <row r="62" spans="1:35" s="82" customFormat="1" ht="33" customHeight="1">
      <c r="A62" s="334" t="s">
        <v>354</v>
      </c>
      <c r="B62" s="196" t="s">
        <v>112</v>
      </c>
      <c r="C62" s="225">
        <v>132</v>
      </c>
      <c r="D62" s="225">
        <v>132</v>
      </c>
      <c r="E62" s="225">
        <v>0</v>
      </c>
      <c r="F62" s="223">
        <v>0</v>
      </c>
      <c r="G62" s="223">
        <v>0</v>
      </c>
      <c r="H62" s="223">
        <v>0</v>
      </c>
      <c r="I62" s="223">
        <v>132</v>
      </c>
      <c r="J62" s="223">
        <v>132</v>
      </c>
      <c r="K62" s="223">
        <v>0</v>
      </c>
      <c r="L62" s="223">
        <v>0</v>
      </c>
      <c r="M62" s="223">
        <v>0</v>
      </c>
      <c r="N62" s="223">
        <v>0</v>
      </c>
      <c r="O62" s="223">
        <v>132</v>
      </c>
      <c r="P62" s="223">
        <v>132</v>
      </c>
      <c r="Q62" s="223">
        <v>0</v>
      </c>
      <c r="R62" s="223">
        <v>0</v>
      </c>
      <c r="S62" s="223">
        <v>0</v>
      </c>
      <c r="T62" s="223">
        <v>0</v>
      </c>
      <c r="U62" s="223">
        <f t="shared" si="37"/>
        <v>132</v>
      </c>
      <c r="V62" s="223">
        <v>132</v>
      </c>
      <c r="W62" s="223">
        <v>0</v>
      </c>
      <c r="X62" s="223">
        <f t="shared" si="41"/>
        <v>0</v>
      </c>
      <c r="Y62" s="223">
        <v>0</v>
      </c>
      <c r="Z62" s="223">
        <v>0</v>
      </c>
      <c r="AA62" s="225">
        <f t="shared" si="38"/>
        <v>0</v>
      </c>
      <c r="AB62" s="225">
        <f t="shared" si="38"/>
        <v>0</v>
      </c>
      <c r="AC62" s="225">
        <f t="shared" si="38"/>
        <v>0</v>
      </c>
      <c r="AD62" s="223">
        <f t="shared" si="39"/>
        <v>0</v>
      </c>
      <c r="AE62" s="223">
        <f t="shared" si="40"/>
        <v>0</v>
      </c>
      <c r="AF62" s="224">
        <f t="shared" si="40"/>
        <v>0</v>
      </c>
      <c r="AG62" s="222"/>
      <c r="AH62" s="200"/>
      <c r="AI62" s="81"/>
    </row>
    <row r="63" spans="1:35" s="82" customFormat="1" ht="33" customHeight="1">
      <c r="A63" s="334" t="s">
        <v>354</v>
      </c>
      <c r="B63" s="196" t="s">
        <v>113</v>
      </c>
      <c r="C63" s="225">
        <v>149</v>
      </c>
      <c r="D63" s="225">
        <v>149</v>
      </c>
      <c r="E63" s="225">
        <v>0</v>
      </c>
      <c r="F63" s="223">
        <v>0</v>
      </c>
      <c r="G63" s="223">
        <v>0</v>
      </c>
      <c r="H63" s="223">
        <v>0</v>
      </c>
      <c r="I63" s="223">
        <v>147</v>
      </c>
      <c r="J63" s="223">
        <v>147</v>
      </c>
      <c r="K63" s="223">
        <v>0</v>
      </c>
      <c r="L63" s="223">
        <v>0</v>
      </c>
      <c r="M63" s="223">
        <v>0</v>
      </c>
      <c r="N63" s="223">
        <v>0</v>
      </c>
      <c r="O63" s="223">
        <v>149</v>
      </c>
      <c r="P63" s="223">
        <v>149</v>
      </c>
      <c r="Q63" s="223">
        <v>0</v>
      </c>
      <c r="R63" s="223">
        <v>0</v>
      </c>
      <c r="S63" s="223">
        <v>0</v>
      </c>
      <c r="T63" s="223">
        <v>0</v>
      </c>
      <c r="U63" s="223">
        <f t="shared" si="37"/>
        <v>147</v>
      </c>
      <c r="V63" s="223">
        <v>147</v>
      </c>
      <c r="W63" s="223">
        <v>0</v>
      </c>
      <c r="X63" s="223">
        <f t="shared" si="41"/>
        <v>0</v>
      </c>
      <c r="Y63" s="223">
        <v>0</v>
      </c>
      <c r="Z63" s="223">
        <v>0</v>
      </c>
      <c r="AA63" s="225">
        <f t="shared" si="38"/>
        <v>-2</v>
      </c>
      <c r="AB63" s="225">
        <f t="shared" si="38"/>
        <v>-2</v>
      </c>
      <c r="AC63" s="225">
        <f t="shared" si="38"/>
        <v>0</v>
      </c>
      <c r="AD63" s="223">
        <f t="shared" si="39"/>
        <v>0</v>
      </c>
      <c r="AE63" s="223">
        <f t="shared" si="40"/>
        <v>0</v>
      </c>
      <c r="AF63" s="224">
        <f t="shared" si="40"/>
        <v>0</v>
      </c>
      <c r="AG63" s="222" t="s">
        <v>409</v>
      </c>
      <c r="AH63" s="200"/>
      <c r="AI63" s="81"/>
    </row>
    <row r="64" spans="1:35" s="82" customFormat="1" ht="33" customHeight="1">
      <c r="A64" s="334" t="s">
        <v>354</v>
      </c>
      <c r="B64" s="196" t="s">
        <v>114</v>
      </c>
      <c r="C64" s="225">
        <v>105</v>
      </c>
      <c r="D64" s="225">
        <v>105</v>
      </c>
      <c r="E64" s="225">
        <v>0</v>
      </c>
      <c r="F64" s="223">
        <v>0</v>
      </c>
      <c r="G64" s="223">
        <v>0</v>
      </c>
      <c r="H64" s="223">
        <v>0</v>
      </c>
      <c r="I64" s="223">
        <v>104</v>
      </c>
      <c r="J64" s="223">
        <v>103</v>
      </c>
      <c r="K64" s="223">
        <v>1</v>
      </c>
      <c r="L64" s="223">
        <v>0</v>
      </c>
      <c r="M64" s="223">
        <v>0</v>
      </c>
      <c r="N64" s="223">
        <v>0</v>
      </c>
      <c r="O64" s="223">
        <v>105</v>
      </c>
      <c r="P64" s="223">
        <v>104</v>
      </c>
      <c r="Q64" s="223">
        <v>1</v>
      </c>
      <c r="R64" s="223">
        <v>0</v>
      </c>
      <c r="S64" s="223">
        <v>0</v>
      </c>
      <c r="T64" s="223">
        <v>0</v>
      </c>
      <c r="U64" s="223">
        <f t="shared" si="37"/>
        <v>105</v>
      </c>
      <c r="V64" s="223">
        <v>105</v>
      </c>
      <c r="W64" s="223">
        <v>0</v>
      </c>
      <c r="X64" s="223">
        <f t="shared" si="41"/>
        <v>0</v>
      </c>
      <c r="Y64" s="223">
        <v>0</v>
      </c>
      <c r="Z64" s="223">
        <v>0</v>
      </c>
      <c r="AA64" s="225">
        <f t="shared" si="38"/>
        <v>0</v>
      </c>
      <c r="AB64" s="225">
        <f t="shared" si="38"/>
        <v>0</v>
      </c>
      <c r="AC64" s="225">
        <f t="shared" si="38"/>
        <v>0</v>
      </c>
      <c r="AD64" s="223">
        <f t="shared" si="39"/>
        <v>0</v>
      </c>
      <c r="AE64" s="223">
        <f t="shared" si="40"/>
        <v>0</v>
      </c>
      <c r="AF64" s="224">
        <f t="shared" si="40"/>
        <v>0</v>
      </c>
      <c r="AG64" s="222" t="s">
        <v>411</v>
      </c>
      <c r="AH64" s="200"/>
      <c r="AI64" s="81"/>
    </row>
    <row r="65" spans="1:35" s="82" customFormat="1" ht="33" customHeight="1">
      <c r="A65" s="334" t="s">
        <v>354</v>
      </c>
      <c r="B65" s="196" t="s">
        <v>115</v>
      </c>
      <c r="C65" s="225">
        <v>67</v>
      </c>
      <c r="D65" s="225">
        <v>67</v>
      </c>
      <c r="E65" s="225">
        <v>0</v>
      </c>
      <c r="F65" s="223">
        <v>0</v>
      </c>
      <c r="G65" s="223">
        <v>0</v>
      </c>
      <c r="H65" s="223">
        <v>0</v>
      </c>
      <c r="I65" s="223">
        <v>67</v>
      </c>
      <c r="J65" s="223">
        <v>67</v>
      </c>
      <c r="K65" s="223">
        <v>0</v>
      </c>
      <c r="L65" s="223">
        <v>0</v>
      </c>
      <c r="M65" s="223">
        <v>0</v>
      </c>
      <c r="N65" s="223">
        <v>0</v>
      </c>
      <c r="O65" s="223">
        <v>78</v>
      </c>
      <c r="P65" s="223">
        <v>78</v>
      </c>
      <c r="Q65" s="223">
        <v>0</v>
      </c>
      <c r="R65" s="223">
        <v>0</v>
      </c>
      <c r="S65" s="223">
        <v>0</v>
      </c>
      <c r="T65" s="223">
        <v>0</v>
      </c>
      <c r="U65" s="223">
        <f t="shared" si="37"/>
        <v>67</v>
      </c>
      <c r="V65" s="223">
        <v>67</v>
      </c>
      <c r="W65" s="223">
        <v>0</v>
      </c>
      <c r="X65" s="223">
        <f t="shared" si="41"/>
        <v>0</v>
      </c>
      <c r="Y65" s="223">
        <v>0</v>
      </c>
      <c r="Z65" s="223">
        <v>0</v>
      </c>
      <c r="AA65" s="225">
        <f t="shared" si="38"/>
        <v>0</v>
      </c>
      <c r="AB65" s="225">
        <f t="shared" si="38"/>
        <v>0</v>
      </c>
      <c r="AC65" s="225">
        <f t="shared" si="38"/>
        <v>0</v>
      </c>
      <c r="AD65" s="223">
        <f t="shared" si="39"/>
        <v>0</v>
      </c>
      <c r="AE65" s="223">
        <f t="shared" si="40"/>
        <v>0</v>
      </c>
      <c r="AF65" s="224">
        <f t="shared" si="40"/>
        <v>0</v>
      </c>
      <c r="AG65" s="222" t="s">
        <v>412</v>
      </c>
      <c r="AH65" s="200"/>
      <c r="AI65" s="81"/>
    </row>
    <row r="66" spans="1:35" s="82" customFormat="1" ht="33" customHeight="1">
      <c r="A66" s="334" t="s">
        <v>354</v>
      </c>
      <c r="B66" s="196" t="s">
        <v>116</v>
      </c>
      <c r="C66" s="225">
        <v>161</v>
      </c>
      <c r="D66" s="225">
        <v>161</v>
      </c>
      <c r="E66" s="225">
        <v>0</v>
      </c>
      <c r="F66" s="223">
        <v>0</v>
      </c>
      <c r="G66" s="223">
        <v>0</v>
      </c>
      <c r="H66" s="223">
        <v>0</v>
      </c>
      <c r="I66" s="223">
        <v>153</v>
      </c>
      <c r="J66" s="223">
        <v>153</v>
      </c>
      <c r="K66" s="223">
        <v>0</v>
      </c>
      <c r="L66" s="223">
        <v>0</v>
      </c>
      <c r="M66" s="223">
        <v>0</v>
      </c>
      <c r="N66" s="223">
        <v>0</v>
      </c>
      <c r="O66" s="223">
        <v>161</v>
      </c>
      <c r="P66" s="223">
        <v>161</v>
      </c>
      <c r="Q66" s="223">
        <v>0</v>
      </c>
      <c r="R66" s="223">
        <v>0</v>
      </c>
      <c r="S66" s="223">
        <v>0</v>
      </c>
      <c r="T66" s="223">
        <v>0</v>
      </c>
      <c r="U66" s="223">
        <f t="shared" si="37"/>
        <v>153</v>
      </c>
      <c r="V66" s="223">
        <v>153</v>
      </c>
      <c r="W66" s="223">
        <v>0</v>
      </c>
      <c r="X66" s="223">
        <f t="shared" si="41"/>
        <v>0</v>
      </c>
      <c r="Y66" s="223">
        <v>0</v>
      </c>
      <c r="Z66" s="223">
        <v>0</v>
      </c>
      <c r="AA66" s="225">
        <f t="shared" si="38"/>
        <v>-8</v>
      </c>
      <c r="AB66" s="225">
        <f t="shared" si="38"/>
        <v>-8</v>
      </c>
      <c r="AC66" s="225">
        <f t="shared" si="38"/>
        <v>0</v>
      </c>
      <c r="AD66" s="223">
        <f t="shared" si="39"/>
        <v>0</v>
      </c>
      <c r="AE66" s="223">
        <f t="shared" si="40"/>
        <v>0</v>
      </c>
      <c r="AF66" s="224">
        <f t="shared" si="40"/>
        <v>0</v>
      </c>
      <c r="AG66" s="222" t="s">
        <v>413</v>
      </c>
      <c r="AH66" s="200"/>
      <c r="AI66" s="81"/>
    </row>
    <row r="67" spans="1:35" s="82" customFormat="1" ht="33" customHeight="1">
      <c r="A67" s="334" t="s">
        <v>354</v>
      </c>
      <c r="B67" s="196" t="s">
        <v>117</v>
      </c>
      <c r="C67" s="225">
        <v>174</v>
      </c>
      <c r="D67" s="225">
        <v>174</v>
      </c>
      <c r="E67" s="225">
        <v>0</v>
      </c>
      <c r="F67" s="223">
        <v>0</v>
      </c>
      <c r="G67" s="223">
        <v>0</v>
      </c>
      <c r="H67" s="223">
        <v>0</v>
      </c>
      <c r="I67" s="223">
        <v>170</v>
      </c>
      <c r="J67" s="223">
        <v>170</v>
      </c>
      <c r="K67" s="223">
        <v>0</v>
      </c>
      <c r="L67" s="223">
        <v>0</v>
      </c>
      <c r="M67" s="223">
        <v>0</v>
      </c>
      <c r="N67" s="223">
        <v>0</v>
      </c>
      <c r="O67" s="223">
        <v>170</v>
      </c>
      <c r="P67" s="223">
        <v>170</v>
      </c>
      <c r="Q67" s="223">
        <v>0</v>
      </c>
      <c r="R67" s="223">
        <v>0</v>
      </c>
      <c r="S67" s="223">
        <v>0</v>
      </c>
      <c r="T67" s="223">
        <v>0</v>
      </c>
      <c r="U67" s="223">
        <f t="shared" si="37"/>
        <v>170</v>
      </c>
      <c r="V67" s="223">
        <v>170</v>
      </c>
      <c r="W67" s="223">
        <v>0</v>
      </c>
      <c r="X67" s="223">
        <f t="shared" si="41"/>
        <v>0</v>
      </c>
      <c r="Y67" s="223">
        <v>0</v>
      </c>
      <c r="Z67" s="223">
        <v>0</v>
      </c>
      <c r="AA67" s="225">
        <f t="shared" si="38"/>
        <v>-4</v>
      </c>
      <c r="AB67" s="225">
        <f t="shared" si="38"/>
        <v>-4</v>
      </c>
      <c r="AC67" s="225">
        <f t="shared" si="38"/>
        <v>0</v>
      </c>
      <c r="AD67" s="223">
        <f t="shared" si="39"/>
        <v>0</v>
      </c>
      <c r="AE67" s="223">
        <f t="shared" si="40"/>
        <v>0</v>
      </c>
      <c r="AF67" s="224">
        <f t="shared" si="40"/>
        <v>0</v>
      </c>
      <c r="AG67" s="222" t="s">
        <v>414</v>
      </c>
      <c r="AH67" s="200"/>
      <c r="AI67" s="81"/>
    </row>
    <row r="68" spans="1:35" s="82" customFormat="1" ht="34.5" customHeight="1">
      <c r="A68" s="334" t="s">
        <v>354</v>
      </c>
      <c r="B68" s="196" t="s">
        <v>118</v>
      </c>
      <c r="C68" s="225">
        <v>86</v>
      </c>
      <c r="D68" s="225">
        <v>86</v>
      </c>
      <c r="E68" s="225">
        <v>0</v>
      </c>
      <c r="F68" s="223">
        <v>0</v>
      </c>
      <c r="G68" s="223">
        <v>0</v>
      </c>
      <c r="H68" s="223">
        <v>0</v>
      </c>
      <c r="I68" s="223">
        <v>79</v>
      </c>
      <c r="J68" s="223">
        <v>79</v>
      </c>
      <c r="K68" s="223">
        <v>0</v>
      </c>
      <c r="L68" s="223">
        <v>0</v>
      </c>
      <c r="M68" s="223">
        <v>0</v>
      </c>
      <c r="N68" s="223">
        <v>0</v>
      </c>
      <c r="O68" s="223">
        <v>86</v>
      </c>
      <c r="P68" s="223">
        <v>86</v>
      </c>
      <c r="Q68" s="223">
        <v>0</v>
      </c>
      <c r="R68" s="223">
        <v>0</v>
      </c>
      <c r="S68" s="223">
        <v>0</v>
      </c>
      <c r="T68" s="223">
        <v>0</v>
      </c>
      <c r="U68" s="223">
        <f t="shared" si="37"/>
        <v>86</v>
      </c>
      <c r="V68" s="223">
        <v>86</v>
      </c>
      <c r="W68" s="223">
        <v>0</v>
      </c>
      <c r="X68" s="223">
        <f t="shared" si="41"/>
        <v>0</v>
      </c>
      <c r="Y68" s="223">
        <v>0</v>
      </c>
      <c r="Z68" s="223">
        <v>0</v>
      </c>
      <c r="AA68" s="225">
        <f t="shared" si="38"/>
        <v>0</v>
      </c>
      <c r="AB68" s="225">
        <f t="shared" si="38"/>
        <v>0</v>
      </c>
      <c r="AC68" s="225">
        <f t="shared" si="38"/>
        <v>0</v>
      </c>
      <c r="AD68" s="223">
        <f t="shared" si="39"/>
        <v>0</v>
      </c>
      <c r="AE68" s="223">
        <f t="shared" si="40"/>
        <v>0</v>
      </c>
      <c r="AF68" s="224">
        <f t="shared" si="40"/>
        <v>0</v>
      </c>
      <c r="AG68" s="222" t="s">
        <v>415</v>
      </c>
      <c r="AH68" s="200"/>
      <c r="AI68" s="81"/>
    </row>
    <row r="69" spans="1:35" s="82" customFormat="1" ht="34.5" customHeight="1">
      <c r="A69" s="334" t="s">
        <v>354</v>
      </c>
      <c r="B69" s="196" t="s">
        <v>119</v>
      </c>
      <c r="C69" s="225">
        <v>153</v>
      </c>
      <c r="D69" s="225">
        <v>153</v>
      </c>
      <c r="E69" s="225">
        <v>0</v>
      </c>
      <c r="F69" s="223">
        <v>0</v>
      </c>
      <c r="G69" s="223">
        <v>0</v>
      </c>
      <c r="H69" s="223">
        <v>0</v>
      </c>
      <c r="I69" s="223">
        <v>151</v>
      </c>
      <c r="J69" s="223">
        <v>151</v>
      </c>
      <c r="K69" s="223">
        <v>0</v>
      </c>
      <c r="L69" s="223">
        <v>0</v>
      </c>
      <c r="M69" s="223">
        <v>0</v>
      </c>
      <c r="N69" s="223">
        <v>0</v>
      </c>
      <c r="O69" s="223">
        <v>151</v>
      </c>
      <c r="P69" s="223">
        <v>151</v>
      </c>
      <c r="Q69" s="223">
        <v>0</v>
      </c>
      <c r="R69" s="223">
        <v>0</v>
      </c>
      <c r="S69" s="223">
        <v>0</v>
      </c>
      <c r="T69" s="223">
        <v>0</v>
      </c>
      <c r="U69" s="223">
        <f t="shared" si="37"/>
        <v>151</v>
      </c>
      <c r="V69" s="223">
        <v>151</v>
      </c>
      <c r="W69" s="223">
        <v>0</v>
      </c>
      <c r="X69" s="223">
        <f t="shared" si="41"/>
        <v>0</v>
      </c>
      <c r="Y69" s="223">
        <v>0</v>
      </c>
      <c r="Z69" s="223">
        <v>0</v>
      </c>
      <c r="AA69" s="225">
        <f t="shared" si="38"/>
        <v>-2</v>
      </c>
      <c r="AB69" s="225">
        <f t="shared" si="38"/>
        <v>-2</v>
      </c>
      <c r="AC69" s="225">
        <f t="shared" si="38"/>
        <v>0</v>
      </c>
      <c r="AD69" s="223">
        <f t="shared" si="39"/>
        <v>0</v>
      </c>
      <c r="AE69" s="223">
        <f t="shared" si="40"/>
        <v>0</v>
      </c>
      <c r="AF69" s="224">
        <f t="shared" si="40"/>
        <v>0</v>
      </c>
      <c r="AG69" s="222" t="s">
        <v>416</v>
      </c>
      <c r="AH69" s="200"/>
      <c r="AI69" s="81"/>
    </row>
    <row r="70" spans="1:35" s="82" customFormat="1" ht="26.25" customHeight="1">
      <c r="A70" s="334" t="s">
        <v>354</v>
      </c>
      <c r="B70" s="196" t="s">
        <v>120</v>
      </c>
      <c r="C70" s="225">
        <v>187</v>
      </c>
      <c r="D70" s="225">
        <v>187</v>
      </c>
      <c r="E70" s="225">
        <v>0</v>
      </c>
      <c r="F70" s="223">
        <v>0</v>
      </c>
      <c r="G70" s="223">
        <v>0</v>
      </c>
      <c r="H70" s="223">
        <v>0</v>
      </c>
      <c r="I70" s="223">
        <v>186</v>
      </c>
      <c r="J70" s="223">
        <v>186</v>
      </c>
      <c r="K70" s="223">
        <v>0</v>
      </c>
      <c r="L70" s="223">
        <v>0</v>
      </c>
      <c r="M70" s="223">
        <v>0</v>
      </c>
      <c r="N70" s="223">
        <v>0</v>
      </c>
      <c r="O70" s="223">
        <v>186</v>
      </c>
      <c r="P70" s="223">
        <v>186</v>
      </c>
      <c r="Q70" s="223">
        <v>0</v>
      </c>
      <c r="R70" s="223">
        <v>0</v>
      </c>
      <c r="S70" s="223">
        <v>0</v>
      </c>
      <c r="T70" s="223">
        <v>0</v>
      </c>
      <c r="U70" s="223">
        <f t="shared" si="37"/>
        <v>186</v>
      </c>
      <c r="V70" s="223">
        <v>186</v>
      </c>
      <c r="W70" s="223">
        <v>0</v>
      </c>
      <c r="X70" s="223">
        <f t="shared" si="41"/>
        <v>0</v>
      </c>
      <c r="Y70" s="223">
        <v>0</v>
      </c>
      <c r="Z70" s="223">
        <v>0</v>
      </c>
      <c r="AA70" s="225">
        <f t="shared" si="38"/>
        <v>-1</v>
      </c>
      <c r="AB70" s="225">
        <f t="shared" si="38"/>
        <v>-1</v>
      </c>
      <c r="AC70" s="225">
        <f t="shared" si="38"/>
        <v>0</v>
      </c>
      <c r="AD70" s="223">
        <f t="shared" si="39"/>
        <v>0</v>
      </c>
      <c r="AE70" s="223">
        <f t="shared" si="40"/>
        <v>0</v>
      </c>
      <c r="AF70" s="224">
        <f t="shared" si="40"/>
        <v>0</v>
      </c>
      <c r="AG70" s="222" t="s">
        <v>417</v>
      </c>
      <c r="AH70" s="200"/>
      <c r="AI70" s="81"/>
    </row>
    <row r="71" spans="1:35" s="82" customFormat="1" ht="60" customHeight="1">
      <c r="A71" s="335" t="s">
        <v>121</v>
      </c>
      <c r="B71" s="194" t="s">
        <v>122</v>
      </c>
      <c r="C71" s="220">
        <f>SUM(C72:C94)</f>
        <v>430</v>
      </c>
      <c r="D71" s="220">
        <f t="shared" ref="D71:AF71" si="42">SUM(D72:D94)</f>
        <v>402</v>
      </c>
      <c r="E71" s="220">
        <f t="shared" si="42"/>
        <v>28</v>
      </c>
      <c r="F71" s="221">
        <f t="shared" si="42"/>
        <v>26</v>
      </c>
      <c r="G71" s="221">
        <f t="shared" si="42"/>
        <v>24</v>
      </c>
      <c r="H71" s="221">
        <f t="shared" si="42"/>
        <v>2</v>
      </c>
      <c r="I71" s="221">
        <f t="shared" si="42"/>
        <v>391</v>
      </c>
      <c r="J71" s="221">
        <f t="shared" si="42"/>
        <v>367</v>
      </c>
      <c r="K71" s="221">
        <f t="shared" si="42"/>
        <v>24</v>
      </c>
      <c r="L71" s="221">
        <f t="shared" si="42"/>
        <v>19</v>
      </c>
      <c r="M71" s="221">
        <f t="shared" si="42"/>
        <v>17</v>
      </c>
      <c r="N71" s="221">
        <f t="shared" si="42"/>
        <v>2</v>
      </c>
      <c r="O71" s="221">
        <f t="shared" si="42"/>
        <v>430</v>
      </c>
      <c r="P71" s="221">
        <f t="shared" si="42"/>
        <v>402</v>
      </c>
      <c r="Q71" s="221">
        <f t="shared" si="42"/>
        <v>28</v>
      </c>
      <c r="R71" s="221">
        <f t="shared" si="42"/>
        <v>35</v>
      </c>
      <c r="S71" s="221">
        <f t="shared" si="42"/>
        <v>33</v>
      </c>
      <c r="T71" s="221">
        <f t="shared" si="42"/>
        <v>2</v>
      </c>
      <c r="U71" s="221">
        <f t="shared" si="42"/>
        <v>413</v>
      </c>
      <c r="V71" s="221">
        <f t="shared" si="42"/>
        <v>385</v>
      </c>
      <c r="W71" s="221">
        <f t="shared" si="42"/>
        <v>28</v>
      </c>
      <c r="X71" s="221">
        <f t="shared" si="42"/>
        <v>39</v>
      </c>
      <c r="Y71" s="221">
        <f t="shared" si="42"/>
        <v>37</v>
      </c>
      <c r="Z71" s="221">
        <f t="shared" si="42"/>
        <v>2</v>
      </c>
      <c r="AA71" s="220">
        <f>U71-C71</f>
        <v>-17</v>
      </c>
      <c r="AB71" s="220">
        <f>V71-D71</f>
        <v>-17</v>
      </c>
      <c r="AC71" s="220">
        <f t="shared" si="38"/>
        <v>0</v>
      </c>
      <c r="AD71" s="221">
        <f t="shared" ref="AD71" si="43">X71-F71</f>
        <v>13</v>
      </c>
      <c r="AE71" s="221">
        <f t="shared" si="40"/>
        <v>13</v>
      </c>
      <c r="AF71" s="221">
        <f t="shared" si="42"/>
        <v>0</v>
      </c>
      <c r="AG71" s="222"/>
      <c r="AH71" s="200"/>
      <c r="AI71" s="81"/>
    </row>
    <row r="72" spans="1:35" ht="123" customHeight="1">
      <c r="A72" s="336">
        <v>1</v>
      </c>
      <c r="B72" s="235" t="s">
        <v>123</v>
      </c>
      <c r="C72" s="223">
        <v>37</v>
      </c>
      <c r="D72" s="223">
        <v>33</v>
      </c>
      <c r="E72" s="223">
        <v>4</v>
      </c>
      <c r="F72" s="223">
        <v>3</v>
      </c>
      <c r="G72" s="223">
        <v>3</v>
      </c>
      <c r="H72" s="223">
        <v>0</v>
      </c>
      <c r="I72" s="223">
        <v>31</v>
      </c>
      <c r="J72" s="223">
        <v>27</v>
      </c>
      <c r="K72" s="223">
        <v>4</v>
      </c>
      <c r="L72" s="223">
        <v>3</v>
      </c>
      <c r="M72" s="223">
        <v>3</v>
      </c>
      <c r="N72" s="223">
        <v>0</v>
      </c>
      <c r="O72" s="223">
        <v>32</v>
      </c>
      <c r="P72" s="223">
        <v>28</v>
      </c>
      <c r="Q72" s="223">
        <v>4</v>
      </c>
      <c r="R72" s="223">
        <v>3</v>
      </c>
      <c r="S72" s="223">
        <v>3</v>
      </c>
      <c r="T72" s="223">
        <v>0</v>
      </c>
      <c r="U72" s="223">
        <f t="shared" ref="U72:U132" si="44">V72+W72</f>
        <v>32</v>
      </c>
      <c r="V72" s="223">
        <v>28</v>
      </c>
      <c r="W72" s="223">
        <v>4</v>
      </c>
      <c r="X72" s="223">
        <v>3</v>
      </c>
      <c r="Y72" s="223">
        <v>3</v>
      </c>
      <c r="Z72" s="223">
        <v>0</v>
      </c>
      <c r="AA72" s="223"/>
      <c r="AB72" s="223"/>
      <c r="AC72" s="223"/>
      <c r="AD72" s="223"/>
      <c r="AE72" s="223"/>
      <c r="AF72" s="224"/>
      <c r="AG72" s="200" t="s">
        <v>419</v>
      </c>
      <c r="AH72" s="262" t="s">
        <v>453</v>
      </c>
    </row>
    <row r="73" spans="1:35" s="82" customFormat="1" ht="20.25" customHeight="1">
      <c r="A73" s="337">
        <v>3</v>
      </c>
      <c r="B73" s="236" t="s">
        <v>124</v>
      </c>
      <c r="C73" s="225">
        <v>16</v>
      </c>
      <c r="D73" s="225">
        <v>14</v>
      </c>
      <c r="E73" s="225">
        <v>2</v>
      </c>
      <c r="F73" s="223">
        <v>0</v>
      </c>
      <c r="G73" s="223">
        <v>0</v>
      </c>
      <c r="H73" s="223">
        <v>0</v>
      </c>
      <c r="I73" s="223">
        <v>14</v>
      </c>
      <c r="J73" s="223">
        <v>12</v>
      </c>
      <c r="K73" s="223">
        <v>2</v>
      </c>
      <c r="L73" s="223">
        <v>0</v>
      </c>
      <c r="M73" s="223">
        <v>0</v>
      </c>
      <c r="N73" s="223">
        <v>0</v>
      </c>
      <c r="O73" s="223">
        <v>16</v>
      </c>
      <c r="P73" s="223">
        <v>14</v>
      </c>
      <c r="Q73" s="223">
        <v>2</v>
      </c>
      <c r="R73" s="223">
        <v>0</v>
      </c>
      <c r="S73" s="223">
        <v>0</v>
      </c>
      <c r="T73" s="223">
        <v>0</v>
      </c>
      <c r="U73" s="223">
        <v>16</v>
      </c>
      <c r="V73" s="223">
        <v>14</v>
      </c>
      <c r="W73" s="223">
        <v>2</v>
      </c>
      <c r="X73" s="223">
        <f t="shared" ref="X73:X94" si="45">Y73+Z73</f>
        <v>0</v>
      </c>
      <c r="Y73" s="223">
        <v>0</v>
      </c>
      <c r="Z73" s="223">
        <v>0</v>
      </c>
      <c r="AA73" s="225">
        <f t="shared" ref="AA73:AA94" si="46">U73-C73</f>
        <v>0</v>
      </c>
      <c r="AB73" s="225">
        <f t="shared" ref="AB73:AB94" si="47">V73-D73</f>
        <v>0</v>
      </c>
      <c r="AC73" s="225">
        <f t="shared" ref="AC73:AC94" si="48">W73-E73</f>
        <v>0</v>
      </c>
      <c r="AD73" s="223">
        <f t="shared" si="7"/>
        <v>0</v>
      </c>
      <c r="AE73" s="223">
        <f t="shared" ref="AE73:AE94" si="49">Y73-G73</f>
        <v>0</v>
      </c>
      <c r="AF73" s="224">
        <f t="shared" ref="AF73:AF94" si="50">Z73-H73</f>
        <v>0</v>
      </c>
      <c r="AG73" s="222"/>
      <c r="AH73" s="200"/>
      <c r="AI73" s="81"/>
    </row>
    <row r="74" spans="1:35" s="82" customFormat="1" ht="16.5" customHeight="1">
      <c r="A74" s="337">
        <v>4</v>
      </c>
      <c r="B74" s="236" t="s">
        <v>125</v>
      </c>
      <c r="C74" s="225">
        <v>22</v>
      </c>
      <c r="D74" s="225">
        <v>19</v>
      </c>
      <c r="E74" s="225">
        <v>3</v>
      </c>
      <c r="F74" s="223">
        <v>0</v>
      </c>
      <c r="G74" s="223">
        <v>0</v>
      </c>
      <c r="H74" s="223">
        <v>0</v>
      </c>
      <c r="I74" s="223">
        <v>22</v>
      </c>
      <c r="J74" s="223">
        <v>19</v>
      </c>
      <c r="K74" s="223">
        <v>3</v>
      </c>
      <c r="L74" s="223">
        <v>0</v>
      </c>
      <c r="M74" s="223">
        <v>0</v>
      </c>
      <c r="N74" s="223">
        <v>0</v>
      </c>
      <c r="O74" s="223">
        <v>22</v>
      </c>
      <c r="P74" s="223">
        <v>19</v>
      </c>
      <c r="Q74" s="223">
        <v>3</v>
      </c>
      <c r="R74" s="223">
        <v>0</v>
      </c>
      <c r="S74" s="223">
        <v>0</v>
      </c>
      <c r="T74" s="223">
        <v>0</v>
      </c>
      <c r="U74" s="223">
        <f t="shared" si="44"/>
        <v>22</v>
      </c>
      <c r="V74" s="223">
        <v>19</v>
      </c>
      <c r="W74" s="223">
        <v>3</v>
      </c>
      <c r="X74" s="223">
        <f t="shared" si="45"/>
        <v>0</v>
      </c>
      <c r="Y74" s="223">
        <v>0</v>
      </c>
      <c r="Z74" s="223">
        <v>0</v>
      </c>
      <c r="AA74" s="225">
        <f t="shared" si="46"/>
        <v>0</v>
      </c>
      <c r="AB74" s="225">
        <f t="shared" si="47"/>
        <v>0</v>
      </c>
      <c r="AC74" s="225">
        <f t="shared" si="48"/>
        <v>0</v>
      </c>
      <c r="AD74" s="223">
        <f t="shared" si="7"/>
        <v>0</v>
      </c>
      <c r="AE74" s="223">
        <f t="shared" si="49"/>
        <v>0</v>
      </c>
      <c r="AF74" s="224">
        <f t="shared" si="50"/>
        <v>0</v>
      </c>
      <c r="AG74" s="222"/>
      <c r="AH74" s="200"/>
      <c r="AI74" s="81"/>
    </row>
    <row r="75" spans="1:35" s="82" customFormat="1" ht="42.75" customHeight="1">
      <c r="A75" s="337">
        <v>5</v>
      </c>
      <c r="B75" s="237" t="s">
        <v>294</v>
      </c>
      <c r="C75" s="223">
        <f>SUM(D75:E75)</f>
        <v>40</v>
      </c>
      <c r="D75" s="223">
        <v>38</v>
      </c>
      <c r="E75" s="223">
        <v>2</v>
      </c>
      <c r="F75" s="223">
        <f>SUM(G75:H75)</f>
        <v>0</v>
      </c>
      <c r="G75" s="223">
        <v>0</v>
      </c>
      <c r="H75" s="223">
        <v>0</v>
      </c>
      <c r="I75" s="223">
        <f>SUM(J75:K75)</f>
        <v>38</v>
      </c>
      <c r="J75" s="223">
        <v>36</v>
      </c>
      <c r="K75" s="223">
        <v>2</v>
      </c>
      <c r="L75" s="223">
        <f>SUM(M75:N75)</f>
        <v>0</v>
      </c>
      <c r="M75" s="223">
        <v>0</v>
      </c>
      <c r="N75" s="223">
        <v>0</v>
      </c>
      <c r="O75" s="223">
        <f>SUM(P75:Q75)</f>
        <v>40</v>
      </c>
      <c r="P75" s="223">
        <v>38</v>
      </c>
      <c r="Q75" s="223">
        <v>2</v>
      </c>
      <c r="R75" s="223">
        <f>SUM(S75:T75)</f>
        <v>0</v>
      </c>
      <c r="S75" s="223">
        <v>0</v>
      </c>
      <c r="T75" s="223">
        <v>0</v>
      </c>
      <c r="U75" s="223">
        <f t="shared" si="44"/>
        <v>39</v>
      </c>
      <c r="V75" s="223">
        <v>37</v>
      </c>
      <c r="W75" s="223">
        <v>2</v>
      </c>
      <c r="X75" s="223">
        <f t="shared" si="45"/>
        <v>0</v>
      </c>
      <c r="Y75" s="223">
        <v>0</v>
      </c>
      <c r="Z75" s="223">
        <v>0</v>
      </c>
      <c r="AA75" s="225">
        <f t="shared" si="46"/>
        <v>-1</v>
      </c>
      <c r="AB75" s="225">
        <f t="shared" si="47"/>
        <v>-1</v>
      </c>
      <c r="AC75" s="225">
        <f t="shared" si="48"/>
        <v>0</v>
      </c>
      <c r="AD75" s="223">
        <f t="shared" si="7"/>
        <v>0</v>
      </c>
      <c r="AE75" s="223">
        <f t="shared" si="49"/>
        <v>0</v>
      </c>
      <c r="AF75" s="224">
        <f t="shared" si="50"/>
        <v>0</v>
      </c>
      <c r="AG75" s="222" t="s">
        <v>394</v>
      </c>
      <c r="AH75" s="200"/>
      <c r="AI75" s="81"/>
    </row>
    <row r="76" spans="1:35" s="82" customFormat="1" ht="36" customHeight="1">
      <c r="A76" s="337">
        <v>6</v>
      </c>
      <c r="B76" s="238" t="s">
        <v>126</v>
      </c>
      <c r="C76" s="223">
        <f>SUM(D76:E76)</f>
        <v>15</v>
      </c>
      <c r="D76" s="223">
        <v>13</v>
      </c>
      <c r="E76" s="223">
        <v>2</v>
      </c>
      <c r="F76" s="223">
        <f>SUM(G76:H76)</f>
        <v>0</v>
      </c>
      <c r="G76" s="223">
        <v>0</v>
      </c>
      <c r="H76" s="223">
        <v>0</v>
      </c>
      <c r="I76" s="223">
        <f>SUM(J76:K76)</f>
        <v>12</v>
      </c>
      <c r="J76" s="223">
        <v>10</v>
      </c>
      <c r="K76" s="223">
        <v>2</v>
      </c>
      <c r="L76" s="223">
        <f>SUM(M76:N76)</f>
        <v>0</v>
      </c>
      <c r="M76" s="223">
        <v>0</v>
      </c>
      <c r="N76" s="223">
        <v>0</v>
      </c>
      <c r="O76" s="223">
        <f>SUM(P76:Q76)</f>
        <v>15</v>
      </c>
      <c r="P76" s="223">
        <v>13</v>
      </c>
      <c r="Q76" s="223">
        <v>2</v>
      </c>
      <c r="R76" s="223">
        <f>SUM(S76:T76)</f>
        <v>0</v>
      </c>
      <c r="S76" s="223">
        <v>0</v>
      </c>
      <c r="T76" s="223">
        <v>0</v>
      </c>
      <c r="U76" s="223">
        <f t="shared" si="44"/>
        <v>15</v>
      </c>
      <c r="V76" s="223">
        <v>13</v>
      </c>
      <c r="W76" s="223">
        <v>2</v>
      </c>
      <c r="X76" s="223">
        <f t="shared" si="45"/>
        <v>0</v>
      </c>
      <c r="Y76" s="223">
        <v>0</v>
      </c>
      <c r="Z76" s="223">
        <v>0</v>
      </c>
      <c r="AA76" s="225">
        <f t="shared" si="46"/>
        <v>0</v>
      </c>
      <c r="AB76" s="225">
        <f t="shared" si="47"/>
        <v>0</v>
      </c>
      <c r="AC76" s="225">
        <f t="shared" si="48"/>
        <v>0</v>
      </c>
      <c r="AD76" s="223">
        <f t="shared" ref="AD76:AD140" si="51">AE76+AF76</f>
        <v>0</v>
      </c>
      <c r="AE76" s="223">
        <f t="shared" si="49"/>
        <v>0</v>
      </c>
      <c r="AF76" s="224">
        <f t="shared" si="50"/>
        <v>0</v>
      </c>
      <c r="AG76" s="222"/>
      <c r="AH76" s="200"/>
      <c r="AI76" s="81"/>
    </row>
    <row r="77" spans="1:35" s="82" customFormat="1" ht="30.75" customHeight="1">
      <c r="A77" s="337">
        <v>7</v>
      </c>
      <c r="B77" s="236" t="s">
        <v>127</v>
      </c>
      <c r="C77" s="223">
        <f>SUM(D77:E77)</f>
        <v>8</v>
      </c>
      <c r="D77" s="223">
        <v>5</v>
      </c>
      <c r="E77" s="223">
        <v>3</v>
      </c>
      <c r="F77" s="223">
        <f>SUM(G77:H77)</f>
        <v>0</v>
      </c>
      <c r="G77" s="223">
        <v>0</v>
      </c>
      <c r="H77" s="223">
        <v>0</v>
      </c>
      <c r="I77" s="223">
        <f>SUM(J77:K77)</f>
        <v>8</v>
      </c>
      <c r="J77" s="223">
        <v>5</v>
      </c>
      <c r="K77" s="223">
        <v>3</v>
      </c>
      <c r="L77" s="223">
        <f>SUM(M77:N77)</f>
        <v>0</v>
      </c>
      <c r="M77" s="223">
        <v>0</v>
      </c>
      <c r="N77" s="223">
        <v>0</v>
      </c>
      <c r="O77" s="223">
        <f>SUM(P77:Q77)</f>
        <v>8</v>
      </c>
      <c r="P77" s="223">
        <v>5</v>
      </c>
      <c r="Q77" s="223">
        <v>3</v>
      </c>
      <c r="R77" s="223">
        <f>SUM(S77:T77)</f>
        <v>0</v>
      </c>
      <c r="S77" s="223">
        <v>0</v>
      </c>
      <c r="T77" s="223">
        <v>0</v>
      </c>
      <c r="U77" s="223">
        <f t="shared" si="44"/>
        <v>8</v>
      </c>
      <c r="V77" s="223">
        <v>5</v>
      </c>
      <c r="W77" s="223">
        <v>3</v>
      </c>
      <c r="X77" s="223">
        <f t="shared" si="45"/>
        <v>0</v>
      </c>
      <c r="Y77" s="223">
        <v>0</v>
      </c>
      <c r="Z77" s="223">
        <v>0</v>
      </c>
      <c r="AA77" s="225">
        <f t="shared" si="46"/>
        <v>0</v>
      </c>
      <c r="AB77" s="225">
        <f t="shared" si="47"/>
        <v>0</v>
      </c>
      <c r="AC77" s="225">
        <f t="shared" si="48"/>
        <v>0</v>
      </c>
      <c r="AD77" s="223">
        <f t="shared" si="51"/>
        <v>0</v>
      </c>
      <c r="AE77" s="223">
        <f t="shared" si="49"/>
        <v>0</v>
      </c>
      <c r="AF77" s="224">
        <f t="shared" si="50"/>
        <v>0</v>
      </c>
      <c r="AG77" s="222"/>
      <c r="AH77" s="200"/>
      <c r="AI77" s="81"/>
    </row>
    <row r="78" spans="1:35" s="82" customFormat="1" ht="42.75" customHeight="1">
      <c r="A78" s="337">
        <v>8</v>
      </c>
      <c r="B78" s="238" t="s">
        <v>296</v>
      </c>
      <c r="C78" s="223">
        <f>SUM(D78:E78)</f>
        <v>7</v>
      </c>
      <c r="D78" s="223">
        <v>5</v>
      </c>
      <c r="E78" s="223">
        <v>2</v>
      </c>
      <c r="F78" s="223">
        <f>SUM(G78:H78)</f>
        <v>0</v>
      </c>
      <c r="G78" s="223">
        <v>0</v>
      </c>
      <c r="H78" s="223">
        <v>0</v>
      </c>
      <c r="I78" s="223">
        <f>SUM(J78:K78)</f>
        <v>5</v>
      </c>
      <c r="J78" s="223">
        <v>4</v>
      </c>
      <c r="K78" s="223">
        <v>1</v>
      </c>
      <c r="L78" s="223">
        <f>SUM(M78:N78)</f>
        <v>0</v>
      </c>
      <c r="M78" s="223">
        <v>0</v>
      </c>
      <c r="N78" s="223">
        <v>0</v>
      </c>
      <c r="O78" s="223">
        <f>SUM(P78:Q78)</f>
        <v>7</v>
      </c>
      <c r="P78" s="223">
        <v>5</v>
      </c>
      <c r="Q78" s="223">
        <v>2</v>
      </c>
      <c r="R78" s="223">
        <f>SUM(S78:T78)</f>
        <v>0</v>
      </c>
      <c r="S78" s="223">
        <v>0</v>
      </c>
      <c r="T78" s="223">
        <v>0</v>
      </c>
      <c r="U78" s="223">
        <f t="shared" si="44"/>
        <v>7</v>
      </c>
      <c r="V78" s="223">
        <v>5</v>
      </c>
      <c r="W78" s="223">
        <v>2</v>
      </c>
      <c r="X78" s="223">
        <f t="shared" si="45"/>
        <v>0</v>
      </c>
      <c r="Y78" s="223">
        <v>0</v>
      </c>
      <c r="Z78" s="223">
        <v>0</v>
      </c>
      <c r="AA78" s="225">
        <f t="shared" si="46"/>
        <v>0</v>
      </c>
      <c r="AB78" s="225">
        <f t="shared" si="47"/>
        <v>0</v>
      </c>
      <c r="AC78" s="225">
        <f t="shared" si="48"/>
        <v>0</v>
      </c>
      <c r="AD78" s="223">
        <f t="shared" si="51"/>
        <v>0</v>
      </c>
      <c r="AE78" s="223">
        <f t="shared" si="49"/>
        <v>0</v>
      </c>
      <c r="AF78" s="224">
        <f t="shared" si="50"/>
        <v>0</v>
      </c>
      <c r="AG78" s="222"/>
      <c r="AH78" s="200"/>
      <c r="AI78" s="81"/>
    </row>
    <row r="79" spans="1:35" s="82" customFormat="1" ht="42.75" customHeight="1">
      <c r="A79" s="337">
        <v>9</v>
      </c>
      <c r="B79" s="72" t="s">
        <v>295</v>
      </c>
      <c r="C79" s="223">
        <f>SUM(D79:E79)</f>
        <v>31</v>
      </c>
      <c r="D79" s="223">
        <v>26</v>
      </c>
      <c r="E79" s="223">
        <v>5</v>
      </c>
      <c r="F79" s="223">
        <f>SUM(G79:H79)</f>
        <v>1</v>
      </c>
      <c r="G79" s="223">
        <v>1</v>
      </c>
      <c r="H79" s="223">
        <v>0</v>
      </c>
      <c r="I79" s="223">
        <f>SUM(J79:K79)</f>
        <v>27</v>
      </c>
      <c r="J79" s="223">
        <v>22</v>
      </c>
      <c r="K79" s="223">
        <v>5</v>
      </c>
      <c r="L79" s="223">
        <f>SUM(M79:N79)</f>
        <v>1</v>
      </c>
      <c r="M79" s="223">
        <v>1</v>
      </c>
      <c r="N79" s="223">
        <v>0</v>
      </c>
      <c r="O79" s="223">
        <f>SUM(P79:Q79)</f>
        <v>31</v>
      </c>
      <c r="P79" s="223">
        <v>26</v>
      </c>
      <c r="Q79" s="223">
        <v>5</v>
      </c>
      <c r="R79" s="223">
        <f>SUM(S79:T79)</f>
        <v>1</v>
      </c>
      <c r="S79" s="223">
        <v>1</v>
      </c>
      <c r="T79" s="223">
        <v>0</v>
      </c>
      <c r="U79" s="223">
        <f t="shared" si="44"/>
        <v>30</v>
      </c>
      <c r="V79" s="223">
        <v>25</v>
      </c>
      <c r="W79" s="223">
        <v>5</v>
      </c>
      <c r="X79" s="223">
        <f t="shared" si="45"/>
        <v>2</v>
      </c>
      <c r="Y79" s="223">
        <v>2</v>
      </c>
      <c r="Z79" s="223">
        <v>0</v>
      </c>
      <c r="AA79" s="225">
        <f t="shared" si="46"/>
        <v>-1</v>
      </c>
      <c r="AB79" s="225">
        <f t="shared" si="47"/>
        <v>-1</v>
      </c>
      <c r="AC79" s="225">
        <f t="shared" si="48"/>
        <v>0</v>
      </c>
      <c r="AD79" s="223">
        <f t="shared" si="51"/>
        <v>1</v>
      </c>
      <c r="AE79" s="223">
        <f t="shared" si="49"/>
        <v>1</v>
      </c>
      <c r="AF79" s="224">
        <f t="shared" si="50"/>
        <v>0</v>
      </c>
      <c r="AG79" s="222" t="s">
        <v>383</v>
      </c>
      <c r="AH79" s="200"/>
      <c r="AI79" s="81"/>
    </row>
    <row r="80" spans="1:35" s="82" customFormat="1" ht="42.75" customHeight="1">
      <c r="A80" s="337">
        <v>10</v>
      </c>
      <c r="B80" s="236" t="s">
        <v>128</v>
      </c>
      <c r="C80" s="223">
        <f>D80+E80</f>
        <v>3</v>
      </c>
      <c r="D80" s="223">
        <v>3</v>
      </c>
      <c r="E80" s="223">
        <v>0</v>
      </c>
      <c r="F80" s="223">
        <f>G80+H80</f>
        <v>6</v>
      </c>
      <c r="G80" s="223">
        <v>4</v>
      </c>
      <c r="H80" s="223">
        <v>2</v>
      </c>
      <c r="I80" s="223">
        <f>J80+K80</f>
        <v>3</v>
      </c>
      <c r="J80" s="223">
        <v>3</v>
      </c>
      <c r="K80" s="223">
        <v>0</v>
      </c>
      <c r="L80" s="223">
        <f>M80+N80</f>
        <v>6</v>
      </c>
      <c r="M80" s="223">
        <v>4</v>
      </c>
      <c r="N80" s="223">
        <v>2</v>
      </c>
      <c r="O80" s="223">
        <f>P80+Q80</f>
        <v>6</v>
      </c>
      <c r="P80" s="223">
        <v>6</v>
      </c>
      <c r="Q80" s="223">
        <v>0</v>
      </c>
      <c r="R80" s="223">
        <v>16</v>
      </c>
      <c r="S80" s="223">
        <v>14</v>
      </c>
      <c r="T80" s="223">
        <v>2</v>
      </c>
      <c r="U80" s="223">
        <f>V80+W80</f>
        <v>2</v>
      </c>
      <c r="V80" s="223">
        <v>2</v>
      </c>
      <c r="W80" s="223">
        <v>0</v>
      </c>
      <c r="X80" s="223">
        <f t="shared" si="45"/>
        <v>17</v>
      </c>
      <c r="Y80" s="223">
        <v>15</v>
      </c>
      <c r="Z80" s="223">
        <v>2</v>
      </c>
      <c r="AA80" s="225">
        <f t="shared" si="46"/>
        <v>-1</v>
      </c>
      <c r="AB80" s="225">
        <f t="shared" si="47"/>
        <v>-1</v>
      </c>
      <c r="AC80" s="225">
        <f t="shared" si="48"/>
        <v>0</v>
      </c>
      <c r="AD80" s="223">
        <f t="shared" si="51"/>
        <v>11</v>
      </c>
      <c r="AE80" s="223">
        <f t="shared" si="49"/>
        <v>11</v>
      </c>
      <c r="AF80" s="224">
        <f t="shared" si="50"/>
        <v>0</v>
      </c>
      <c r="AG80" s="222" t="s">
        <v>401</v>
      </c>
      <c r="AH80" s="200"/>
      <c r="AI80" s="81"/>
    </row>
    <row r="81" spans="1:35" s="82" customFormat="1" ht="39" customHeight="1">
      <c r="A81" s="337">
        <v>11</v>
      </c>
      <c r="B81" s="236" t="s">
        <v>129</v>
      </c>
      <c r="C81" s="225">
        <v>4</v>
      </c>
      <c r="D81" s="225">
        <v>4</v>
      </c>
      <c r="E81" s="225">
        <v>0</v>
      </c>
      <c r="F81" s="223">
        <v>3</v>
      </c>
      <c r="G81" s="223">
        <v>3</v>
      </c>
      <c r="H81" s="223">
        <v>0</v>
      </c>
      <c r="I81" s="223">
        <v>4</v>
      </c>
      <c r="J81" s="223">
        <v>4</v>
      </c>
      <c r="K81" s="223">
        <v>0</v>
      </c>
      <c r="L81" s="223">
        <v>3</v>
      </c>
      <c r="M81" s="223">
        <v>3</v>
      </c>
      <c r="N81" s="223">
        <v>0</v>
      </c>
      <c r="O81" s="223">
        <v>4</v>
      </c>
      <c r="P81" s="223">
        <v>4</v>
      </c>
      <c r="Q81" s="223">
        <v>0</v>
      </c>
      <c r="R81" s="223">
        <v>3</v>
      </c>
      <c r="S81" s="223">
        <v>3</v>
      </c>
      <c r="T81" s="223">
        <v>0</v>
      </c>
      <c r="U81" s="223">
        <f t="shared" si="44"/>
        <v>4</v>
      </c>
      <c r="V81" s="223">
        <v>4</v>
      </c>
      <c r="W81" s="223">
        <v>0</v>
      </c>
      <c r="X81" s="223">
        <f t="shared" si="45"/>
        <v>3</v>
      </c>
      <c r="Y81" s="223">
        <v>3</v>
      </c>
      <c r="Z81" s="223"/>
      <c r="AA81" s="225">
        <f t="shared" si="46"/>
        <v>0</v>
      </c>
      <c r="AB81" s="225">
        <f t="shared" si="47"/>
        <v>0</v>
      </c>
      <c r="AC81" s="225">
        <f t="shared" si="48"/>
        <v>0</v>
      </c>
      <c r="AD81" s="223">
        <f t="shared" si="51"/>
        <v>0</v>
      </c>
      <c r="AE81" s="223">
        <f t="shared" si="49"/>
        <v>0</v>
      </c>
      <c r="AF81" s="224">
        <f t="shared" si="50"/>
        <v>0</v>
      </c>
      <c r="AG81" s="222"/>
      <c r="AH81" s="200"/>
      <c r="AI81" s="81"/>
    </row>
    <row r="82" spans="1:35" s="82" customFormat="1" ht="51.75" customHeight="1">
      <c r="A82" s="337">
        <v>12</v>
      </c>
      <c r="B82" s="236" t="s">
        <v>130</v>
      </c>
      <c r="C82" s="225">
        <v>14</v>
      </c>
      <c r="D82" s="225">
        <v>14</v>
      </c>
      <c r="E82" s="225">
        <v>0</v>
      </c>
      <c r="F82" s="223">
        <v>0</v>
      </c>
      <c r="G82" s="223">
        <v>0</v>
      </c>
      <c r="H82" s="223">
        <v>0</v>
      </c>
      <c r="I82" s="223">
        <v>12</v>
      </c>
      <c r="J82" s="223">
        <v>12</v>
      </c>
      <c r="K82" s="223">
        <v>0</v>
      </c>
      <c r="L82" s="223">
        <v>0</v>
      </c>
      <c r="M82" s="223">
        <v>0</v>
      </c>
      <c r="N82" s="223">
        <v>0</v>
      </c>
      <c r="O82" s="223">
        <v>17</v>
      </c>
      <c r="P82" s="223">
        <v>17</v>
      </c>
      <c r="Q82" s="223">
        <v>0</v>
      </c>
      <c r="R82" s="223">
        <v>0</v>
      </c>
      <c r="S82" s="223">
        <v>0</v>
      </c>
      <c r="T82" s="223">
        <v>0</v>
      </c>
      <c r="U82" s="223">
        <f t="shared" si="44"/>
        <v>14</v>
      </c>
      <c r="V82" s="223">
        <v>14</v>
      </c>
      <c r="W82" s="223">
        <v>0</v>
      </c>
      <c r="X82" s="223">
        <f t="shared" si="45"/>
        <v>0</v>
      </c>
      <c r="Y82" s="223">
        <v>0</v>
      </c>
      <c r="Z82" s="223">
        <v>0</v>
      </c>
      <c r="AA82" s="225">
        <f t="shared" si="46"/>
        <v>0</v>
      </c>
      <c r="AB82" s="225">
        <f t="shared" si="47"/>
        <v>0</v>
      </c>
      <c r="AC82" s="225">
        <f t="shared" si="48"/>
        <v>0</v>
      </c>
      <c r="AD82" s="223">
        <f t="shared" si="51"/>
        <v>0</v>
      </c>
      <c r="AE82" s="223">
        <f t="shared" si="49"/>
        <v>0</v>
      </c>
      <c r="AF82" s="224">
        <f t="shared" si="50"/>
        <v>0</v>
      </c>
      <c r="AG82" s="222"/>
      <c r="AH82" s="200"/>
      <c r="AI82" s="81"/>
    </row>
    <row r="83" spans="1:35" s="82" customFormat="1" ht="51.75" customHeight="1">
      <c r="A83" s="337">
        <v>13</v>
      </c>
      <c r="B83" s="236" t="s">
        <v>131</v>
      </c>
      <c r="C83" s="225">
        <v>15</v>
      </c>
      <c r="D83" s="225">
        <v>15</v>
      </c>
      <c r="E83" s="225">
        <v>0</v>
      </c>
      <c r="F83" s="223">
        <v>1</v>
      </c>
      <c r="G83" s="223">
        <v>1</v>
      </c>
      <c r="H83" s="223">
        <v>0</v>
      </c>
      <c r="I83" s="223">
        <v>14</v>
      </c>
      <c r="J83" s="223">
        <v>14</v>
      </c>
      <c r="K83" s="223">
        <v>0</v>
      </c>
      <c r="L83" s="223">
        <v>0</v>
      </c>
      <c r="M83" s="223">
        <v>0</v>
      </c>
      <c r="N83" s="223">
        <v>0</v>
      </c>
      <c r="O83" s="223">
        <v>15</v>
      </c>
      <c r="P83" s="223">
        <v>15</v>
      </c>
      <c r="Q83" s="223">
        <v>0</v>
      </c>
      <c r="R83" s="223">
        <v>1</v>
      </c>
      <c r="S83" s="223">
        <v>1</v>
      </c>
      <c r="T83" s="223">
        <v>0</v>
      </c>
      <c r="U83" s="223">
        <f t="shared" si="44"/>
        <v>15</v>
      </c>
      <c r="V83" s="223">
        <v>15</v>
      </c>
      <c r="W83" s="223">
        <v>0</v>
      </c>
      <c r="X83" s="223">
        <f t="shared" si="45"/>
        <v>1</v>
      </c>
      <c r="Y83" s="223">
        <v>1</v>
      </c>
      <c r="Z83" s="223">
        <v>0</v>
      </c>
      <c r="AA83" s="225">
        <f t="shared" si="46"/>
        <v>0</v>
      </c>
      <c r="AB83" s="225">
        <f t="shared" si="47"/>
        <v>0</v>
      </c>
      <c r="AC83" s="225">
        <f t="shared" si="48"/>
        <v>0</v>
      </c>
      <c r="AD83" s="223">
        <f t="shared" si="51"/>
        <v>0</v>
      </c>
      <c r="AE83" s="223">
        <f t="shared" si="49"/>
        <v>0</v>
      </c>
      <c r="AF83" s="224">
        <f t="shared" si="50"/>
        <v>0</v>
      </c>
      <c r="AG83" s="222"/>
      <c r="AH83" s="200"/>
      <c r="AI83" s="81"/>
    </row>
    <row r="84" spans="1:35" s="82" customFormat="1" ht="51.75" customHeight="1">
      <c r="A84" s="337">
        <v>14</v>
      </c>
      <c r="B84" s="236" t="s">
        <v>301</v>
      </c>
      <c r="C84" s="225">
        <v>18</v>
      </c>
      <c r="D84" s="225">
        <v>17</v>
      </c>
      <c r="E84" s="225">
        <v>1</v>
      </c>
      <c r="F84" s="223">
        <v>2</v>
      </c>
      <c r="G84" s="223">
        <v>2</v>
      </c>
      <c r="H84" s="223">
        <v>0</v>
      </c>
      <c r="I84" s="223">
        <v>18</v>
      </c>
      <c r="J84" s="223">
        <v>17</v>
      </c>
      <c r="K84" s="229">
        <v>1</v>
      </c>
      <c r="L84" s="223">
        <v>1</v>
      </c>
      <c r="M84" s="223">
        <v>1</v>
      </c>
      <c r="N84" s="223">
        <v>0</v>
      </c>
      <c r="O84" s="223">
        <v>18</v>
      </c>
      <c r="P84" s="223">
        <v>17</v>
      </c>
      <c r="Q84" s="223">
        <v>1</v>
      </c>
      <c r="R84" s="223">
        <v>2</v>
      </c>
      <c r="S84" s="223">
        <v>2</v>
      </c>
      <c r="T84" s="223"/>
      <c r="U84" s="223">
        <f t="shared" si="44"/>
        <v>18</v>
      </c>
      <c r="V84" s="223">
        <v>17</v>
      </c>
      <c r="W84" s="223">
        <v>1</v>
      </c>
      <c r="X84" s="223">
        <f t="shared" si="45"/>
        <v>2</v>
      </c>
      <c r="Y84" s="223">
        <v>2</v>
      </c>
      <c r="Z84" s="223">
        <v>0</v>
      </c>
      <c r="AA84" s="225">
        <f t="shared" si="46"/>
        <v>0</v>
      </c>
      <c r="AB84" s="225">
        <f t="shared" si="47"/>
        <v>0</v>
      </c>
      <c r="AC84" s="225">
        <f t="shared" si="48"/>
        <v>0</v>
      </c>
      <c r="AD84" s="223">
        <f t="shared" si="51"/>
        <v>0</v>
      </c>
      <c r="AE84" s="223">
        <f t="shared" si="49"/>
        <v>0</v>
      </c>
      <c r="AF84" s="224">
        <f t="shared" si="50"/>
        <v>0</v>
      </c>
      <c r="AG84" s="222"/>
      <c r="AH84" s="200"/>
      <c r="AI84" s="81"/>
    </row>
    <row r="85" spans="1:35" s="82" customFormat="1" ht="51.75" customHeight="1">
      <c r="A85" s="337">
        <v>15</v>
      </c>
      <c r="B85" s="236" t="s">
        <v>132</v>
      </c>
      <c r="C85" s="225">
        <v>25</v>
      </c>
      <c r="D85" s="225">
        <v>25</v>
      </c>
      <c r="E85" s="225">
        <v>0</v>
      </c>
      <c r="F85" s="223">
        <v>2</v>
      </c>
      <c r="G85" s="223">
        <v>2</v>
      </c>
      <c r="H85" s="223">
        <v>0</v>
      </c>
      <c r="I85" s="223">
        <v>25</v>
      </c>
      <c r="J85" s="223">
        <v>25</v>
      </c>
      <c r="K85" s="223">
        <v>0</v>
      </c>
      <c r="L85" s="223">
        <v>0</v>
      </c>
      <c r="M85" s="223">
        <v>0</v>
      </c>
      <c r="N85" s="223">
        <v>0</v>
      </c>
      <c r="O85" s="223">
        <v>25</v>
      </c>
      <c r="P85" s="223">
        <v>25</v>
      </c>
      <c r="Q85" s="223">
        <v>0</v>
      </c>
      <c r="R85" s="223">
        <v>2</v>
      </c>
      <c r="S85" s="223">
        <v>2</v>
      </c>
      <c r="T85" s="223">
        <v>0</v>
      </c>
      <c r="U85" s="223">
        <f t="shared" si="44"/>
        <v>25</v>
      </c>
      <c r="V85" s="223">
        <v>25</v>
      </c>
      <c r="W85" s="223">
        <v>0</v>
      </c>
      <c r="X85" s="223">
        <f t="shared" si="45"/>
        <v>2</v>
      </c>
      <c r="Y85" s="223">
        <v>2</v>
      </c>
      <c r="Z85" s="223">
        <v>0</v>
      </c>
      <c r="AA85" s="225">
        <f t="shared" si="46"/>
        <v>0</v>
      </c>
      <c r="AB85" s="225">
        <f t="shared" si="47"/>
        <v>0</v>
      </c>
      <c r="AC85" s="225">
        <f t="shared" si="48"/>
        <v>0</v>
      </c>
      <c r="AD85" s="223">
        <f t="shared" si="51"/>
        <v>0</v>
      </c>
      <c r="AE85" s="223">
        <f t="shared" si="49"/>
        <v>0</v>
      </c>
      <c r="AF85" s="224">
        <f t="shared" si="50"/>
        <v>0</v>
      </c>
      <c r="AG85" s="222"/>
      <c r="AH85" s="200"/>
      <c r="AI85" s="81"/>
    </row>
    <row r="86" spans="1:35" s="82" customFormat="1" ht="51.75" customHeight="1">
      <c r="A86" s="337">
        <v>16</v>
      </c>
      <c r="B86" s="236" t="s">
        <v>133</v>
      </c>
      <c r="C86" s="225">
        <v>20</v>
      </c>
      <c r="D86" s="225">
        <v>20</v>
      </c>
      <c r="E86" s="225">
        <v>0</v>
      </c>
      <c r="F86" s="223">
        <v>2</v>
      </c>
      <c r="G86" s="223">
        <v>2</v>
      </c>
      <c r="H86" s="223">
        <v>0</v>
      </c>
      <c r="I86" s="223">
        <v>20</v>
      </c>
      <c r="J86" s="223">
        <v>20</v>
      </c>
      <c r="K86" s="223">
        <v>0</v>
      </c>
      <c r="L86" s="223">
        <v>2</v>
      </c>
      <c r="M86" s="223">
        <v>2</v>
      </c>
      <c r="N86" s="223">
        <v>0</v>
      </c>
      <c r="O86" s="223">
        <v>20</v>
      </c>
      <c r="P86" s="223">
        <v>20</v>
      </c>
      <c r="Q86" s="223">
        <v>0</v>
      </c>
      <c r="R86" s="223">
        <v>2</v>
      </c>
      <c r="S86" s="223">
        <v>2</v>
      </c>
      <c r="T86" s="223">
        <v>0</v>
      </c>
      <c r="U86" s="223">
        <f t="shared" si="44"/>
        <v>20</v>
      </c>
      <c r="V86" s="223">
        <v>20</v>
      </c>
      <c r="W86" s="223">
        <v>0</v>
      </c>
      <c r="X86" s="223">
        <f t="shared" si="45"/>
        <v>2</v>
      </c>
      <c r="Y86" s="223">
        <v>2</v>
      </c>
      <c r="Z86" s="223">
        <v>0</v>
      </c>
      <c r="AA86" s="225">
        <f t="shared" si="46"/>
        <v>0</v>
      </c>
      <c r="AB86" s="225">
        <f t="shared" si="47"/>
        <v>0</v>
      </c>
      <c r="AC86" s="225">
        <f t="shared" si="48"/>
        <v>0</v>
      </c>
      <c r="AD86" s="223">
        <f t="shared" si="51"/>
        <v>0</v>
      </c>
      <c r="AE86" s="223">
        <f t="shared" si="49"/>
        <v>0</v>
      </c>
      <c r="AF86" s="224">
        <f t="shared" si="50"/>
        <v>0</v>
      </c>
      <c r="AG86" s="222"/>
      <c r="AH86" s="200"/>
      <c r="AI86" s="81"/>
    </row>
    <row r="87" spans="1:35" s="82" customFormat="1" ht="51.75" customHeight="1">
      <c r="A87" s="337">
        <v>17</v>
      </c>
      <c r="B87" s="236" t="s">
        <v>134</v>
      </c>
      <c r="C87" s="225">
        <v>16</v>
      </c>
      <c r="D87" s="225">
        <v>16</v>
      </c>
      <c r="E87" s="225">
        <v>0</v>
      </c>
      <c r="F87" s="223">
        <v>1</v>
      </c>
      <c r="G87" s="223">
        <v>1</v>
      </c>
      <c r="H87" s="223">
        <v>0</v>
      </c>
      <c r="I87" s="223">
        <v>13</v>
      </c>
      <c r="J87" s="223">
        <v>13</v>
      </c>
      <c r="K87" s="229">
        <v>0</v>
      </c>
      <c r="L87" s="229">
        <v>0</v>
      </c>
      <c r="M87" s="229">
        <v>0</v>
      </c>
      <c r="N87" s="229">
        <v>0</v>
      </c>
      <c r="O87" s="223">
        <v>16</v>
      </c>
      <c r="P87" s="223">
        <v>16</v>
      </c>
      <c r="Q87" s="223">
        <v>0</v>
      </c>
      <c r="R87" s="223">
        <v>0</v>
      </c>
      <c r="S87" s="223">
        <v>0</v>
      </c>
      <c r="T87" s="223">
        <v>0</v>
      </c>
      <c r="U87" s="223">
        <f t="shared" si="44"/>
        <v>13</v>
      </c>
      <c r="V87" s="223">
        <v>13</v>
      </c>
      <c r="W87" s="223">
        <v>0</v>
      </c>
      <c r="X87" s="223">
        <f t="shared" si="45"/>
        <v>0</v>
      </c>
      <c r="Y87" s="229">
        <v>0</v>
      </c>
      <c r="Z87" s="229">
        <v>0</v>
      </c>
      <c r="AA87" s="225">
        <f t="shared" si="46"/>
        <v>-3</v>
      </c>
      <c r="AB87" s="225">
        <f t="shared" si="47"/>
        <v>-3</v>
      </c>
      <c r="AC87" s="225">
        <f t="shared" si="48"/>
        <v>0</v>
      </c>
      <c r="AD87" s="223">
        <f t="shared" si="51"/>
        <v>-1</v>
      </c>
      <c r="AE87" s="223">
        <f t="shared" si="49"/>
        <v>-1</v>
      </c>
      <c r="AF87" s="224">
        <f t="shared" si="50"/>
        <v>0</v>
      </c>
      <c r="AG87" s="222" t="s">
        <v>320</v>
      </c>
      <c r="AH87" s="200"/>
      <c r="AI87" s="81"/>
    </row>
    <row r="88" spans="1:35" s="82" customFormat="1" ht="51.75" customHeight="1">
      <c r="A88" s="337">
        <v>18</v>
      </c>
      <c r="B88" s="236" t="s">
        <v>135</v>
      </c>
      <c r="C88" s="225">
        <v>18</v>
      </c>
      <c r="D88" s="225">
        <v>16</v>
      </c>
      <c r="E88" s="225">
        <v>2</v>
      </c>
      <c r="F88" s="223">
        <v>0</v>
      </c>
      <c r="G88" s="223">
        <v>0</v>
      </c>
      <c r="H88" s="223">
        <v>0</v>
      </c>
      <c r="I88" s="223">
        <v>15</v>
      </c>
      <c r="J88" s="223">
        <v>15</v>
      </c>
      <c r="K88" s="223">
        <v>0</v>
      </c>
      <c r="L88" s="223">
        <v>0</v>
      </c>
      <c r="M88" s="229">
        <v>0</v>
      </c>
      <c r="N88" s="229">
        <v>0</v>
      </c>
      <c r="O88" s="223">
        <v>17</v>
      </c>
      <c r="P88" s="223">
        <v>15</v>
      </c>
      <c r="Q88" s="223">
        <v>2</v>
      </c>
      <c r="R88" s="223">
        <v>0</v>
      </c>
      <c r="S88" s="223">
        <v>0</v>
      </c>
      <c r="T88" s="223">
        <v>0</v>
      </c>
      <c r="U88" s="223">
        <f t="shared" si="44"/>
        <v>18</v>
      </c>
      <c r="V88" s="223">
        <v>16</v>
      </c>
      <c r="W88" s="223">
        <v>2</v>
      </c>
      <c r="X88" s="223">
        <f t="shared" si="45"/>
        <v>0</v>
      </c>
      <c r="Y88" s="223">
        <v>0</v>
      </c>
      <c r="Z88" s="223">
        <v>0</v>
      </c>
      <c r="AA88" s="225">
        <f t="shared" si="46"/>
        <v>0</v>
      </c>
      <c r="AB88" s="225">
        <f t="shared" si="47"/>
        <v>0</v>
      </c>
      <c r="AC88" s="225">
        <f t="shared" si="48"/>
        <v>0</v>
      </c>
      <c r="AD88" s="223">
        <f t="shared" si="51"/>
        <v>0</v>
      </c>
      <c r="AE88" s="223">
        <f t="shared" si="49"/>
        <v>0</v>
      </c>
      <c r="AF88" s="224">
        <f t="shared" si="50"/>
        <v>0</v>
      </c>
      <c r="AG88" s="222"/>
      <c r="AH88" s="200"/>
      <c r="AI88" s="81"/>
    </row>
    <row r="89" spans="1:35" s="82" customFormat="1" ht="54" customHeight="1">
      <c r="A89" s="337">
        <v>19</v>
      </c>
      <c r="B89" s="236" t="s">
        <v>136</v>
      </c>
      <c r="C89" s="225">
        <v>19</v>
      </c>
      <c r="D89" s="225">
        <v>19</v>
      </c>
      <c r="E89" s="225">
        <v>0</v>
      </c>
      <c r="F89" s="223">
        <v>1</v>
      </c>
      <c r="G89" s="223">
        <v>1</v>
      </c>
      <c r="H89" s="223">
        <v>0</v>
      </c>
      <c r="I89" s="223">
        <v>18</v>
      </c>
      <c r="J89" s="223">
        <v>18</v>
      </c>
      <c r="K89" s="223">
        <v>0</v>
      </c>
      <c r="L89" s="223">
        <v>0</v>
      </c>
      <c r="M89" s="229">
        <v>0</v>
      </c>
      <c r="N89" s="229">
        <v>0</v>
      </c>
      <c r="O89" s="223">
        <v>19</v>
      </c>
      <c r="P89" s="223">
        <v>19</v>
      </c>
      <c r="Q89" s="223">
        <v>0</v>
      </c>
      <c r="R89" s="223">
        <v>1</v>
      </c>
      <c r="S89" s="223">
        <v>1</v>
      </c>
      <c r="T89" s="223">
        <v>0</v>
      </c>
      <c r="U89" s="223">
        <f t="shared" si="44"/>
        <v>18</v>
      </c>
      <c r="V89" s="223">
        <v>18</v>
      </c>
      <c r="W89" s="223">
        <v>0</v>
      </c>
      <c r="X89" s="223">
        <f t="shared" si="45"/>
        <v>1</v>
      </c>
      <c r="Y89" s="223">
        <v>1</v>
      </c>
      <c r="Z89" s="223">
        <v>0</v>
      </c>
      <c r="AA89" s="225">
        <f t="shared" si="46"/>
        <v>-1</v>
      </c>
      <c r="AB89" s="225">
        <f t="shared" si="47"/>
        <v>-1</v>
      </c>
      <c r="AC89" s="225">
        <f t="shared" si="48"/>
        <v>0</v>
      </c>
      <c r="AD89" s="223">
        <f t="shared" si="51"/>
        <v>0</v>
      </c>
      <c r="AE89" s="223">
        <f t="shared" si="49"/>
        <v>0</v>
      </c>
      <c r="AF89" s="224">
        <f t="shared" si="50"/>
        <v>0</v>
      </c>
      <c r="AG89" s="222" t="s">
        <v>322</v>
      </c>
      <c r="AH89" s="200"/>
      <c r="AI89" s="81"/>
    </row>
    <row r="90" spans="1:35" s="82" customFormat="1" ht="54" customHeight="1">
      <c r="A90" s="337">
        <v>20</v>
      </c>
      <c r="B90" s="236" t="s">
        <v>137</v>
      </c>
      <c r="C90" s="225">
        <v>23</v>
      </c>
      <c r="D90" s="225">
        <v>21</v>
      </c>
      <c r="E90" s="225">
        <v>2</v>
      </c>
      <c r="F90" s="223">
        <v>0</v>
      </c>
      <c r="G90" s="223">
        <v>0</v>
      </c>
      <c r="H90" s="223">
        <v>0</v>
      </c>
      <c r="I90" s="223">
        <v>21</v>
      </c>
      <c r="J90" s="223">
        <v>20</v>
      </c>
      <c r="K90" s="223">
        <v>1</v>
      </c>
      <c r="L90" s="223">
        <v>0</v>
      </c>
      <c r="M90" s="229">
        <v>0</v>
      </c>
      <c r="N90" s="229">
        <v>0</v>
      </c>
      <c r="O90" s="223">
        <v>23</v>
      </c>
      <c r="P90" s="223">
        <v>21</v>
      </c>
      <c r="Q90" s="223">
        <v>2</v>
      </c>
      <c r="R90" s="223">
        <v>0</v>
      </c>
      <c r="S90" s="223">
        <v>0</v>
      </c>
      <c r="T90" s="223">
        <v>0</v>
      </c>
      <c r="U90" s="223">
        <f t="shared" si="44"/>
        <v>22</v>
      </c>
      <c r="V90" s="223">
        <v>20</v>
      </c>
      <c r="W90" s="223">
        <v>2</v>
      </c>
      <c r="X90" s="223">
        <f t="shared" si="45"/>
        <v>0</v>
      </c>
      <c r="Y90" s="223">
        <v>0</v>
      </c>
      <c r="Z90" s="223">
        <v>0</v>
      </c>
      <c r="AA90" s="225">
        <f t="shared" si="46"/>
        <v>-1</v>
      </c>
      <c r="AB90" s="225">
        <f t="shared" si="47"/>
        <v>-1</v>
      </c>
      <c r="AC90" s="225">
        <f t="shared" si="48"/>
        <v>0</v>
      </c>
      <c r="AD90" s="223">
        <f t="shared" si="51"/>
        <v>0</v>
      </c>
      <c r="AE90" s="223">
        <f t="shared" si="49"/>
        <v>0</v>
      </c>
      <c r="AF90" s="224">
        <f t="shared" si="50"/>
        <v>0</v>
      </c>
      <c r="AG90" s="222" t="s">
        <v>322</v>
      </c>
      <c r="AH90" s="200"/>
      <c r="AI90" s="81"/>
    </row>
    <row r="91" spans="1:35" s="82" customFormat="1" ht="54" customHeight="1">
      <c r="A91" s="337">
        <v>21</v>
      </c>
      <c r="B91" s="236" t="s">
        <v>138</v>
      </c>
      <c r="C91" s="225">
        <v>20</v>
      </c>
      <c r="D91" s="225">
        <v>20</v>
      </c>
      <c r="E91" s="225">
        <v>0</v>
      </c>
      <c r="F91" s="223">
        <v>1</v>
      </c>
      <c r="G91" s="223">
        <v>1</v>
      </c>
      <c r="H91" s="223">
        <v>0</v>
      </c>
      <c r="I91" s="223">
        <v>19</v>
      </c>
      <c r="J91" s="223">
        <v>19</v>
      </c>
      <c r="K91" s="223">
        <v>0</v>
      </c>
      <c r="L91" s="223">
        <v>0</v>
      </c>
      <c r="M91" s="229">
        <v>0</v>
      </c>
      <c r="N91" s="229">
        <v>0</v>
      </c>
      <c r="O91" s="223">
        <v>20</v>
      </c>
      <c r="P91" s="223">
        <v>20</v>
      </c>
      <c r="Q91" s="223">
        <v>0</v>
      </c>
      <c r="R91" s="223">
        <v>1</v>
      </c>
      <c r="S91" s="223">
        <v>1</v>
      </c>
      <c r="T91" s="223">
        <v>0</v>
      </c>
      <c r="U91" s="223">
        <f t="shared" si="44"/>
        <v>19</v>
      </c>
      <c r="V91" s="223">
        <v>19</v>
      </c>
      <c r="W91" s="223">
        <v>0</v>
      </c>
      <c r="X91" s="223">
        <f t="shared" si="45"/>
        <v>1</v>
      </c>
      <c r="Y91" s="223">
        <v>1</v>
      </c>
      <c r="Z91" s="223">
        <v>0</v>
      </c>
      <c r="AA91" s="225">
        <f t="shared" si="46"/>
        <v>-1</v>
      </c>
      <c r="AB91" s="225">
        <f t="shared" si="47"/>
        <v>-1</v>
      </c>
      <c r="AC91" s="225">
        <f t="shared" si="48"/>
        <v>0</v>
      </c>
      <c r="AD91" s="223">
        <f t="shared" si="51"/>
        <v>0</v>
      </c>
      <c r="AE91" s="223">
        <f t="shared" si="49"/>
        <v>0</v>
      </c>
      <c r="AF91" s="224">
        <f t="shared" si="50"/>
        <v>0</v>
      </c>
      <c r="AG91" s="222" t="s">
        <v>322</v>
      </c>
      <c r="AH91" s="200"/>
      <c r="AI91" s="81"/>
    </row>
    <row r="92" spans="1:35" s="82" customFormat="1" ht="54" customHeight="1">
      <c r="A92" s="337">
        <v>22</v>
      </c>
      <c r="B92" s="236" t="s">
        <v>139</v>
      </c>
      <c r="C92" s="225">
        <v>19</v>
      </c>
      <c r="D92" s="225">
        <v>19</v>
      </c>
      <c r="E92" s="225">
        <v>0</v>
      </c>
      <c r="F92" s="223">
        <v>0</v>
      </c>
      <c r="G92" s="223">
        <v>0</v>
      </c>
      <c r="H92" s="223">
        <v>0</v>
      </c>
      <c r="I92" s="223">
        <v>16</v>
      </c>
      <c r="J92" s="223">
        <v>16</v>
      </c>
      <c r="K92" s="223">
        <v>0</v>
      </c>
      <c r="L92" s="223">
        <v>0</v>
      </c>
      <c r="M92" s="223">
        <v>0</v>
      </c>
      <c r="N92" s="223">
        <v>0</v>
      </c>
      <c r="O92" s="223">
        <v>19</v>
      </c>
      <c r="P92" s="223">
        <v>19</v>
      </c>
      <c r="Q92" s="223">
        <v>0</v>
      </c>
      <c r="R92" s="223">
        <v>0</v>
      </c>
      <c r="S92" s="223">
        <v>0</v>
      </c>
      <c r="T92" s="223">
        <v>0</v>
      </c>
      <c r="U92" s="223">
        <f t="shared" si="44"/>
        <v>18</v>
      </c>
      <c r="V92" s="223">
        <v>18</v>
      </c>
      <c r="W92" s="223">
        <v>0</v>
      </c>
      <c r="X92" s="223">
        <f t="shared" si="45"/>
        <v>1</v>
      </c>
      <c r="Y92" s="223">
        <v>1</v>
      </c>
      <c r="Z92" s="223">
        <v>0</v>
      </c>
      <c r="AA92" s="225">
        <f t="shared" si="46"/>
        <v>-1</v>
      </c>
      <c r="AB92" s="225">
        <f t="shared" si="47"/>
        <v>-1</v>
      </c>
      <c r="AC92" s="225">
        <f t="shared" si="48"/>
        <v>0</v>
      </c>
      <c r="AD92" s="223">
        <f t="shared" si="51"/>
        <v>1</v>
      </c>
      <c r="AE92" s="223">
        <f t="shared" si="49"/>
        <v>1</v>
      </c>
      <c r="AF92" s="224">
        <f t="shared" si="50"/>
        <v>0</v>
      </c>
      <c r="AG92" s="222" t="s">
        <v>385</v>
      </c>
      <c r="AH92" s="200"/>
      <c r="AI92" s="81"/>
    </row>
    <row r="93" spans="1:35" s="82" customFormat="1" ht="54" customHeight="1">
      <c r="A93" s="337">
        <v>23</v>
      </c>
      <c r="B93" s="236" t="s">
        <v>140</v>
      </c>
      <c r="C93" s="225">
        <v>19</v>
      </c>
      <c r="D93" s="225">
        <v>19</v>
      </c>
      <c r="E93" s="225">
        <v>0</v>
      </c>
      <c r="F93" s="223">
        <v>2</v>
      </c>
      <c r="G93" s="223">
        <v>2</v>
      </c>
      <c r="H93" s="223">
        <v>0</v>
      </c>
      <c r="I93" s="223">
        <v>16</v>
      </c>
      <c r="J93" s="223">
        <v>16</v>
      </c>
      <c r="K93" s="223">
        <v>0</v>
      </c>
      <c r="L93" s="223">
        <v>2</v>
      </c>
      <c r="M93" s="223">
        <v>2</v>
      </c>
      <c r="N93" s="223">
        <v>0</v>
      </c>
      <c r="O93" s="223">
        <v>19</v>
      </c>
      <c r="P93" s="223">
        <v>19</v>
      </c>
      <c r="Q93" s="223">
        <v>0</v>
      </c>
      <c r="R93" s="223">
        <v>2</v>
      </c>
      <c r="S93" s="223">
        <v>2</v>
      </c>
      <c r="T93" s="223">
        <v>0</v>
      </c>
      <c r="U93" s="223">
        <f t="shared" si="44"/>
        <v>18</v>
      </c>
      <c r="V93" s="223">
        <v>18</v>
      </c>
      <c r="W93" s="223">
        <v>0</v>
      </c>
      <c r="X93" s="223">
        <f t="shared" si="45"/>
        <v>3</v>
      </c>
      <c r="Y93" s="223">
        <v>3</v>
      </c>
      <c r="Z93" s="223">
        <v>0</v>
      </c>
      <c r="AA93" s="225">
        <f t="shared" si="46"/>
        <v>-1</v>
      </c>
      <c r="AB93" s="225">
        <f t="shared" si="47"/>
        <v>-1</v>
      </c>
      <c r="AC93" s="225">
        <f t="shared" si="48"/>
        <v>0</v>
      </c>
      <c r="AD93" s="223">
        <f t="shared" si="51"/>
        <v>1</v>
      </c>
      <c r="AE93" s="223">
        <f t="shared" si="49"/>
        <v>1</v>
      </c>
      <c r="AF93" s="224">
        <f t="shared" si="50"/>
        <v>0</v>
      </c>
      <c r="AG93" s="222" t="s">
        <v>384</v>
      </c>
      <c r="AH93" s="200"/>
      <c r="AI93" s="81"/>
    </row>
    <row r="94" spans="1:35" s="82" customFormat="1" ht="54" customHeight="1">
      <c r="A94" s="337">
        <v>24</v>
      </c>
      <c r="B94" s="236" t="s">
        <v>141</v>
      </c>
      <c r="C94" s="225">
        <v>21</v>
      </c>
      <c r="D94" s="225">
        <v>21</v>
      </c>
      <c r="E94" s="225">
        <v>0</v>
      </c>
      <c r="F94" s="223">
        <v>1</v>
      </c>
      <c r="G94" s="223">
        <v>1</v>
      </c>
      <c r="H94" s="223">
        <v>0</v>
      </c>
      <c r="I94" s="223">
        <v>20</v>
      </c>
      <c r="J94" s="223">
        <v>20</v>
      </c>
      <c r="K94" s="223">
        <v>0</v>
      </c>
      <c r="L94" s="223">
        <v>1</v>
      </c>
      <c r="M94" s="223">
        <v>1</v>
      </c>
      <c r="N94" s="223">
        <v>0</v>
      </c>
      <c r="O94" s="223">
        <v>21</v>
      </c>
      <c r="P94" s="223">
        <v>21</v>
      </c>
      <c r="Q94" s="223">
        <v>0</v>
      </c>
      <c r="R94" s="223">
        <v>1</v>
      </c>
      <c r="S94" s="223">
        <v>1</v>
      </c>
      <c r="T94" s="223">
        <v>0</v>
      </c>
      <c r="U94" s="223">
        <f t="shared" si="44"/>
        <v>20</v>
      </c>
      <c r="V94" s="223">
        <v>20</v>
      </c>
      <c r="W94" s="223">
        <v>0</v>
      </c>
      <c r="X94" s="223">
        <f t="shared" si="45"/>
        <v>1</v>
      </c>
      <c r="Y94" s="223">
        <v>1</v>
      </c>
      <c r="Z94" s="223">
        <v>0</v>
      </c>
      <c r="AA94" s="225">
        <f t="shared" si="46"/>
        <v>-1</v>
      </c>
      <c r="AB94" s="225">
        <f t="shared" si="47"/>
        <v>-1</v>
      </c>
      <c r="AC94" s="225">
        <f t="shared" si="48"/>
        <v>0</v>
      </c>
      <c r="AD94" s="223">
        <f t="shared" si="51"/>
        <v>0</v>
      </c>
      <c r="AE94" s="223">
        <f t="shared" si="49"/>
        <v>0</v>
      </c>
      <c r="AF94" s="224">
        <f t="shared" si="50"/>
        <v>0</v>
      </c>
      <c r="AG94" s="222" t="s">
        <v>322</v>
      </c>
      <c r="AH94" s="200"/>
      <c r="AI94" s="81"/>
    </row>
    <row r="95" spans="1:35" s="82" customFormat="1" ht="71.25" customHeight="1">
      <c r="A95" s="338" t="s">
        <v>142</v>
      </c>
      <c r="B95" s="239" t="s">
        <v>143</v>
      </c>
      <c r="C95" s="220">
        <f>C96+C97</f>
        <v>90</v>
      </c>
      <c r="D95" s="220">
        <f t="shared" ref="D95:AF95" si="52">D96+D97</f>
        <v>86</v>
      </c>
      <c r="E95" s="220">
        <f t="shared" si="52"/>
        <v>4</v>
      </c>
      <c r="F95" s="221">
        <f t="shared" si="52"/>
        <v>38</v>
      </c>
      <c r="G95" s="221">
        <f t="shared" si="52"/>
        <v>38</v>
      </c>
      <c r="H95" s="221">
        <f t="shared" si="52"/>
        <v>0</v>
      </c>
      <c r="I95" s="220">
        <f t="shared" si="52"/>
        <v>90</v>
      </c>
      <c r="J95" s="220">
        <f t="shared" si="52"/>
        <v>86</v>
      </c>
      <c r="K95" s="220">
        <f t="shared" si="52"/>
        <v>4</v>
      </c>
      <c r="L95" s="220">
        <f t="shared" si="52"/>
        <v>37</v>
      </c>
      <c r="M95" s="220">
        <f t="shared" si="52"/>
        <v>37</v>
      </c>
      <c r="N95" s="220">
        <f t="shared" si="52"/>
        <v>0</v>
      </c>
      <c r="O95" s="220">
        <f t="shared" si="52"/>
        <v>99</v>
      </c>
      <c r="P95" s="220">
        <f t="shared" si="52"/>
        <v>95</v>
      </c>
      <c r="Q95" s="220">
        <f t="shared" si="52"/>
        <v>4</v>
      </c>
      <c r="R95" s="220">
        <f t="shared" si="52"/>
        <v>53</v>
      </c>
      <c r="S95" s="220">
        <f t="shared" si="52"/>
        <v>48</v>
      </c>
      <c r="T95" s="220">
        <f t="shared" si="52"/>
        <v>5</v>
      </c>
      <c r="U95" s="221">
        <f t="shared" si="52"/>
        <v>90</v>
      </c>
      <c r="V95" s="221">
        <f t="shared" si="52"/>
        <v>86</v>
      </c>
      <c r="W95" s="221">
        <f t="shared" si="52"/>
        <v>4</v>
      </c>
      <c r="X95" s="220">
        <f t="shared" si="52"/>
        <v>57</v>
      </c>
      <c r="Y95" s="220">
        <f t="shared" si="52"/>
        <v>57</v>
      </c>
      <c r="Z95" s="220">
        <f t="shared" si="52"/>
        <v>0</v>
      </c>
      <c r="AA95" s="220">
        <f t="shared" si="52"/>
        <v>0</v>
      </c>
      <c r="AB95" s="220">
        <f t="shared" si="52"/>
        <v>0</v>
      </c>
      <c r="AC95" s="220">
        <f t="shared" si="52"/>
        <v>0</v>
      </c>
      <c r="AD95" s="221">
        <f t="shared" si="52"/>
        <v>19</v>
      </c>
      <c r="AE95" s="221">
        <f t="shared" si="52"/>
        <v>19</v>
      </c>
      <c r="AF95" s="221">
        <f t="shared" si="52"/>
        <v>0</v>
      </c>
      <c r="AG95" s="222"/>
      <c r="AH95" s="200"/>
      <c r="AI95" s="81"/>
    </row>
    <row r="96" spans="1:35" ht="55.5" customHeight="1">
      <c r="A96" s="336">
        <v>1</v>
      </c>
      <c r="B96" s="235" t="s">
        <v>144</v>
      </c>
      <c r="C96" s="223">
        <v>81</v>
      </c>
      <c r="D96" s="223">
        <v>78</v>
      </c>
      <c r="E96" s="223">
        <v>3</v>
      </c>
      <c r="F96" s="223">
        <v>38</v>
      </c>
      <c r="G96" s="223">
        <v>38</v>
      </c>
      <c r="H96" s="223">
        <v>0</v>
      </c>
      <c r="I96" s="223">
        <v>81</v>
      </c>
      <c r="J96" s="223">
        <v>78</v>
      </c>
      <c r="K96" s="223">
        <v>3</v>
      </c>
      <c r="L96" s="223">
        <v>37</v>
      </c>
      <c r="M96" s="223">
        <v>37</v>
      </c>
      <c r="N96" s="223">
        <v>0</v>
      </c>
      <c r="O96" s="223">
        <v>81</v>
      </c>
      <c r="P96" s="223">
        <v>78</v>
      </c>
      <c r="Q96" s="223">
        <v>3</v>
      </c>
      <c r="R96" s="223">
        <v>53</v>
      </c>
      <c r="S96" s="223">
        <v>48</v>
      </c>
      <c r="T96" s="223">
        <v>5</v>
      </c>
      <c r="U96" s="223">
        <f t="shared" si="44"/>
        <v>80</v>
      </c>
      <c r="V96" s="223">
        <v>77</v>
      </c>
      <c r="W96" s="223">
        <v>3</v>
      </c>
      <c r="X96" s="223">
        <f>Y96+Z96</f>
        <v>49</v>
      </c>
      <c r="Y96" s="223">
        <v>49</v>
      </c>
      <c r="Z96" s="223">
        <v>0</v>
      </c>
      <c r="AA96" s="223">
        <f t="shared" ref="AA96:AA111" si="53">U96-C96</f>
        <v>-1</v>
      </c>
      <c r="AB96" s="223">
        <f t="shared" ref="AB96:AB111" si="54">V96-D96</f>
        <v>-1</v>
      </c>
      <c r="AC96" s="223">
        <f t="shared" ref="AC96:AC112" si="55">W96-E96</f>
        <v>0</v>
      </c>
      <c r="AD96" s="223">
        <f t="shared" si="51"/>
        <v>11</v>
      </c>
      <c r="AE96" s="223">
        <f t="shared" ref="AE96:AE112" si="56">Y96-G96</f>
        <v>11</v>
      </c>
      <c r="AF96" s="224">
        <f t="shared" ref="AF96:AF111" si="57">Z96-H96</f>
        <v>0</v>
      </c>
      <c r="AG96" s="200" t="s">
        <v>395</v>
      </c>
      <c r="AH96" s="200"/>
    </row>
    <row r="97" spans="1:35" s="82" customFormat="1" ht="30" customHeight="1">
      <c r="A97" s="339">
        <v>2</v>
      </c>
      <c r="B97" s="25" t="s">
        <v>145</v>
      </c>
      <c r="C97" s="225">
        <v>9</v>
      </c>
      <c r="D97" s="225">
        <v>8</v>
      </c>
      <c r="E97" s="225">
        <v>1</v>
      </c>
      <c r="F97" s="223">
        <v>0</v>
      </c>
      <c r="G97" s="223">
        <v>0</v>
      </c>
      <c r="H97" s="223">
        <v>0</v>
      </c>
      <c r="I97" s="223">
        <v>9</v>
      </c>
      <c r="J97" s="223">
        <v>8</v>
      </c>
      <c r="K97" s="223">
        <v>1</v>
      </c>
      <c r="L97" s="223">
        <v>0</v>
      </c>
      <c r="M97" s="223">
        <v>0</v>
      </c>
      <c r="N97" s="223">
        <v>0</v>
      </c>
      <c r="O97" s="223">
        <v>18</v>
      </c>
      <c r="P97" s="223">
        <v>17</v>
      </c>
      <c r="Q97" s="223">
        <v>1</v>
      </c>
      <c r="R97" s="223">
        <v>0</v>
      </c>
      <c r="S97" s="223">
        <v>0</v>
      </c>
      <c r="T97" s="223">
        <v>0</v>
      </c>
      <c r="U97" s="223">
        <f t="shared" si="44"/>
        <v>10</v>
      </c>
      <c r="V97" s="223">
        <v>9</v>
      </c>
      <c r="W97" s="223">
        <v>1</v>
      </c>
      <c r="X97" s="223">
        <f>Y97+Z97</f>
        <v>8</v>
      </c>
      <c r="Y97" s="223">
        <v>8</v>
      </c>
      <c r="Z97" s="223">
        <v>0</v>
      </c>
      <c r="AA97" s="223">
        <f t="shared" si="53"/>
        <v>1</v>
      </c>
      <c r="AB97" s="225">
        <f t="shared" si="54"/>
        <v>1</v>
      </c>
      <c r="AC97" s="225">
        <f t="shared" si="55"/>
        <v>0</v>
      </c>
      <c r="AD97" s="223">
        <f>AE97+AF97</f>
        <v>8</v>
      </c>
      <c r="AE97" s="223">
        <f>Y97-G97</f>
        <v>8</v>
      </c>
      <c r="AF97" s="224">
        <f t="shared" si="57"/>
        <v>0</v>
      </c>
      <c r="AG97" s="222" t="s">
        <v>433</v>
      </c>
      <c r="AH97" s="200"/>
      <c r="AI97" s="81"/>
    </row>
    <row r="98" spans="1:35" s="82" customFormat="1" ht="58.5" customHeight="1">
      <c r="A98" s="340" t="s">
        <v>146</v>
      </c>
      <c r="B98" s="27" t="s">
        <v>147</v>
      </c>
      <c r="C98" s="220">
        <f>SUM(C99:C111)</f>
        <v>173</v>
      </c>
      <c r="D98" s="220">
        <f t="shared" ref="D98:AF98" si="58">SUM(D99:D111)</f>
        <v>173</v>
      </c>
      <c r="E98" s="220">
        <f t="shared" si="58"/>
        <v>0</v>
      </c>
      <c r="F98" s="221">
        <f t="shared" si="58"/>
        <v>0</v>
      </c>
      <c r="G98" s="221">
        <f t="shared" si="58"/>
        <v>0</v>
      </c>
      <c r="H98" s="221">
        <f t="shared" si="58"/>
        <v>0</v>
      </c>
      <c r="I98" s="221">
        <f t="shared" si="58"/>
        <v>155</v>
      </c>
      <c r="J98" s="221">
        <f t="shared" si="58"/>
        <v>155</v>
      </c>
      <c r="K98" s="221">
        <f t="shared" si="58"/>
        <v>0</v>
      </c>
      <c r="L98" s="221">
        <f t="shared" si="58"/>
        <v>0</v>
      </c>
      <c r="M98" s="221">
        <f t="shared" si="58"/>
        <v>0</v>
      </c>
      <c r="N98" s="221">
        <f t="shared" si="58"/>
        <v>0</v>
      </c>
      <c r="O98" s="221">
        <f t="shared" si="58"/>
        <v>176</v>
      </c>
      <c r="P98" s="221">
        <f t="shared" si="58"/>
        <v>176</v>
      </c>
      <c r="Q98" s="221">
        <f t="shared" si="58"/>
        <v>0</v>
      </c>
      <c r="R98" s="221">
        <f t="shared" si="58"/>
        <v>0</v>
      </c>
      <c r="S98" s="221">
        <f t="shared" si="58"/>
        <v>0</v>
      </c>
      <c r="T98" s="221">
        <f t="shared" si="58"/>
        <v>0</v>
      </c>
      <c r="U98" s="221">
        <f t="shared" si="58"/>
        <v>168</v>
      </c>
      <c r="V98" s="221">
        <f t="shared" si="58"/>
        <v>168</v>
      </c>
      <c r="W98" s="221">
        <f t="shared" si="58"/>
        <v>0</v>
      </c>
      <c r="X98" s="221">
        <f t="shared" si="58"/>
        <v>0</v>
      </c>
      <c r="Y98" s="221">
        <f t="shared" si="58"/>
        <v>0</v>
      </c>
      <c r="Z98" s="221">
        <f t="shared" si="58"/>
        <v>0</v>
      </c>
      <c r="AA98" s="220">
        <f t="shared" si="58"/>
        <v>-5</v>
      </c>
      <c r="AB98" s="220">
        <f t="shared" si="58"/>
        <v>-5</v>
      </c>
      <c r="AC98" s="220">
        <f t="shared" si="58"/>
        <v>0</v>
      </c>
      <c r="AD98" s="221">
        <f t="shared" si="58"/>
        <v>0</v>
      </c>
      <c r="AE98" s="221">
        <f t="shared" si="58"/>
        <v>0</v>
      </c>
      <c r="AF98" s="221">
        <f t="shared" si="58"/>
        <v>0</v>
      </c>
      <c r="AG98" s="222"/>
      <c r="AH98" s="200"/>
      <c r="AI98" s="81"/>
    </row>
    <row r="99" spans="1:35" s="82" customFormat="1" ht="52.5" customHeight="1">
      <c r="A99" s="198">
        <v>1</v>
      </c>
      <c r="B99" s="196" t="s">
        <v>148</v>
      </c>
      <c r="C99" s="225">
        <v>12</v>
      </c>
      <c r="D99" s="225">
        <v>12</v>
      </c>
      <c r="E99" s="225">
        <v>0</v>
      </c>
      <c r="F99" s="221">
        <v>0</v>
      </c>
      <c r="G99" s="223">
        <v>0</v>
      </c>
      <c r="H99" s="223">
        <v>0</v>
      </c>
      <c r="I99" s="223">
        <v>9</v>
      </c>
      <c r="J99" s="223">
        <v>9</v>
      </c>
      <c r="K99" s="223">
        <v>0</v>
      </c>
      <c r="L99" s="223">
        <v>0</v>
      </c>
      <c r="M99" s="223">
        <v>0</v>
      </c>
      <c r="N99" s="223">
        <v>0</v>
      </c>
      <c r="O99" s="223">
        <v>12</v>
      </c>
      <c r="P99" s="223">
        <v>12</v>
      </c>
      <c r="Q99" s="223">
        <v>0</v>
      </c>
      <c r="R99" s="223">
        <v>0</v>
      </c>
      <c r="S99" s="223">
        <v>0</v>
      </c>
      <c r="T99" s="223">
        <v>0</v>
      </c>
      <c r="U99" s="223">
        <f t="shared" si="44"/>
        <v>12</v>
      </c>
      <c r="V99" s="223">
        <v>12</v>
      </c>
      <c r="W99" s="223">
        <v>0</v>
      </c>
      <c r="X99" s="223">
        <f t="shared" ref="X99:X111" si="59">Y99+Z99</f>
        <v>0</v>
      </c>
      <c r="Y99" s="223">
        <v>0</v>
      </c>
      <c r="Z99" s="223">
        <v>0</v>
      </c>
      <c r="AA99" s="225">
        <f t="shared" si="53"/>
        <v>0</v>
      </c>
      <c r="AB99" s="225">
        <f t="shared" si="54"/>
        <v>0</v>
      </c>
      <c r="AC99" s="225">
        <f t="shared" si="55"/>
        <v>0</v>
      </c>
      <c r="AD99" s="223">
        <f t="shared" si="51"/>
        <v>0</v>
      </c>
      <c r="AE99" s="223">
        <f t="shared" si="56"/>
        <v>0</v>
      </c>
      <c r="AF99" s="224">
        <f t="shared" si="57"/>
        <v>0</v>
      </c>
      <c r="AG99" s="222"/>
      <c r="AH99" s="200"/>
      <c r="AI99" s="81"/>
    </row>
    <row r="100" spans="1:35" s="82" customFormat="1" ht="55.5" customHeight="1">
      <c r="A100" s="198">
        <v>2</v>
      </c>
      <c r="B100" s="196" t="s">
        <v>149</v>
      </c>
      <c r="C100" s="225">
        <v>10</v>
      </c>
      <c r="D100" s="225">
        <v>10</v>
      </c>
      <c r="E100" s="225">
        <v>0</v>
      </c>
      <c r="F100" s="223">
        <v>0</v>
      </c>
      <c r="G100" s="223">
        <v>0</v>
      </c>
      <c r="H100" s="223">
        <v>0</v>
      </c>
      <c r="I100" s="223">
        <v>8</v>
      </c>
      <c r="J100" s="223">
        <v>8</v>
      </c>
      <c r="K100" s="223">
        <v>0</v>
      </c>
      <c r="L100" s="223">
        <v>0</v>
      </c>
      <c r="M100" s="223">
        <v>0</v>
      </c>
      <c r="N100" s="223">
        <v>0</v>
      </c>
      <c r="O100" s="223">
        <v>10</v>
      </c>
      <c r="P100" s="223">
        <v>10</v>
      </c>
      <c r="Q100" s="223">
        <v>0</v>
      </c>
      <c r="R100" s="223">
        <v>0</v>
      </c>
      <c r="S100" s="223">
        <v>0</v>
      </c>
      <c r="T100" s="223">
        <v>0</v>
      </c>
      <c r="U100" s="223">
        <f t="shared" si="44"/>
        <v>10</v>
      </c>
      <c r="V100" s="223">
        <v>10</v>
      </c>
      <c r="W100" s="223">
        <v>0</v>
      </c>
      <c r="X100" s="223">
        <f t="shared" si="59"/>
        <v>0</v>
      </c>
      <c r="Y100" s="223">
        <v>0</v>
      </c>
      <c r="Z100" s="223">
        <v>0</v>
      </c>
      <c r="AA100" s="225">
        <f t="shared" si="53"/>
        <v>0</v>
      </c>
      <c r="AB100" s="225">
        <f t="shared" si="54"/>
        <v>0</v>
      </c>
      <c r="AC100" s="225">
        <f t="shared" si="55"/>
        <v>0</v>
      </c>
      <c r="AD100" s="223">
        <f t="shared" si="51"/>
        <v>0</v>
      </c>
      <c r="AE100" s="223">
        <f t="shared" si="56"/>
        <v>0</v>
      </c>
      <c r="AF100" s="224">
        <f t="shared" si="57"/>
        <v>0</v>
      </c>
      <c r="AG100" s="222"/>
      <c r="AH100" s="200"/>
      <c r="AI100" s="81"/>
    </row>
    <row r="101" spans="1:35" s="82" customFormat="1" ht="50.25" customHeight="1">
      <c r="A101" s="198">
        <v>3</v>
      </c>
      <c r="B101" s="196" t="s">
        <v>150</v>
      </c>
      <c r="C101" s="225">
        <v>15</v>
      </c>
      <c r="D101" s="225">
        <v>15</v>
      </c>
      <c r="E101" s="225">
        <v>0</v>
      </c>
      <c r="F101" s="223">
        <v>0</v>
      </c>
      <c r="G101" s="223">
        <v>0</v>
      </c>
      <c r="H101" s="223">
        <v>0</v>
      </c>
      <c r="I101" s="223">
        <v>12</v>
      </c>
      <c r="J101" s="223">
        <v>12</v>
      </c>
      <c r="K101" s="223">
        <v>0</v>
      </c>
      <c r="L101" s="223">
        <v>0</v>
      </c>
      <c r="M101" s="223">
        <v>0</v>
      </c>
      <c r="N101" s="223">
        <v>0</v>
      </c>
      <c r="O101" s="223">
        <v>15</v>
      </c>
      <c r="P101" s="223">
        <v>15</v>
      </c>
      <c r="Q101" s="223">
        <v>0</v>
      </c>
      <c r="R101" s="223">
        <v>0</v>
      </c>
      <c r="S101" s="223">
        <v>0</v>
      </c>
      <c r="T101" s="223">
        <v>0</v>
      </c>
      <c r="U101" s="223">
        <f t="shared" si="44"/>
        <v>15</v>
      </c>
      <c r="V101" s="223">
        <v>15</v>
      </c>
      <c r="W101" s="223">
        <v>0</v>
      </c>
      <c r="X101" s="223">
        <f t="shared" si="59"/>
        <v>0</v>
      </c>
      <c r="Y101" s="223">
        <v>0</v>
      </c>
      <c r="Z101" s="223">
        <v>0</v>
      </c>
      <c r="AA101" s="225">
        <f t="shared" si="53"/>
        <v>0</v>
      </c>
      <c r="AB101" s="225">
        <f t="shared" si="54"/>
        <v>0</v>
      </c>
      <c r="AC101" s="225">
        <f t="shared" si="55"/>
        <v>0</v>
      </c>
      <c r="AD101" s="223">
        <f t="shared" si="51"/>
        <v>0</v>
      </c>
      <c r="AE101" s="223">
        <f t="shared" si="56"/>
        <v>0</v>
      </c>
      <c r="AF101" s="224">
        <f t="shared" si="57"/>
        <v>0</v>
      </c>
      <c r="AG101" s="222"/>
      <c r="AH101" s="200"/>
      <c r="AI101" s="81"/>
    </row>
    <row r="102" spans="1:35" s="82" customFormat="1" ht="57" customHeight="1">
      <c r="A102" s="198">
        <v>4</v>
      </c>
      <c r="B102" s="196" t="s">
        <v>151</v>
      </c>
      <c r="C102" s="225">
        <v>13</v>
      </c>
      <c r="D102" s="225">
        <v>13</v>
      </c>
      <c r="E102" s="225">
        <v>0</v>
      </c>
      <c r="F102" s="223">
        <v>0</v>
      </c>
      <c r="G102" s="223">
        <v>0</v>
      </c>
      <c r="H102" s="223">
        <v>0</v>
      </c>
      <c r="I102" s="223">
        <v>13</v>
      </c>
      <c r="J102" s="223">
        <v>13</v>
      </c>
      <c r="K102" s="223">
        <v>0</v>
      </c>
      <c r="L102" s="223">
        <v>0</v>
      </c>
      <c r="M102" s="223">
        <v>0</v>
      </c>
      <c r="N102" s="223">
        <v>0</v>
      </c>
      <c r="O102" s="223">
        <v>13</v>
      </c>
      <c r="P102" s="223">
        <v>13</v>
      </c>
      <c r="Q102" s="223">
        <v>0</v>
      </c>
      <c r="R102" s="223">
        <v>0</v>
      </c>
      <c r="S102" s="223">
        <v>0</v>
      </c>
      <c r="T102" s="223">
        <v>0</v>
      </c>
      <c r="U102" s="223">
        <f t="shared" si="44"/>
        <v>13</v>
      </c>
      <c r="V102" s="223">
        <v>13</v>
      </c>
      <c r="W102" s="223">
        <v>0</v>
      </c>
      <c r="X102" s="223">
        <f t="shared" si="59"/>
        <v>0</v>
      </c>
      <c r="Y102" s="223">
        <v>0</v>
      </c>
      <c r="Z102" s="223">
        <v>0</v>
      </c>
      <c r="AA102" s="225">
        <f t="shared" si="53"/>
        <v>0</v>
      </c>
      <c r="AB102" s="225">
        <f t="shared" si="54"/>
        <v>0</v>
      </c>
      <c r="AC102" s="225">
        <f t="shared" si="55"/>
        <v>0</v>
      </c>
      <c r="AD102" s="223">
        <f t="shared" si="51"/>
        <v>0</v>
      </c>
      <c r="AE102" s="223">
        <f t="shared" si="56"/>
        <v>0</v>
      </c>
      <c r="AF102" s="224">
        <f t="shared" si="57"/>
        <v>0</v>
      </c>
      <c r="AG102" s="222"/>
      <c r="AH102" s="200"/>
      <c r="AI102" s="81"/>
    </row>
    <row r="103" spans="1:35" s="82" customFormat="1" ht="52.5" customHeight="1">
      <c r="A103" s="198">
        <v>5</v>
      </c>
      <c r="B103" s="196" t="s">
        <v>152</v>
      </c>
      <c r="C103" s="225">
        <v>12</v>
      </c>
      <c r="D103" s="225">
        <v>12</v>
      </c>
      <c r="E103" s="225">
        <v>0</v>
      </c>
      <c r="F103" s="223">
        <v>0</v>
      </c>
      <c r="G103" s="223">
        <v>0</v>
      </c>
      <c r="H103" s="223">
        <v>0</v>
      </c>
      <c r="I103" s="223">
        <v>12</v>
      </c>
      <c r="J103" s="223">
        <v>12</v>
      </c>
      <c r="K103" s="223">
        <v>0</v>
      </c>
      <c r="L103" s="223">
        <v>0</v>
      </c>
      <c r="M103" s="223">
        <v>0</v>
      </c>
      <c r="N103" s="223">
        <v>0</v>
      </c>
      <c r="O103" s="223">
        <v>15</v>
      </c>
      <c r="P103" s="223">
        <v>15</v>
      </c>
      <c r="Q103" s="223">
        <v>0</v>
      </c>
      <c r="R103" s="223">
        <v>0</v>
      </c>
      <c r="S103" s="223">
        <v>0</v>
      </c>
      <c r="T103" s="223">
        <v>0</v>
      </c>
      <c r="U103" s="223">
        <f t="shared" si="44"/>
        <v>12</v>
      </c>
      <c r="V103" s="223">
        <v>12</v>
      </c>
      <c r="W103" s="223">
        <v>0</v>
      </c>
      <c r="X103" s="223">
        <f t="shared" si="59"/>
        <v>0</v>
      </c>
      <c r="Y103" s="223">
        <v>0</v>
      </c>
      <c r="Z103" s="223">
        <v>0</v>
      </c>
      <c r="AA103" s="225">
        <f t="shared" si="53"/>
        <v>0</v>
      </c>
      <c r="AB103" s="225">
        <f t="shared" si="54"/>
        <v>0</v>
      </c>
      <c r="AC103" s="225">
        <f t="shared" si="55"/>
        <v>0</v>
      </c>
      <c r="AD103" s="223">
        <f t="shared" si="51"/>
        <v>0</v>
      </c>
      <c r="AE103" s="223">
        <f t="shared" si="56"/>
        <v>0</v>
      </c>
      <c r="AF103" s="224">
        <f t="shared" si="57"/>
        <v>0</v>
      </c>
      <c r="AG103" s="222"/>
      <c r="AH103" s="200"/>
      <c r="AI103" s="81"/>
    </row>
    <row r="104" spans="1:35" s="82" customFormat="1" ht="53.25" customHeight="1">
      <c r="A104" s="198">
        <v>6</v>
      </c>
      <c r="B104" s="196" t="s">
        <v>153</v>
      </c>
      <c r="C104" s="225">
        <v>15</v>
      </c>
      <c r="D104" s="225">
        <v>15</v>
      </c>
      <c r="E104" s="225">
        <v>0</v>
      </c>
      <c r="F104" s="223">
        <v>0</v>
      </c>
      <c r="G104" s="223">
        <v>0</v>
      </c>
      <c r="H104" s="223">
        <v>0</v>
      </c>
      <c r="I104" s="223">
        <v>11</v>
      </c>
      <c r="J104" s="223">
        <v>11</v>
      </c>
      <c r="K104" s="223">
        <v>0</v>
      </c>
      <c r="L104" s="223">
        <v>0</v>
      </c>
      <c r="M104" s="223">
        <v>0</v>
      </c>
      <c r="N104" s="223">
        <v>0</v>
      </c>
      <c r="O104" s="223">
        <v>15</v>
      </c>
      <c r="P104" s="223">
        <v>15</v>
      </c>
      <c r="Q104" s="223">
        <v>0</v>
      </c>
      <c r="R104" s="223">
        <v>0</v>
      </c>
      <c r="S104" s="223">
        <v>0</v>
      </c>
      <c r="T104" s="223">
        <v>0</v>
      </c>
      <c r="U104" s="223">
        <v>11</v>
      </c>
      <c r="V104" s="223">
        <v>11</v>
      </c>
      <c r="W104" s="223">
        <v>0</v>
      </c>
      <c r="X104" s="223">
        <f t="shared" si="59"/>
        <v>0</v>
      </c>
      <c r="Y104" s="223">
        <v>0</v>
      </c>
      <c r="Z104" s="223">
        <v>0</v>
      </c>
      <c r="AA104" s="225">
        <f t="shared" si="53"/>
        <v>-4</v>
      </c>
      <c r="AB104" s="225">
        <f t="shared" si="54"/>
        <v>-4</v>
      </c>
      <c r="AC104" s="225">
        <f t="shared" si="55"/>
        <v>0</v>
      </c>
      <c r="AD104" s="223">
        <f t="shared" si="51"/>
        <v>0</v>
      </c>
      <c r="AE104" s="223">
        <f t="shared" si="56"/>
        <v>0</v>
      </c>
      <c r="AF104" s="224">
        <f t="shared" si="57"/>
        <v>0</v>
      </c>
      <c r="AG104" s="222" t="s">
        <v>323</v>
      </c>
      <c r="AH104" s="200"/>
      <c r="AI104" s="81"/>
    </row>
    <row r="105" spans="1:35" s="82" customFormat="1" ht="55.5" customHeight="1">
      <c r="A105" s="198">
        <v>7</v>
      </c>
      <c r="B105" s="196" t="s">
        <v>154</v>
      </c>
      <c r="C105" s="225">
        <v>16</v>
      </c>
      <c r="D105" s="225">
        <v>16</v>
      </c>
      <c r="E105" s="225">
        <v>0</v>
      </c>
      <c r="F105" s="223">
        <v>0</v>
      </c>
      <c r="G105" s="223">
        <v>0</v>
      </c>
      <c r="H105" s="223">
        <v>0</v>
      </c>
      <c r="I105" s="223">
        <v>16</v>
      </c>
      <c r="J105" s="223">
        <v>16</v>
      </c>
      <c r="K105" s="223">
        <v>0</v>
      </c>
      <c r="L105" s="223">
        <v>0</v>
      </c>
      <c r="M105" s="223">
        <v>0</v>
      </c>
      <c r="N105" s="223">
        <v>0</v>
      </c>
      <c r="O105" s="223">
        <v>16</v>
      </c>
      <c r="P105" s="223">
        <v>16</v>
      </c>
      <c r="Q105" s="223">
        <v>0</v>
      </c>
      <c r="R105" s="223">
        <v>0</v>
      </c>
      <c r="S105" s="223">
        <v>0</v>
      </c>
      <c r="T105" s="223">
        <v>0</v>
      </c>
      <c r="U105" s="223">
        <f t="shared" si="44"/>
        <v>16</v>
      </c>
      <c r="V105" s="223">
        <v>16</v>
      </c>
      <c r="W105" s="223">
        <v>0</v>
      </c>
      <c r="X105" s="223">
        <f t="shared" si="59"/>
        <v>0</v>
      </c>
      <c r="Y105" s="223">
        <f>Z105+AA105</f>
        <v>0</v>
      </c>
      <c r="Z105" s="223">
        <f>AA105+AB105</f>
        <v>0</v>
      </c>
      <c r="AA105" s="225">
        <f t="shared" si="53"/>
        <v>0</v>
      </c>
      <c r="AB105" s="225">
        <f t="shared" si="54"/>
        <v>0</v>
      </c>
      <c r="AC105" s="225">
        <f t="shared" si="55"/>
        <v>0</v>
      </c>
      <c r="AD105" s="223">
        <f t="shared" si="51"/>
        <v>0</v>
      </c>
      <c r="AE105" s="223">
        <f t="shared" si="56"/>
        <v>0</v>
      </c>
      <c r="AF105" s="224">
        <f t="shared" si="57"/>
        <v>0</v>
      </c>
      <c r="AG105" s="222"/>
      <c r="AH105" s="200"/>
      <c r="AI105" s="81"/>
    </row>
    <row r="106" spans="1:35" s="82" customFormat="1" ht="57.75" customHeight="1">
      <c r="A106" s="198">
        <v>8</v>
      </c>
      <c r="B106" s="196" t="s">
        <v>155</v>
      </c>
      <c r="C106" s="225">
        <v>12</v>
      </c>
      <c r="D106" s="225">
        <v>12</v>
      </c>
      <c r="E106" s="225">
        <v>0</v>
      </c>
      <c r="F106" s="223">
        <v>0</v>
      </c>
      <c r="G106" s="223">
        <v>0</v>
      </c>
      <c r="H106" s="223">
        <v>0</v>
      </c>
      <c r="I106" s="223">
        <v>11</v>
      </c>
      <c r="J106" s="223">
        <v>11</v>
      </c>
      <c r="K106" s="223">
        <v>0</v>
      </c>
      <c r="L106" s="223">
        <v>0</v>
      </c>
      <c r="M106" s="223">
        <v>0</v>
      </c>
      <c r="N106" s="223">
        <v>0</v>
      </c>
      <c r="O106" s="223">
        <v>12</v>
      </c>
      <c r="P106" s="223">
        <v>12</v>
      </c>
      <c r="Q106" s="223">
        <v>0</v>
      </c>
      <c r="R106" s="223">
        <v>0</v>
      </c>
      <c r="S106" s="223">
        <v>0</v>
      </c>
      <c r="T106" s="223">
        <v>0</v>
      </c>
      <c r="U106" s="223">
        <f t="shared" si="44"/>
        <v>12</v>
      </c>
      <c r="V106" s="223">
        <v>12</v>
      </c>
      <c r="W106" s="223">
        <v>0</v>
      </c>
      <c r="X106" s="223">
        <f t="shared" si="59"/>
        <v>0</v>
      </c>
      <c r="Y106" s="223">
        <v>0</v>
      </c>
      <c r="Z106" s="223">
        <v>0</v>
      </c>
      <c r="AA106" s="225">
        <f t="shared" si="53"/>
        <v>0</v>
      </c>
      <c r="AB106" s="225">
        <f t="shared" si="54"/>
        <v>0</v>
      </c>
      <c r="AC106" s="225">
        <f t="shared" si="55"/>
        <v>0</v>
      </c>
      <c r="AD106" s="223">
        <f t="shared" si="51"/>
        <v>0</v>
      </c>
      <c r="AE106" s="223">
        <f t="shared" si="56"/>
        <v>0</v>
      </c>
      <c r="AF106" s="224">
        <f t="shared" si="57"/>
        <v>0</v>
      </c>
      <c r="AG106" s="222"/>
      <c r="AH106" s="200"/>
      <c r="AI106" s="81"/>
    </row>
    <row r="107" spans="1:35" s="82" customFormat="1" ht="57.75" customHeight="1">
      <c r="A107" s="198">
        <v>9</v>
      </c>
      <c r="B107" s="196" t="s">
        <v>156</v>
      </c>
      <c r="C107" s="225">
        <v>14</v>
      </c>
      <c r="D107" s="225">
        <v>14</v>
      </c>
      <c r="E107" s="225">
        <v>0</v>
      </c>
      <c r="F107" s="223">
        <v>0</v>
      </c>
      <c r="G107" s="223">
        <v>0</v>
      </c>
      <c r="H107" s="223">
        <v>0</v>
      </c>
      <c r="I107" s="223">
        <v>10</v>
      </c>
      <c r="J107" s="223">
        <v>10</v>
      </c>
      <c r="K107" s="223">
        <v>0</v>
      </c>
      <c r="L107" s="223">
        <v>0</v>
      </c>
      <c r="M107" s="223">
        <v>0</v>
      </c>
      <c r="N107" s="223">
        <v>0</v>
      </c>
      <c r="O107" s="223">
        <v>14</v>
      </c>
      <c r="P107" s="223">
        <v>14</v>
      </c>
      <c r="Q107" s="223">
        <v>0</v>
      </c>
      <c r="R107" s="223">
        <v>0</v>
      </c>
      <c r="S107" s="223">
        <v>0</v>
      </c>
      <c r="T107" s="223">
        <v>0</v>
      </c>
      <c r="U107" s="223">
        <f t="shared" si="44"/>
        <v>14</v>
      </c>
      <c r="V107" s="223">
        <v>14</v>
      </c>
      <c r="W107" s="223">
        <v>0</v>
      </c>
      <c r="X107" s="223">
        <f t="shared" si="59"/>
        <v>0</v>
      </c>
      <c r="Y107" s="223">
        <v>0</v>
      </c>
      <c r="Z107" s="223">
        <v>0</v>
      </c>
      <c r="AA107" s="225">
        <f t="shared" si="53"/>
        <v>0</v>
      </c>
      <c r="AB107" s="225">
        <f t="shared" si="54"/>
        <v>0</v>
      </c>
      <c r="AC107" s="225">
        <f t="shared" si="55"/>
        <v>0</v>
      </c>
      <c r="AD107" s="223">
        <f t="shared" si="51"/>
        <v>0</v>
      </c>
      <c r="AE107" s="223">
        <f t="shared" si="56"/>
        <v>0</v>
      </c>
      <c r="AF107" s="224">
        <f t="shared" si="57"/>
        <v>0</v>
      </c>
      <c r="AG107" s="222"/>
      <c r="AH107" s="200"/>
      <c r="AI107" s="81"/>
    </row>
    <row r="108" spans="1:35" s="82" customFormat="1" ht="57.75" customHeight="1">
      <c r="A108" s="198">
        <v>10</v>
      </c>
      <c r="B108" s="196" t="s">
        <v>157</v>
      </c>
      <c r="C108" s="225">
        <v>16</v>
      </c>
      <c r="D108" s="225">
        <v>16</v>
      </c>
      <c r="E108" s="225">
        <v>0</v>
      </c>
      <c r="F108" s="223">
        <v>0</v>
      </c>
      <c r="G108" s="223">
        <v>0</v>
      </c>
      <c r="H108" s="223">
        <v>0</v>
      </c>
      <c r="I108" s="223">
        <v>16</v>
      </c>
      <c r="J108" s="223">
        <v>16</v>
      </c>
      <c r="K108" s="223">
        <v>0</v>
      </c>
      <c r="L108" s="223">
        <v>0</v>
      </c>
      <c r="M108" s="223">
        <v>0</v>
      </c>
      <c r="N108" s="223">
        <v>0</v>
      </c>
      <c r="O108" s="223">
        <v>16</v>
      </c>
      <c r="P108" s="223">
        <v>16</v>
      </c>
      <c r="Q108" s="223">
        <v>0</v>
      </c>
      <c r="R108" s="223">
        <v>0</v>
      </c>
      <c r="S108" s="223">
        <v>0</v>
      </c>
      <c r="T108" s="223">
        <v>0</v>
      </c>
      <c r="U108" s="223">
        <f t="shared" si="44"/>
        <v>16</v>
      </c>
      <c r="V108" s="223">
        <v>16</v>
      </c>
      <c r="W108" s="223">
        <v>0</v>
      </c>
      <c r="X108" s="223">
        <f t="shared" si="59"/>
        <v>0</v>
      </c>
      <c r="Y108" s="223">
        <v>0</v>
      </c>
      <c r="Z108" s="223">
        <v>0</v>
      </c>
      <c r="AA108" s="225">
        <f t="shared" si="53"/>
        <v>0</v>
      </c>
      <c r="AB108" s="225">
        <f t="shared" si="54"/>
        <v>0</v>
      </c>
      <c r="AC108" s="225">
        <f t="shared" si="55"/>
        <v>0</v>
      </c>
      <c r="AD108" s="223">
        <f t="shared" si="51"/>
        <v>0</v>
      </c>
      <c r="AE108" s="223">
        <f t="shared" si="56"/>
        <v>0</v>
      </c>
      <c r="AF108" s="224">
        <f t="shared" si="57"/>
        <v>0</v>
      </c>
      <c r="AG108" s="222"/>
      <c r="AH108" s="200"/>
      <c r="AI108" s="81"/>
    </row>
    <row r="109" spans="1:35" s="82" customFormat="1" ht="57.75" customHeight="1">
      <c r="A109" s="198">
        <v>11</v>
      </c>
      <c r="B109" s="196" t="s">
        <v>158</v>
      </c>
      <c r="C109" s="225">
        <v>16</v>
      </c>
      <c r="D109" s="225">
        <v>16</v>
      </c>
      <c r="E109" s="225">
        <v>0</v>
      </c>
      <c r="F109" s="223">
        <v>0</v>
      </c>
      <c r="G109" s="223">
        <v>0</v>
      </c>
      <c r="H109" s="223">
        <v>0</v>
      </c>
      <c r="I109" s="223">
        <v>16</v>
      </c>
      <c r="J109" s="223">
        <v>16</v>
      </c>
      <c r="K109" s="223">
        <v>0</v>
      </c>
      <c r="L109" s="223">
        <v>0</v>
      </c>
      <c r="M109" s="223">
        <v>0</v>
      </c>
      <c r="N109" s="223">
        <v>0</v>
      </c>
      <c r="O109" s="223">
        <v>16</v>
      </c>
      <c r="P109" s="223">
        <v>16</v>
      </c>
      <c r="Q109" s="223">
        <v>0</v>
      </c>
      <c r="R109" s="223">
        <v>0</v>
      </c>
      <c r="S109" s="223">
        <v>0</v>
      </c>
      <c r="T109" s="223">
        <v>0</v>
      </c>
      <c r="U109" s="223">
        <f t="shared" si="44"/>
        <v>16</v>
      </c>
      <c r="V109" s="223">
        <v>16</v>
      </c>
      <c r="W109" s="223">
        <v>0</v>
      </c>
      <c r="X109" s="223">
        <f t="shared" si="59"/>
        <v>0</v>
      </c>
      <c r="Y109" s="223">
        <v>0</v>
      </c>
      <c r="Z109" s="223">
        <v>0</v>
      </c>
      <c r="AA109" s="225">
        <f t="shared" si="53"/>
        <v>0</v>
      </c>
      <c r="AB109" s="225">
        <f t="shared" si="54"/>
        <v>0</v>
      </c>
      <c r="AC109" s="225">
        <f t="shared" si="55"/>
        <v>0</v>
      </c>
      <c r="AD109" s="223">
        <f t="shared" si="51"/>
        <v>0</v>
      </c>
      <c r="AE109" s="223">
        <f t="shared" si="56"/>
        <v>0</v>
      </c>
      <c r="AF109" s="224">
        <f t="shared" si="57"/>
        <v>0</v>
      </c>
      <c r="AG109" s="222"/>
      <c r="AH109" s="200"/>
      <c r="AI109" s="81"/>
    </row>
    <row r="110" spans="1:35" s="82" customFormat="1" ht="57.75" customHeight="1">
      <c r="A110" s="198">
        <v>12</v>
      </c>
      <c r="B110" s="196" t="s">
        <v>159</v>
      </c>
      <c r="C110" s="225">
        <v>11</v>
      </c>
      <c r="D110" s="225">
        <v>11</v>
      </c>
      <c r="E110" s="225">
        <v>0</v>
      </c>
      <c r="F110" s="223">
        <v>0</v>
      </c>
      <c r="G110" s="223">
        <v>0</v>
      </c>
      <c r="H110" s="223">
        <v>0</v>
      </c>
      <c r="I110" s="223">
        <v>11</v>
      </c>
      <c r="J110" s="223">
        <v>11</v>
      </c>
      <c r="K110" s="223">
        <v>0</v>
      </c>
      <c r="L110" s="223">
        <v>0</v>
      </c>
      <c r="M110" s="223">
        <v>0</v>
      </c>
      <c r="N110" s="223">
        <v>0</v>
      </c>
      <c r="O110" s="223">
        <v>11</v>
      </c>
      <c r="P110" s="223">
        <v>11</v>
      </c>
      <c r="Q110" s="223">
        <v>0</v>
      </c>
      <c r="R110" s="223">
        <v>0</v>
      </c>
      <c r="S110" s="223">
        <v>0</v>
      </c>
      <c r="T110" s="223">
        <v>0</v>
      </c>
      <c r="U110" s="223">
        <f t="shared" si="44"/>
        <v>11</v>
      </c>
      <c r="V110" s="223">
        <v>11</v>
      </c>
      <c r="W110" s="223">
        <v>0</v>
      </c>
      <c r="X110" s="223">
        <f t="shared" si="59"/>
        <v>0</v>
      </c>
      <c r="Y110" s="223">
        <v>0</v>
      </c>
      <c r="Z110" s="223">
        <v>0</v>
      </c>
      <c r="AA110" s="225">
        <f t="shared" si="53"/>
        <v>0</v>
      </c>
      <c r="AB110" s="225">
        <f t="shared" si="54"/>
        <v>0</v>
      </c>
      <c r="AC110" s="225">
        <f t="shared" si="55"/>
        <v>0</v>
      </c>
      <c r="AD110" s="223">
        <f t="shared" si="51"/>
        <v>0</v>
      </c>
      <c r="AE110" s="223">
        <f t="shared" si="56"/>
        <v>0</v>
      </c>
      <c r="AF110" s="224">
        <f t="shared" si="57"/>
        <v>0</v>
      </c>
      <c r="AG110" s="222"/>
      <c r="AH110" s="200"/>
      <c r="AI110" s="81"/>
    </row>
    <row r="111" spans="1:35" s="82" customFormat="1" ht="56.25" customHeight="1">
      <c r="A111" s="198">
        <v>13</v>
      </c>
      <c r="B111" s="196" t="s">
        <v>160</v>
      </c>
      <c r="C111" s="225">
        <v>11</v>
      </c>
      <c r="D111" s="225">
        <v>11</v>
      </c>
      <c r="E111" s="225">
        <v>0</v>
      </c>
      <c r="F111" s="223">
        <v>0</v>
      </c>
      <c r="G111" s="223">
        <v>0</v>
      </c>
      <c r="H111" s="223">
        <v>0</v>
      </c>
      <c r="I111" s="223">
        <v>10</v>
      </c>
      <c r="J111" s="223">
        <v>10</v>
      </c>
      <c r="K111" s="229">
        <v>0</v>
      </c>
      <c r="L111" s="229">
        <v>0</v>
      </c>
      <c r="M111" s="229">
        <v>0</v>
      </c>
      <c r="N111" s="229">
        <v>0</v>
      </c>
      <c r="O111" s="223">
        <v>11</v>
      </c>
      <c r="P111" s="223">
        <v>11</v>
      </c>
      <c r="Q111" s="223">
        <v>0</v>
      </c>
      <c r="R111" s="223">
        <v>0</v>
      </c>
      <c r="S111" s="223">
        <v>0</v>
      </c>
      <c r="T111" s="223">
        <v>0</v>
      </c>
      <c r="U111" s="223">
        <f t="shared" si="44"/>
        <v>10</v>
      </c>
      <c r="V111" s="223">
        <v>10</v>
      </c>
      <c r="W111" s="223">
        <v>0</v>
      </c>
      <c r="X111" s="223">
        <f t="shared" si="59"/>
        <v>0</v>
      </c>
      <c r="Y111" s="229">
        <v>0</v>
      </c>
      <c r="Z111" s="229">
        <v>0</v>
      </c>
      <c r="AA111" s="225">
        <f t="shared" si="53"/>
        <v>-1</v>
      </c>
      <c r="AB111" s="225">
        <f t="shared" si="54"/>
        <v>-1</v>
      </c>
      <c r="AC111" s="225">
        <f t="shared" si="55"/>
        <v>0</v>
      </c>
      <c r="AD111" s="223">
        <f t="shared" si="51"/>
        <v>0</v>
      </c>
      <c r="AE111" s="223">
        <f t="shared" si="56"/>
        <v>0</v>
      </c>
      <c r="AF111" s="224">
        <f t="shared" si="57"/>
        <v>0</v>
      </c>
      <c r="AG111" s="222" t="s">
        <v>324</v>
      </c>
      <c r="AH111" s="200"/>
      <c r="AI111" s="81"/>
    </row>
    <row r="112" spans="1:35" s="82" customFormat="1" ht="52.5" customHeight="1">
      <c r="A112" s="264" t="s">
        <v>161</v>
      </c>
      <c r="B112" s="194" t="s">
        <v>162</v>
      </c>
      <c r="C112" s="220">
        <f t="shared" ref="C112:Z112" si="60">SUM(C113:C146)</f>
        <v>615</v>
      </c>
      <c r="D112" s="220">
        <f t="shared" si="60"/>
        <v>575</v>
      </c>
      <c r="E112" s="220">
        <f t="shared" si="60"/>
        <v>40</v>
      </c>
      <c r="F112" s="221">
        <f t="shared" si="60"/>
        <v>148</v>
      </c>
      <c r="G112" s="221">
        <f t="shared" si="60"/>
        <v>148</v>
      </c>
      <c r="H112" s="221">
        <f t="shared" si="60"/>
        <v>0</v>
      </c>
      <c r="I112" s="221">
        <f t="shared" si="60"/>
        <v>574</v>
      </c>
      <c r="J112" s="221">
        <f t="shared" si="60"/>
        <v>541</v>
      </c>
      <c r="K112" s="221">
        <f t="shared" si="60"/>
        <v>33</v>
      </c>
      <c r="L112" s="221">
        <f t="shared" si="60"/>
        <v>90</v>
      </c>
      <c r="M112" s="221">
        <f t="shared" si="60"/>
        <v>90</v>
      </c>
      <c r="N112" s="221">
        <f t="shared" si="60"/>
        <v>0</v>
      </c>
      <c r="O112" s="221">
        <f t="shared" si="60"/>
        <v>613</v>
      </c>
      <c r="P112" s="221">
        <f t="shared" si="60"/>
        <v>576</v>
      </c>
      <c r="Q112" s="221">
        <f t="shared" si="60"/>
        <v>37</v>
      </c>
      <c r="R112" s="221">
        <f t="shared" si="60"/>
        <v>148</v>
      </c>
      <c r="S112" s="221">
        <f t="shared" si="60"/>
        <v>147</v>
      </c>
      <c r="T112" s="221">
        <f t="shared" si="60"/>
        <v>1</v>
      </c>
      <c r="U112" s="221">
        <f t="shared" si="60"/>
        <v>590</v>
      </c>
      <c r="V112" s="221">
        <f t="shared" si="60"/>
        <v>552</v>
      </c>
      <c r="W112" s="221">
        <f t="shared" si="60"/>
        <v>38</v>
      </c>
      <c r="X112" s="221">
        <f t="shared" si="60"/>
        <v>138</v>
      </c>
      <c r="Y112" s="221">
        <f t="shared" si="60"/>
        <v>138</v>
      </c>
      <c r="Z112" s="221">
        <f t="shared" si="60"/>
        <v>0</v>
      </c>
      <c r="AA112" s="220">
        <f>U112-C112</f>
        <v>-25</v>
      </c>
      <c r="AB112" s="220">
        <f>V112-D112</f>
        <v>-23</v>
      </c>
      <c r="AC112" s="220">
        <f t="shared" si="55"/>
        <v>-2</v>
      </c>
      <c r="AD112" s="221">
        <f t="shared" ref="AD112" si="61">X112-F112</f>
        <v>-10</v>
      </c>
      <c r="AE112" s="221">
        <f t="shared" si="56"/>
        <v>-10</v>
      </c>
      <c r="AF112" s="221">
        <f>SUM(AF113:AF146)</f>
        <v>0</v>
      </c>
      <c r="AG112" s="222"/>
      <c r="AH112" s="200"/>
      <c r="AI112" s="81"/>
    </row>
    <row r="113" spans="1:35" s="82" customFormat="1" ht="43.5" customHeight="1">
      <c r="A113" s="331">
        <v>1</v>
      </c>
      <c r="B113" s="25" t="s">
        <v>163</v>
      </c>
      <c r="C113" s="240">
        <v>15</v>
      </c>
      <c r="D113" s="240">
        <v>12</v>
      </c>
      <c r="E113" s="240">
        <v>3</v>
      </c>
      <c r="F113" s="223">
        <v>5</v>
      </c>
      <c r="G113" s="223">
        <v>5</v>
      </c>
      <c r="H113" s="223">
        <v>0</v>
      </c>
      <c r="I113" s="223">
        <v>13</v>
      </c>
      <c r="J113" s="223">
        <v>11</v>
      </c>
      <c r="K113" s="223">
        <v>2</v>
      </c>
      <c r="L113" s="223">
        <v>0</v>
      </c>
      <c r="M113" s="223">
        <v>0</v>
      </c>
      <c r="N113" s="223">
        <v>0</v>
      </c>
      <c r="O113" s="223">
        <v>15</v>
      </c>
      <c r="P113" s="223">
        <v>12</v>
      </c>
      <c r="Q113" s="223">
        <v>3</v>
      </c>
      <c r="R113" s="223">
        <v>5</v>
      </c>
      <c r="S113" s="223">
        <v>5</v>
      </c>
      <c r="T113" s="223">
        <v>0</v>
      </c>
      <c r="U113" s="223">
        <f t="shared" si="44"/>
        <v>15</v>
      </c>
      <c r="V113" s="223">
        <v>12</v>
      </c>
      <c r="W113" s="223">
        <v>3</v>
      </c>
      <c r="X113" s="223">
        <f>Y113+Z113</f>
        <v>5</v>
      </c>
      <c r="Y113" s="223">
        <v>5</v>
      </c>
      <c r="Z113" s="223">
        <v>0</v>
      </c>
      <c r="AA113" s="225">
        <f t="shared" ref="AA113:AA128" si="62">U113-C113</f>
        <v>0</v>
      </c>
      <c r="AB113" s="225">
        <f t="shared" ref="AB113:AB126" si="63">V113-D113</f>
        <v>0</v>
      </c>
      <c r="AC113" s="225">
        <f t="shared" ref="AC113:AC124" si="64">W113-E113</f>
        <v>0</v>
      </c>
      <c r="AD113" s="223">
        <f t="shared" si="51"/>
        <v>0</v>
      </c>
      <c r="AE113" s="223">
        <f t="shared" ref="AE113:AE126" si="65">Y113-G113</f>
        <v>0</v>
      </c>
      <c r="AF113" s="224">
        <f t="shared" ref="AF113:AF125" si="66">Z113-H113</f>
        <v>0</v>
      </c>
      <c r="AG113" s="222"/>
      <c r="AH113" s="200"/>
      <c r="AI113" s="81"/>
    </row>
    <row r="114" spans="1:35" s="82" customFormat="1" ht="48" customHeight="1">
      <c r="A114" s="331">
        <v>2</v>
      </c>
      <c r="B114" s="25" t="s">
        <v>164</v>
      </c>
      <c r="C114" s="225">
        <v>10</v>
      </c>
      <c r="D114" s="225">
        <v>8</v>
      </c>
      <c r="E114" s="225">
        <v>2</v>
      </c>
      <c r="F114" s="223">
        <v>0</v>
      </c>
      <c r="G114" s="223">
        <v>0</v>
      </c>
      <c r="H114" s="223">
        <v>0</v>
      </c>
      <c r="I114" s="223">
        <v>7</v>
      </c>
      <c r="J114" s="223">
        <v>5</v>
      </c>
      <c r="K114" s="223">
        <v>2</v>
      </c>
      <c r="L114" s="223">
        <v>0</v>
      </c>
      <c r="M114" s="223">
        <v>0</v>
      </c>
      <c r="N114" s="223">
        <v>0</v>
      </c>
      <c r="O114" s="223">
        <v>10</v>
      </c>
      <c r="P114" s="223">
        <v>8</v>
      </c>
      <c r="Q114" s="223">
        <v>2</v>
      </c>
      <c r="R114" s="223">
        <v>0</v>
      </c>
      <c r="S114" s="223">
        <v>0</v>
      </c>
      <c r="T114" s="223">
        <v>0</v>
      </c>
      <c r="U114" s="223">
        <f t="shared" si="44"/>
        <v>8</v>
      </c>
      <c r="V114" s="223">
        <v>6</v>
      </c>
      <c r="W114" s="223">
        <v>2</v>
      </c>
      <c r="X114" s="223">
        <f t="shared" ref="X114:X146" si="67">Y114+Z114</f>
        <v>0</v>
      </c>
      <c r="Y114" s="223">
        <v>0</v>
      </c>
      <c r="Z114" s="223">
        <v>0</v>
      </c>
      <c r="AA114" s="225">
        <f t="shared" si="62"/>
        <v>-2</v>
      </c>
      <c r="AB114" s="225">
        <f t="shared" si="63"/>
        <v>-2</v>
      </c>
      <c r="AC114" s="225">
        <f t="shared" si="64"/>
        <v>0</v>
      </c>
      <c r="AD114" s="223">
        <f t="shared" si="51"/>
        <v>0</v>
      </c>
      <c r="AE114" s="223">
        <f t="shared" si="65"/>
        <v>0</v>
      </c>
      <c r="AF114" s="224">
        <f t="shared" si="66"/>
        <v>0</v>
      </c>
      <c r="AG114" s="222" t="s">
        <v>386</v>
      </c>
      <c r="AH114" s="200"/>
      <c r="AI114" s="81"/>
    </row>
    <row r="115" spans="1:35" s="82" customFormat="1" ht="60.75" customHeight="1">
      <c r="A115" s="331">
        <v>3</v>
      </c>
      <c r="B115" s="25" t="s">
        <v>16</v>
      </c>
      <c r="C115" s="225">
        <v>7</v>
      </c>
      <c r="D115" s="225">
        <v>7</v>
      </c>
      <c r="E115" s="225">
        <v>0</v>
      </c>
      <c r="F115" s="223">
        <v>0</v>
      </c>
      <c r="G115" s="223">
        <v>0</v>
      </c>
      <c r="H115" s="223">
        <v>0</v>
      </c>
      <c r="I115" s="223">
        <v>7</v>
      </c>
      <c r="J115" s="223">
        <v>7</v>
      </c>
      <c r="K115" s="223">
        <v>0</v>
      </c>
      <c r="L115" s="223">
        <v>0</v>
      </c>
      <c r="M115" s="223">
        <v>0</v>
      </c>
      <c r="N115" s="223">
        <v>0</v>
      </c>
      <c r="O115" s="223">
        <v>7</v>
      </c>
      <c r="P115" s="223">
        <v>7</v>
      </c>
      <c r="Q115" s="223">
        <v>0</v>
      </c>
      <c r="R115" s="223">
        <v>0</v>
      </c>
      <c r="S115" s="223">
        <v>0</v>
      </c>
      <c r="T115" s="223">
        <v>0</v>
      </c>
      <c r="U115" s="223">
        <f t="shared" si="44"/>
        <v>7</v>
      </c>
      <c r="V115" s="223">
        <v>7</v>
      </c>
      <c r="W115" s="223">
        <v>0</v>
      </c>
      <c r="X115" s="223">
        <f t="shared" si="67"/>
        <v>0</v>
      </c>
      <c r="Y115" s="223">
        <f t="shared" ref="Y115:Z117" si="68">Z115+AA115</f>
        <v>0</v>
      </c>
      <c r="Z115" s="223">
        <f t="shared" si="68"/>
        <v>0</v>
      </c>
      <c r="AA115" s="225">
        <f t="shared" si="62"/>
        <v>0</v>
      </c>
      <c r="AB115" s="225">
        <f t="shared" si="63"/>
        <v>0</v>
      </c>
      <c r="AC115" s="225">
        <f t="shared" si="64"/>
        <v>0</v>
      </c>
      <c r="AD115" s="223">
        <f t="shared" si="51"/>
        <v>0</v>
      </c>
      <c r="AE115" s="223">
        <f t="shared" si="65"/>
        <v>0</v>
      </c>
      <c r="AF115" s="224">
        <f t="shared" si="66"/>
        <v>0</v>
      </c>
      <c r="AG115" s="222"/>
      <c r="AH115" s="200"/>
      <c r="AI115" s="81"/>
    </row>
    <row r="116" spans="1:35" s="82" customFormat="1" ht="54" customHeight="1">
      <c r="A116" s="331">
        <v>4</v>
      </c>
      <c r="B116" s="25" t="s">
        <v>382</v>
      </c>
      <c r="C116" s="225">
        <v>4</v>
      </c>
      <c r="D116" s="225">
        <v>4</v>
      </c>
      <c r="E116" s="225">
        <v>0</v>
      </c>
      <c r="F116" s="223">
        <v>0</v>
      </c>
      <c r="G116" s="223">
        <v>0</v>
      </c>
      <c r="H116" s="223">
        <v>0</v>
      </c>
      <c r="I116" s="223">
        <v>4</v>
      </c>
      <c r="J116" s="223">
        <v>4</v>
      </c>
      <c r="K116" s="223">
        <v>0</v>
      </c>
      <c r="L116" s="223">
        <v>0</v>
      </c>
      <c r="M116" s="223">
        <v>0</v>
      </c>
      <c r="N116" s="223">
        <v>0</v>
      </c>
      <c r="O116" s="223">
        <v>4</v>
      </c>
      <c r="P116" s="223">
        <v>4</v>
      </c>
      <c r="Q116" s="223">
        <v>0</v>
      </c>
      <c r="R116" s="223">
        <v>0</v>
      </c>
      <c r="S116" s="223">
        <v>0</v>
      </c>
      <c r="T116" s="223">
        <v>0</v>
      </c>
      <c r="U116" s="223">
        <f t="shared" si="44"/>
        <v>4</v>
      </c>
      <c r="V116" s="223">
        <v>4</v>
      </c>
      <c r="W116" s="223">
        <v>0</v>
      </c>
      <c r="X116" s="223">
        <f t="shared" si="67"/>
        <v>0</v>
      </c>
      <c r="Y116" s="223">
        <f t="shared" si="68"/>
        <v>0</v>
      </c>
      <c r="Z116" s="223">
        <f t="shared" si="68"/>
        <v>0</v>
      </c>
      <c r="AA116" s="225">
        <f t="shared" si="62"/>
        <v>0</v>
      </c>
      <c r="AB116" s="225">
        <f t="shared" si="63"/>
        <v>0</v>
      </c>
      <c r="AC116" s="225">
        <f t="shared" si="64"/>
        <v>0</v>
      </c>
      <c r="AD116" s="223">
        <f t="shared" si="51"/>
        <v>0</v>
      </c>
      <c r="AE116" s="223">
        <f t="shared" si="65"/>
        <v>0</v>
      </c>
      <c r="AF116" s="224">
        <f t="shared" si="66"/>
        <v>0</v>
      </c>
      <c r="AG116" s="222"/>
      <c r="AH116" s="200"/>
      <c r="AI116" s="81"/>
    </row>
    <row r="117" spans="1:35" s="82" customFormat="1" ht="61.5" customHeight="1">
      <c r="A117" s="331">
        <v>5</v>
      </c>
      <c r="B117" s="25" t="s">
        <v>165</v>
      </c>
      <c r="C117" s="225">
        <v>2</v>
      </c>
      <c r="D117" s="225">
        <v>2</v>
      </c>
      <c r="E117" s="225">
        <v>0</v>
      </c>
      <c r="F117" s="223">
        <v>0</v>
      </c>
      <c r="G117" s="223">
        <v>0</v>
      </c>
      <c r="H117" s="223">
        <v>0</v>
      </c>
      <c r="I117" s="223">
        <v>2</v>
      </c>
      <c r="J117" s="223">
        <v>2</v>
      </c>
      <c r="K117" s="223">
        <v>0</v>
      </c>
      <c r="L117" s="223">
        <v>0</v>
      </c>
      <c r="M117" s="223">
        <v>0</v>
      </c>
      <c r="N117" s="223">
        <v>0</v>
      </c>
      <c r="O117" s="223">
        <v>2</v>
      </c>
      <c r="P117" s="223">
        <v>2</v>
      </c>
      <c r="Q117" s="223">
        <v>0</v>
      </c>
      <c r="R117" s="223">
        <v>0</v>
      </c>
      <c r="S117" s="223">
        <v>0</v>
      </c>
      <c r="T117" s="223">
        <v>0</v>
      </c>
      <c r="U117" s="223">
        <f t="shared" si="44"/>
        <v>2</v>
      </c>
      <c r="V117" s="223">
        <v>2</v>
      </c>
      <c r="W117" s="223">
        <v>0</v>
      </c>
      <c r="X117" s="223">
        <f t="shared" si="67"/>
        <v>0</v>
      </c>
      <c r="Y117" s="223">
        <f t="shared" si="68"/>
        <v>0</v>
      </c>
      <c r="Z117" s="223">
        <f t="shared" si="68"/>
        <v>0</v>
      </c>
      <c r="AA117" s="225">
        <f t="shared" si="62"/>
        <v>0</v>
      </c>
      <c r="AB117" s="225">
        <f t="shared" si="63"/>
        <v>0</v>
      </c>
      <c r="AC117" s="225">
        <f t="shared" si="64"/>
        <v>0</v>
      </c>
      <c r="AD117" s="223">
        <f t="shared" si="51"/>
        <v>0</v>
      </c>
      <c r="AE117" s="223">
        <f t="shared" si="65"/>
        <v>0</v>
      </c>
      <c r="AF117" s="224">
        <f t="shared" si="66"/>
        <v>0</v>
      </c>
      <c r="AG117" s="222"/>
      <c r="AH117" s="200"/>
      <c r="AI117" s="81"/>
    </row>
    <row r="118" spans="1:35" s="82" customFormat="1" ht="44.25" customHeight="1">
      <c r="A118" s="331">
        <v>6</v>
      </c>
      <c r="B118" s="25" t="s">
        <v>166</v>
      </c>
      <c r="C118" s="225">
        <v>40</v>
      </c>
      <c r="D118" s="225">
        <v>39</v>
      </c>
      <c r="E118" s="225">
        <v>1</v>
      </c>
      <c r="F118" s="223">
        <v>0</v>
      </c>
      <c r="G118" s="223">
        <v>0</v>
      </c>
      <c r="H118" s="223">
        <v>0</v>
      </c>
      <c r="I118" s="223">
        <v>36</v>
      </c>
      <c r="J118" s="223">
        <v>35</v>
      </c>
      <c r="K118" s="223">
        <v>1</v>
      </c>
      <c r="L118" s="223">
        <v>0</v>
      </c>
      <c r="M118" s="223">
        <v>0</v>
      </c>
      <c r="N118" s="223">
        <v>0</v>
      </c>
      <c r="O118" s="223">
        <v>40</v>
      </c>
      <c r="P118" s="223">
        <v>39</v>
      </c>
      <c r="Q118" s="223">
        <v>1</v>
      </c>
      <c r="R118" s="223">
        <v>0</v>
      </c>
      <c r="S118" s="223">
        <v>0</v>
      </c>
      <c r="T118" s="223">
        <v>0</v>
      </c>
      <c r="U118" s="223">
        <f t="shared" si="44"/>
        <v>39</v>
      </c>
      <c r="V118" s="223">
        <v>38</v>
      </c>
      <c r="W118" s="223">
        <v>1</v>
      </c>
      <c r="X118" s="223">
        <f t="shared" si="67"/>
        <v>0</v>
      </c>
      <c r="Y118" s="223">
        <v>0</v>
      </c>
      <c r="Z118" s="223">
        <v>0</v>
      </c>
      <c r="AA118" s="225">
        <f t="shared" si="62"/>
        <v>-1</v>
      </c>
      <c r="AB118" s="225">
        <f t="shared" si="63"/>
        <v>-1</v>
      </c>
      <c r="AC118" s="225">
        <f t="shared" si="64"/>
        <v>0</v>
      </c>
      <c r="AD118" s="223">
        <f>AE118+AF118</f>
        <v>0</v>
      </c>
      <c r="AE118" s="223">
        <f t="shared" si="65"/>
        <v>0</v>
      </c>
      <c r="AF118" s="224">
        <f t="shared" si="66"/>
        <v>0</v>
      </c>
      <c r="AG118" s="222" t="s">
        <v>325</v>
      </c>
      <c r="AH118" s="200"/>
      <c r="AI118" s="81"/>
    </row>
    <row r="119" spans="1:35" ht="82.5" customHeight="1">
      <c r="A119" s="331">
        <v>7</v>
      </c>
      <c r="B119" s="72" t="s">
        <v>306</v>
      </c>
      <c r="C119" s="223">
        <v>17</v>
      </c>
      <c r="D119" s="223">
        <v>17</v>
      </c>
      <c r="E119" s="223">
        <v>0</v>
      </c>
      <c r="F119" s="223">
        <v>15</v>
      </c>
      <c r="G119" s="223">
        <v>15</v>
      </c>
      <c r="H119" s="223">
        <v>0</v>
      </c>
      <c r="I119" s="223">
        <v>17</v>
      </c>
      <c r="J119" s="223">
        <v>17</v>
      </c>
      <c r="K119" s="223">
        <v>0</v>
      </c>
      <c r="L119" s="223">
        <v>0</v>
      </c>
      <c r="M119" s="223">
        <v>0</v>
      </c>
      <c r="N119" s="223">
        <v>0</v>
      </c>
      <c r="O119" s="223">
        <v>17</v>
      </c>
      <c r="P119" s="223">
        <v>17</v>
      </c>
      <c r="Q119" s="223">
        <v>0</v>
      </c>
      <c r="R119" s="223">
        <v>15</v>
      </c>
      <c r="S119" s="223">
        <v>15</v>
      </c>
      <c r="T119" s="223">
        <v>0</v>
      </c>
      <c r="U119" s="223">
        <f t="shared" si="44"/>
        <v>17</v>
      </c>
      <c r="V119" s="223">
        <v>17</v>
      </c>
      <c r="W119" s="223">
        <v>0</v>
      </c>
      <c r="X119" s="223">
        <f t="shared" si="67"/>
        <v>7</v>
      </c>
      <c r="Y119" s="223">
        <v>7</v>
      </c>
      <c r="Z119" s="223">
        <v>0</v>
      </c>
      <c r="AA119" s="225">
        <f t="shared" si="62"/>
        <v>0</v>
      </c>
      <c r="AB119" s="223">
        <f t="shared" si="63"/>
        <v>0</v>
      </c>
      <c r="AC119" s="223">
        <f t="shared" si="64"/>
        <v>0</v>
      </c>
      <c r="AD119" s="223">
        <f t="shared" si="51"/>
        <v>-8</v>
      </c>
      <c r="AE119" s="223">
        <f t="shared" si="65"/>
        <v>-8</v>
      </c>
      <c r="AF119" s="224">
        <f t="shared" si="66"/>
        <v>0</v>
      </c>
      <c r="AG119" s="200" t="s">
        <v>396</v>
      </c>
      <c r="AH119" s="200"/>
    </row>
    <row r="120" spans="1:35" ht="72.75" customHeight="1">
      <c r="A120" s="341">
        <v>8</v>
      </c>
      <c r="B120" s="72" t="s">
        <v>167</v>
      </c>
      <c r="C120" s="223">
        <v>5</v>
      </c>
      <c r="D120" s="223">
        <v>4</v>
      </c>
      <c r="E120" s="223">
        <v>1</v>
      </c>
      <c r="F120" s="223">
        <v>30</v>
      </c>
      <c r="G120" s="223">
        <v>30</v>
      </c>
      <c r="H120" s="223">
        <v>0</v>
      </c>
      <c r="I120" s="223">
        <v>5</v>
      </c>
      <c r="J120" s="223">
        <v>4</v>
      </c>
      <c r="K120" s="223">
        <v>1</v>
      </c>
      <c r="L120" s="223">
        <v>27</v>
      </c>
      <c r="M120" s="223">
        <v>27</v>
      </c>
      <c r="N120" s="223">
        <v>0</v>
      </c>
      <c r="O120" s="223">
        <v>4</v>
      </c>
      <c r="P120" s="223">
        <v>4</v>
      </c>
      <c r="Q120" s="223">
        <v>0</v>
      </c>
      <c r="R120" s="223">
        <v>39</v>
      </c>
      <c r="S120" s="223">
        <v>38</v>
      </c>
      <c r="T120" s="223">
        <v>1</v>
      </c>
      <c r="U120" s="223">
        <f t="shared" si="44"/>
        <v>3</v>
      </c>
      <c r="V120" s="223">
        <v>2</v>
      </c>
      <c r="W120" s="223">
        <v>1</v>
      </c>
      <c r="X120" s="223">
        <f t="shared" si="67"/>
        <v>40</v>
      </c>
      <c r="Y120" s="223">
        <v>40</v>
      </c>
      <c r="Z120" s="223">
        <v>0</v>
      </c>
      <c r="AA120" s="223">
        <f t="shared" si="62"/>
        <v>-2</v>
      </c>
      <c r="AB120" s="223">
        <f t="shared" si="63"/>
        <v>-2</v>
      </c>
      <c r="AC120" s="223">
        <f>W120-E120</f>
        <v>0</v>
      </c>
      <c r="AD120" s="223">
        <f t="shared" si="51"/>
        <v>10</v>
      </c>
      <c r="AE120" s="223">
        <f t="shared" si="65"/>
        <v>10</v>
      </c>
      <c r="AF120" s="224">
        <f t="shared" si="66"/>
        <v>0</v>
      </c>
      <c r="AG120" s="200" t="s">
        <v>397</v>
      </c>
      <c r="AH120" s="200"/>
    </row>
    <row r="121" spans="1:35" s="82" customFormat="1" ht="36.75" customHeight="1">
      <c r="A121" s="331">
        <v>9</v>
      </c>
      <c r="B121" s="25" t="s">
        <v>168</v>
      </c>
      <c r="C121" s="225">
        <v>12</v>
      </c>
      <c r="D121" s="225">
        <v>10</v>
      </c>
      <c r="E121" s="225">
        <v>2</v>
      </c>
      <c r="F121" s="223">
        <v>8</v>
      </c>
      <c r="G121" s="223">
        <v>8</v>
      </c>
      <c r="H121" s="223">
        <v>0</v>
      </c>
      <c r="I121" s="223">
        <v>12</v>
      </c>
      <c r="J121" s="223">
        <v>10</v>
      </c>
      <c r="K121" s="223">
        <v>2</v>
      </c>
      <c r="L121" s="223">
        <v>1</v>
      </c>
      <c r="M121" s="223">
        <v>1</v>
      </c>
      <c r="N121" s="223">
        <v>0</v>
      </c>
      <c r="O121" s="223">
        <v>12</v>
      </c>
      <c r="P121" s="223">
        <v>10</v>
      </c>
      <c r="Q121" s="223">
        <v>2</v>
      </c>
      <c r="R121" s="223">
        <v>8</v>
      </c>
      <c r="S121" s="223">
        <v>8</v>
      </c>
      <c r="T121" s="223">
        <v>0</v>
      </c>
      <c r="U121" s="223">
        <f t="shared" si="44"/>
        <v>12</v>
      </c>
      <c r="V121" s="223">
        <v>10</v>
      </c>
      <c r="W121" s="223">
        <v>2</v>
      </c>
      <c r="X121" s="223">
        <f t="shared" si="67"/>
        <v>8</v>
      </c>
      <c r="Y121" s="223">
        <v>8</v>
      </c>
      <c r="Z121" s="223">
        <v>0</v>
      </c>
      <c r="AA121" s="225">
        <f t="shared" si="62"/>
        <v>0</v>
      </c>
      <c r="AB121" s="225">
        <f t="shared" si="63"/>
        <v>0</v>
      </c>
      <c r="AC121" s="225">
        <f t="shared" si="64"/>
        <v>0</v>
      </c>
      <c r="AD121" s="223">
        <f t="shared" si="51"/>
        <v>0</v>
      </c>
      <c r="AE121" s="223">
        <f t="shared" si="65"/>
        <v>0</v>
      </c>
      <c r="AF121" s="224">
        <f t="shared" si="66"/>
        <v>0</v>
      </c>
      <c r="AG121" s="222"/>
      <c r="AH121" s="200"/>
      <c r="AI121" s="81"/>
    </row>
    <row r="122" spans="1:35" s="82" customFormat="1" ht="49.5" customHeight="1">
      <c r="A122" s="331">
        <v>10</v>
      </c>
      <c r="B122" s="25" t="s">
        <v>169</v>
      </c>
      <c r="C122" s="225">
        <v>73</v>
      </c>
      <c r="D122" s="225">
        <v>68</v>
      </c>
      <c r="E122" s="225">
        <v>5</v>
      </c>
      <c r="F122" s="223">
        <v>0</v>
      </c>
      <c r="G122" s="223">
        <v>0</v>
      </c>
      <c r="H122" s="223">
        <v>0</v>
      </c>
      <c r="I122" s="223">
        <v>65</v>
      </c>
      <c r="J122" s="223">
        <v>60</v>
      </c>
      <c r="K122" s="223">
        <v>5</v>
      </c>
      <c r="L122" s="223">
        <v>0</v>
      </c>
      <c r="M122" s="223">
        <v>0</v>
      </c>
      <c r="N122" s="223">
        <v>0</v>
      </c>
      <c r="O122" s="223">
        <v>73</v>
      </c>
      <c r="P122" s="223">
        <v>68</v>
      </c>
      <c r="Q122" s="223">
        <v>5</v>
      </c>
      <c r="R122" s="223">
        <v>0</v>
      </c>
      <c r="S122" s="223">
        <v>0</v>
      </c>
      <c r="T122" s="223">
        <v>0</v>
      </c>
      <c r="U122" s="223">
        <v>73</v>
      </c>
      <c r="V122" s="223">
        <v>68</v>
      </c>
      <c r="W122" s="223">
        <v>5</v>
      </c>
      <c r="X122" s="223">
        <v>0</v>
      </c>
      <c r="Y122" s="223">
        <v>0</v>
      </c>
      <c r="Z122" s="223">
        <v>0</v>
      </c>
      <c r="AA122" s="225">
        <f t="shared" si="62"/>
        <v>0</v>
      </c>
      <c r="AB122" s="225">
        <f t="shared" si="63"/>
        <v>0</v>
      </c>
      <c r="AC122" s="225">
        <f t="shared" si="64"/>
        <v>0</v>
      </c>
      <c r="AD122" s="223">
        <f t="shared" si="51"/>
        <v>0</v>
      </c>
      <c r="AE122" s="223">
        <f t="shared" si="65"/>
        <v>0</v>
      </c>
      <c r="AF122" s="224">
        <f t="shared" si="66"/>
        <v>0</v>
      </c>
      <c r="AG122" s="222"/>
      <c r="AH122" s="200"/>
      <c r="AI122" s="81"/>
    </row>
    <row r="123" spans="1:35" s="82" customFormat="1" ht="36.75" customHeight="1">
      <c r="A123" s="331">
        <v>11</v>
      </c>
      <c r="B123" s="25" t="s">
        <v>170</v>
      </c>
      <c r="C123" s="225">
        <v>63</v>
      </c>
      <c r="D123" s="225">
        <v>59</v>
      </c>
      <c r="E123" s="225">
        <v>4</v>
      </c>
      <c r="F123" s="223">
        <v>0</v>
      </c>
      <c r="G123" s="223">
        <v>0</v>
      </c>
      <c r="H123" s="223">
        <v>0</v>
      </c>
      <c r="I123" s="223">
        <v>61</v>
      </c>
      <c r="J123" s="223">
        <v>57</v>
      </c>
      <c r="K123" s="223">
        <v>4</v>
      </c>
      <c r="L123" s="223">
        <v>0</v>
      </c>
      <c r="M123" s="223">
        <v>0</v>
      </c>
      <c r="N123" s="223">
        <v>0</v>
      </c>
      <c r="O123" s="223">
        <v>63</v>
      </c>
      <c r="P123" s="223">
        <v>59</v>
      </c>
      <c r="Q123" s="223">
        <v>4</v>
      </c>
      <c r="R123" s="223">
        <v>0</v>
      </c>
      <c r="S123" s="223">
        <v>0</v>
      </c>
      <c r="T123" s="223">
        <v>0</v>
      </c>
      <c r="U123" s="223">
        <v>63</v>
      </c>
      <c r="V123" s="223">
        <v>59</v>
      </c>
      <c r="W123" s="223">
        <v>4</v>
      </c>
      <c r="X123" s="223">
        <f t="shared" si="67"/>
        <v>0</v>
      </c>
      <c r="Y123" s="223">
        <v>0</v>
      </c>
      <c r="Z123" s="223">
        <v>0</v>
      </c>
      <c r="AA123" s="225">
        <f t="shared" si="62"/>
        <v>0</v>
      </c>
      <c r="AB123" s="225">
        <f t="shared" si="63"/>
        <v>0</v>
      </c>
      <c r="AC123" s="225">
        <f t="shared" si="64"/>
        <v>0</v>
      </c>
      <c r="AD123" s="223">
        <f t="shared" si="51"/>
        <v>0</v>
      </c>
      <c r="AE123" s="223">
        <f t="shared" si="65"/>
        <v>0</v>
      </c>
      <c r="AF123" s="224">
        <f t="shared" si="66"/>
        <v>0</v>
      </c>
      <c r="AG123" s="222"/>
      <c r="AH123" s="200"/>
      <c r="AI123" s="81"/>
    </row>
    <row r="124" spans="1:35" s="82" customFormat="1" ht="36.75" customHeight="1">
      <c r="A124" s="331">
        <v>12</v>
      </c>
      <c r="B124" s="25" t="s">
        <v>171</v>
      </c>
      <c r="C124" s="225">
        <v>40</v>
      </c>
      <c r="D124" s="225">
        <v>38</v>
      </c>
      <c r="E124" s="225">
        <v>2</v>
      </c>
      <c r="F124" s="223">
        <v>0</v>
      </c>
      <c r="G124" s="223">
        <v>0</v>
      </c>
      <c r="H124" s="223">
        <v>0</v>
      </c>
      <c r="I124" s="223">
        <v>36</v>
      </c>
      <c r="J124" s="223">
        <v>35</v>
      </c>
      <c r="K124" s="223">
        <v>1</v>
      </c>
      <c r="L124" s="223">
        <v>0</v>
      </c>
      <c r="M124" s="223">
        <v>0</v>
      </c>
      <c r="N124" s="223">
        <v>0</v>
      </c>
      <c r="O124" s="223">
        <v>40</v>
      </c>
      <c r="P124" s="223">
        <v>38</v>
      </c>
      <c r="Q124" s="223">
        <v>2</v>
      </c>
      <c r="R124" s="223">
        <v>0</v>
      </c>
      <c r="S124" s="223">
        <v>0</v>
      </c>
      <c r="T124" s="223">
        <v>0</v>
      </c>
      <c r="U124" s="223">
        <v>40</v>
      </c>
      <c r="V124" s="223">
        <v>38</v>
      </c>
      <c r="W124" s="223">
        <v>2</v>
      </c>
      <c r="X124" s="223">
        <f t="shared" si="67"/>
        <v>0</v>
      </c>
      <c r="Y124" s="223">
        <v>0</v>
      </c>
      <c r="Z124" s="223">
        <v>0</v>
      </c>
      <c r="AA124" s="225">
        <f t="shared" si="62"/>
        <v>0</v>
      </c>
      <c r="AB124" s="225">
        <f t="shared" si="63"/>
        <v>0</v>
      </c>
      <c r="AC124" s="225">
        <f t="shared" si="64"/>
        <v>0</v>
      </c>
      <c r="AD124" s="223">
        <f t="shared" si="51"/>
        <v>0</v>
      </c>
      <c r="AE124" s="223">
        <f t="shared" si="65"/>
        <v>0</v>
      </c>
      <c r="AF124" s="224">
        <f t="shared" si="66"/>
        <v>0</v>
      </c>
      <c r="AG124" s="222"/>
      <c r="AH124" s="200"/>
      <c r="AI124" s="81"/>
    </row>
    <row r="125" spans="1:35" s="82" customFormat="1" ht="36.75" customHeight="1">
      <c r="A125" s="331">
        <v>13</v>
      </c>
      <c r="B125" s="25" t="s">
        <v>172</v>
      </c>
      <c r="C125" s="225">
        <v>22</v>
      </c>
      <c r="D125" s="225">
        <v>22</v>
      </c>
      <c r="E125" s="225">
        <v>0</v>
      </c>
      <c r="F125" s="223">
        <v>8</v>
      </c>
      <c r="G125" s="223">
        <v>8</v>
      </c>
      <c r="H125" s="223">
        <v>0</v>
      </c>
      <c r="I125" s="223">
        <v>21</v>
      </c>
      <c r="J125" s="223">
        <v>21</v>
      </c>
      <c r="K125" s="221">
        <v>0</v>
      </c>
      <c r="L125" s="223">
        <v>0</v>
      </c>
      <c r="M125" s="223">
        <v>0</v>
      </c>
      <c r="N125" s="223">
        <v>0</v>
      </c>
      <c r="O125" s="223">
        <v>22</v>
      </c>
      <c r="P125" s="223">
        <v>22</v>
      </c>
      <c r="Q125" s="223">
        <v>0</v>
      </c>
      <c r="R125" s="223">
        <v>8</v>
      </c>
      <c r="S125" s="223">
        <v>8</v>
      </c>
      <c r="T125" s="223">
        <v>0</v>
      </c>
      <c r="U125" s="223">
        <v>22</v>
      </c>
      <c r="V125" s="223">
        <v>22</v>
      </c>
      <c r="W125" s="223">
        <v>0</v>
      </c>
      <c r="X125" s="223">
        <f t="shared" si="67"/>
        <v>8</v>
      </c>
      <c r="Y125" s="223">
        <v>8</v>
      </c>
      <c r="Z125" s="223">
        <v>0</v>
      </c>
      <c r="AA125" s="225">
        <f t="shared" si="62"/>
        <v>0</v>
      </c>
      <c r="AB125" s="225">
        <f t="shared" si="63"/>
        <v>0</v>
      </c>
      <c r="AC125" s="225">
        <v>0</v>
      </c>
      <c r="AD125" s="223">
        <f t="shared" si="51"/>
        <v>0</v>
      </c>
      <c r="AE125" s="223">
        <f t="shared" si="65"/>
        <v>0</v>
      </c>
      <c r="AF125" s="224">
        <f t="shared" si="66"/>
        <v>0</v>
      </c>
      <c r="AG125" s="222"/>
      <c r="AH125" s="200"/>
      <c r="AI125" s="81"/>
    </row>
    <row r="126" spans="1:35" s="82" customFormat="1" ht="36.75" customHeight="1">
      <c r="A126" s="331">
        <v>14</v>
      </c>
      <c r="B126" s="25" t="s">
        <v>173</v>
      </c>
      <c r="C126" s="225">
        <v>26</v>
      </c>
      <c r="D126" s="225">
        <v>26</v>
      </c>
      <c r="E126" s="225">
        <v>0</v>
      </c>
      <c r="F126" s="223">
        <v>0</v>
      </c>
      <c r="G126" s="223">
        <v>0</v>
      </c>
      <c r="H126" s="223">
        <v>0</v>
      </c>
      <c r="I126" s="223">
        <v>24</v>
      </c>
      <c r="J126" s="223">
        <v>24</v>
      </c>
      <c r="K126" s="223">
        <v>0</v>
      </c>
      <c r="L126" s="223">
        <v>0</v>
      </c>
      <c r="M126" s="223">
        <v>0</v>
      </c>
      <c r="N126" s="223">
        <v>0</v>
      </c>
      <c r="O126" s="223">
        <v>26</v>
      </c>
      <c r="P126" s="223">
        <v>26</v>
      </c>
      <c r="Q126" s="223">
        <v>0</v>
      </c>
      <c r="R126" s="223">
        <v>0</v>
      </c>
      <c r="S126" s="223">
        <v>0</v>
      </c>
      <c r="T126" s="223">
        <v>0</v>
      </c>
      <c r="U126" s="223">
        <v>26</v>
      </c>
      <c r="V126" s="223">
        <v>26</v>
      </c>
      <c r="W126" s="223">
        <v>0</v>
      </c>
      <c r="X126" s="223">
        <f t="shared" si="67"/>
        <v>0</v>
      </c>
      <c r="Y126" s="223">
        <v>0</v>
      </c>
      <c r="Z126" s="223">
        <v>0</v>
      </c>
      <c r="AA126" s="225">
        <f t="shared" si="62"/>
        <v>0</v>
      </c>
      <c r="AB126" s="225">
        <f t="shared" si="63"/>
        <v>0</v>
      </c>
      <c r="AC126" s="225">
        <v>0</v>
      </c>
      <c r="AD126" s="223">
        <f t="shared" si="51"/>
        <v>0</v>
      </c>
      <c r="AE126" s="223">
        <f t="shared" si="65"/>
        <v>0</v>
      </c>
      <c r="AF126" s="224">
        <f>Z126-H126</f>
        <v>0</v>
      </c>
      <c r="AG126" s="222"/>
      <c r="AH126" s="200"/>
      <c r="AI126" s="81"/>
    </row>
    <row r="127" spans="1:35" s="82" customFormat="1" ht="42.75" customHeight="1">
      <c r="A127" s="331">
        <v>15</v>
      </c>
      <c r="B127" s="25" t="s">
        <v>174</v>
      </c>
      <c r="C127" s="225">
        <v>12</v>
      </c>
      <c r="D127" s="225">
        <v>12</v>
      </c>
      <c r="E127" s="225">
        <v>0</v>
      </c>
      <c r="F127" s="223">
        <v>3</v>
      </c>
      <c r="G127" s="223">
        <v>3</v>
      </c>
      <c r="H127" s="223">
        <v>0</v>
      </c>
      <c r="I127" s="223">
        <v>12</v>
      </c>
      <c r="J127" s="223">
        <v>12</v>
      </c>
      <c r="K127" s="223">
        <v>0</v>
      </c>
      <c r="L127" s="223">
        <v>3</v>
      </c>
      <c r="M127" s="223">
        <v>3</v>
      </c>
      <c r="N127" s="223">
        <v>0</v>
      </c>
      <c r="O127" s="223">
        <v>12</v>
      </c>
      <c r="P127" s="223">
        <v>12</v>
      </c>
      <c r="Q127" s="223">
        <v>0</v>
      </c>
      <c r="R127" s="223">
        <v>3</v>
      </c>
      <c r="S127" s="223">
        <v>3</v>
      </c>
      <c r="T127" s="223">
        <v>0</v>
      </c>
      <c r="U127" s="223">
        <v>12</v>
      </c>
      <c r="V127" s="223">
        <v>12</v>
      </c>
      <c r="W127" s="223">
        <v>0</v>
      </c>
      <c r="X127" s="223">
        <f t="shared" si="67"/>
        <v>3</v>
      </c>
      <c r="Y127" s="223">
        <v>3</v>
      </c>
      <c r="Z127" s="223">
        <v>0</v>
      </c>
      <c r="AA127" s="225">
        <f t="shared" si="62"/>
        <v>0</v>
      </c>
      <c r="AB127" s="225">
        <f t="shared" ref="AB127:AC130" si="69">V127-D127</f>
        <v>0</v>
      </c>
      <c r="AC127" s="225">
        <f t="shared" si="69"/>
        <v>0</v>
      </c>
      <c r="AD127" s="223">
        <f t="shared" si="51"/>
        <v>0</v>
      </c>
      <c r="AE127" s="223">
        <f>Y127-G127</f>
        <v>0</v>
      </c>
      <c r="AF127" s="224">
        <f>Z127-H127</f>
        <v>0</v>
      </c>
      <c r="AG127" s="222"/>
      <c r="AH127" s="200"/>
      <c r="AI127" s="81"/>
    </row>
    <row r="128" spans="1:35" s="175" customFormat="1" ht="52.5" hidden="1" customHeight="1">
      <c r="A128" s="252">
        <v>16</v>
      </c>
      <c r="B128" s="241" t="s">
        <v>175</v>
      </c>
      <c r="C128" s="242">
        <v>12</v>
      </c>
      <c r="D128" s="242">
        <v>10</v>
      </c>
      <c r="E128" s="242">
        <v>2</v>
      </c>
      <c r="F128" s="242">
        <v>26</v>
      </c>
      <c r="G128" s="242">
        <v>26</v>
      </c>
      <c r="H128" s="242">
        <v>0</v>
      </c>
      <c r="I128" s="242">
        <v>12</v>
      </c>
      <c r="J128" s="242">
        <v>10</v>
      </c>
      <c r="K128" s="242">
        <v>2</v>
      </c>
      <c r="L128" s="242">
        <v>26</v>
      </c>
      <c r="M128" s="242">
        <v>26</v>
      </c>
      <c r="N128" s="242">
        <v>0</v>
      </c>
      <c r="O128" s="242"/>
      <c r="P128" s="242"/>
      <c r="Q128" s="242"/>
      <c r="R128" s="242"/>
      <c r="S128" s="242"/>
      <c r="T128" s="242"/>
      <c r="U128" s="243">
        <v>0</v>
      </c>
      <c r="V128" s="243">
        <v>0</v>
      </c>
      <c r="W128" s="243">
        <v>0</v>
      </c>
      <c r="X128" s="243">
        <v>0</v>
      </c>
      <c r="Y128" s="243">
        <v>0</v>
      </c>
      <c r="Z128" s="243">
        <v>0</v>
      </c>
      <c r="AA128" s="243">
        <f t="shared" si="62"/>
        <v>-12</v>
      </c>
      <c r="AB128" s="243">
        <f t="shared" si="69"/>
        <v>-10</v>
      </c>
      <c r="AC128" s="243">
        <f t="shared" si="69"/>
        <v>-2</v>
      </c>
      <c r="AD128" s="243">
        <f t="shared" si="51"/>
        <v>-26</v>
      </c>
      <c r="AE128" s="243">
        <f>Y128-G128</f>
        <v>-26</v>
      </c>
      <c r="AF128" s="244">
        <f>Z128-H128</f>
        <v>0</v>
      </c>
      <c r="AG128" s="245"/>
      <c r="AH128" s="202"/>
    </row>
    <row r="129" spans="1:35" s="82" customFormat="1" ht="69" customHeight="1">
      <c r="A129" s="331">
        <v>17</v>
      </c>
      <c r="B129" s="196" t="s">
        <v>176</v>
      </c>
      <c r="C129" s="223">
        <v>4</v>
      </c>
      <c r="D129" s="223">
        <v>4</v>
      </c>
      <c r="E129" s="223">
        <v>0</v>
      </c>
      <c r="F129" s="223">
        <v>2</v>
      </c>
      <c r="G129" s="223">
        <v>2</v>
      </c>
      <c r="H129" s="223">
        <v>0</v>
      </c>
      <c r="I129" s="223">
        <v>4</v>
      </c>
      <c r="J129" s="223">
        <v>4</v>
      </c>
      <c r="K129" s="223">
        <v>0</v>
      </c>
      <c r="L129" s="223">
        <v>2</v>
      </c>
      <c r="M129" s="223">
        <v>2</v>
      </c>
      <c r="N129" s="223">
        <v>0</v>
      </c>
      <c r="O129" s="223">
        <v>3</v>
      </c>
      <c r="P129" s="223">
        <v>3</v>
      </c>
      <c r="Q129" s="223">
        <v>0</v>
      </c>
      <c r="R129" s="223">
        <v>3</v>
      </c>
      <c r="S129" s="223">
        <v>3</v>
      </c>
      <c r="T129" s="223">
        <v>0</v>
      </c>
      <c r="U129" s="223">
        <f t="shared" si="44"/>
        <v>2</v>
      </c>
      <c r="V129" s="223">
        <v>2</v>
      </c>
      <c r="W129" s="223">
        <v>0</v>
      </c>
      <c r="X129" s="223">
        <f t="shared" si="67"/>
        <v>4</v>
      </c>
      <c r="Y129" s="223">
        <v>4</v>
      </c>
      <c r="Z129" s="223">
        <v>0</v>
      </c>
      <c r="AA129" s="225">
        <f t="shared" ref="AA129:AA146" si="70">U129-C129</f>
        <v>-2</v>
      </c>
      <c r="AB129" s="225">
        <f t="shared" si="69"/>
        <v>-2</v>
      </c>
      <c r="AC129" s="225">
        <f t="shared" si="69"/>
        <v>0</v>
      </c>
      <c r="AD129" s="223">
        <f t="shared" si="51"/>
        <v>2</v>
      </c>
      <c r="AE129" s="223">
        <f>Y129-G129</f>
        <v>2</v>
      </c>
      <c r="AF129" s="224">
        <f>Z129-H129</f>
        <v>0</v>
      </c>
      <c r="AG129" s="200" t="s">
        <v>426</v>
      </c>
      <c r="AH129" s="200"/>
      <c r="AI129" s="81"/>
    </row>
    <row r="130" spans="1:35" s="82" customFormat="1" ht="81.75" customHeight="1">
      <c r="A130" s="331">
        <v>18</v>
      </c>
      <c r="B130" s="25" t="s">
        <v>177</v>
      </c>
      <c r="C130" s="223">
        <v>3</v>
      </c>
      <c r="D130" s="223">
        <v>3</v>
      </c>
      <c r="E130" s="223">
        <v>0</v>
      </c>
      <c r="F130" s="223">
        <v>2</v>
      </c>
      <c r="G130" s="223">
        <v>2</v>
      </c>
      <c r="H130" s="223">
        <v>0</v>
      </c>
      <c r="I130" s="223">
        <v>3</v>
      </c>
      <c r="J130" s="223">
        <v>3</v>
      </c>
      <c r="K130" s="223">
        <v>0</v>
      </c>
      <c r="L130" s="223">
        <v>2</v>
      </c>
      <c r="M130" s="223">
        <v>2</v>
      </c>
      <c r="N130" s="223">
        <v>0</v>
      </c>
      <c r="O130" s="223">
        <v>2</v>
      </c>
      <c r="P130" s="223">
        <v>2</v>
      </c>
      <c r="Q130" s="223">
        <v>0</v>
      </c>
      <c r="R130" s="223">
        <v>3</v>
      </c>
      <c r="S130" s="223">
        <v>3</v>
      </c>
      <c r="T130" s="223">
        <v>0</v>
      </c>
      <c r="U130" s="223">
        <f t="shared" si="44"/>
        <v>1</v>
      </c>
      <c r="V130" s="223">
        <v>1</v>
      </c>
      <c r="W130" s="223">
        <v>0</v>
      </c>
      <c r="X130" s="223">
        <f t="shared" si="67"/>
        <v>4</v>
      </c>
      <c r="Y130" s="223">
        <v>4</v>
      </c>
      <c r="Z130" s="223">
        <v>0</v>
      </c>
      <c r="AA130" s="225">
        <f t="shared" si="70"/>
        <v>-2</v>
      </c>
      <c r="AB130" s="225">
        <f t="shared" si="69"/>
        <v>-2</v>
      </c>
      <c r="AC130" s="225">
        <f t="shared" si="69"/>
        <v>0</v>
      </c>
      <c r="AD130" s="223">
        <f t="shared" si="51"/>
        <v>2</v>
      </c>
      <c r="AE130" s="223">
        <f>Y130-G130</f>
        <v>2</v>
      </c>
      <c r="AF130" s="224">
        <f>Z130-H130</f>
        <v>0</v>
      </c>
      <c r="AG130" s="200" t="s">
        <v>426</v>
      </c>
      <c r="AH130" s="200"/>
      <c r="AI130" s="81"/>
    </row>
    <row r="131" spans="1:35" s="82" customFormat="1" ht="44.25" customHeight="1">
      <c r="A131" s="331">
        <v>19</v>
      </c>
      <c r="B131" s="72" t="s">
        <v>297</v>
      </c>
      <c r="C131" s="223">
        <f>D131+F131</f>
        <v>16</v>
      </c>
      <c r="D131" s="223">
        <v>16</v>
      </c>
      <c r="E131" s="223">
        <v>0</v>
      </c>
      <c r="F131" s="223">
        <f>SUM(G131:H131)</f>
        <v>0</v>
      </c>
      <c r="G131" s="223">
        <v>0</v>
      </c>
      <c r="H131" s="223">
        <v>0</v>
      </c>
      <c r="I131" s="223">
        <f>SUM(J131:K131)</f>
        <v>16</v>
      </c>
      <c r="J131" s="223">
        <v>16</v>
      </c>
      <c r="K131" s="223">
        <v>0</v>
      </c>
      <c r="L131" s="223">
        <f>SUM(M131:N131)</f>
        <v>0</v>
      </c>
      <c r="M131" s="223">
        <v>0</v>
      </c>
      <c r="N131" s="223">
        <v>0</v>
      </c>
      <c r="O131" s="223">
        <v>17</v>
      </c>
      <c r="P131" s="223">
        <v>17</v>
      </c>
      <c r="Q131" s="223">
        <v>0</v>
      </c>
      <c r="R131" s="223">
        <f>SUM(S131:T131)</f>
        <v>0</v>
      </c>
      <c r="S131" s="223">
        <v>0</v>
      </c>
      <c r="T131" s="223">
        <v>0</v>
      </c>
      <c r="U131" s="223">
        <f t="shared" si="44"/>
        <v>16</v>
      </c>
      <c r="V131" s="223">
        <v>16</v>
      </c>
      <c r="W131" s="223">
        <v>0</v>
      </c>
      <c r="X131" s="223">
        <f t="shared" si="67"/>
        <v>0</v>
      </c>
      <c r="Y131" s="223">
        <v>0</v>
      </c>
      <c r="Z131" s="223">
        <v>0</v>
      </c>
      <c r="AA131" s="225">
        <f t="shared" si="70"/>
        <v>0</v>
      </c>
      <c r="AB131" s="225">
        <f t="shared" ref="AB131:AB146" si="71">V131-D131</f>
        <v>0</v>
      </c>
      <c r="AC131" s="225">
        <f t="shared" ref="AC131:AC146" si="72">W131-E131</f>
        <v>0</v>
      </c>
      <c r="AD131" s="223">
        <f t="shared" si="51"/>
        <v>0</v>
      </c>
      <c r="AE131" s="223">
        <f t="shared" ref="AE131:AE146" si="73">Y131-G131</f>
        <v>0</v>
      </c>
      <c r="AF131" s="224">
        <f t="shared" ref="AF131:AF146" si="74">Z131-H131</f>
        <v>0</v>
      </c>
      <c r="AG131" s="222"/>
      <c r="AH131" s="200"/>
      <c r="AI131" s="81"/>
    </row>
    <row r="132" spans="1:35" s="82" customFormat="1" ht="60" customHeight="1">
      <c r="A132" s="331">
        <v>20</v>
      </c>
      <c r="B132" s="25" t="s">
        <v>178</v>
      </c>
      <c r="C132" s="223">
        <v>4</v>
      </c>
      <c r="D132" s="223">
        <v>4</v>
      </c>
      <c r="E132" s="223">
        <v>0</v>
      </c>
      <c r="F132" s="223">
        <v>5</v>
      </c>
      <c r="G132" s="223">
        <v>5</v>
      </c>
      <c r="H132" s="223">
        <v>0</v>
      </c>
      <c r="I132" s="223">
        <f>SUM(J132:K132)</f>
        <v>4</v>
      </c>
      <c r="J132" s="223">
        <v>4</v>
      </c>
      <c r="K132" s="223">
        <v>0</v>
      </c>
      <c r="L132" s="223">
        <v>4</v>
      </c>
      <c r="M132" s="223">
        <v>4</v>
      </c>
      <c r="N132" s="223">
        <v>0</v>
      </c>
      <c r="O132" s="223">
        <v>3</v>
      </c>
      <c r="P132" s="223">
        <v>3</v>
      </c>
      <c r="Q132" s="223">
        <v>0</v>
      </c>
      <c r="R132" s="223">
        <v>6</v>
      </c>
      <c r="S132" s="223">
        <v>6</v>
      </c>
      <c r="T132" s="223">
        <v>0</v>
      </c>
      <c r="U132" s="223">
        <f t="shared" si="44"/>
        <v>3</v>
      </c>
      <c r="V132" s="223">
        <v>3</v>
      </c>
      <c r="W132" s="223">
        <v>0</v>
      </c>
      <c r="X132" s="223">
        <f t="shared" si="67"/>
        <v>6</v>
      </c>
      <c r="Y132" s="223">
        <v>6</v>
      </c>
      <c r="Z132" s="223">
        <v>0</v>
      </c>
      <c r="AA132" s="225">
        <f t="shared" si="70"/>
        <v>-1</v>
      </c>
      <c r="AB132" s="225">
        <f t="shared" si="71"/>
        <v>-1</v>
      </c>
      <c r="AC132" s="225">
        <f t="shared" si="72"/>
        <v>0</v>
      </c>
      <c r="AD132" s="223">
        <f t="shared" si="51"/>
        <v>1</v>
      </c>
      <c r="AE132" s="223">
        <f t="shared" si="73"/>
        <v>1</v>
      </c>
      <c r="AF132" s="224">
        <f t="shared" si="74"/>
        <v>0</v>
      </c>
      <c r="AG132" s="200" t="s">
        <v>424</v>
      </c>
      <c r="AH132" s="200"/>
      <c r="AI132" s="81"/>
    </row>
    <row r="133" spans="1:35" s="82" customFormat="1" ht="41.25" customHeight="1">
      <c r="A133" s="331">
        <v>21</v>
      </c>
      <c r="B133" s="25" t="s">
        <v>179</v>
      </c>
      <c r="C133" s="246">
        <v>37</v>
      </c>
      <c r="D133" s="246">
        <v>35</v>
      </c>
      <c r="E133" s="246">
        <v>2</v>
      </c>
      <c r="F133" s="247">
        <v>0</v>
      </c>
      <c r="G133" s="247">
        <v>0</v>
      </c>
      <c r="H133" s="247">
        <v>0</v>
      </c>
      <c r="I133" s="248">
        <v>32</v>
      </c>
      <c r="J133" s="248">
        <v>31</v>
      </c>
      <c r="K133" s="249">
        <v>1</v>
      </c>
      <c r="L133" s="247">
        <v>0</v>
      </c>
      <c r="M133" s="247">
        <v>0</v>
      </c>
      <c r="N133" s="247">
        <v>0</v>
      </c>
      <c r="O133" s="247">
        <v>37</v>
      </c>
      <c r="P133" s="247">
        <v>35</v>
      </c>
      <c r="Q133" s="247">
        <v>2</v>
      </c>
      <c r="R133" s="247">
        <v>0</v>
      </c>
      <c r="S133" s="247">
        <v>0</v>
      </c>
      <c r="T133" s="247">
        <v>0</v>
      </c>
      <c r="U133" s="247">
        <v>37</v>
      </c>
      <c r="V133" s="247">
        <v>35</v>
      </c>
      <c r="W133" s="247">
        <v>2</v>
      </c>
      <c r="X133" s="247">
        <v>0</v>
      </c>
      <c r="Y133" s="247">
        <v>0</v>
      </c>
      <c r="Z133" s="247">
        <v>0</v>
      </c>
      <c r="AA133" s="225">
        <f t="shared" si="70"/>
        <v>0</v>
      </c>
      <c r="AB133" s="225">
        <f t="shared" si="71"/>
        <v>0</v>
      </c>
      <c r="AC133" s="225">
        <f t="shared" si="72"/>
        <v>0</v>
      </c>
      <c r="AD133" s="223">
        <f t="shared" si="51"/>
        <v>0</v>
      </c>
      <c r="AE133" s="223">
        <f t="shared" si="73"/>
        <v>0</v>
      </c>
      <c r="AF133" s="224">
        <f t="shared" si="74"/>
        <v>0</v>
      </c>
      <c r="AG133" s="222"/>
      <c r="AH133" s="200"/>
      <c r="AI133" s="81"/>
    </row>
    <row r="134" spans="1:35" s="82" customFormat="1" ht="36.75" customHeight="1">
      <c r="A134" s="331">
        <v>22</v>
      </c>
      <c r="B134" s="25" t="s">
        <v>362</v>
      </c>
      <c r="C134" s="225">
        <v>37</v>
      </c>
      <c r="D134" s="225">
        <v>32</v>
      </c>
      <c r="E134" s="225">
        <v>5</v>
      </c>
      <c r="F134" s="223">
        <v>0</v>
      </c>
      <c r="G134" s="223">
        <v>0</v>
      </c>
      <c r="H134" s="223">
        <v>0</v>
      </c>
      <c r="I134" s="223">
        <v>33</v>
      </c>
      <c r="J134" s="223">
        <v>30</v>
      </c>
      <c r="K134" s="223">
        <v>3</v>
      </c>
      <c r="L134" s="223">
        <v>0</v>
      </c>
      <c r="M134" s="223">
        <v>0</v>
      </c>
      <c r="N134" s="223">
        <v>0</v>
      </c>
      <c r="O134" s="229">
        <v>37</v>
      </c>
      <c r="P134" s="229">
        <v>32</v>
      </c>
      <c r="Q134" s="229">
        <v>5</v>
      </c>
      <c r="R134" s="229">
        <v>0</v>
      </c>
      <c r="S134" s="229">
        <v>0</v>
      </c>
      <c r="T134" s="229">
        <v>0</v>
      </c>
      <c r="U134" s="223">
        <v>37</v>
      </c>
      <c r="V134" s="223">
        <v>32</v>
      </c>
      <c r="W134" s="223">
        <v>5</v>
      </c>
      <c r="X134" s="223">
        <v>0</v>
      </c>
      <c r="Y134" s="223">
        <v>0</v>
      </c>
      <c r="Z134" s="223">
        <v>0</v>
      </c>
      <c r="AA134" s="225">
        <f t="shared" si="70"/>
        <v>0</v>
      </c>
      <c r="AB134" s="225">
        <f t="shared" si="71"/>
        <v>0</v>
      </c>
      <c r="AC134" s="225">
        <f t="shared" si="72"/>
        <v>0</v>
      </c>
      <c r="AD134" s="223">
        <f t="shared" si="51"/>
        <v>0</v>
      </c>
      <c r="AE134" s="223">
        <f t="shared" si="73"/>
        <v>0</v>
      </c>
      <c r="AF134" s="224">
        <f t="shared" si="74"/>
        <v>0</v>
      </c>
      <c r="AG134" s="222"/>
      <c r="AH134" s="200"/>
      <c r="AI134" s="81"/>
    </row>
    <row r="135" spans="1:35" s="82" customFormat="1" ht="42.75" customHeight="1">
      <c r="A135" s="331">
        <v>23</v>
      </c>
      <c r="B135" s="25" t="s">
        <v>180</v>
      </c>
      <c r="C135" s="225">
        <f>D135+E135</f>
        <v>22</v>
      </c>
      <c r="D135" s="225">
        <v>21</v>
      </c>
      <c r="E135" s="225">
        <v>1</v>
      </c>
      <c r="F135" s="223">
        <f>G135+H135</f>
        <v>0</v>
      </c>
      <c r="G135" s="223">
        <v>0</v>
      </c>
      <c r="H135" s="223">
        <v>0</v>
      </c>
      <c r="I135" s="223">
        <f>J135+K135</f>
        <v>19</v>
      </c>
      <c r="J135" s="223">
        <v>18</v>
      </c>
      <c r="K135" s="223">
        <v>1</v>
      </c>
      <c r="L135" s="223">
        <f>M135+N135</f>
        <v>0</v>
      </c>
      <c r="M135" s="223">
        <v>0</v>
      </c>
      <c r="N135" s="223">
        <v>0</v>
      </c>
      <c r="O135" s="223">
        <f>P135+Q135</f>
        <v>22</v>
      </c>
      <c r="P135" s="223">
        <v>21</v>
      </c>
      <c r="Q135" s="223">
        <v>1</v>
      </c>
      <c r="R135" s="223">
        <f>S135+T135</f>
        <v>0</v>
      </c>
      <c r="S135" s="223">
        <v>0</v>
      </c>
      <c r="T135" s="223">
        <v>0</v>
      </c>
      <c r="U135" s="223">
        <f>V135+W135</f>
        <v>22</v>
      </c>
      <c r="V135" s="223">
        <v>21</v>
      </c>
      <c r="W135" s="223">
        <v>1</v>
      </c>
      <c r="X135" s="223">
        <f>Y135+Z135</f>
        <v>0</v>
      </c>
      <c r="Y135" s="223">
        <v>0</v>
      </c>
      <c r="Z135" s="223">
        <v>0</v>
      </c>
      <c r="AA135" s="225">
        <f t="shared" si="70"/>
        <v>0</v>
      </c>
      <c r="AB135" s="225">
        <f t="shared" si="71"/>
        <v>0</v>
      </c>
      <c r="AC135" s="225">
        <f t="shared" si="72"/>
        <v>0</v>
      </c>
      <c r="AD135" s="223">
        <f t="shared" si="51"/>
        <v>0</v>
      </c>
      <c r="AE135" s="223">
        <f t="shared" si="73"/>
        <v>0</v>
      </c>
      <c r="AF135" s="224">
        <f t="shared" si="74"/>
        <v>0</v>
      </c>
      <c r="AG135" s="222"/>
      <c r="AH135" s="200"/>
      <c r="AI135" s="81"/>
    </row>
    <row r="136" spans="1:35" s="82" customFormat="1" ht="47.25" customHeight="1">
      <c r="A136" s="331">
        <v>24</v>
      </c>
      <c r="B136" s="25" t="s">
        <v>181</v>
      </c>
      <c r="C136" s="225">
        <v>34</v>
      </c>
      <c r="D136" s="225">
        <v>31</v>
      </c>
      <c r="E136" s="225">
        <v>3</v>
      </c>
      <c r="F136" s="223">
        <v>0</v>
      </c>
      <c r="G136" s="223">
        <v>0</v>
      </c>
      <c r="H136" s="223">
        <v>0</v>
      </c>
      <c r="I136" s="223">
        <v>33</v>
      </c>
      <c r="J136" s="223">
        <v>30</v>
      </c>
      <c r="K136" s="223">
        <v>3</v>
      </c>
      <c r="L136" s="223">
        <v>0</v>
      </c>
      <c r="M136" s="223">
        <v>0</v>
      </c>
      <c r="N136" s="223">
        <v>0</v>
      </c>
      <c r="O136" s="223">
        <v>44</v>
      </c>
      <c r="P136" s="223">
        <v>41</v>
      </c>
      <c r="Q136" s="223">
        <v>3</v>
      </c>
      <c r="R136" s="223">
        <v>5</v>
      </c>
      <c r="S136" s="223">
        <v>5</v>
      </c>
      <c r="T136" s="223">
        <v>0</v>
      </c>
      <c r="U136" s="223">
        <v>34</v>
      </c>
      <c r="V136" s="223">
        <v>31</v>
      </c>
      <c r="W136" s="223">
        <v>3</v>
      </c>
      <c r="X136" s="223">
        <f>Y136+Z136</f>
        <v>10</v>
      </c>
      <c r="Y136" s="223">
        <v>10</v>
      </c>
      <c r="Z136" s="223">
        <v>0</v>
      </c>
      <c r="AA136" s="225">
        <f t="shared" si="70"/>
        <v>0</v>
      </c>
      <c r="AB136" s="225">
        <f t="shared" si="71"/>
        <v>0</v>
      </c>
      <c r="AC136" s="225">
        <f t="shared" si="72"/>
        <v>0</v>
      </c>
      <c r="AD136" s="223">
        <f t="shared" si="51"/>
        <v>10</v>
      </c>
      <c r="AE136" s="223">
        <f t="shared" si="73"/>
        <v>10</v>
      </c>
      <c r="AF136" s="224">
        <f t="shared" si="74"/>
        <v>0</v>
      </c>
      <c r="AG136" s="222" t="s">
        <v>398</v>
      </c>
      <c r="AH136" s="200"/>
      <c r="AI136" s="81"/>
    </row>
    <row r="137" spans="1:35" s="82" customFormat="1" ht="74.25" customHeight="1">
      <c r="A137" s="331">
        <v>25</v>
      </c>
      <c r="B137" s="222" t="s">
        <v>182</v>
      </c>
      <c r="C137" s="223">
        <v>21</v>
      </c>
      <c r="D137" s="223">
        <v>18</v>
      </c>
      <c r="E137" s="223">
        <v>3</v>
      </c>
      <c r="F137" s="223">
        <v>4</v>
      </c>
      <c r="G137" s="223">
        <v>4</v>
      </c>
      <c r="H137" s="223">
        <v>0</v>
      </c>
      <c r="I137" s="223">
        <f>J137+K137</f>
        <v>18</v>
      </c>
      <c r="J137" s="223">
        <v>17</v>
      </c>
      <c r="K137" s="223">
        <v>1</v>
      </c>
      <c r="L137" s="223">
        <f>M137+N137</f>
        <v>1</v>
      </c>
      <c r="M137" s="223">
        <v>1</v>
      </c>
      <c r="N137" s="223">
        <v>0</v>
      </c>
      <c r="O137" s="223">
        <f>P137+Q137</f>
        <v>21</v>
      </c>
      <c r="P137" s="223">
        <v>18</v>
      </c>
      <c r="Q137" s="223">
        <v>3</v>
      </c>
      <c r="R137" s="223">
        <v>4</v>
      </c>
      <c r="S137" s="223">
        <v>4</v>
      </c>
      <c r="T137" s="223">
        <v>0</v>
      </c>
      <c r="U137" s="223">
        <f t="shared" ref="U137:U146" si="75">V137+W137</f>
        <v>20</v>
      </c>
      <c r="V137" s="223">
        <v>17</v>
      </c>
      <c r="W137" s="223">
        <v>3</v>
      </c>
      <c r="X137" s="223">
        <f t="shared" si="67"/>
        <v>5</v>
      </c>
      <c r="Y137" s="223">
        <v>5</v>
      </c>
      <c r="Z137" s="223">
        <v>0</v>
      </c>
      <c r="AA137" s="225">
        <f t="shared" si="70"/>
        <v>-1</v>
      </c>
      <c r="AB137" s="225">
        <f t="shared" si="71"/>
        <v>-1</v>
      </c>
      <c r="AC137" s="225">
        <f t="shared" si="72"/>
        <v>0</v>
      </c>
      <c r="AD137" s="223">
        <f t="shared" si="51"/>
        <v>1</v>
      </c>
      <c r="AE137" s="223">
        <f t="shared" si="73"/>
        <v>1</v>
      </c>
      <c r="AF137" s="224">
        <f t="shared" si="74"/>
        <v>0</v>
      </c>
      <c r="AG137" s="222" t="s">
        <v>326</v>
      </c>
      <c r="AH137" s="200"/>
      <c r="AI137" s="81"/>
    </row>
    <row r="138" spans="1:35" ht="159" customHeight="1">
      <c r="A138" s="341">
        <v>26</v>
      </c>
      <c r="B138" s="72" t="s">
        <v>183</v>
      </c>
      <c r="C138" s="223">
        <v>14</v>
      </c>
      <c r="D138" s="223">
        <v>12</v>
      </c>
      <c r="E138" s="223">
        <v>2</v>
      </c>
      <c r="F138" s="223">
        <v>0</v>
      </c>
      <c r="G138" s="223">
        <v>0</v>
      </c>
      <c r="H138" s="223">
        <v>0</v>
      </c>
      <c r="I138" s="223">
        <v>19</v>
      </c>
      <c r="J138" s="223">
        <v>17</v>
      </c>
      <c r="K138" s="223">
        <v>2</v>
      </c>
      <c r="L138" s="223">
        <v>0</v>
      </c>
      <c r="M138" s="223">
        <v>0</v>
      </c>
      <c r="N138" s="223">
        <v>0</v>
      </c>
      <c r="O138" s="223">
        <v>19</v>
      </c>
      <c r="P138" s="223">
        <v>17</v>
      </c>
      <c r="Q138" s="223">
        <v>2</v>
      </c>
      <c r="R138" s="223">
        <v>0</v>
      </c>
      <c r="S138" s="223">
        <v>0</v>
      </c>
      <c r="T138" s="223">
        <v>0</v>
      </c>
      <c r="U138" s="223">
        <v>19</v>
      </c>
      <c r="V138" s="223">
        <v>17</v>
      </c>
      <c r="W138" s="223">
        <v>2</v>
      </c>
      <c r="X138" s="223">
        <v>0</v>
      </c>
      <c r="Y138" s="223">
        <v>0</v>
      </c>
      <c r="Z138" s="223">
        <v>0</v>
      </c>
      <c r="AA138" s="223"/>
      <c r="AB138" s="223"/>
      <c r="AC138" s="223"/>
      <c r="AD138" s="223"/>
      <c r="AE138" s="223"/>
      <c r="AF138" s="224"/>
      <c r="AG138" s="200" t="s">
        <v>418</v>
      </c>
      <c r="AH138" s="265" t="s">
        <v>454</v>
      </c>
    </row>
    <row r="139" spans="1:35" ht="42.75" customHeight="1">
      <c r="A139" s="341">
        <v>27</v>
      </c>
      <c r="B139" s="72" t="s">
        <v>184</v>
      </c>
      <c r="C139" s="223">
        <v>14</v>
      </c>
      <c r="D139" s="223">
        <v>14</v>
      </c>
      <c r="E139" s="223">
        <v>0</v>
      </c>
      <c r="F139" s="223">
        <v>10</v>
      </c>
      <c r="G139" s="223">
        <v>10</v>
      </c>
      <c r="H139" s="223">
        <v>0</v>
      </c>
      <c r="I139" s="223">
        <v>14</v>
      </c>
      <c r="J139" s="223">
        <v>14</v>
      </c>
      <c r="K139" s="223">
        <v>0</v>
      </c>
      <c r="L139" s="223">
        <v>5</v>
      </c>
      <c r="M139" s="223">
        <v>5</v>
      </c>
      <c r="N139" s="223">
        <v>0</v>
      </c>
      <c r="O139" s="223">
        <v>14</v>
      </c>
      <c r="P139" s="223">
        <v>14</v>
      </c>
      <c r="Q139" s="223">
        <v>0</v>
      </c>
      <c r="R139" s="223">
        <v>10</v>
      </c>
      <c r="S139" s="223">
        <v>10</v>
      </c>
      <c r="T139" s="223">
        <v>0</v>
      </c>
      <c r="U139" s="223">
        <v>14</v>
      </c>
      <c r="V139" s="223">
        <v>14</v>
      </c>
      <c r="W139" s="223">
        <v>0</v>
      </c>
      <c r="X139" s="223">
        <v>10</v>
      </c>
      <c r="Y139" s="223">
        <v>10</v>
      </c>
      <c r="Z139" s="223">
        <v>0</v>
      </c>
      <c r="AA139" s="223">
        <f t="shared" si="70"/>
        <v>0</v>
      </c>
      <c r="AB139" s="223">
        <f t="shared" si="71"/>
        <v>0</v>
      </c>
      <c r="AC139" s="223">
        <f t="shared" si="72"/>
        <v>0</v>
      </c>
      <c r="AD139" s="223">
        <f t="shared" si="51"/>
        <v>0</v>
      </c>
      <c r="AE139" s="223">
        <f t="shared" si="73"/>
        <v>0</v>
      </c>
      <c r="AF139" s="224">
        <f t="shared" si="74"/>
        <v>0</v>
      </c>
      <c r="AG139" s="200"/>
      <c r="AH139" s="200"/>
    </row>
    <row r="140" spans="1:35" ht="43.5" customHeight="1">
      <c r="A140" s="331">
        <v>28</v>
      </c>
      <c r="B140" s="197" t="s">
        <v>293</v>
      </c>
      <c r="C140" s="223">
        <v>2</v>
      </c>
      <c r="D140" s="223">
        <v>2</v>
      </c>
      <c r="E140" s="223">
        <v>0</v>
      </c>
      <c r="F140" s="223">
        <v>5</v>
      </c>
      <c r="G140" s="223">
        <v>5</v>
      </c>
      <c r="H140" s="223">
        <v>0</v>
      </c>
      <c r="I140" s="223">
        <v>2</v>
      </c>
      <c r="J140" s="223">
        <v>2</v>
      </c>
      <c r="K140" s="223">
        <v>0</v>
      </c>
      <c r="L140" s="223">
        <v>4</v>
      </c>
      <c r="M140" s="223">
        <v>4</v>
      </c>
      <c r="N140" s="223">
        <v>0</v>
      </c>
      <c r="O140" s="223">
        <v>2</v>
      </c>
      <c r="P140" s="223">
        <v>2</v>
      </c>
      <c r="Q140" s="223">
        <v>0</v>
      </c>
      <c r="R140" s="223">
        <v>6</v>
      </c>
      <c r="S140" s="223">
        <v>6</v>
      </c>
      <c r="T140" s="223">
        <v>0</v>
      </c>
      <c r="U140" s="223">
        <f t="shared" si="75"/>
        <v>2</v>
      </c>
      <c r="V140" s="223">
        <v>2</v>
      </c>
      <c r="W140" s="223">
        <v>0</v>
      </c>
      <c r="X140" s="223">
        <f t="shared" si="67"/>
        <v>5</v>
      </c>
      <c r="Y140" s="223">
        <v>5</v>
      </c>
      <c r="Z140" s="223">
        <v>0</v>
      </c>
      <c r="AA140" s="225">
        <f t="shared" si="70"/>
        <v>0</v>
      </c>
      <c r="AB140" s="223">
        <f t="shared" si="71"/>
        <v>0</v>
      </c>
      <c r="AC140" s="223">
        <f t="shared" si="72"/>
        <v>0</v>
      </c>
      <c r="AD140" s="223">
        <f t="shared" si="51"/>
        <v>0</v>
      </c>
      <c r="AE140" s="223">
        <f t="shared" si="73"/>
        <v>0</v>
      </c>
      <c r="AF140" s="224">
        <f t="shared" si="74"/>
        <v>0</v>
      </c>
      <c r="AG140" s="200" t="s">
        <v>364</v>
      </c>
      <c r="AH140" s="200"/>
    </row>
    <row r="141" spans="1:35" ht="48" customHeight="1">
      <c r="A141" s="331">
        <v>29</v>
      </c>
      <c r="B141" s="197" t="s">
        <v>185</v>
      </c>
      <c r="C141" s="223">
        <v>14</v>
      </c>
      <c r="D141" s="223">
        <v>12</v>
      </c>
      <c r="E141" s="223">
        <v>2</v>
      </c>
      <c r="F141" s="223">
        <v>3</v>
      </c>
      <c r="G141" s="223">
        <v>3</v>
      </c>
      <c r="H141" s="223">
        <v>0</v>
      </c>
      <c r="I141" s="223">
        <v>14</v>
      </c>
      <c r="J141" s="223">
        <v>12</v>
      </c>
      <c r="K141" s="223">
        <v>2</v>
      </c>
      <c r="L141" s="223">
        <v>0</v>
      </c>
      <c r="M141" s="223">
        <v>0</v>
      </c>
      <c r="N141" s="223">
        <v>0</v>
      </c>
      <c r="O141" s="223">
        <v>14</v>
      </c>
      <c r="P141" s="223">
        <v>12</v>
      </c>
      <c r="Q141" s="223">
        <v>2</v>
      </c>
      <c r="R141" s="223">
        <v>3</v>
      </c>
      <c r="S141" s="223">
        <v>3</v>
      </c>
      <c r="T141" s="223">
        <v>0</v>
      </c>
      <c r="U141" s="223">
        <f t="shared" si="75"/>
        <v>14</v>
      </c>
      <c r="V141" s="223">
        <v>12</v>
      </c>
      <c r="W141" s="223">
        <v>2</v>
      </c>
      <c r="X141" s="223">
        <f t="shared" si="67"/>
        <v>3</v>
      </c>
      <c r="Y141" s="223">
        <v>3</v>
      </c>
      <c r="Z141" s="223">
        <v>0</v>
      </c>
      <c r="AA141" s="225">
        <f t="shared" si="70"/>
        <v>0</v>
      </c>
      <c r="AB141" s="223">
        <f t="shared" si="71"/>
        <v>0</v>
      </c>
      <c r="AC141" s="223">
        <f t="shared" si="72"/>
        <v>0</v>
      </c>
      <c r="AD141" s="223">
        <f t="shared" ref="AD141:AD146" si="76">AE141+AF141</f>
        <v>0</v>
      </c>
      <c r="AE141" s="223">
        <f t="shared" si="73"/>
        <v>0</v>
      </c>
      <c r="AF141" s="224">
        <f t="shared" si="74"/>
        <v>0</v>
      </c>
      <c r="AG141" s="200"/>
      <c r="AH141" s="200"/>
    </row>
    <row r="142" spans="1:35" s="179" customFormat="1" ht="57.75" hidden="1" customHeight="1">
      <c r="A142" s="342">
        <v>30</v>
      </c>
      <c r="B142" s="250" t="s">
        <v>187</v>
      </c>
      <c r="C142" s="251">
        <v>5</v>
      </c>
      <c r="D142" s="251">
        <v>5</v>
      </c>
      <c r="E142" s="251">
        <v>0</v>
      </c>
      <c r="F142" s="243">
        <v>10</v>
      </c>
      <c r="G142" s="243">
        <v>10</v>
      </c>
      <c r="H142" s="243">
        <v>0</v>
      </c>
      <c r="I142" s="243">
        <v>5</v>
      </c>
      <c r="J142" s="243">
        <v>5</v>
      </c>
      <c r="K142" s="243">
        <v>0</v>
      </c>
      <c r="L142" s="243">
        <v>8</v>
      </c>
      <c r="M142" s="243">
        <v>8</v>
      </c>
      <c r="N142" s="243">
        <v>0</v>
      </c>
      <c r="O142" s="243">
        <v>5</v>
      </c>
      <c r="P142" s="243">
        <v>5</v>
      </c>
      <c r="Q142" s="243">
        <v>0</v>
      </c>
      <c r="R142" s="243">
        <v>10</v>
      </c>
      <c r="S142" s="243">
        <v>10</v>
      </c>
      <c r="T142" s="243">
        <v>0</v>
      </c>
      <c r="U142" s="243">
        <v>0</v>
      </c>
      <c r="V142" s="243">
        <v>0</v>
      </c>
      <c r="W142" s="243">
        <v>0</v>
      </c>
      <c r="X142" s="243">
        <v>0</v>
      </c>
      <c r="Y142" s="243">
        <v>0</v>
      </c>
      <c r="Z142" s="243">
        <v>0</v>
      </c>
      <c r="AA142" s="251">
        <f t="shared" si="70"/>
        <v>-5</v>
      </c>
      <c r="AB142" s="251">
        <f t="shared" si="71"/>
        <v>-5</v>
      </c>
      <c r="AC142" s="251">
        <f t="shared" si="72"/>
        <v>0</v>
      </c>
      <c r="AD142" s="243">
        <f t="shared" si="76"/>
        <v>-10</v>
      </c>
      <c r="AE142" s="243">
        <f t="shared" si="73"/>
        <v>-10</v>
      </c>
      <c r="AF142" s="244">
        <f t="shared" si="74"/>
        <v>0</v>
      </c>
      <c r="AG142" s="202" t="s">
        <v>435</v>
      </c>
      <c r="AH142" s="202"/>
      <c r="AI142" s="175"/>
    </row>
    <row r="143" spans="1:35" s="175" customFormat="1" ht="56.25" hidden="1" customHeight="1">
      <c r="A143" s="252">
        <v>31</v>
      </c>
      <c r="B143" s="252" t="s">
        <v>369</v>
      </c>
      <c r="C143" s="241">
        <v>2</v>
      </c>
      <c r="D143" s="242">
        <v>2</v>
      </c>
      <c r="E143" s="242">
        <v>0</v>
      </c>
      <c r="F143" s="242">
        <v>2</v>
      </c>
      <c r="G143" s="242">
        <v>2</v>
      </c>
      <c r="H143" s="242">
        <v>0</v>
      </c>
      <c r="I143" s="242">
        <v>2</v>
      </c>
      <c r="J143" s="242">
        <v>2</v>
      </c>
      <c r="K143" s="242">
        <v>0</v>
      </c>
      <c r="L143" s="242">
        <v>2</v>
      </c>
      <c r="M143" s="242">
        <v>2</v>
      </c>
      <c r="N143" s="242">
        <v>0</v>
      </c>
      <c r="O143" s="242"/>
      <c r="P143" s="242"/>
      <c r="Q143" s="242"/>
      <c r="R143" s="242"/>
      <c r="S143" s="242"/>
      <c r="T143" s="242"/>
      <c r="U143" s="243">
        <v>0</v>
      </c>
      <c r="V143" s="243">
        <v>0</v>
      </c>
      <c r="W143" s="243">
        <v>0</v>
      </c>
      <c r="X143" s="243">
        <v>0</v>
      </c>
      <c r="Y143" s="243">
        <v>0</v>
      </c>
      <c r="Z143" s="243">
        <v>0</v>
      </c>
      <c r="AA143" s="243">
        <f t="shared" si="70"/>
        <v>-2</v>
      </c>
      <c r="AB143" s="243">
        <f t="shared" si="71"/>
        <v>-2</v>
      </c>
      <c r="AC143" s="243">
        <f t="shared" si="72"/>
        <v>0</v>
      </c>
      <c r="AD143" s="243">
        <f t="shared" si="76"/>
        <v>-2</v>
      </c>
      <c r="AE143" s="243">
        <f t="shared" si="73"/>
        <v>-2</v>
      </c>
      <c r="AF143" s="244">
        <f t="shared" si="74"/>
        <v>0</v>
      </c>
      <c r="AG143" s="202"/>
      <c r="AH143" s="202"/>
    </row>
    <row r="144" spans="1:35" ht="60" customHeight="1">
      <c r="A144" s="331">
        <v>32</v>
      </c>
      <c r="B144" s="72" t="s">
        <v>303</v>
      </c>
      <c r="C144" s="223">
        <v>10</v>
      </c>
      <c r="D144" s="223">
        <v>10</v>
      </c>
      <c r="E144" s="223">
        <v>0</v>
      </c>
      <c r="F144" s="223">
        <v>5</v>
      </c>
      <c r="G144" s="223">
        <v>5</v>
      </c>
      <c r="H144" s="223">
        <v>0</v>
      </c>
      <c r="I144" s="223">
        <v>10</v>
      </c>
      <c r="J144" s="223">
        <v>10</v>
      </c>
      <c r="K144" s="223">
        <v>0</v>
      </c>
      <c r="L144" s="223">
        <v>5</v>
      </c>
      <c r="M144" s="223">
        <v>5</v>
      </c>
      <c r="N144" s="223">
        <v>0</v>
      </c>
      <c r="O144" s="223">
        <v>10</v>
      </c>
      <c r="P144" s="223">
        <v>10</v>
      </c>
      <c r="Q144" s="223">
        <v>0</v>
      </c>
      <c r="R144" s="223">
        <v>15</v>
      </c>
      <c r="S144" s="223">
        <v>15</v>
      </c>
      <c r="T144" s="223">
        <v>0</v>
      </c>
      <c r="U144" s="223">
        <v>10</v>
      </c>
      <c r="V144" s="223">
        <v>10</v>
      </c>
      <c r="W144" s="223">
        <v>0</v>
      </c>
      <c r="X144" s="223">
        <v>15</v>
      </c>
      <c r="Y144" s="223">
        <v>15</v>
      </c>
      <c r="Z144" s="223">
        <v>0</v>
      </c>
      <c r="AA144" s="223">
        <f t="shared" si="70"/>
        <v>0</v>
      </c>
      <c r="AB144" s="223">
        <f t="shared" si="71"/>
        <v>0</v>
      </c>
      <c r="AC144" s="223">
        <f t="shared" si="72"/>
        <v>0</v>
      </c>
      <c r="AD144" s="223">
        <f t="shared" si="76"/>
        <v>10</v>
      </c>
      <c r="AE144" s="223">
        <f t="shared" si="73"/>
        <v>10</v>
      </c>
      <c r="AF144" s="224">
        <f t="shared" si="74"/>
        <v>0</v>
      </c>
      <c r="AG144" s="200" t="s">
        <v>379</v>
      </c>
      <c r="AH144" s="200"/>
    </row>
    <row r="145" spans="1:35" s="82" customFormat="1" ht="40.5" customHeight="1">
      <c r="A145" s="331">
        <v>33</v>
      </c>
      <c r="B145" s="196" t="s">
        <v>189</v>
      </c>
      <c r="C145" s="225">
        <v>6</v>
      </c>
      <c r="D145" s="225">
        <v>6</v>
      </c>
      <c r="E145" s="225">
        <v>0</v>
      </c>
      <c r="F145" s="223">
        <v>0</v>
      </c>
      <c r="G145" s="223">
        <v>0</v>
      </c>
      <c r="H145" s="223">
        <v>0</v>
      </c>
      <c r="I145" s="223">
        <v>5</v>
      </c>
      <c r="J145" s="223">
        <v>5</v>
      </c>
      <c r="K145" s="223">
        <v>0</v>
      </c>
      <c r="L145" s="223">
        <v>0</v>
      </c>
      <c r="M145" s="223">
        <v>0</v>
      </c>
      <c r="N145" s="223">
        <v>0</v>
      </c>
      <c r="O145" s="223">
        <v>6</v>
      </c>
      <c r="P145" s="223">
        <v>6</v>
      </c>
      <c r="Q145" s="223">
        <v>0</v>
      </c>
      <c r="R145" s="223">
        <v>0</v>
      </c>
      <c r="S145" s="223">
        <v>0</v>
      </c>
      <c r="T145" s="223">
        <v>0</v>
      </c>
      <c r="U145" s="223">
        <f t="shared" si="75"/>
        <v>6</v>
      </c>
      <c r="V145" s="223">
        <v>6</v>
      </c>
      <c r="W145" s="223">
        <v>0</v>
      </c>
      <c r="X145" s="223">
        <f t="shared" si="67"/>
        <v>0</v>
      </c>
      <c r="Y145" s="223">
        <v>0</v>
      </c>
      <c r="Z145" s="223">
        <v>0</v>
      </c>
      <c r="AA145" s="223">
        <f t="shared" si="70"/>
        <v>0</v>
      </c>
      <c r="AB145" s="225">
        <f t="shared" si="71"/>
        <v>0</v>
      </c>
      <c r="AC145" s="225">
        <f t="shared" si="72"/>
        <v>0</v>
      </c>
      <c r="AD145" s="223">
        <f t="shared" si="76"/>
        <v>0</v>
      </c>
      <c r="AE145" s="223">
        <f t="shared" si="73"/>
        <v>0</v>
      </c>
      <c r="AF145" s="224">
        <f t="shared" si="74"/>
        <v>0</v>
      </c>
      <c r="AG145" s="222"/>
      <c r="AH145" s="200"/>
      <c r="AI145" s="81"/>
    </row>
    <row r="146" spans="1:35" s="82" customFormat="1" ht="42.75" customHeight="1">
      <c r="A146" s="331">
        <v>34</v>
      </c>
      <c r="B146" s="196" t="s">
        <v>190</v>
      </c>
      <c r="C146" s="225">
        <v>10</v>
      </c>
      <c r="D146" s="225">
        <v>10</v>
      </c>
      <c r="E146" s="225">
        <v>0</v>
      </c>
      <c r="F146" s="223">
        <v>5</v>
      </c>
      <c r="G146" s="223">
        <v>5</v>
      </c>
      <c r="H146" s="223">
        <v>0</v>
      </c>
      <c r="I146" s="223">
        <v>7</v>
      </c>
      <c r="J146" s="223">
        <v>7</v>
      </c>
      <c r="K146" s="223">
        <v>0</v>
      </c>
      <c r="L146" s="223">
        <v>0</v>
      </c>
      <c r="M146" s="223">
        <v>0</v>
      </c>
      <c r="N146" s="223">
        <v>0</v>
      </c>
      <c r="O146" s="223">
        <v>10</v>
      </c>
      <c r="P146" s="223">
        <v>10</v>
      </c>
      <c r="Q146" s="223">
        <v>0</v>
      </c>
      <c r="R146" s="223">
        <v>5</v>
      </c>
      <c r="S146" s="223">
        <v>5</v>
      </c>
      <c r="T146" s="223">
        <v>0</v>
      </c>
      <c r="U146" s="223">
        <f t="shared" si="75"/>
        <v>10</v>
      </c>
      <c r="V146" s="223">
        <v>10</v>
      </c>
      <c r="W146" s="223">
        <v>0</v>
      </c>
      <c r="X146" s="223">
        <f t="shared" si="67"/>
        <v>5</v>
      </c>
      <c r="Y146" s="223">
        <v>5</v>
      </c>
      <c r="Z146" s="223">
        <v>0</v>
      </c>
      <c r="AA146" s="223">
        <f t="shared" si="70"/>
        <v>0</v>
      </c>
      <c r="AB146" s="225">
        <f t="shared" si="71"/>
        <v>0</v>
      </c>
      <c r="AC146" s="225">
        <f t="shared" si="72"/>
        <v>0</v>
      </c>
      <c r="AD146" s="223">
        <f t="shared" si="76"/>
        <v>0</v>
      </c>
      <c r="AE146" s="223">
        <f t="shared" si="73"/>
        <v>0</v>
      </c>
      <c r="AF146" s="224">
        <f t="shared" si="74"/>
        <v>0</v>
      </c>
      <c r="AG146" s="222"/>
      <c r="AH146" s="200"/>
      <c r="AI146" s="81"/>
    </row>
    <row r="147" spans="1:35">
      <c r="A147" s="81"/>
      <c r="B147" s="170"/>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row>
    <row r="148" spans="1:35">
      <c r="A148" s="81"/>
      <c r="AB148" s="87"/>
    </row>
    <row r="149" spans="1:35">
      <c r="AA149" s="87"/>
      <c r="AB149" s="87"/>
      <c r="AC149" s="87"/>
    </row>
    <row r="150" spans="1:35">
      <c r="AA150" s="87"/>
      <c r="AB150" s="87"/>
      <c r="AC150" s="87"/>
    </row>
    <row r="151" spans="1:35">
      <c r="AA151" s="87"/>
      <c r="AB151" s="87"/>
      <c r="AC151" s="87"/>
    </row>
    <row r="152" spans="1:35">
      <c r="AA152" s="87"/>
      <c r="AB152" s="87"/>
      <c r="AC152" s="87"/>
    </row>
    <row r="153" spans="1:35">
      <c r="AA153" s="87"/>
      <c r="AB153" s="87"/>
      <c r="AC153" s="87"/>
    </row>
    <row r="154" spans="1:35">
      <c r="AA154" s="87"/>
      <c r="AB154" s="87"/>
      <c r="AC154" s="87"/>
    </row>
    <row r="155" spans="1:35">
      <c r="AA155" s="87"/>
      <c r="AB155" s="87"/>
      <c r="AC155" s="87"/>
    </row>
    <row r="156" spans="1:35">
      <c r="AA156" s="87"/>
      <c r="AB156" s="87"/>
      <c r="AC156" s="87"/>
    </row>
    <row r="157" spans="1:35">
      <c r="AA157" s="87"/>
      <c r="AB157" s="87"/>
      <c r="AC157" s="87"/>
    </row>
    <row r="158" spans="1:35">
      <c r="AA158" s="87"/>
      <c r="AB158" s="87"/>
      <c r="AC158" s="87"/>
    </row>
    <row r="159" spans="1:35">
      <c r="AA159" s="87"/>
      <c r="AB159" s="87"/>
      <c r="AC159" s="87"/>
    </row>
    <row r="160" spans="1:35">
      <c r="AA160" s="87"/>
      <c r="AB160" s="87"/>
      <c r="AC160" s="87"/>
    </row>
    <row r="161" spans="27:29">
      <c r="AA161" s="87"/>
      <c r="AB161" s="87"/>
      <c r="AC161" s="87"/>
    </row>
    <row r="162" spans="27:29">
      <c r="AA162" s="87"/>
      <c r="AB162" s="87"/>
      <c r="AC162" s="87"/>
    </row>
    <row r="163" spans="27:29">
      <c r="AA163" s="87"/>
      <c r="AB163" s="87"/>
      <c r="AC163" s="87"/>
    </row>
    <row r="164" spans="27:29">
      <c r="AA164" s="87"/>
      <c r="AB164" s="87"/>
      <c r="AC164" s="87"/>
    </row>
    <row r="165" spans="27:29">
      <c r="AA165" s="87"/>
      <c r="AB165" s="87"/>
      <c r="AC165" s="87"/>
    </row>
    <row r="166" spans="27:29">
      <c r="AA166" s="87"/>
      <c r="AB166" s="87"/>
      <c r="AC166" s="87"/>
    </row>
    <row r="167" spans="27:29">
      <c r="AA167" s="87"/>
      <c r="AB167" s="87"/>
      <c r="AC167" s="87"/>
    </row>
    <row r="168" spans="27:29">
      <c r="AA168" s="87"/>
      <c r="AB168" s="87"/>
      <c r="AC168" s="87"/>
    </row>
    <row r="169" spans="27:29">
      <c r="AA169" s="87"/>
      <c r="AB169" s="87"/>
      <c r="AC169" s="87"/>
    </row>
    <row r="170" spans="27:29">
      <c r="AA170" s="87"/>
      <c r="AB170" s="87"/>
      <c r="AC170" s="87"/>
    </row>
    <row r="171" spans="27:29">
      <c r="AA171" s="87"/>
      <c r="AB171" s="87"/>
      <c r="AC171" s="87"/>
    </row>
    <row r="172" spans="27:29">
      <c r="AA172" s="87"/>
      <c r="AB172" s="87"/>
      <c r="AC172" s="87"/>
    </row>
    <row r="173" spans="27:29">
      <c r="AA173" s="87"/>
      <c r="AB173" s="87"/>
      <c r="AC173" s="87"/>
    </row>
    <row r="174" spans="27:29">
      <c r="AA174" s="87"/>
      <c r="AB174" s="87"/>
      <c r="AC174" s="87"/>
    </row>
    <row r="175" spans="27:29">
      <c r="AA175" s="87"/>
      <c r="AB175" s="87"/>
      <c r="AC175" s="87"/>
    </row>
    <row r="176" spans="27:29">
      <c r="AA176" s="87"/>
      <c r="AB176" s="87"/>
      <c r="AC176" s="87"/>
    </row>
    <row r="177" spans="27:29">
      <c r="AA177" s="87"/>
      <c r="AB177" s="87"/>
      <c r="AC177" s="87"/>
    </row>
    <row r="178" spans="27:29">
      <c r="AA178" s="87"/>
      <c r="AB178" s="87"/>
      <c r="AC178" s="87"/>
    </row>
    <row r="179" spans="27:29">
      <c r="AA179" s="87"/>
      <c r="AB179" s="87"/>
      <c r="AC179" s="87"/>
    </row>
    <row r="180" spans="27:29">
      <c r="AA180" s="87"/>
      <c r="AB180" s="87"/>
      <c r="AC180" s="87"/>
    </row>
    <row r="181" spans="27:29">
      <c r="AA181" s="87"/>
      <c r="AB181" s="87"/>
      <c r="AC181" s="87"/>
    </row>
    <row r="182" spans="27:29">
      <c r="AA182" s="87"/>
      <c r="AB182" s="87"/>
      <c r="AC182" s="87"/>
    </row>
    <row r="183" spans="27:29">
      <c r="AA183" s="87"/>
      <c r="AB183" s="87"/>
      <c r="AC183" s="87"/>
    </row>
    <row r="184" spans="27:29">
      <c r="AA184" s="87"/>
      <c r="AB184" s="87"/>
      <c r="AC184" s="87"/>
    </row>
    <row r="185" spans="27:29">
      <c r="AA185" s="87"/>
      <c r="AB185" s="87"/>
      <c r="AC185" s="87"/>
    </row>
    <row r="186" spans="27:29">
      <c r="AA186" s="87"/>
      <c r="AB186" s="87"/>
      <c r="AC186" s="87"/>
    </row>
    <row r="187" spans="27:29">
      <c r="AA187" s="87"/>
      <c r="AB187" s="87"/>
      <c r="AC187" s="87"/>
    </row>
    <row r="188" spans="27:29">
      <c r="AA188" s="87"/>
      <c r="AB188" s="87"/>
      <c r="AC188" s="87"/>
    </row>
    <row r="189" spans="27:29">
      <c r="AA189" s="87"/>
      <c r="AB189" s="87"/>
      <c r="AC189" s="87"/>
    </row>
    <row r="190" spans="27:29">
      <c r="AA190" s="87"/>
      <c r="AB190" s="87"/>
      <c r="AC190" s="87"/>
    </row>
    <row r="191" spans="27:29">
      <c r="AA191" s="87"/>
      <c r="AB191" s="87"/>
      <c r="AC191" s="87"/>
    </row>
    <row r="192" spans="27:29">
      <c r="AA192" s="87"/>
      <c r="AB192" s="87"/>
      <c r="AC192" s="87"/>
    </row>
    <row r="193" spans="27:29">
      <c r="AA193" s="87"/>
      <c r="AB193" s="87"/>
      <c r="AC193" s="87"/>
    </row>
    <row r="194" spans="27:29">
      <c r="AA194" s="87"/>
      <c r="AB194" s="87"/>
      <c r="AC194" s="87"/>
    </row>
    <row r="195" spans="27:29">
      <c r="AA195" s="87"/>
      <c r="AB195" s="87"/>
      <c r="AC195" s="87"/>
    </row>
    <row r="196" spans="27:29">
      <c r="AA196" s="87"/>
      <c r="AB196" s="87"/>
      <c r="AC196" s="87"/>
    </row>
    <row r="197" spans="27:29">
      <c r="AA197" s="87"/>
      <c r="AB197" s="87"/>
      <c r="AC197" s="87"/>
    </row>
    <row r="198" spans="27:29">
      <c r="AA198" s="87"/>
      <c r="AB198" s="87"/>
      <c r="AC198" s="87"/>
    </row>
    <row r="199" spans="27:29">
      <c r="AA199" s="87"/>
      <c r="AB199" s="87"/>
      <c r="AC199" s="87"/>
    </row>
    <row r="200" spans="27:29">
      <c r="AA200" s="87"/>
      <c r="AB200" s="87"/>
      <c r="AC200" s="87"/>
    </row>
    <row r="201" spans="27:29">
      <c r="AA201" s="87"/>
      <c r="AB201" s="87"/>
      <c r="AC201" s="87"/>
    </row>
    <row r="202" spans="27:29">
      <c r="AA202" s="87"/>
      <c r="AB202" s="87"/>
      <c r="AC202" s="87"/>
    </row>
    <row r="203" spans="27:29">
      <c r="AA203" s="87"/>
      <c r="AB203" s="87"/>
      <c r="AC203" s="87"/>
    </row>
    <row r="204" spans="27:29">
      <c r="AA204" s="87"/>
      <c r="AB204" s="87"/>
      <c r="AC204" s="87"/>
    </row>
    <row r="205" spans="27:29">
      <c r="AA205" s="87"/>
      <c r="AB205" s="87"/>
      <c r="AC205" s="87"/>
    </row>
    <row r="206" spans="27:29">
      <c r="AA206" s="87"/>
      <c r="AB206" s="87"/>
      <c r="AC206" s="87"/>
    </row>
    <row r="207" spans="27:29">
      <c r="AA207" s="87"/>
      <c r="AB207" s="87"/>
      <c r="AC207" s="87"/>
    </row>
    <row r="208" spans="27:29">
      <c r="AA208" s="87"/>
      <c r="AB208" s="87"/>
      <c r="AC208" s="87"/>
    </row>
    <row r="209" spans="27:29">
      <c r="AA209" s="87"/>
      <c r="AB209" s="87"/>
      <c r="AC209" s="87"/>
    </row>
    <row r="210" spans="27:29">
      <c r="AA210" s="87"/>
      <c r="AB210" s="87"/>
      <c r="AC210" s="87"/>
    </row>
    <row r="211" spans="27:29">
      <c r="AA211" s="87"/>
      <c r="AB211" s="87"/>
      <c r="AC211" s="87"/>
    </row>
    <row r="212" spans="27:29">
      <c r="AA212" s="87"/>
      <c r="AB212" s="87"/>
      <c r="AC212" s="87"/>
    </row>
    <row r="213" spans="27:29">
      <c r="AA213" s="87"/>
      <c r="AB213" s="87"/>
      <c r="AC213" s="87"/>
    </row>
    <row r="214" spans="27:29">
      <c r="AA214" s="87"/>
      <c r="AB214" s="87"/>
      <c r="AC214" s="87"/>
    </row>
    <row r="215" spans="27:29">
      <c r="AA215" s="87"/>
      <c r="AB215" s="87"/>
      <c r="AC215" s="87"/>
    </row>
    <row r="216" spans="27:29">
      <c r="AA216" s="87"/>
      <c r="AB216" s="87"/>
      <c r="AC216" s="87"/>
    </row>
    <row r="217" spans="27:29">
      <c r="AA217" s="87"/>
      <c r="AB217" s="87"/>
      <c r="AC217" s="87"/>
    </row>
    <row r="218" spans="27:29">
      <c r="AA218" s="87"/>
      <c r="AB218" s="87"/>
      <c r="AC218" s="87"/>
    </row>
    <row r="219" spans="27:29">
      <c r="AA219" s="87"/>
      <c r="AB219" s="87"/>
      <c r="AC219" s="87"/>
    </row>
    <row r="220" spans="27:29">
      <c r="AA220" s="87"/>
      <c r="AB220" s="87"/>
      <c r="AC220" s="87"/>
    </row>
    <row r="221" spans="27:29">
      <c r="AA221" s="87"/>
      <c r="AB221" s="87"/>
      <c r="AC221" s="87"/>
    </row>
    <row r="222" spans="27:29">
      <c r="AA222" s="87"/>
      <c r="AB222" s="87"/>
      <c r="AC222" s="87"/>
    </row>
    <row r="223" spans="27:29">
      <c r="AA223" s="87"/>
      <c r="AB223" s="87"/>
      <c r="AC223" s="87"/>
    </row>
    <row r="224" spans="27:29">
      <c r="AA224" s="87"/>
      <c r="AB224" s="87"/>
      <c r="AC224" s="87"/>
    </row>
    <row r="225" spans="27:29">
      <c r="AA225" s="87"/>
      <c r="AB225" s="87"/>
      <c r="AC225" s="87"/>
    </row>
    <row r="226" spans="27:29">
      <c r="AA226" s="87"/>
      <c r="AB226" s="87"/>
      <c r="AC226" s="87"/>
    </row>
    <row r="227" spans="27:29">
      <c r="AA227" s="87"/>
      <c r="AB227" s="87"/>
      <c r="AC227" s="87"/>
    </row>
    <row r="228" spans="27:29">
      <c r="AA228" s="87"/>
      <c r="AB228" s="87"/>
      <c r="AC228" s="87"/>
    </row>
    <row r="229" spans="27:29">
      <c r="AA229" s="87"/>
      <c r="AB229" s="87"/>
      <c r="AC229" s="87"/>
    </row>
    <row r="230" spans="27:29">
      <c r="AA230" s="87"/>
      <c r="AB230" s="87"/>
      <c r="AC230" s="87"/>
    </row>
    <row r="231" spans="27:29">
      <c r="AA231" s="87"/>
      <c r="AB231" s="87"/>
      <c r="AC231" s="87"/>
    </row>
    <row r="232" spans="27:29">
      <c r="AA232" s="87"/>
      <c r="AB232" s="87"/>
      <c r="AC232" s="87"/>
    </row>
    <row r="233" spans="27:29">
      <c r="AA233" s="87"/>
      <c r="AB233" s="87"/>
      <c r="AC233" s="87"/>
    </row>
    <row r="234" spans="27:29">
      <c r="AA234" s="87"/>
      <c r="AB234" s="87"/>
      <c r="AC234" s="87"/>
    </row>
    <row r="235" spans="27:29">
      <c r="AA235" s="87"/>
      <c r="AB235" s="87"/>
      <c r="AC235" s="87"/>
    </row>
    <row r="236" spans="27:29">
      <c r="AA236" s="87"/>
      <c r="AB236" s="87"/>
      <c r="AC236" s="87"/>
    </row>
    <row r="237" spans="27:29">
      <c r="AA237" s="87"/>
      <c r="AB237" s="87"/>
      <c r="AC237" s="87"/>
    </row>
    <row r="238" spans="27:29">
      <c r="AA238" s="87"/>
      <c r="AB238" s="87"/>
      <c r="AC238" s="87"/>
    </row>
    <row r="239" spans="27:29">
      <c r="AA239" s="87"/>
      <c r="AB239" s="87"/>
      <c r="AC239" s="87"/>
    </row>
    <row r="240" spans="27:29">
      <c r="AA240" s="87"/>
      <c r="AB240" s="87"/>
      <c r="AC240" s="87"/>
    </row>
    <row r="241" spans="27:29">
      <c r="AA241" s="87"/>
      <c r="AB241" s="87"/>
      <c r="AC241" s="87"/>
    </row>
    <row r="242" spans="27:29">
      <c r="AA242" s="87"/>
      <c r="AB242" s="87"/>
      <c r="AC242" s="87"/>
    </row>
    <row r="243" spans="27:29">
      <c r="AA243" s="87"/>
      <c r="AB243" s="87"/>
      <c r="AC243" s="87"/>
    </row>
    <row r="244" spans="27:29">
      <c r="AA244" s="87"/>
      <c r="AB244" s="87"/>
      <c r="AC244" s="87"/>
    </row>
    <row r="245" spans="27:29">
      <c r="AA245" s="87"/>
      <c r="AB245" s="87"/>
      <c r="AC245" s="87"/>
    </row>
    <row r="246" spans="27:29">
      <c r="AA246" s="87"/>
      <c r="AB246" s="87"/>
      <c r="AC246" s="87"/>
    </row>
    <row r="247" spans="27:29">
      <c r="AA247" s="87"/>
      <c r="AB247" s="87"/>
      <c r="AC247" s="87"/>
    </row>
    <row r="248" spans="27:29">
      <c r="AA248" s="87"/>
      <c r="AB248" s="87"/>
      <c r="AC248" s="87"/>
    </row>
    <row r="249" spans="27:29">
      <c r="AA249" s="87"/>
      <c r="AB249" s="87"/>
      <c r="AC249" s="87"/>
    </row>
    <row r="250" spans="27:29">
      <c r="AA250" s="87"/>
      <c r="AB250" s="87"/>
      <c r="AC250" s="87"/>
    </row>
    <row r="251" spans="27:29">
      <c r="AA251" s="87"/>
      <c r="AB251" s="87"/>
      <c r="AC251" s="87"/>
    </row>
    <row r="252" spans="27:29">
      <c r="AA252" s="87"/>
      <c r="AB252" s="87"/>
      <c r="AC252" s="87"/>
    </row>
    <row r="253" spans="27:29">
      <c r="AA253" s="87"/>
      <c r="AB253" s="87"/>
      <c r="AC253" s="87"/>
    </row>
    <row r="254" spans="27:29">
      <c r="AA254" s="87"/>
      <c r="AB254" s="87"/>
      <c r="AC254" s="87"/>
    </row>
    <row r="255" spans="27:29">
      <c r="AA255" s="87"/>
      <c r="AB255" s="87"/>
      <c r="AC255" s="87"/>
    </row>
    <row r="256" spans="27:29">
      <c r="AA256" s="87"/>
      <c r="AB256" s="87"/>
      <c r="AC256" s="87"/>
    </row>
    <row r="257" spans="27:29">
      <c r="AA257" s="87"/>
      <c r="AB257" s="87"/>
      <c r="AC257" s="87"/>
    </row>
    <row r="258" spans="27:29">
      <c r="AA258" s="87"/>
      <c r="AB258" s="87"/>
      <c r="AC258" s="87"/>
    </row>
    <row r="259" spans="27:29">
      <c r="AA259" s="87"/>
      <c r="AB259" s="87"/>
      <c r="AC259" s="87"/>
    </row>
    <row r="260" spans="27:29">
      <c r="AA260" s="87"/>
      <c r="AB260" s="87"/>
      <c r="AC260" s="87"/>
    </row>
    <row r="261" spans="27:29">
      <c r="AA261" s="87"/>
      <c r="AB261" s="87"/>
      <c r="AC261" s="87"/>
    </row>
    <row r="262" spans="27:29">
      <c r="AA262" s="87"/>
      <c r="AB262" s="87"/>
      <c r="AC262" s="87"/>
    </row>
    <row r="263" spans="27:29">
      <c r="AA263" s="87"/>
      <c r="AB263" s="87"/>
      <c r="AC263" s="87"/>
    </row>
    <row r="264" spans="27:29">
      <c r="AA264" s="87"/>
      <c r="AB264" s="87"/>
      <c r="AC264" s="87"/>
    </row>
    <row r="265" spans="27:29">
      <c r="AA265" s="87"/>
      <c r="AB265" s="87"/>
      <c r="AC265" s="87"/>
    </row>
    <row r="266" spans="27:29">
      <c r="AA266" s="87"/>
      <c r="AB266" s="87"/>
      <c r="AC266" s="87"/>
    </row>
    <row r="267" spans="27:29">
      <c r="AA267" s="87"/>
      <c r="AB267" s="87"/>
      <c r="AC267" s="87"/>
    </row>
    <row r="268" spans="27:29">
      <c r="AA268" s="87"/>
      <c r="AB268" s="87"/>
      <c r="AC268" s="87"/>
    </row>
    <row r="269" spans="27:29">
      <c r="AA269" s="87"/>
      <c r="AB269" s="87"/>
      <c r="AC269" s="87"/>
    </row>
    <row r="270" spans="27:29">
      <c r="AA270" s="87"/>
      <c r="AB270" s="87"/>
      <c r="AC270" s="87"/>
    </row>
    <row r="271" spans="27:29">
      <c r="AA271" s="87"/>
      <c r="AB271" s="87"/>
      <c r="AC271" s="87"/>
    </row>
    <row r="272" spans="27:29">
      <c r="AA272" s="87"/>
      <c r="AB272" s="87"/>
      <c r="AC272" s="87"/>
    </row>
    <row r="273" spans="27:29">
      <c r="AA273" s="87"/>
      <c r="AB273" s="87"/>
      <c r="AC273" s="87"/>
    </row>
    <row r="274" spans="27:29">
      <c r="AA274" s="87"/>
      <c r="AB274" s="87"/>
      <c r="AC274" s="87"/>
    </row>
    <row r="275" spans="27:29">
      <c r="AA275" s="87"/>
      <c r="AB275" s="87"/>
      <c r="AC275" s="87"/>
    </row>
    <row r="276" spans="27:29">
      <c r="AA276" s="87"/>
      <c r="AB276" s="87"/>
      <c r="AC276" s="87"/>
    </row>
    <row r="277" spans="27:29">
      <c r="AA277" s="87"/>
      <c r="AB277" s="87"/>
      <c r="AC277" s="87"/>
    </row>
    <row r="278" spans="27:29">
      <c r="AA278" s="87"/>
      <c r="AB278" s="87"/>
      <c r="AC278" s="87"/>
    </row>
    <row r="279" spans="27:29">
      <c r="AA279" s="87"/>
      <c r="AB279" s="87"/>
      <c r="AC279" s="87"/>
    </row>
  </sheetData>
  <mergeCells count="26">
    <mergeCell ref="A1:AH1"/>
    <mergeCell ref="A2:AH2"/>
    <mergeCell ref="H4:H5"/>
    <mergeCell ref="I4:I5"/>
    <mergeCell ref="N4:N5"/>
    <mergeCell ref="O4:O5"/>
    <mergeCell ref="P4:P5"/>
    <mergeCell ref="Q4:Q5"/>
    <mergeCell ref="R4:R5"/>
    <mergeCell ref="S4:S5"/>
    <mergeCell ref="T4:T5"/>
    <mergeCell ref="U4:U5"/>
    <mergeCell ref="A4:A6"/>
    <mergeCell ref="B4:B6"/>
    <mergeCell ref="AG4:AG6"/>
    <mergeCell ref="A3:AG3"/>
    <mergeCell ref="V4:Y5"/>
    <mergeCell ref="AB4:AE5"/>
    <mergeCell ref="AJ3:AJ4"/>
    <mergeCell ref="C4:C5"/>
    <mergeCell ref="AH4:AH6"/>
    <mergeCell ref="Z4:Z5"/>
    <mergeCell ref="AA4:AA5"/>
    <mergeCell ref="AF4:AF5"/>
    <mergeCell ref="D4:G5"/>
    <mergeCell ref="J4:M5"/>
  </mergeCells>
  <pageMargins left="1.1100000000000001" right="0" top="0.5" bottom="0.5" header="0.31" footer="0.2"/>
  <pageSetup paperSize="8"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K68"/>
  <sheetViews>
    <sheetView workbookViewId="0">
      <selection sqref="A1:XFD1"/>
    </sheetView>
  </sheetViews>
  <sheetFormatPr defaultColWidth="9" defaultRowHeight="14.25"/>
  <cols>
    <col min="1" max="1" width="4.59765625" style="17" customWidth="1"/>
    <col min="2" max="2" width="19" style="18" customWidth="1"/>
    <col min="3" max="3" width="9.3984375" style="19" customWidth="1"/>
    <col min="4" max="4" width="7.73046875" style="19" customWidth="1"/>
    <col min="5" max="5" width="10" style="19" customWidth="1"/>
    <col min="6" max="9" width="4.73046875" style="19" hidden="1" customWidth="1"/>
    <col min="10" max="10" width="8.3984375" style="19" customWidth="1"/>
    <col min="11" max="12" width="7.73046875" style="19" customWidth="1"/>
    <col min="13" max="23" width="4.73046875" style="19" hidden="1" customWidth="1"/>
    <col min="24" max="24" width="7.1328125" style="19" customWidth="1"/>
    <col min="25" max="25" width="6.59765625" style="19" customWidth="1"/>
    <col min="26" max="26" width="7.86328125" style="19" customWidth="1"/>
    <col min="27" max="27" width="4.73046875" style="19" hidden="1" customWidth="1"/>
    <col min="28" max="28" width="6" style="19" customWidth="1"/>
    <col min="29" max="29" width="5.73046875" style="19" customWidth="1"/>
    <col min="30" max="30" width="7.3984375" style="19" customWidth="1"/>
    <col min="31" max="31" width="4.73046875" style="19" hidden="1" customWidth="1"/>
    <col min="32" max="32" width="7.3984375" customWidth="1"/>
  </cols>
  <sheetData>
    <row r="1" spans="1:37" ht="15.75" customHeight="1">
      <c r="A1" s="294" t="s">
        <v>191</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row>
    <row r="2" spans="1:37" ht="24" customHeight="1">
      <c r="A2" s="295" t="s">
        <v>446</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row>
    <row r="3" spans="1:37" s="16" customFormat="1" ht="16.5" customHeight="1">
      <c r="A3" s="296" t="s">
        <v>444</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8"/>
      <c r="AH3" s="28"/>
      <c r="AI3" s="28"/>
      <c r="AJ3" s="28"/>
      <c r="AK3" s="28"/>
    </row>
    <row r="4" spans="1:37" s="16" customFormat="1" ht="12.95" customHeight="1">
      <c r="A4" s="20"/>
      <c r="B4" s="21"/>
      <c r="C4" s="21"/>
      <c r="D4" s="21"/>
      <c r="E4" s="21"/>
      <c r="F4" s="21"/>
      <c r="G4" s="21"/>
      <c r="H4" s="21"/>
      <c r="I4" s="21"/>
      <c r="J4" s="260"/>
      <c r="K4" s="21"/>
      <c r="L4" s="21"/>
      <c r="M4" s="21"/>
      <c r="N4" s="21"/>
      <c r="O4" s="21"/>
      <c r="P4" s="21"/>
      <c r="Q4" s="21"/>
      <c r="R4" s="21"/>
      <c r="S4" s="21"/>
      <c r="T4" s="21"/>
      <c r="U4" s="21"/>
      <c r="V4" s="21"/>
      <c r="W4" s="21"/>
      <c r="X4" s="260"/>
      <c r="Y4" s="21"/>
      <c r="Z4" s="21"/>
      <c r="AA4" s="21"/>
      <c r="AB4" s="21"/>
      <c r="AC4" s="21"/>
      <c r="AD4" s="21"/>
      <c r="AE4" s="21"/>
      <c r="AF4" s="28"/>
      <c r="AG4" s="28"/>
      <c r="AH4" s="28"/>
      <c r="AI4" s="28"/>
      <c r="AJ4" s="28"/>
      <c r="AK4" s="28"/>
    </row>
    <row r="5" spans="1:37" s="111" customFormat="1" ht="44.25" customHeight="1">
      <c r="A5" s="297" t="s">
        <v>192</v>
      </c>
      <c r="B5" s="297" t="s">
        <v>193</v>
      </c>
      <c r="C5" s="297" t="s">
        <v>346</v>
      </c>
      <c r="D5" s="297"/>
      <c r="E5" s="297"/>
      <c r="F5" s="297"/>
      <c r="G5" s="297"/>
      <c r="H5" s="297"/>
      <c r="I5" s="297"/>
      <c r="J5" s="297" t="s">
        <v>347</v>
      </c>
      <c r="K5" s="297"/>
      <c r="L5" s="297"/>
      <c r="M5" s="297"/>
      <c r="N5" s="297"/>
      <c r="O5" s="297"/>
      <c r="P5" s="297"/>
      <c r="Q5" s="297" t="s">
        <v>356</v>
      </c>
      <c r="R5" s="297"/>
      <c r="S5" s="297"/>
      <c r="T5" s="297"/>
      <c r="U5" s="297"/>
      <c r="V5" s="297"/>
      <c r="W5" s="297"/>
      <c r="X5" s="299" t="s">
        <v>450</v>
      </c>
      <c r="Y5" s="300"/>
      <c r="Z5" s="300"/>
      <c r="AA5" s="301"/>
      <c r="AB5" s="297" t="s">
        <v>387</v>
      </c>
      <c r="AC5" s="297"/>
      <c r="AD5" s="297"/>
      <c r="AE5" s="297"/>
      <c r="AF5" s="298" t="s">
        <v>3</v>
      </c>
    </row>
    <row r="6" spans="1:37" s="111" customFormat="1" ht="30" customHeight="1">
      <c r="A6" s="297"/>
      <c r="B6" s="297"/>
      <c r="C6" s="293" t="s">
        <v>194</v>
      </c>
      <c r="D6" s="293"/>
      <c r="E6" s="293"/>
      <c r="F6" s="293"/>
      <c r="G6" s="293" t="s">
        <v>195</v>
      </c>
      <c r="H6" s="293"/>
      <c r="I6" s="293"/>
      <c r="J6" s="293" t="s">
        <v>194</v>
      </c>
      <c r="K6" s="293"/>
      <c r="L6" s="293"/>
      <c r="M6" s="293"/>
      <c r="N6" s="293" t="s">
        <v>195</v>
      </c>
      <c r="O6" s="293"/>
      <c r="P6" s="293"/>
      <c r="Q6" s="293" t="s">
        <v>194</v>
      </c>
      <c r="R6" s="293"/>
      <c r="S6" s="293"/>
      <c r="T6" s="293"/>
      <c r="U6" s="293" t="s">
        <v>195</v>
      </c>
      <c r="V6" s="293"/>
      <c r="W6" s="293"/>
      <c r="X6" s="293" t="s">
        <v>194</v>
      </c>
      <c r="Y6" s="293"/>
      <c r="Z6" s="293"/>
      <c r="AA6" s="293"/>
      <c r="AB6" s="293" t="s">
        <v>194</v>
      </c>
      <c r="AC6" s="293"/>
      <c r="AD6" s="293"/>
      <c r="AE6" s="293"/>
      <c r="AF6" s="298"/>
    </row>
    <row r="7" spans="1:37" s="111" customFormat="1" ht="51.75" customHeight="1">
      <c r="A7" s="297"/>
      <c r="B7" s="297"/>
      <c r="C7" s="74" t="s">
        <v>4</v>
      </c>
      <c r="D7" s="74" t="s">
        <v>57</v>
      </c>
      <c r="E7" s="74" t="s">
        <v>196</v>
      </c>
      <c r="F7" s="74" t="s">
        <v>58</v>
      </c>
      <c r="G7" s="74" t="s">
        <v>4</v>
      </c>
      <c r="H7" s="74" t="s">
        <v>57</v>
      </c>
      <c r="I7" s="74" t="s">
        <v>58</v>
      </c>
      <c r="J7" s="74" t="s">
        <v>4</v>
      </c>
      <c r="K7" s="74" t="s">
        <v>57</v>
      </c>
      <c r="L7" s="74" t="s">
        <v>196</v>
      </c>
      <c r="M7" s="74" t="s">
        <v>344</v>
      </c>
      <c r="N7" s="74" t="s">
        <v>4</v>
      </c>
      <c r="O7" s="74" t="s">
        <v>57</v>
      </c>
      <c r="P7" s="74" t="s">
        <v>344</v>
      </c>
      <c r="Q7" s="74" t="s">
        <v>4</v>
      </c>
      <c r="R7" s="74" t="s">
        <v>57</v>
      </c>
      <c r="S7" s="74" t="s">
        <v>196</v>
      </c>
      <c r="T7" s="74" t="s">
        <v>344</v>
      </c>
      <c r="U7" s="74" t="s">
        <v>4</v>
      </c>
      <c r="V7" s="74" t="s">
        <v>57</v>
      </c>
      <c r="W7" s="74" t="s">
        <v>344</v>
      </c>
      <c r="X7" s="74" t="s">
        <v>4</v>
      </c>
      <c r="Y7" s="74" t="s">
        <v>57</v>
      </c>
      <c r="Z7" s="74" t="s">
        <v>196</v>
      </c>
      <c r="AA7" s="74" t="s">
        <v>344</v>
      </c>
      <c r="AB7" s="74" t="s">
        <v>4</v>
      </c>
      <c r="AC7" s="74" t="s">
        <v>57</v>
      </c>
      <c r="AD7" s="74" t="s">
        <v>196</v>
      </c>
      <c r="AE7" s="74" t="s">
        <v>344</v>
      </c>
      <c r="AF7" s="298"/>
    </row>
    <row r="8" spans="1:37" s="111" customFormat="1" ht="13.15">
      <c r="A8" s="112">
        <v>1</v>
      </c>
      <c r="B8" s="112">
        <v>2</v>
      </c>
      <c r="C8" s="112">
        <v>3</v>
      </c>
      <c r="D8" s="112">
        <v>4</v>
      </c>
      <c r="E8" s="112">
        <v>5</v>
      </c>
      <c r="F8" s="112">
        <v>6</v>
      </c>
      <c r="G8" s="112">
        <v>7</v>
      </c>
      <c r="H8" s="112">
        <v>8</v>
      </c>
      <c r="I8" s="112">
        <v>9</v>
      </c>
      <c r="J8" s="112">
        <v>6</v>
      </c>
      <c r="K8" s="112">
        <v>7</v>
      </c>
      <c r="L8" s="112">
        <v>8</v>
      </c>
      <c r="M8" s="112">
        <v>13</v>
      </c>
      <c r="N8" s="112">
        <v>14</v>
      </c>
      <c r="O8" s="112">
        <v>15</v>
      </c>
      <c r="P8" s="112">
        <v>16</v>
      </c>
      <c r="Q8" s="112">
        <v>17</v>
      </c>
      <c r="R8" s="112">
        <v>18</v>
      </c>
      <c r="S8" s="112">
        <v>19</v>
      </c>
      <c r="T8" s="112">
        <v>20</v>
      </c>
      <c r="U8" s="112">
        <v>21</v>
      </c>
      <c r="V8" s="112">
        <v>22</v>
      </c>
      <c r="W8" s="112">
        <v>23</v>
      </c>
      <c r="X8" s="112">
        <v>9</v>
      </c>
      <c r="Y8" s="112">
        <v>10</v>
      </c>
      <c r="Z8" s="112">
        <v>11</v>
      </c>
      <c r="AA8" s="112">
        <v>27</v>
      </c>
      <c r="AB8" s="112">
        <v>12</v>
      </c>
      <c r="AC8" s="112">
        <v>13</v>
      </c>
      <c r="AD8" s="112">
        <v>14</v>
      </c>
      <c r="AE8" s="112">
        <v>31</v>
      </c>
      <c r="AF8" s="112">
        <v>15</v>
      </c>
    </row>
    <row r="9" spans="1:37" ht="27" customHeight="1">
      <c r="A9" s="22"/>
      <c r="B9" s="23" t="s">
        <v>197</v>
      </c>
      <c r="C9" s="115">
        <f>D9+E9</f>
        <v>141</v>
      </c>
      <c r="D9" s="115">
        <f t="shared" ref="D9:AE9" si="0">D10+D27</f>
        <v>99</v>
      </c>
      <c r="E9" s="115">
        <f t="shared" si="0"/>
        <v>42</v>
      </c>
      <c r="F9" s="115">
        <f t="shared" si="0"/>
        <v>9</v>
      </c>
      <c r="G9" s="115">
        <f t="shared" si="0"/>
        <v>0</v>
      </c>
      <c r="H9" s="115">
        <f t="shared" si="0"/>
        <v>0</v>
      </c>
      <c r="I9" s="115">
        <f t="shared" si="0"/>
        <v>0</v>
      </c>
      <c r="J9" s="115">
        <f>K9+L9</f>
        <v>132</v>
      </c>
      <c r="K9" s="115">
        <f t="shared" si="0"/>
        <v>94</v>
      </c>
      <c r="L9" s="115">
        <f t="shared" si="0"/>
        <v>38</v>
      </c>
      <c r="M9" s="115">
        <f t="shared" si="0"/>
        <v>9</v>
      </c>
      <c r="N9" s="115">
        <f t="shared" si="0"/>
        <v>0</v>
      </c>
      <c r="O9" s="115">
        <f t="shared" si="0"/>
        <v>0</v>
      </c>
      <c r="P9" s="115">
        <f t="shared" si="0"/>
        <v>0</v>
      </c>
      <c r="Q9" s="115">
        <f t="shared" si="0"/>
        <v>159</v>
      </c>
      <c r="R9" s="115">
        <f t="shared" si="0"/>
        <v>107</v>
      </c>
      <c r="S9" s="115">
        <f t="shared" si="0"/>
        <v>41</v>
      </c>
      <c r="T9" s="115">
        <f t="shared" si="0"/>
        <v>10</v>
      </c>
      <c r="U9" s="115">
        <f t="shared" si="0"/>
        <v>5</v>
      </c>
      <c r="V9" s="115">
        <f t="shared" si="0"/>
        <v>5</v>
      </c>
      <c r="W9" s="115">
        <f t="shared" si="0"/>
        <v>0</v>
      </c>
      <c r="X9" s="115">
        <f>Y9+Z9</f>
        <v>141</v>
      </c>
      <c r="Y9" s="115">
        <f t="shared" si="0"/>
        <v>99</v>
      </c>
      <c r="Z9" s="115">
        <f t="shared" si="0"/>
        <v>42</v>
      </c>
      <c r="AA9" s="115">
        <f t="shared" si="0"/>
        <v>9</v>
      </c>
      <c r="AB9" s="115">
        <f>AC9+AD9</f>
        <v>0</v>
      </c>
      <c r="AC9" s="115">
        <f t="shared" si="0"/>
        <v>0</v>
      </c>
      <c r="AD9" s="115">
        <f t="shared" si="0"/>
        <v>0</v>
      </c>
      <c r="AE9" s="115">
        <f t="shared" si="0"/>
        <v>0</v>
      </c>
      <c r="AF9" s="116"/>
    </row>
    <row r="10" spans="1:37" ht="27" customHeight="1">
      <c r="A10" s="22" t="s">
        <v>59</v>
      </c>
      <c r="B10" s="23" t="s">
        <v>7</v>
      </c>
      <c r="C10" s="115">
        <f t="shared" ref="C10:C66" si="1">D10+E10</f>
        <v>82</v>
      </c>
      <c r="D10" s="115">
        <f t="shared" ref="D10:AE10" si="2">SUM(D11:D26)</f>
        <v>64</v>
      </c>
      <c r="E10" s="115">
        <f t="shared" si="2"/>
        <v>18</v>
      </c>
      <c r="F10" s="115">
        <f t="shared" si="2"/>
        <v>9</v>
      </c>
      <c r="G10" s="115">
        <f t="shared" si="2"/>
        <v>0</v>
      </c>
      <c r="H10" s="115">
        <f t="shared" si="2"/>
        <v>0</v>
      </c>
      <c r="I10" s="115">
        <f t="shared" si="2"/>
        <v>0</v>
      </c>
      <c r="J10" s="115">
        <f t="shared" ref="J10:J66" si="3">K10+L10</f>
        <v>80</v>
      </c>
      <c r="K10" s="115">
        <f t="shared" si="2"/>
        <v>63</v>
      </c>
      <c r="L10" s="115">
        <f t="shared" si="2"/>
        <v>17</v>
      </c>
      <c r="M10" s="115">
        <f t="shared" si="2"/>
        <v>9</v>
      </c>
      <c r="N10" s="115">
        <f t="shared" si="2"/>
        <v>0</v>
      </c>
      <c r="O10" s="115">
        <f t="shared" si="2"/>
        <v>0</v>
      </c>
      <c r="P10" s="115">
        <f t="shared" si="2"/>
        <v>0</v>
      </c>
      <c r="Q10" s="115">
        <f t="shared" si="2"/>
        <v>100</v>
      </c>
      <c r="R10" s="115">
        <f t="shared" si="2"/>
        <v>71</v>
      </c>
      <c r="S10" s="115">
        <f t="shared" si="2"/>
        <v>19</v>
      </c>
      <c r="T10" s="115">
        <f t="shared" si="2"/>
        <v>10</v>
      </c>
      <c r="U10" s="115">
        <f t="shared" si="2"/>
        <v>5</v>
      </c>
      <c r="V10" s="115">
        <f t="shared" si="2"/>
        <v>5</v>
      </c>
      <c r="W10" s="115">
        <f t="shared" si="2"/>
        <v>0</v>
      </c>
      <c r="X10" s="115">
        <f t="shared" ref="X10:X66" si="4">Y10+Z10</f>
        <v>82</v>
      </c>
      <c r="Y10" s="115">
        <f t="shared" si="2"/>
        <v>64</v>
      </c>
      <c r="Z10" s="115">
        <f t="shared" si="2"/>
        <v>18</v>
      </c>
      <c r="AA10" s="115">
        <f t="shared" si="2"/>
        <v>9</v>
      </c>
      <c r="AB10" s="115">
        <f t="shared" ref="AB10:AB66" si="5">AC10+AD10</f>
        <v>0</v>
      </c>
      <c r="AC10" s="115">
        <f t="shared" si="2"/>
        <v>0</v>
      </c>
      <c r="AD10" s="115">
        <f t="shared" si="2"/>
        <v>0</v>
      </c>
      <c r="AE10" s="115">
        <f t="shared" si="2"/>
        <v>0</v>
      </c>
      <c r="AF10" s="116"/>
    </row>
    <row r="11" spans="1:37" s="3" customFormat="1" ht="47.25" customHeight="1">
      <c r="A11" s="24">
        <v>1</v>
      </c>
      <c r="B11" s="25" t="s">
        <v>198</v>
      </c>
      <c r="C11" s="117">
        <f t="shared" si="1"/>
        <v>1</v>
      </c>
      <c r="D11" s="117">
        <v>1</v>
      </c>
      <c r="E11" s="117">
        <v>0</v>
      </c>
      <c r="F11" s="117">
        <v>0</v>
      </c>
      <c r="G11" s="117">
        <v>0</v>
      </c>
      <c r="H11" s="117">
        <v>0</v>
      </c>
      <c r="I11" s="117">
        <v>0</v>
      </c>
      <c r="J11" s="117">
        <f t="shared" si="3"/>
        <v>1</v>
      </c>
      <c r="K11" s="117">
        <v>1</v>
      </c>
      <c r="L11" s="117">
        <v>0</v>
      </c>
      <c r="M11" s="117">
        <v>0</v>
      </c>
      <c r="N11" s="117">
        <v>0</v>
      </c>
      <c r="O11" s="117">
        <v>0</v>
      </c>
      <c r="P11" s="117">
        <v>0</v>
      </c>
      <c r="Q11" s="117">
        <v>1</v>
      </c>
      <c r="R11" s="117">
        <v>1</v>
      </c>
      <c r="S11" s="117">
        <v>0</v>
      </c>
      <c r="T11" s="117">
        <v>0</v>
      </c>
      <c r="U11" s="117">
        <v>0</v>
      </c>
      <c r="V11" s="117">
        <v>0</v>
      </c>
      <c r="W11" s="117">
        <v>0</v>
      </c>
      <c r="X11" s="117">
        <f t="shared" si="4"/>
        <v>1</v>
      </c>
      <c r="Y11" s="117">
        <v>1</v>
      </c>
      <c r="Z11" s="117">
        <v>0</v>
      </c>
      <c r="AA11" s="117">
        <v>0</v>
      </c>
      <c r="AB11" s="117">
        <f t="shared" si="5"/>
        <v>0</v>
      </c>
      <c r="AC11" s="117">
        <f>Y11-D11</f>
        <v>0</v>
      </c>
      <c r="AD11" s="117">
        <f>Z11-E11</f>
        <v>0</v>
      </c>
      <c r="AE11" s="117">
        <f>AA11-F11</f>
        <v>0</v>
      </c>
      <c r="AF11" s="118"/>
    </row>
    <row r="12" spans="1:37" s="3" customFormat="1" ht="27.75" customHeight="1">
      <c r="A12" s="24">
        <v>2</v>
      </c>
      <c r="B12" s="25" t="s">
        <v>199</v>
      </c>
      <c r="C12" s="117">
        <f t="shared" si="1"/>
        <v>2</v>
      </c>
      <c r="D12" s="117">
        <v>1</v>
      </c>
      <c r="E12" s="117">
        <v>1</v>
      </c>
      <c r="F12" s="117">
        <v>0</v>
      </c>
      <c r="G12" s="117">
        <v>0</v>
      </c>
      <c r="H12" s="117">
        <v>0</v>
      </c>
      <c r="I12" s="117">
        <v>0</v>
      </c>
      <c r="J12" s="117">
        <f t="shared" si="3"/>
        <v>2</v>
      </c>
      <c r="K12" s="117">
        <v>1</v>
      </c>
      <c r="L12" s="117">
        <v>1</v>
      </c>
      <c r="M12" s="117">
        <v>0</v>
      </c>
      <c r="N12" s="117">
        <v>0</v>
      </c>
      <c r="O12" s="117">
        <v>0</v>
      </c>
      <c r="P12" s="117">
        <v>0</v>
      </c>
      <c r="Q12" s="117">
        <v>2</v>
      </c>
      <c r="R12" s="117">
        <v>1</v>
      </c>
      <c r="S12" s="117">
        <v>1</v>
      </c>
      <c r="T12" s="117">
        <v>0</v>
      </c>
      <c r="U12" s="117">
        <v>0</v>
      </c>
      <c r="V12" s="117">
        <v>0</v>
      </c>
      <c r="W12" s="117">
        <v>0</v>
      </c>
      <c r="X12" s="117">
        <f t="shared" si="4"/>
        <v>2</v>
      </c>
      <c r="Y12" s="117">
        <v>1</v>
      </c>
      <c r="Z12" s="117">
        <v>1</v>
      </c>
      <c r="AA12" s="117">
        <v>0</v>
      </c>
      <c r="AB12" s="117">
        <f t="shared" si="5"/>
        <v>0</v>
      </c>
      <c r="AC12" s="117">
        <f t="shared" ref="AC12:AC66" si="6">Y12-D12</f>
        <v>0</v>
      </c>
      <c r="AD12" s="117">
        <f t="shared" ref="AD12:AD66" si="7">Z12-E12</f>
        <v>0</v>
      </c>
      <c r="AE12" s="117">
        <f t="shared" ref="AE12:AE66" si="8">AA12-F12</f>
        <v>0</v>
      </c>
      <c r="AF12" s="118"/>
    </row>
    <row r="13" spans="1:37" s="2" customFormat="1" ht="27.75" customHeight="1">
      <c r="A13" s="24">
        <v>3</v>
      </c>
      <c r="B13" s="25" t="s">
        <v>200</v>
      </c>
      <c r="C13" s="117">
        <f t="shared" si="1"/>
        <v>9</v>
      </c>
      <c r="D13" s="117">
        <v>8</v>
      </c>
      <c r="E13" s="117">
        <v>1</v>
      </c>
      <c r="F13" s="117">
        <v>2</v>
      </c>
      <c r="G13" s="117">
        <v>0</v>
      </c>
      <c r="H13" s="117">
        <v>0</v>
      </c>
      <c r="I13" s="117">
        <v>0</v>
      </c>
      <c r="J13" s="117">
        <f t="shared" si="3"/>
        <v>9</v>
      </c>
      <c r="K13" s="117">
        <v>8</v>
      </c>
      <c r="L13" s="117">
        <v>1</v>
      </c>
      <c r="M13" s="117">
        <v>2</v>
      </c>
      <c r="N13" s="117">
        <v>0</v>
      </c>
      <c r="O13" s="117">
        <v>0</v>
      </c>
      <c r="P13" s="117">
        <v>0</v>
      </c>
      <c r="Q13" s="117">
        <v>11</v>
      </c>
      <c r="R13" s="117">
        <v>8</v>
      </c>
      <c r="S13" s="117">
        <v>1</v>
      </c>
      <c r="T13" s="117">
        <v>2</v>
      </c>
      <c r="U13" s="117">
        <v>0</v>
      </c>
      <c r="V13" s="117">
        <v>0</v>
      </c>
      <c r="W13" s="117">
        <v>0</v>
      </c>
      <c r="X13" s="117">
        <f t="shared" si="4"/>
        <v>9</v>
      </c>
      <c r="Y13" s="117">
        <v>8</v>
      </c>
      <c r="Z13" s="117">
        <v>1</v>
      </c>
      <c r="AA13" s="117">
        <v>2</v>
      </c>
      <c r="AB13" s="117">
        <f t="shared" si="5"/>
        <v>0</v>
      </c>
      <c r="AC13" s="117">
        <f t="shared" si="6"/>
        <v>0</v>
      </c>
      <c r="AD13" s="117">
        <f t="shared" si="7"/>
        <v>0</v>
      </c>
      <c r="AE13" s="117">
        <f t="shared" si="8"/>
        <v>0</v>
      </c>
      <c r="AF13" s="116"/>
    </row>
    <row r="14" spans="1:37" s="2" customFormat="1" ht="27.75" customHeight="1">
      <c r="A14" s="24">
        <v>4</v>
      </c>
      <c r="B14" s="25" t="s">
        <v>201</v>
      </c>
      <c r="C14" s="117">
        <f t="shared" si="1"/>
        <v>6</v>
      </c>
      <c r="D14" s="117">
        <v>5</v>
      </c>
      <c r="E14" s="117">
        <v>1</v>
      </c>
      <c r="F14" s="117">
        <v>3</v>
      </c>
      <c r="G14" s="117">
        <v>0</v>
      </c>
      <c r="H14" s="117">
        <v>0</v>
      </c>
      <c r="I14" s="117">
        <v>0</v>
      </c>
      <c r="J14" s="117">
        <f t="shared" si="3"/>
        <v>6</v>
      </c>
      <c r="K14" s="117">
        <v>5</v>
      </c>
      <c r="L14" s="117">
        <v>1</v>
      </c>
      <c r="M14" s="117">
        <v>3</v>
      </c>
      <c r="N14" s="117">
        <v>0</v>
      </c>
      <c r="O14" s="117">
        <v>0</v>
      </c>
      <c r="P14" s="117">
        <v>0</v>
      </c>
      <c r="Q14" s="117">
        <v>9</v>
      </c>
      <c r="R14" s="117">
        <v>5</v>
      </c>
      <c r="S14" s="117">
        <v>1</v>
      </c>
      <c r="T14" s="117">
        <v>3</v>
      </c>
      <c r="U14" s="117">
        <v>0</v>
      </c>
      <c r="V14" s="117">
        <v>0</v>
      </c>
      <c r="W14" s="117">
        <v>0</v>
      </c>
      <c r="X14" s="117">
        <f t="shared" si="4"/>
        <v>6</v>
      </c>
      <c r="Y14" s="117">
        <v>5</v>
      </c>
      <c r="Z14" s="117">
        <v>1</v>
      </c>
      <c r="AA14" s="117">
        <v>3</v>
      </c>
      <c r="AB14" s="117">
        <f t="shared" si="5"/>
        <v>0</v>
      </c>
      <c r="AC14" s="117">
        <f t="shared" si="6"/>
        <v>0</v>
      </c>
      <c r="AD14" s="117">
        <f t="shared" si="7"/>
        <v>0</v>
      </c>
      <c r="AE14" s="117">
        <f t="shared" si="8"/>
        <v>0</v>
      </c>
      <c r="AF14" s="116"/>
    </row>
    <row r="15" spans="1:37" ht="27.75" customHeight="1">
      <c r="A15" s="107">
        <v>5</v>
      </c>
      <c r="B15" s="72" t="s">
        <v>202</v>
      </c>
      <c r="C15" s="117">
        <f t="shared" si="1"/>
        <v>13</v>
      </c>
      <c r="D15" s="117">
        <v>13</v>
      </c>
      <c r="E15" s="117">
        <v>0</v>
      </c>
      <c r="F15" s="117">
        <v>0</v>
      </c>
      <c r="G15" s="117">
        <v>0</v>
      </c>
      <c r="H15" s="117">
        <v>0</v>
      </c>
      <c r="I15" s="117">
        <v>0</v>
      </c>
      <c r="J15" s="117">
        <f t="shared" si="3"/>
        <v>12</v>
      </c>
      <c r="K15" s="117">
        <v>12</v>
      </c>
      <c r="L15" s="117">
        <v>0</v>
      </c>
      <c r="M15" s="117">
        <v>0</v>
      </c>
      <c r="N15" s="117">
        <v>0</v>
      </c>
      <c r="O15" s="117">
        <v>0</v>
      </c>
      <c r="P15" s="117">
        <v>0</v>
      </c>
      <c r="Q15" s="117">
        <v>13</v>
      </c>
      <c r="R15" s="117">
        <v>13</v>
      </c>
      <c r="S15" s="117">
        <v>0</v>
      </c>
      <c r="T15" s="117">
        <v>0</v>
      </c>
      <c r="U15" s="117">
        <v>0</v>
      </c>
      <c r="V15" s="117">
        <v>0</v>
      </c>
      <c r="W15" s="117">
        <v>0</v>
      </c>
      <c r="X15" s="117">
        <f t="shared" si="4"/>
        <v>13</v>
      </c>
      <c r="Y15" s="117">
        <v>13</v>
      </c>
      <c r="Z15" s="117">
        <v>0</v>
      </c>
      <c r="AA15" s="117">
        <v>0</v>
      </c>
      <c r="AB15" s="117">
        <f t="shared" si="5"/>
        <v>0</v>
      </c>
      <c r="AC15" s="117">
        <f t="shared" si="6"/>
        <v>0</v>
      </c>
      <c r="AD15" s="117">
        <f t="shared" si="7"/>
        <v>0</v>
      </c>
      <c r="AE15" s="117">
        <f t="shared" si="8"/>
        <v>0</v>
      </c>
      <c r="AF15" s="116"/>
    </row>
    <row r="16" spans="1:37" s="2" customFormat="1" ht="27.75" customHeight="1">
      <c r="A16" s="24">
        <v>6</v>
      </c>
      <c r="B16" s="25" t="s">
        <v>203</v>
      </c>
      <c r="C16" s="117">
        <f t="shared" si="1"/>
        <v>8</v>
      </c>
      <c r="D16" s="117">
        <v>7</v>
      </c>
      <c r="E16" s="117">
        <v>1</v>
      </c>
      <c r="F16" s="117">
        <v>1</v>
      </c>
      <c r="G16" s="117">
        <v>0</v>
      </c>
      <c r="H16" s="117">
        <v>0</v>
      </c>
      <c r="I16" s="117">
        <v>0</v>
      </c>
      <c r="J16" s="117">
        <f t="shared" si="3"/>
        <v>8</v>
      </c>
      <c r="K16" s="117">
        <v>7</v>
      </c>
      <c r="L16" s="117">
        <v>1</v>
      </c>
      <c r="M16" s="117">
        <v>1</v>
      </c>
      <c r="N16" s="117">
        <v>0</v>
      </c>
      <c r="O16" s="117">
        <v>0</v>
      </c>
      <c r="P16" s="117">
        <v>0</v>
      </c>
      <c r="Q16" s="117">
        <v>9</v>
      </c>
      <c r="R16" s="117">
        <v>7</v>
      </c>
      <c r="S16" s="117">
        <v>1</v>
      </c>
      <c r="T16" s="117">
        <v>1</v>
      </c>
      <c r="U16" s="117">
        <v>0</v>
      </c>
      <c r="V16" s="117">
        <v>0</v>
      </c>
      <c r="W16" s="117">
        <v>0</v>
      </c>
      <c r="X16" s="117">
        <f t="shared" si="4"/>
        <v>8</v>
      </c>
      <c r="Y16" s="117">
        <v>7</v>
      </c>
      <c r="Z16" s="117">
        <v>1</v>
      </c>
      <c r="AA16" s="117">
        <v>1</v>
      </c>
      <c r="AB16" s="117">
        <f t="shared" si="5"/>
        <v>0</v>
      </c>
      <c r="AC16" s="117">
        <f t="shared" si="6"/>
        <v>0</v>
      </c>
      <c r="AD16" s="117">
        <f t="shared" si="7"/>
        <v>0</v>
      </c>
      <c r="AE16" s="117">
        <f t="shared" si="8"/>
        <v>0</v>
      </c>
      <c r="AF16" s="117"/>
      <c r="AG16" s="29"/>
    </row>
    <row r="17" spans="1:32" ht="27.75" customHeight="1">
      <c r="A17" s="107">
        <v>7</v>
      </c>
      <c r="B17" s="72" t="s">
        <v>204</v>
      </c>
      <c r="C17" s="117">
        <f t="shared" si="1"/>
        <v>2</v>
      </c>
      <c r="D17" s="117">
        <v>2</v>
      </c>
      <c r="E17" s="117">
        <v>0</v>
      </c>
      <c r="F17" s="117">
        <v>0</v>
      </c>
      <c r="G17" s="117">
        <v>0</v>
      </c>
      <c r="H17" s="117">
        <v>0</v>
      </c>
      <c r="I17" s="117">
        <v>0</v>
      </c>
      <c r="J17" s="117">
        <f t="shared" si="3"/>
        <v>2</v>
      </c>
      <c r="K17" s="117">
        <v>2</v>
      </c>
      <c r="L17" s="117">
        <v>0</v>
      </c>
      <c r="M17" s="117">
        <v>0</v>
      </c>
      <c r="N17" s="117">
        <v>0</v>
      </c>
      <c r="O17" s="117">
        <v>0</v>
      </c>
      <c r="P17" s="117">
        <v>0</v>
      </c>
      <c r="Q17" s="117">
        <v>4</v>
      </c>
      <c r="R17" s="117">
        <v>4</v>
      </c>
      <c r="S17" s="117">
        <v>0</v>
      </c>
      <c r="T17" s="117">
        <v>0</v>
      </c>
      <c r="U17" s="117">
        <v>0</v>
      </c>
      <c r="V17" s="117">
        <v>0</v>
      </c>
      <c r="W17" s="117">
        <v>0</v>
      </c>
      <c r="X17" s="117">
        <f t="shared" si="4"/>
        <v>2</v>
      </c>
      <c r="Y17" s="117">
        <v>2</v>
      </c>
      <c r="Z17" s="117">
        <v>0</v>
      </c>
      <c r="AA17" s="117">
        <v>0</v>
      </c>
      <c r="AB17" s="117">
        <f t="shared" si="5"/>
        <v>0</v>
      </c>
      <c r="AC17" s="117">
        <f t="shared" si="6"/>
        <v>0</v>
      </c>
      <c r="AD17" s="117">
        <f t="shared" si="7"/>
        <v>0</v>
      </c>
      <c r="AE17" s="117">
        <f t="shared" si="8"/>
        <v>0</v>
      </c>
      <c r="AF17" s="119"/>
    </row>
    <row r="18" spans="1:32" s="2" customFormat="1" ht="27.75" customHeight="1">
      <c r="A18" s="24">
        <v>8</v>
      </c>
      <c r="B18" s="25" t="s">
        <v>205</v>
      </c>
      <c r="C18" s="117">
        <f t="shared" si="1"/>
        <v>6</v>
      </c>
      <c r="D18" s="117">
        <v>2</v>
      </c>
      <c r="E18" s="117">
        <v>4</v>
      </c>
      <c r="F18" s="117">
        <v>0</v>
      </c>
      <c r="G18" s="117">
        <v>0</v>
      </c>
      <c r="H18" s="117">
        <v>0</v>
      </c>
      <c r="I18" s="117">
        <v>0</v>
      </c>
      <c r="J18" s="117">
        <f t="shared" si="3"/>
        <v>6</v>
      </c>
      <c r="K18" s="117">
        <v>2</v>
      </c>
      <c r="L18" s="117">
        <v>4</v>
      </c>
      <c r="M18" s="117">
        <v>0</v>
      </c>
      <c r="N18" s="117">
        <v>0</v>
      </c>
      <c r="O18" s="117">
        <v>0</v>
      </c>
      <c r="P18" s="117">
        <v>0</v>
      </c>
      <c r="Q18" s="117">
        <v>7</v>
      </c>
      <c r="R18" s="117">
        <v>2</v>
      </c>
      <c r="S18" s="117">
        <v>5</v>
      </c>
      <c r="T18" s="117">
        <v>0</v>
      </c>
      <c r="U18" s="117">
        <v>0</v>
      </c>
      <c r="V18" s="117">
        <v>0</v>
      </c>
      <c r="W18" s="117">
        <v>0</v>
      </c>
      <c r="X18" s="117">
        <f t="shared" si="4"/>
        <v>6</v>
      </c>
      <c r="Y18" s="117">
        <v>2</v>
      </c>
      <c r="Z18" s="117">
        <v>4</v>
      </c>
      <c r="AA18" s="117">
        <v>0</v>
      </c>
      <c r="AB18" s="117">
        <f t="shared" si="5"/>
        <v>0</v>
      </c>
      <c r="AC18" s="117">
        <f t="shared" si="6"/>
        <v>0</v>
      </c>
      <c r="AD18" s="117">
        <f t="shared" si="7"/>
        <v>0</v>
      </c>
      <c r="AE18" s="117">
        <f t="shared" si="8"/>
        <v>0</v>
      </c>
      <c r="AF18" s="116"/>
    </row>
    <row r="19" spans="1:32" s="2" customFormat="1" ht="27.75" customHeight="1">
      <c r="A19" s="24">
        <v>9</v>
      </c>
      <c r="B19" s="25" t="s">
        <v>206</v>
      </c>
      <c r="C19" s="117">
        <f t="shared" si="1"/>
        <v>4</v>
      </c>
      <c r="D19" s="117">
        <v>4</v>
      </c>
      <c r="E19" s="117">
        <v>0</v>
      </c>
      <c r="F19" s="117">
        <v>1</v>
      </c>
      <c r="G19" s="117">
        <v>0</v>
      </c>
      <c r="H19" s="117">
        <v>0</v>
      </c>
      <c r="I19" s="117">
        <v>0</v>
      </c>
      <c r="J19" s="117">
        <f t="shared" si="3"/>
        <v>4</v>
      </c>
      <c r="K19" s="117">
        <v>4</v>
      </c>
      <c r="L19" s="117">
        <v>0</v>
      </c>
      <c r="M19" s="117">
        <v>1</v>
      </c>
      <c r="N19" s="117">
        <v>0</v>
      </c>
      <c r="O19" s="117">
        <v>0</v>
      </c>
      <c r="P19" s="117">
        <v>0</v>
      </c>
      <c r="Q19" s="117">
        <v>5</v>
      </c>
      <c r="R19" s="117">
        <v>4</v>
      </c>
      <c r="S19" s="117">
        <v>0</v>
      </c>
      <c r="T19" s="117">
        <v>1</v>
      </c>
      <c r="U19" s="117">
        <v>0</v>
      </c>
      <c r="V19" s="117">
        <v>0</v>
      </c>
      <c r="W19" s="117">
        <v>0</v>
      </c>
      <c r="X19" s="117">
        <f t="shared" si="4"/>
        <v>4</v>
      </c>
      <c r="Y19" s="117">
        <v>4</v>
      </c>
      <c r="Z19" s="117">
        <v>0</v>
      </c>
      <c r="AA19" s="117">
        <v>1</v>
      </c>
      <c r="AB19" s="117">
        <f t="shared" si="5"/>
        <v>0</v>
      </c>
      <c r="AC19" s="117">
        <f t="shared" si="6"/>
        <v>0</v>
      </c>
      <c r="AD19" s="117">
        <f t="shared" si="7"/>
        <v>0</v>
      </c>
      <c r="AE19" s="117">
        <f t="shared" si="8"/>
        <v>0</v>
      </c>
      <c r="AF19" s="116"/>
    </row>
    <row r="20" spans="1:32" s="2" customFormat="1" ht="27.75" customHeight="1">
      <c r="A20" s="24">
        <v>10</v>
      </c>
      <c r="B20" s="25" t="s">
        <v>207</v>
      </c>
      <c r="C20" s="117">
        <f t="shared" si="1"/>
        <v>2</v>
      </c>
      <c r="D20" s="117">
        <v>2</v>
      </c>
      <c r="E20" s="117">
        <v>0</v>
      </c>
      <c r="F20" s="117">
        <v>0</v>
      </c>
      <c r="G20" s="117">
        <v>0</v>
      </c>
      <c r="H20" s="117">
        <v>0</v>
      </c>
      <c r="I20" s="117">
        <v>0</v>
      </c>
      <c r="J20" s="117">
        <f t="shared" si="3"/>
        <v>2</v>
      </c>
      <c r="K20" s="117">
        <v>2</v>
      </c>
      <c r="L20" s="117">
        <v>0</v>
      </c>
      <c r="M20" s="117">
        <v>0</v>
      </c>
      <c r="N20" s="117">
        <v>0</v>
      </c>
      <c r="O20" s="117">
        <v>0</v>
      </c>
      <c r="P20" s="117">
        <v>0</v>
      </c>
      <c r="Q20" s="117">
        <v>3</v>
      </c>
      <c r="R20" s="117">
        <v>2</v>
      </c>
      <c r="S20" s="117">
        <v>0</v>
      </c>
      <c r="T20" s="117">
        <v>1</v>
      </c>
      <c r="U20" s="117">
        <v>0</v>
      </c>
      <c r="V20" s="117">
        <v>0</v>
      </c>
      <c r="W20" s="117">
        <v>0</v>
      </c>
      <c r="X20" s="117">
        <f t="shared" si="4"/>
        <v>2</v>
      </c>
      <c r="Y20" s="117">
        <v>2</v>
      </c>
      <c r="Z20" s="117">
        <v>0</v>
      </c>
      <c r="AA20" s="117">
        <v>0</v>
      </c>
      <c r="AB20" s="117">
        <f t="shared" si="5"/>
        <v>0</v>
      </c>
      <c r="AC20" s="117">
        <f t="shared" si="6"/>
        <v>0</v>
      </c>
      <c r="AD20" s="117">
        <f t="shared" si="7"/>
        <v>0</v>
      </c>
      <c r="AE20" s="117">
        <f t="shared" si="8"/>
        <v>0</v>
      </c>
      <c r="AF20" s="119"/>
    </row>
    <row r="21" spans="1:32" s="2" customFormat="1" ht="27.75" customHeight="1">
      <c r="A21" s="24">
        <v>11</v>
      </c>
      <c r="B21" s="25" t="s">
        <v>208</v>
      </c>
      <c r="C21" s="117">
        <f t="shared" si="1"/>
        <v>18</v>
      </c>
      <c r="D21" s="117">
        <v>17</v>
      </c>
      <c r="E21" s="117">
        <v>1</v>
      </c>
      <c r="F21" s="117">
        <v>2</v>
      </c>
      <c r="G21" s="117">
        <v>0</v>
      </c>
      <c r="H21" s="117">
        <v>0</v>
      </c>
      <c r="I21" s="117">
        <v>0</v>
      </c>
      <c r="J21" s="117">
        <f t="shared" si="3"/>
        <v>17</v>
      </c>
      <c r="K21" s="117">
        <v>17</v>
      </c>
      <c r="L21" s="117">
        <v>0</v>
      </c>
      <c r="M21" s="117">
        <v>2</v>
      </c>
      <c r="N21" s="117">
        <v>0</v>
      </c>
      <c r="O21" s="117">
        <v>0</v>
      </c>
      <c r="P21" s="117">
        <v>0</v>
      </c>
      <c r="Q21" s="117">
        <v>25</v>
      </c>
      <c r="R21" s="117">
        <v>22</v>
      </c>
      <c r="S21" s="117">
        <v>1</v>
      </c>
      <c r="T21" s="117">
        <v>2</v>
      </c>
      <c r="U21" s="117">
        <v>5</v>
      </c>
      <c r="V21" s="117">
        <v>5</v>
      </c>
      <c r="W21" s="117">
        <v>0</v>
      </c>
      <c r="X21" s="117">
        <f t="shared" si="4"/>
        <v>18</v>
      </c>
      <c r="Y21" s="117">
        <v>17</v>
      </c>
      <c r="Z21" s="117">
        <v>1</v>
      </c>
      <c r="AA21" s="117">
        <v>2</v>
      </c>
      <c r="AB21" s="117">
        <f t="shared" si="5"/>
        <v>0</v>
      </c>
      <c r="AC21" s="117">
        <f t="shared" si="6"/>
        <v>0</v>
      </c>
      <c r="AD21" s="117">
        <f t="shared" si="7"/>
        <v>0</v>
      </c>
      <c r="AE21" s="117">
        <f t="shared" si="8"/>
        <v>0</v>
      </c>
      <c r="AF21" s="119"/>
    </row>
    <row r="22" spans="1:32" s="2" customFormat="1" ht="27.75" customHeight="1">
      <c r="A22" s="24">
        <v>12</v>
      </c>
      <c r="B22" s="25" t="s">
        <v>209</v>
      </c>
      <c r="C22" s="117">
        <f t="shared" si="1"/>
        <v>2</v>
      </c>
      <c r="D22" s="117">
        <v>1</v>
      </c>
      <c r="E22" s="117">
        <v>1</v>
      </c>
      <c r="F22" s="117">
        <v>0</v>
      </c>
      <c r="G22" s="117">
        <v>0</v>
      </c>
      <c r="H22" s="117">
        <v>0</v>
      </c>
      <c r="I22" s="117">
        <v>0</v>
      </c>
      <c r="J22" s="117">
        <f t="shared" si="3"/>
        <v>2</v>
      </c>
      <c r="K22" s="117">
        <v>1</v>
      </c>
      <c r="L22" s="117">
        <v>1</v>
      </c>
      <c r="M22" s="117">
        <v>0</v>
      </c>
      <c r="N22" s="117">
        <v>0</v>
      </c>
      <c r="O22" s="117">
        <v>0</v>
      </c>
      <c r="P22" s="117">
        <v>0</v>
      </c>
      <c r="Q22" s="117">
        <v>2</v>
      </c>
      <c r="R22" s="117">
        <v>1</v>
      </c>
      <c r="S22" s="117">
        <v>1</v>
      </c>
      <c r="T22" s="117">
        <v>0</v>
      </c>
      <c r="U22" s="117">
        <v>0</v>
      </c>
      <c r="V22" s="117">
        <v>0</v>
      </c>
      <c r="W22" s="117">
        <v>0</v>
      </c>
      <c r="X22" s="117">
        <f t="shared" si="4"/>
        <v>2</v>
      </c>
      <c r="Y22" s="117">
        <v>1</v>
      </c>
      <c r="Z22" s="117">
        <v>1</v>
      </c>
      <c r="AA22" s="117">
        <v>0</v>
      </c>
      <c r="AB22" s="117">
        <f t="shared" si="5"/>
        <v>0</v>
      </c>
      <c r="AC22" s="117">
        <f t="shared" si="6"/>
        <v>0</v>
      </c>
      <c r="AD22" s="117">
        <f t="shared" si="7"/>
        <v>0</v>
      </c>
      <c r="AE22" s="117">
        <f t="shared" si="8"/>
        <v>0</v>
      </c>
      <c r="AF22" s="116"/>
    </row>
    <row r="23" spans="1:32" s="2" customFormat="1" ht="27.75" customHeight="1">
      <c r="A23" s="24">
        <v>13</v>
      </c>
      <c r="B23" s="25" t="s">
        <v>210</v>
      </c>
      <c r="C23" s="117">
        <f t="shared" si="1"/>
        <v>2</v>
      </c>
      <c r="D23" s="117">
        <v>1</v>
      </c>
      <c r="E23" s="117">
        <v>1</v>
      </c>
      <c r="F23" s="117">
        <v>0</v>
      </c>
      <c r="G23" s="117">
        <v>0</v>
      </c>
      <c r="H23" s="117">
        <v>0</v>
      </c>
      <c r="I23" s="117">
        <v>0</v>
      </c>
      <c r="J23" s="117">
        <f t="shared" si="3"/>
        <v>2</v>
      </c>
      <c r="K23" s="117">
        <v>1</v>
      </c>
      <c r="L23" s="117">
        <v>1</v>
      </c>
      <c r="M23" s="117">
        <v>0</v>
      </c>
      <c r="N23" s="117">
        <v>0</v>
      </c>
      <c r="O23" s="117">
        <v>0</v>
      </c>
      <c r="P23" s="117">
        <v>0</v>
      </c>
      <c r="Q23" s="117">
        <v>2</v>
      </c>
      <c r="R23" s="117">
        <v>1</v>
      </c>
      <c r="S23" s="117">
        <v>1</v>
      </c>
      <c r="T23" s="117">
        <v>0</v>
      </c>
      <c r="U23" s="117">
        <v>0</v>
      </c>
      <c r="V23" s="117">
        <v>0</v>
      </c>
      <c r="W23" s="117">
        <v>0</v>
      </c>
      <c r="X23" s="117">
        <f t="shared" si="4"/>
        <v>2</v>
      </c>
      <c r="Y23" s="117">
        <v>1</v>
      </c>
      <c r="Z23" s="117">
        <v>1</v>
      </c>
      <c r="AA23" s="117">
        <v>0</v>
      </c>
      <c r="AB23" s="117">
        <f t="shared" si="5"/>
        <v>0</v>
      </c>
      <c r="AC23" s="117">
        <f t="shared" si="6"/>
        <v>0</v>
      </c>
      <c r="AD23" s="117">
        <f t="shared" si="7"/>
        <v>0</v>
      </c>
      <c r="AE23" s="117">
        <f t="shared" si="8"/>
        <v>0</v>
      </c>
      <c r="AF23" s="116"/>
    </row>
    <row r="24" spans="1:32" s="2" customFormat="1" ht="27.75" customHeight="1">
      <c r="A24" s="24">
        <v>14</v>
      </c>
      <c r="B24" s="25" t="s">
        <v>211</v>
      </c>
      <c r="C24" s="117">
        <f t="shared" si="1"/>
        <v>2</v>
      </c>
      <c r="D24" s="117">
        <v>0</v>
      </c>
      <c r="E24" s="117">
        <v>2</v>
      </c>
      <c r="F24" s="117">
        <v>0</v>
      </c>
      <c r="G24" s="117">
        <v>0</v>
      </c>
      <c r="H24" s="117">
        <v>0</v>
      </c>
      <c r="I24" s="117">
        <v>0</v>
      </c>
      <c r="J24" s="117">
        <f t="shared" si="3"/>
        <v>2</v>
      </c>
      <c r="K24" s="117">
        <v>0</v>
      </c>
      <c r="L24" s="117">
        <v>2</v>
      </c>
      <c r="M24" s="117">
        <v>0</v>
      </c>
      <c r="N24" s="117">
        <v>0</v>
      </c>
      <c r="O24" s="117">
        <v>0</v>
      </c>
      <c r="P24" s="117">
        <v>0</v>
      </c>
      <c r="Q24" s="117">
        <v>2</v>
      </c>
      <c r="R24" s="117">
        <v>0</v>
      </c>
      <c r="S24" s="117">
        <v>2</v>
      </c>
      <c r="T24" s="117">
        <v>0</v>
      </c>
      <c r="U24" s="117">
        <v>0</v>
      </c>
      <c r="V24" s="117">
        <v>0</v>
      </c>
      <c r="W24" s="117">
        <v>0</v>
      </c>
      <c r="X24" s="117">
        <f t="shared" si="4"/>
        <v>2</v>
      </c>
      <c r="Y24" s="117">
        <v>0</v>
      </c>
      <c r="Z24" s="117">
        <v>2</v>
      </c>
      <c r="AA24" s="117">
        <v>0</v>
      </c>
      <c r="AB24" s="117">
        <f t="shared" si="5"/>
        <v>0</v>
      </c>
      <c r="AC24" s="117">
        <f t="shared" si="6"/>
        <v>0</v>
      </c>
      <c r="AD24" s="117">
        <f t="shared" si="7"/>
        <v>0</v>
      </c>
      <c r="AE24" s="117">
        <f t="shared" si="8"/>
        <v>0</v>
      </c>
      <c r="AF24" s="116"/>
    </row>
    <row r="25" spans="1:32" s="2" customFormat="1" ht="27.75" customHeight="1">
      <c r="A25" s="24">
        <v>15</v>
      </c>
      <c r="B25" s="25" t="s">
        <v>212</v>
      </c>
      <c r="C25" s="117">
        <f t="shared" si="1"/>
        <v>2</v>
      </c>
      <c r="D25" s="117">
        <v>0</v>
      </c>
      <c r="E25" s="117">
        <v>2</v>
      </c>
      <c r="F25" s="117">
        <v>0</v>
      </c>
      <c r="G25" s="117">
        <v>0</v>
      </c>
      <c r="H25" s="117">
        <v>0</v>
      </c>
      <c r="I25" s="117">
        <v>0</v>
      </c>
      <c r="J25" s="117">
        <f t="shared" si="3"/>
        <v>2</v>
      </c>
      <c r="K25" s="117">
        <v>0</v>
      </c>
      <c r="L25" s="117">
        <v>2</v>
      </c>
      <c r="M25" s="117">
        <v>0</v>
      </c>
      <c r="N25" s="117">
        <v>0</v>
      </c>
      <c r="O25" s="117">
        <v>0</v>
      </c>
      <c r="P25" s="117">
        <v>0</v>
      </c>
      <c r="Q25" s="117">
        <v>2</v>
      </c>
      <c r="R25" s="117">
        <v>0</v>
      </c>
      <c r="S25" s="117">
        <v>2</v>
      </c>
      <c r="T25" s="117">
        <v>0</v>
      </c>
      <c r="U25" s="117">
        <v>0</v>
      </c>
      <c r="V25" s="117">
        <v>0</v>
      </c>
      <c r="W25" s="117">
        <v>0</v>
      </c>
      <c r="X25" s="117">
        <f t="shared" si="4"/>
        <v>2</v>
      </c>
      <c r="Y25" s="117">
        <v>0</v>
      </c>
      <c r="Z25" s="117">
        <v>2</v>
      </c>
      <c r="AA25" s="117">
        <v>0</v>
      </c>
      <c r="AB25" s="117">
        <f t="shared" si="5"/>
        <v>0</v>
      </c>
      <c r="AC25" s="117">
        <f t="shared" si="6"/>
        <v>0</v>
      </c>
      <c r="AD25" s="117">
        <f t="shared" si="7"/>
        <v>0</v>
      </c>
      <c r="AE25" s="117">
        <f t="shared" si="8"/>
        <v>0</v>
      </c>
      <c r="AF25" s="116"/>
    </row>
    <row r="26" spans="1:32" s="2" customFormat="1" ht="27.75" customHeight="1">
      <c r="A26" s="24">
        <v>16</v>
      </c>
      <c r="B26" s="25" t="s">
        <v>213</v>
      </c>
      <c r="C26" s="117">
        <f t="shared" si="1"/>
        <v>3</v>
      </c>
      <c r="D26" s="117">
        <v>0</v>
      </c>
      <c r="E26" s="117">
        <v>3</v>
      </c>
      <c r="F26" s="117">
        <v>0</v>
      </c>
      <c r="G26" s="117">
        <v>0</v>
      </c>
      <c r="H26" s="117">
        <v>0</v>
      </c>
      <c r="I26" s="117">
        <v>0</v>
      </c>
      <c r="J26" s="117">
        <f t="shared" si="3"/>
        <v>3</v>
      </c>
      <c r="K26" s="117">
        <v>0</v>
      </c>
      <c r="L26" s="117">
        <v>3</v>
      </c>
      <c r="M26" s="117">
        <v>0</v>
      </c>
      <c r="N26" s="117">
        <v>0</v>
      </c>
      <c r="O26" s="117">
        <v>0</v>
      </c>
      <c r="P26" s="117">
        <v>0</v>
      </c>
      <c r="Q26" s="117">
        <v>3</v>
      </c>
      <c r="R26" s="117">
        <v>0</v>
      </c>
      <c r="S26" s="117">
        <v>3</v>
      </c>
      <c r="T26" s="117">
        <v>0</v>
      </c>
      <c r="U26" s="117">
        <v>0</v>
      </c>
      <c r="V26" s="117">
        <v>0</v>
      </c>
      <c r="W26" s="117">
        <v>0</v>
      </c>
      <c r="X26" s="117">
        <f t="shared" si="4"/>
        <v>3</v>
      </c>
      <c r="Y26" s="117">
        <v>0</v>
      </c>
      <c r="Z26" s="117">
        <v>3</v>
      </c>
      <c r="AA26" s="117">
        <v>0</v>
      </c>
      <c r="AB26" s="117">
        <f t="shared" si="5"/>
        <v>0</v>
      </c>
      <c r="AC26" s="117">
        <f t="shared" si="6"/>
        <v>0</v>
      </c>
      <c r="AD26" s="117">
        <f t="shared" si="7"/>
        <v>0</v>
      </c>
      <c r="AE26" s="117">
        <f t="shared" si="8"/>
        <v>0</v>
      </c>
      <c r="AF26" s="116"/>
    </row>
    <row r="27" spans="1:32" s="2" customFormat="1" ht="27.75" customHeight="1">
      <c r="A27" s="26" t="s">
        <v>83</v>
      </c>
      <c r="B27" s="27" t="s">
        <v>39</v>
      </c>
      <c r="C27" s="115">
        <f t="shared" si="1"/>
        <v>59</v>
      </c>
      <c r="D27" s="115">
        <f t="shared" ref="D27:AE27" si="9">SUM(D28:D66)</f>
        <v>35</v>
      </c>
      <c r="E27" s="115">
        <f t="shared" si="9"/>
        <v>24</v>
      </c>
      <c r="F27" s="115">
        <f t="shared" si="9"/>
        <v>0</v>
      </c>
      <c r="G27" s="115">
        <f t="shared" si="9"/>
        <v>0</v>
      </c>
      <c r="H27" s="115">
        <f t="shared" si="9"/>
        <v>0</v>
      </c>
      <c r="I27" s="115">
        <f t="shared" si="9"/>
        <v>0</v>
      </c>
      <c r="J27" s="115">
        <f t="shared" si="3"/>
        <v>52</v>
      </c>
      <c r="K27" s="115">
        <f t="shared" si="9"/>
        <v>31</v>
      </c>
      <c r="L27" s="115">
        <f t="shared" si="9"/>
        <v>21</v>
      </c>
      <c r="M27" s="115">
        <f t="shared" si="9"/>
        <v>0</v>
      </c>
      <c r="N27" s="115">
        <f t="shared" si="9"/>
        <v>0</v>
      </c>
      <c r="O27" s="115">
        <f t="shared" si="9"/>
        <v>0</v>
      </c>
      <c r="P27" s="115">
        <f t="shared" si="9"/>
        <v>0</v>
      </c>
      <c r="Q27" s="115">
        <f t="shared" si="9"/>
        <v>59</v>
      </c>
      <c r="R27" s="115">
        <f t="shared" si="9"/>
        <v>36</v>
      </c>
      <c r="S27" s="115">
        <f t="shared" si="9"/>
        <v>22</v>
      </c>
      <c r="T27" s="115">
        <f t="shared" si="9"/>
        <v>0</v>
      </c>
      <c r="U27" s="115">
        <f t="shared" si="9"/>
        <v>0</v>
      </c>
      <c r="V27" s="115">
        <f t="shared" si="9"/>
        <v>0</v>
      </c>
      <c r="W27" s="115">
        <f t="shared" si="9"/>
        <v>0</v>
      </c>
      <c r="X27" s="115">
        <f t="shared" si="4"/>
        <v>59</v>
      </c>
      <c r="Y27" s="115">
        <f t="shared" si="9"/>
        <v>35</v>
      </c>
      <c r="Z27" s="115">
        <f t="shared" si="9"/>
        <v>24</v>
      </c>
      <c r="AA27" s="115">
        <f t="shared" si="9"/>
        <v>0</v>
      </c>
      <c r="AB27" s="115">
        <f t="shared" si="5"/>
        <v>0</v>
      </c>
      <c r="AC27" s="115">
        <f t="shared" si="9"/>
        <v>0</v>
      </c>
      <c r="AD27" s="115">
        <f t="shared" si="9"/>
        <v>0</v>
      </c>
      <c r="AE27" s="115">
        <f t="shared" si="9"/>
        <v>0</v>
      </c>
      <c r="AF27" s="116"/>
    </row>
    <row r="28" spans="1:32" s="2" customFormat="1" ht="27.75" customHeight="1">
      <c r="A28" s="24">
        <v>1</v>
      </c>
      <c r="B28" s="25" t="s">
        <v>214</v>
      </c>
      <c r="C28" s="117">
        <f t="shared" si="1"/>
        <v>2</v>
      </c>
      <c r="D28" s="117">
        <v>2</v>
      </c>
      <c r="E28" s="117">
        <v>0</v>
      </c>
      <c r="F28" s="117">
        <v>0</v>
      </c>
      <c r="G28" s="117">
        <v>0</v>
      </c>
      <c r="H28" s="117">
        <v>0</v>
      </c>
      <c r="I28" s="117">
        <v>0</v>
      </c>
      <c r="J28" s="117">
        <f t="shared" si="3"/>
        <v>2</v>
      </c>
      <c r="K28" s="117">
        <v>2</v>
      </c>
      <c r="L28" s="117">
        <v>0</v>
      </c>
      <c r="M28" s="117">
        <v>0</v>
      </c>
      <c r="N28" s="117">
        <v>0</v>
      </c>
      <c r="O28" s="117">
        <v>0</v>
      </c>
      <c r="P28" s="117">
        <v>0</v>
      </c>
      <c r="Q28" s="117">
        <v>2</v>
      </c>
      <c r="R28" s="117">
        <v>2</v>
      </c>
      <c r="S28" s="117">
        <v>0</v>
      </c>
      <c r="T28" s="117">
        <v>0</v>
      </c>
      <c r="U28" s="117">
        <v>0</v>
      </c>
      <c r="V28" s="117">
        <v>0</v>
      </c>
      <c r="W28" s="117">
        <v>0</v>
      </c>
      <c r="X28" s="117">
        <f t="shared" si="4"/>
        <v>2</v>
      </c>
      <c r="Y28" s="117">
        <v>2</v>
      </c>
      <c r="Z28" s="117">
        <v>0</v>
      </c>
      <c r="AA28" s="117">
        <v>0</v>
      </c>
      <c r="AB28" s="117">
        <f t="shared" si="5"/>
        <v>0</v>
      </c>
      <c r="AC28" s="117">
        <f t="shared" si="6"/>
        <v>0</v>
      </c>
      <c r="AD28" s="117">
        <f t="shared" si="7"/>
        <v>0</v>
      </c>
      <c r="AE28" s="117">
        <f t="shared" si="8"/>
        <v>0</v>
      </c>
      <c r="AF28" s="116"/>
    </row>
    <row r="29" spans="1:32" s="2" customFormat="1" ht="27.75" customHeight="1">
      <c r="A29" s="24">
        <v>1</v>
      </c>
      <c r="B29" s="25" t="s">
        <v>215</v>
      </c>
      <c r="C29" s="117">
        <f t="shared" si="1"/>
        <v>2</v>
      </c>
      <c r="D29" s="117">
        <v>1</v>
      </c>
      <c r="E29" s="117">
        <v>1</v>
      </c>
      <c r="F29" s="117">
        <v>0</v>
      </c>
      <c r="G29" s="117">
        <v>0</v>
      </c>
      <c r="H29" s="117">
        <v>0</v>
      </c>
      <c r="I29" s="117">
        <v>0</v>
      </c>
      <c r="J29" s="117">
        <f t="shared" si="3"/>
        <v>2</v>
      </c>
      <c r="K29" s="117">
        <v>1</v>
      </c>
      <c r="L29" s="117">
        <v>1</v>
      </c>
      <c r="M29" s="117">
        <v>0</v>
      </c>
      <c r="N29" s="117">
        <v>0</v>
      </c>
      <c r="O29" s="117">
        <v>0</v>
      </c>
      <c r="P29" s="117">
        <v>0</v>
      </c>
      <c r="Q29" s="117">
        <v>2</v>
      </c>
      <c r="R29" s="117">
        <v>1</v>
      </c>
      <c r="S29" s="117">
        <v>1</v>
      </c>
      <c r="T29" s="117">
        <v>0</v>
      </c>
      <c r="U29" s="117">
        <v>0</v>
      </c>
      <c r="V29" s="117">
        <v>0</v>
      </c>
      <c r="W29" s="117">
        <v>0</v>
      </c>
      <c r="X29" s="117">
        <f t="shared" si="4"/>
        <v>2</v>
      </c>
      <c r="Y29" s="117">
        <v>1</v>
      </c>
      <c r="Z29" s="117">
        <v>1</v>
      </c>
      <c r="AA29" s="117">
        <v>0</v>
      </c>
      <c r="AB29" s="117">
        <f t="shared" si="5"/>
        <v>0</v>
      </c>
      <c r="AC29" s="117">
        <f t="shared" si="6"/>
        <v>0</v>
      </c>
      <c r="AD29" s="117">
        <f t="shared" si="7"/>
        <v>0</v>
      </c>
      <c r="AE29" s="117">
        <f t="shared" si="8"/>
        <v>0</v>
      </c>
      <c r="AF29" s="116"/>
    </row>
    <row r="30" spans="1:32" s="2" customFormat="1" ht="27.75" customHeight="1">
      <c r="A30" s="24">
        <v>3</v>
      </c>
      <c r="B30" s="25" t="s">
        <v>216</v>
      </c>
      <c r="C30" s="117">
        <f t="shared" si="1"/>
        <v>2</v>
      </c>
      <c r="D30" s="117">
        <v>1</v>
      </c>
      <c r="E30" s="117">
        <v>1</v>
      </c>
      <c r="F30" s="117">
        <v>0</v>
      </c>
      <c r="G30" s="117">
        <v>0</v>
      </c>
      <c r="H30" s="117">
        <v>0</v>
      </c>
      <c r="I30" s="117">
        <v>0</v>
      </c>
      <c r="J30" s="117">
        <f t="shared" si="3"/>
        <v>0</v>
      </c>
      <c r="K30" s="117">
        <v>0</v>
      </c>
      <c r="L30" s="117">
        <v>0</v>
      </c>
      <c r="M30" s="117">
        <v>0</v>
      </c>
      <c r="N30" s="117">
        <v>0</v>
      </c>
      <c r="O30" s="117">
        <v>0</v>
      </c>
      <c r="P30" s="117">
        <v>0</v>
      </c>
      <c r="Q30" s="117">
        <v>2</v>
      </c>
      <c r="R30" s="117">
        <v>1</v>
      </c>
      <c r="S30" s="117">
        <v>1</v>
      </c>
      <c r="T30" s="117">
        <v>0</v>
      </c>
      <c r="U30" s="117">
        <v>0</v>
      </c>
      <c r="V30" s="117">
        <v>0</v>
      </c>
      <c r="W30" s="117">
        <v>0</v>
      </c>
      <c r="X30" s="117">
        <f t="shared" si="4"/>
        <v>2</v>
      </c>
      <c r="Y30" s="117">
        <v>1</v>
      </c>
      <c r="Z30" s="117">
        <v>1</v>
      </c>
      <c r="AA30" s="117">
        <v>0</v>
      </c>
      <c r="AB30" s="117">
        <f t="shared" si="5"/>
        <v>0</v>
      </c>
      <c r="AC30" s="117">
        <f t="shared" si="6"/>
        <v>0</v>
      </c>
      <c r="AD30" s="117">
        <f t="shared" si="7"/>
        <v>0</v>
      </c>
      <c r="AE30" s="117">
        <f t="shared" si="8"/>
        <v>0</v>
      </c>
      <c r="AF30" s="116"/>
    </row>
    <row r="31" spans="1:32" s="2" customFormat="1" ht="27.75" customHeight="1">
      <c r="A31" s="24">
        <v>4</v>
      </c>
      <c r="B31" s="25" t="s">
        <v>217</v>
      </c>
      <c r="C31" s="117">
        <f t="shared" si="1"/>
        <v>2</v>
      </c>
      <c r="D31" s="117">
        <v>2</v>
      </c>
      <c r="E31" s="117">
        <v>0</v>
      </c>
      <c r="F31" s="117">
        <v>0</v>
      </c>
      <c r="G31" s="117">
        <v>0</v>
      </c>
      <c r="H31" s="117">
        <v>0</v>
      </c>
      <c r="I31" s="117">
        <v>0</v>
      </c>
      <c r="J31" s="117">
        <f t="shared" si="3"/>
        <v>2</v>
      </c>
      <c r="K31" s="117">
        <v>2</v>
      </c>
      <c r="L31" s="117">
        <v>0</v>
      </c>
      <c r="M31" s="117">
        <v>0</v>
      </c>
      <c r="N31" s="117">
        <v>0</v>
      </c>
      <c r="O31" s="117">
        <v>0</v>
      </c>
      <c r="P31" s="117">
        <v>0</v>
      </c>
      <c r="Q31" s="117">
        <v>2</v>
      </c>
      <c r="R31" s="117">
        <v>2</v>
      </c>
      <c r="S31" s="117">
        <v>0</v>
      </c>
      <c r="T31" s="117">
        <v>0</v>
      </c>
      <c r="U31" s="117">
        <v>0</v>
      </c>
      <c r="V31" s="117">
        <v>0</v>
      </c>
      <c r="W31" s="117">
        <v>0</v>
      </c>
      <c r="X31" s="117">
        <f t="shared" si="4"/>
        <v>2</v>
      </c>
      <c r="Y31" s="117">
        <v>2</v>
      </c>
      <c r="Z31" s="117">
        <v>0</v>
      </c>
      <c r="AA31" s="117">
        <v>0</v>
      </c>
      <c r="AB31" s="117">
        <f t="shared" si="5"/>
        <v>0</v>
      </c>
      <c r="AC31" s="117">
        <f t="shared" si="6"/>
        <v>0</v>
      </c>
      <c r="AD31" s="117">
        <f t="shared" si="7"/>
        <v>0</v>
      </c>
      <c r="AE31" s="117">
        <f t="shared" si="8"/>
        <v>0</v>
      </c>
      <c r="AF31" s="116"/>
    </row>
    <row r="32" spans="1:32" s="2" customFormat="1" ht="27.75" customHeight="1">
      <c r="A32" s="24">
        <v>5</v>
      </c>
      <c r="B32" s="25" t="s">
        <v>218</v>
      </c>
      <c r="C32" s="117">
        <f t="shared" si="1"/>
        <v>2</v>
      </c>
      <c r="D32" s="117">
        <v>2</v>
      </c>
      <c r="E32" s="117">
        <v>0</v>
      </c>
      <c r="F32" s="117">
        <v>0</v>
      </c>
      <c r="G32" s="117">
        <v>0</v>
      </c>
      <c r="H32" s="117">
        <v>0</v>
      </c>
      <c r="I32" s="117">
        <v>0</v>
      </c>
      <c r="J32" s="117">
        <f t="shared" si="3"/>
        <v>2</v>
      </c>
      <c r="K32" s="117">
        <v>2</v>
      </c>
      <c r="L32" s="117">
        <v>0</v>
      </c>
      <c r="M32" s="117">
        <v>0</v>
      </c>
      <c r="N32" s="117">
        <v>0</v>
      </c>
      <c r="O32" s="117">
        <v>0</v>
      </c>
      <c r="P32" s="117">
        <v>0</v>
      </c>
      <c r="Q32" s="117">
        <v>2</v>
      </c>
      <c r="R32" s="117">
        <v>2</v>
      </c>
      <c r="S32" s="117">
        <v>0</v>
      </c>
      <c r="T32" s="117">
        <v>0</v>
      </c>
      <c r="U32" s="117">
        <v>0</v>
      </c>
      <c r="V32" s="117">
        <v>0</v>
      </c>
      <c r="W32" s="117">
        <v>0</v>
      </c>
      <c r="X32" s="117">
        <f t="shared" si="4"/>
        <v>2</v>
      </c>
      <c r="Y32" s="117">
        <v>2</v>
      </c>
      <c r="Z32" s="117">
        <v>0</v>
      </c>
      <c r="AA32" s="117">
        <v>0</v>
      </c>
      <c r="AB32" s="117">
        <f t="shared" si="5"/>
        <v>0</v>
      </c>
      <c r="AC32" s="117">
        <f t="shared" si="6"/>
        <v>0</v>
      </c>
      <c r="AD32" s="117">
        <f t="shared" si="7"/>
        <v>0</v>
      </c>
      <c r="AE32" s="117">
        <f t="shared" si="8"/>
        <v>0</v>
      </c>
      <c r="AF32" s="116"/>
    </row>
    <row r="33" spans="1:32" s="2" customFormat="1" ht="27.75" customHeight="1">
      <c r="A33" s="24">
        <v>6</v>
      </c>
      <c r="B33" s="25" t="s">
        <v>219</v>
      </c>
      <c r="C33" s="117">
        <f t="shared" si="1"/>
        <v>2</v>
      </c>
      <c r="D33" s="117">
        <v>2</v>
      </c>
      <c r="E33" s="117">
        <v>0</v>
      </c>
      <c r="F33" s="117">
        <v>0</v>
      </c>
      <c r="G33" s="117">
        <v>0</v>
      </c>
      <c r="H33" s="117">
        <v>0</v>
      </c>
      <c r="I33" s="117">
        <v>0</v>
      </c>
      <c r="J33" s="117">
        <f t="shared" si="3"/>
        <v>2</v>
      </c>
      <c r="K33" s="117">
        <v>2</v>
      </c>
      <c r="L33" s="117">
        <v>0</v>
      </c>
      <c r="M33" s="117">
        <v>0</v>
      </c>
      <c r="N33" s="117">
        <v>0</v>
      </c>
      <c r="O33" s="117">
        <v>0</v>
      </c>
      <c r="P33" s="117">
        <v>0</v>
      </c>
      <c r="Q33" s="117">
        <v>2</v>
      </c>
      <c r="R33" s="117">
        <v>2</v>
      </c>
      <c r="S33" s="117">
        <v>0</v>
      </c>
      <c r="T33" s="117">
        <v>0</v>
      </c>
      <c r="U33" s="117">
        <v>0</v>
      </c>
      <c r="V33" s="117">
        <v>0</v>
      </c>
      <c r="W33" s="117">
        <v>0</v>
      </c>
      <c r="X33" s="117">
        <f t="shared" si="4"/>
        <v>2</v>
      </c>
      <c r="Y33" s="117">
        <v>2</v>
      </c>
      <c r="Z33" s="117">
        <v>0</v>
      </c>
      <c r="AA33" s="117">
        <v>0</v>
      </c>
      <c r="AB33" s="117">
        <f t="shared" si="5"/>
        <v>0</v>
      </c>
      <c r="AC33" s="117">
        <f t="shared" si="6"/>
        <v>0</v>
      </c>
      <c r="AD33" s="117">
        <f t="shared" si="7"/>
        <v>0</v>
      </c>
      <c r="AE33" s="117">
        <f t="shared" si="8"/>
        <v>0</v>
      </c>
      <c r="AF33" s="116"/>
    </row>
    <row r="34" spans="1:32" s="2" customFormat="1" ht="27.75" customHeight="1">
      <c r="A34" s="24">
        <v>7</v>
      </c>
      <c r="B34" s="25" t="s">
        <v>220</v>
      </c>
      <c r="C34" s="117">
        <f t="shared" si="1"/>
        <v>3</v>
      </c>
      <c r="D34" s="117">
        <v>2</v>
      </c>
      <c r="E34" s="117">
        <v>1</v>
      </c>
      <c r="F34" s="117">
        <v>0</v>
      </c>
      <c r="G34" s="117">
        <v>0</v>
      </c>
      <c r="H34" s="117">
        <v>0</v>
      </c>
      <c r="I34" s="117">
        <v>0</v>
      </c>
      <c r="J34" s="117">
        <f t="shared" si="3"/>
        <v>3</v>
      </c>
      <c r="K34" s="117">
        <v>2</v>
      </c>
      <c r="L34" s="117">
        <v>1</v>
      </c>
      <c r="M34" s="117">
        <v>0</v>
      </c>
      <c r="N34" s="117">
        <v>0</v>
      </c>
      <c r="O34" s="117">
        <v>0</v>
      </c>
      <c r="P34" s="117">
        <v>0</v>
      </c>
      <c r="Q34" s="117">
        <v>3</v>
      </c>
      <c r="R34" s="117">
        <v>2</v>
      </c>
      <c r="S34" s="117">
        <v>1</v>
      </c>
      <c r="T34" s="117">
        <v>0</v>
      </c>
      <c r="U34" s="117">
        <v>0</v>
      </c>
      <c r="V34" s="117">
        <v>0</v>
      </c>
      <c r="W34" s="117">
        <v>0</v>
      </c>
      <c r="X34" s="117">
        <f t="shared" si="4"/>
        <v>3</v>
      </c>
      <c r="Y34" s="117">
        <v>2</v>
      </c>
      <c r="Z34" s="117">
        <v>1</v>
      </c>
      <c r="AA34" s="117">
        <v>0</v>
      </c>
      <c r="AB34" s="117">
        <f t="shared" si="5"/>
        <v>0</v>
      </c>
      <c r="AC34" s="117">
        <f t="shared" si="6"/>
        <v>0</v>
      </c>
      <c r="AD34" s="117">
        <f t="shared" si="7"/>
        <v>0</v>
      </c>
      <c r="AE34" s="117">
        <f t="shared" si="8"/>
        <v>0</v>
      </c>
      <c r="AF34" s="116"/>
    </row>
    <row r="35" spans="1:32" s="3" customFormat="1" ht="27.75" customHeight="1">
      <c r="A35" s="24">
        <v>8</v>
      </c>
      <c r="B35" s="25" t="s">
        <v>221</v>
      </c>
      <c r="C35" s="117">
        <f t="shared" si="1"/>
        <v>2</v>
      </c>
      <c r="D35" s="117">
        <v>2</v>
      </c>
      <c r="E35" s="117">
        <v>0</v>
      </c>
      <c r="F35" s="117">
        <v>0</v>
      </c>
      <c r="G35" s="117">
        <v>0</v>
      </c>
      <c r="H35" s="117">
        <v>0</v>
      </c>
      <c r="I35" s="117">
        <v>0</v>
      </c>
      <c r="J35" s="117">
        <f t="shared" si="3"/>
        <v>2</v>
      </c>
      <c r="K35" s="117">
        <v>1</v>
      </c>
      <c r="L35" s="117">
        <v>1</v>
      </c>
      <c r="M35" s="117">
        <v>0</v>
      </c>
      <c r="N35" s="117">
        <v>0</v>
      </c>
      <c r="O35" s="117">
        <v>0</v>
      </c>
      <c r="P35" s="117">
        <v>0</v>
      </c>
      <c r="Q35" s="117">
        <v>2</v>
      </c>
      <c r="R35" s="117">
        <v>2</v>
      </c>
      <c r="S35" s="117">
        <v>0</v>
      </c>
      <c r="T35" s="117">
        <v>0</v>
      </c>
      <c r="U35" s="117">
        <v>0</v>
      </c>
      <c r="V35" s="117">
        <v>0</v>
      </c>
      <c r="W35" s="117">
        <v>0</v>
      </c>
      <c r="X35" s="117">
        <f t="shared" si="4"/>
        <v>2</v>
      </c>
      <c r="Y35" s="117">
        <v>2</v>
      </c>
      <c r="Z35" s="117">
        <v>0</v>
      </c>
      <c r="AA35" s="117">
        <v>0</v>
      </c>
      <c r="AB35" s="117">
        <f t="shared" si="5"/>
        <v>0</v>
      </c>
      <c r="AC35" s="117">
        <f t="shared" si="6"/>
        <v>0</v>
      </c>
      <c r="AD35" s="117">
        <f t="shared" si="7"/>
        <v>0</v>
      </c>
      <c r="AE35" s="117">
        <f t="shared" si="8"/>
        <v>0</v>
      </c>
      <c r="AF35" s="118"/>
    </row>
    <row r="36" spans="1:32" s="2" customFormat="1" ht="27.75" customHeight="1">
      <c r="A36" s="24">
        <v>9</v>
      </c>
      <c r="B36" s="25" t="s">
        <v>222</v>
      </c>
      <c r="C36" s="117">
        <f t="shared" si="1"/>
        <v>2</v>
      </c>
      <c r="D36" s="117">
        <v>2</v>
      </c>
      <c r="E36" s="117">
        <v>0</v>
      </c>
      <c r="F36" s="117">
        <v>0</v>
      </c>
      <c r="G36" s="117">
        <v>0</v>
      </c>
      <c r="H36" s="117">
        <v>0</v>
      </c>
      <c r="I36" s="117">
        <v>0</v>
      </c>
      <c r="J36" s="117">
        <f t="shared" si="3"/>
        <v>2</v>
      </c>
      <c r="K36" s="117">
        <v>2</v>
      </c>
      <c r="L36" s="117">
        <v>0</v>
      </c>
      <c r="M36" s="117">
        <v>0</v>
      </c>
      <c r="N36" s="117">
        <v>0</v>
      </c>
      <c r="O36" s="117">
        <v>0</v>
      </c>
      <c r="P36" s="117">
        <v>0</v>
      </c>
      <c r="Q36" s="117">
        <v>2</v>
      </c>
      <c r="R36" s="117">
        <v>2</v>
      </c>
      <c r="S36" s="117">
        <v>0</v>
      </c>
      <c r="T36" s="117">
        <v>0</v>
      </c>
      <c r="U36" s="117">
        <v>0</v>
      </c>
      <c r="V36" s="117">
        <v>0</v>
      </c>
      <c r="W36" s="117">
        <v>0</v>
      </c>
      <c r="X36" s="117">
        <f t="shared" si="4"/>
        <v>2</v>
      </c>
      <c r="Y36" s="117">
        <v>2</v>
      </c>
      <c r="Z36" s="117">
        <v>0</v>
      </c>
      <c r="AA36" s="117">
        <v>0</v>
      </c>
      <c r="AB36" s="117">
        <f t="shared" si="5"/>
        <v>0</v>
      </c>
      <c r="AC36" s="117">
        <f t="shared" si="6"/>
        <v>0</v>
      </c>
      <c r="AD36" s="117">
        <f t="shared" si="7"/>
        <v>0</v>
      </c>
      <c r="AE36" s="117">
        <f t="shared" si="8"/>
        <v>0</v>
      </c>
      <c r="AF36" s="116"/>
    </row>
    <row r="37" spans="1:32" s="2" customFormat="1" ht="27.75" customHeight="1">
      <c r="A37" s="24">
        <v>10</v>
      </c>
      <c r="B37" s="25" t="s">
        <v>223</v>
      </c>
      <c r="C37" s="117">
        <f t="shared" si="1"/>
        <v>2</v>
      </c>
      <c r="D37" s="117">
        <v>1</v>
      </c>
      <c r="E37" s="117">
        <v>1</v>
      </c>
      <c r="F37" s="117">
        <v>0</v>
      </c>
      <c r="G37" s="117">
        <v>0</v>
      </c>
      <c r="H37" s="117">
        <v>0</v>
      </c>
      <c r="I37" s="117">
        <v>0</v>
      </c>
      <c r="J37" s="117">
        <f t="shared" si="3"/>
        <v>2</v>
      </c>
      <c r="K37" s="117">
        <v>1</v>
      </c>
      <c r="L37" s="117">
        <v>1</v>
      </c>
      <c r="M37" s="117">
        <v>0</v>
      </c>
      <c r="N37" s="117">
        <v>0</v>
      </c>
      <c r="O37" s="117">
        <v>0</v>
      </c>
      <c r="P37" s="117">
        <v>0</v>
      </c>
      <c r="Q37" s="117">
        <v>2</v>
      </c>
      <c r="R37" s="117">
        <v>1</v>
      </c>
      <c r="S37" s="117">
        <v>1</v>
      </c>
      <c r="T37" s="117">
        <v>0</v>
      </c>
      <c r="U37" s="117">
        <v>0</v>
      </c>
      <c r="V37" s="117">
        <v>0</v>
      </c>
      <c r="W37" s="117">
        <v>0</v>
      </c>
      <c r="X37" s="117">
        <f t="shared" si="4"/>
        <v>2</v>
      </c>
      <c r="Y37" s="117">
        <v>1</v>
      </c>
      <c r="Z37" s="117">
        <v>1</v>
      </c>
      <c r="AA37" s="117">
        <v>0</v>
      </c>
      <c r="AB37" s="117">
        <f t="shared" si="5"/>
        <v>0</v>
      </c>
      <c r="AC37" s="117">
        <f t="shared" si="6"/>
        <v>0</v>
      </c>
      <c r="AD37" s="117">
        <f t="shared" si="7"/>
        <v>0</v>
      </c>
      <c r="AE37" s="117">
        <f t="shared" si="8"/>
        <v>0</v>
      </c>
      <c r="AF37" s="116"/>
    </row>
    <row r="38" spans="1:32" s="2" customFormat="1" ht="27.75" customHeight="1">
      <c r="A38" s="24">
        <v>11</v>
      </c>
      <c r="B38" s="25" t="s">
        <v>224</v>
      </c>
      <c r="C38" s="117">
        <f t="shared" si="1"/>
        <v>2</v>
      </c>
      <c r="D38" s="117">
        <v>1</v>
      </c>
      <c r="E38" s="117">
        <v>1</v>
      </c>
      <c r="F38" s="117">
        <v>0</v>
      </c>
      <c r="G38" s="117">
        <v>0</v>
      </c>
      <c r="H38" s="117">
        <v>0</v>
      </c>
      <c r="I38" s="117">
        <v>0</v>
      </c>
      <c r="J38" s="117">
        <f t="shared" si="3"/>
        <v>2</v>
      </c>
      <c r="K38" s="117">
        <v>1</v>
      </c>
      <c r="L38" s="117">
        <v>1</v>
      </c>
      <c r="M38" s="117">
        <v>0</v>
      </c>
      <c r="N38" s="117">
        <v>0</v>
      </c>
      <c r="O38" s="117">
        <v>0</v>
      </c>
      <c r="P38" s="117">
        <v>0</v>
      </c>
      <c r="Q38" s="117">
        <v>2</v>
      </c>
      <c r="R38" s="117">
        <v>1</v>
      </c>
      <c r="S38" s="117">
        <v>1</v>
      </c>
      <c r="T38" s="117">
        <v>0</v>
      </c>
      <c r="U38" s="117">
        <v>0</v>
      </c>
      <c r="V38" s="117">
        <v>0</v>
      </c>
      <c r="W38" s="117">
        <v>0</v>
      </c>
      <c r="X38" s="117">
        <f t="shared" si="4"/>
        <v>2</v>
      </c>
      <c r="Y38" s="117">
        <v>1</v>
      </c>
      <c r="Z38" s="117">
        <v>1</v>
      </c>
      <c r="AA38" s="117">
        <v>0</v>
      </c>
      <c r="AB38" s="117">
        <f t="shared" si="5"/>
        <v>0</v>
      </c>
      <c r="AC38" s="117">
        <f t="shared" si="6"/>
        <v>0</v>
      </c>
      <c r="AD38" s="117">
        <f t="shared" si="7"/>
        <v>0</v>
      </c>
      <c r="AE38" s="117">
        <f t="shared" si="8"/>
        <v>0</v>
      </c>
      <c r="AF38" s="116"/>
    </row>
    <row r="39" spans="1:32" s="2" customFormat="1" ht="27.75" customHeight="1">
      <c r="A39" s="24">
        <v>12</v>
      </c>
      <c r="B39" s="25" t="s">
        <v>225</v>
      </c>
      <c r="C39" s="117">
        <f t="shared" si="1"/>
        <v>2</v>
      </c>
      <c r="D39" s="117">
        <v>2</v>
      </c>
      <c r="E39" s="117">
        <v>0</v>
      </c>
      <c r="F39" s="117">
        <v>0</v>
      </c>
      <c r="G39" s="117">
        <v>0</v>
      </c>
      <c r="H39" s="117">
        <v>0</v>
      </c>
      <c r="I39" s="117">
        <v>0</v>
      </c>
      <c r="J39" s="117">
        <f t="shared" si="3"/>
        <v>2</v>
      </c>
      <c r="K39" s="117">
        <v>2</v>
      </c>
      <c r="L39" s="117">
        <v>0</v>
      </c>
      <c r="M39" s="117">
        <v>0</v>
      </c>
      <c r="N39" s="117">
        <v>0</v>
      </c>
      <c r="O39" s="117">
        <v>0</v>
      </c>
      <c r="P39" s="117">
        <v>0</v>
      </c>
      <c r="Q39" s="117">
        <v>2</v>
      </c>
      <c r="R39" s="117">
        <v>2</v>
      </c>
      <c r="S39" s="117">
        <v>0</v>
      </c>
      <c r="T39" s="117">
        <v>0</v>
      </c>
      <c r="U39" s="117">
        <v>0</v>
      </c>
      <c r="V39" s="117">
        <v>0</v>
      </c>
      <c r="W39" s="117">
        <v>0</v>
      </c>
      <c r="X39" s="117">
        <f t="shared" si="4"/>
        <v>2</v>
      </c>
      <c r="Y39" s="117">
        <v>2</v>
      </c>
      <c r="Z39" s="117">
        <v>0</v>
      </c>
      <c r="AA39" s="117">
        <v>0</v>
      </c>
      <c r="AB39" s="117">
        <f t="shared" si="5"/>
        <v>0</v>
      </c>
      <c r="AC39" s="117">
        <f t="shared" si="6"/>
        <v>0</v>
      </c>
      <c r="AD39" s="117">
        <f t="shared" si="7"/>
        <v>0</v>
      </c>
      <c r="AE39" s="117">
        <f t="shared" si="8"/>
        <v>0</v>
      </c>
      <c r="AF39" s="116"/>
    </row>
    <row r="40" spans="1:32" s="2" customFormat="1" ht="27.75" customHeight="1">
      <c r="A40" s="24">
        <v>13</v>
      </c>
      <c r="B40" s="25" t="s">
        <v>226</v>
      </c>
      <c r="C40" s="117">
        <f t="shared" si="1"/>
        <v>2</v>
      </c>
      <c r="D40" s="117">
        <v>2</v>
      </c>
      <c r="E40" s="117">
        <v>0</v>
      </c>
      <c r="F40" s="117">
        <v>0</v>
      </c>
      <c r="G40" s="117">
        <v>0</v>
      </c>
      <c r="H40" s="117">
        <v>0</v>
      </c>
      <c r="I40" s="117">
        <v>0</v>
      </c>
      <c r="J40" s="117">
        <f t="shared" si="3"/>
        <v>2</v>
      </c>
      <c r="K40" s="117">
        <v>2</v>
      </c>
      <c r="L40" s="117">
        <v>0</v>
      </c>
      <c r="M40" s="117">
        <v>0</v>
      </c>
      <c r="N40" s="117">
        <v>0</v>
      </c>
      <c r="O40" s="117">
        <v>0</v>
      </c>
      <c r="P40" s="117">
        <v>0</v>
      </c>
      <c r="Q40" s="117">
        <v>2</v>
      </c>
      <c r="R40" s="117">
        <v>2</v>
      </c>
      <c r="S40" s="117">
        <v>0</v>
      </c>
      <c r="T40" s="117">
        <v>0</v>
      </c>
      <c r="U40" s="117">
        <v>0</v>
      </c>
      <c r="V40" s="117">
        <v>0</v>
      </c>
      <c r="W40" s="117">
        <v>0</v>
      </c>
      <c r="X40" s="117">
        <f t="shared" si="4"/>
        <v>2</v>
      </c>
      <c r="Y40" s="117">
        <v>2</v>
      </c>
      <c r="Z40" s="117">
        <v>0</v>
      </c>
      <c r="AA40" s="117">
        <v>0</v>
      </c>
      <c r="AB40" s="117">
        <f t="shared" si="5"/>
        <v>0</v>
      </c>
      <c r="AC40" s="117">
        <f t="shared" si="6"/>
        <v>0</v>
      </c>
      <c r="AD40" s="117">
        <f t="shared" si="7"/>
        <v>0</v>
      </c>
      <c r="AE40" s="117">
        <f t="shared" si="8"/>
        <v>0</v>
      </c>
      <c r="AF40" s="116"/>
    </row>
    <row r="41" spans="1:32" ht="27.75" customHeight="1">
      <c r="A41" s="107">
        <v>14</v>
      </c>
      <c r="B41" s="72" t="s">
        <v>227</v>
      </c>
      <c r="C41" s="117">
        <f t="shared" si="1"/>
        <v>2</v>
      </c>
      <c r="D41" s="117">
        <v>0</v>
      </c>
      <c r="E41" s="117">
        <v>2</v>
      </c>
      <c r="F41" s="117">
        <v>0</v>
      </c>
      <c r="G41" s="117">
        <v>0</v>
      </c>
      <c r="H41" s="117">
        <v>0</v>
      </c>
      <c r="I41" s="117">
        <v>0</v>
      </c>
      <c r="J41" s="117">
        <f t="shared" si="3"/>
        <v>2</v>
      </c>
      <c r="K41" s="117">
        <v>0</v>
      </c>
      <c r="L41" s="117">
        <v>2</v>
      </c>
      <c r="M41" s="117">
        <v>0</v>
      </c>
      <c r="N41" s="117">
        <v>0</v>
      </c>
      <c r="O41" s="117">
        <v>0</v>
      </c>
      <c r="P41" s="117">
        <v>0</v>
      </c>
      <c r="Q41" s="117">
        <v>0</v>
      </c>
      <c r="R41" s="117">
        <v>0</v>
      </c>
      <c r="S41" s="117">
        <v>0</v>
      </c>
      <c r="T41" s="117">
        <v>0</v>
      </c>
      <c r="U41" s="117">
        <v>0</v>
      </c>
      <c r="V41" s="117">
        <v>0</v>
      </c>
      <c r="W41" s="117">
        <v>0</v>
      </c>
      <c r="X41" s="117">
        <f t="shared" si="4"/>
        <v>2</v>
      </c>
      <c r="Y41" s="117">
        <v>0</v>
      </c>
      <c r="Z41" s="117">
        <v>2</v>
      </c>
      <c r="AA41" s="117">
        <v>0</v>
      </c>
      <c r="AB41" s="117">
        <f t="shared" si="5"/>
        <v>0</v>
      </c>
      <c r="AC41" s="117">
        <f t="shared" si="6"/>
        <v>0</v>
      </c>
      <c r="AD41" s="117">
        <f t="shared" si="7"/>
        <v>0</v>
      </c>
      <c r="AE41" s="117">
        <f t="shared" si="8"/>
        <v>0</v>
      </c>
      <c r="AF41" s="116"/>
    </row>
    <row r="42" spans="1:32" s="2" customFormat="1" ht="27.75" customHeight="1">
      <c r="A42" s="24">
        <v>15</v>
      </c>
      <c r="B42" s="25" t="s">
        <v>228</v>
      </c>
      <c r="C42" s="117">
        <f t="shared" si="1"/>
        <v>2</v>
      </c>
      <c r="D42" s="117">
        <v>1</v>
      </c>
      <c r="E42" s="117">
        <v>1</v>
      </c>
      <c r="F42" s="117">
        <v>0</v>
      </c>
      <c r="G42" s="117">
        <v>0</v>
      </c>
      <c r="H42" s="117">
        <v>0</v>
      </c>
      <c r="I42" s="117">
        <v>0</v>
      </c>
      <c r="J42" s="117">
        <f t="shared" si="3"/>
        <v>2</v>
      </c>
      <c r="K42" s="117">
        <v>1</v>
      </c>
      <c r="L42" s="117">
        <v>1</v>
      </c>
      <c r="M42" s="117">
        <v>0</v>
      </c>
      <c r="N42" s="117">
        <v>0</v>
      </c>
      <c r="O42" s="117">
        <v>0</v>
      </c>
      <c r="P42" s="117">
        <v>0</v>
      </c>
      <c r="Q42" s="117">
        <v>2</v>
      </c>
      <c r="R42" s="117">
        <v>1</v>
      </c>
      <c r="S42" s="117">
        <v>0</v>
      </c>
      <c r="T42" s="117">
        <v>0</v>
      </c>
      <c r="U42" s="117">
        <v>0</v>
      </c>
      <c r="V42" s="117">
        <v>0</v>
      </c>
      <c r="W42" s="117">
        <v>0</v>
      </c>
      <c r="X42" s="117">
        <f t="shared" si="4"/>
        <v>2</v>
      </c>
      <c r="Y42" s="117">
        <v>1</v>
      </c>
      <c r="Z42" s="117">
        <v>1</v>
      </c>
      <c r="AA42" s="117">
        <v>0</v>
      </c>
      <c r="AB42" s="117">
        <f t="shared" si="5"/>
        <v>0</v>
      </c>
      <c r="AC42" s="117">
        <f t="shared" si="6"/>
        <v>0</v>
      </c>
      <c r="AD42" s="117">
        <f t="shared" si="7"/>
        <v>0</v>
      </c>
      <c r="AE42" s="117">
        <f t="shared" si="8"/>
        <v>0</v>
      </c>
      <c r="AF42" s="116"/>
    </row>
    <row r="43" spans="1:32" s="2" customFormat="1" ht="27.75" customHeight="1">
      <c r="A43" s="24">
        <v>16</v>
      </c>
      <c r="B43" s="25" t="s">
        <v>229</v>
      </c>
      <c r="C43" s="117">
        <f t="shared" si="1"/>
        <v>1</v>
      </c>
      <c r="D43" s="117">
        <v>1</v>
      </c>
      <c r="E43" s="117">
        <v>0</v>
      </c>
      <c r="F43" s="117">
        <v>0</v>
      </c>
      <c r="G43" s="117">
        <v>0</v>
      </c>
      <c r="H43" s="117">
        <v>0</v>
      </c>
      <c r="I43" s="117">
        <v>0</v>
      </c>
      <c r="J43" s="117">
        <f t="shared" si="3"/>
        <v>1</v>
      </c>
      <c r="K43" s="117">
        <v>0</v>
      </c>
      <c r="L43" s="117">
        <v>1</v>
      </c>
      <c r="M43" s="117">
        <v>0</v>
      </c>
      <c r="N43" s="117">
        <v>0</v>
      </c>
      <c r="O43" s="117">
        <v>0</v>
      </c>
      <c r="P43" s="117">
        <v>0</v>
      </c>
      <c r="Q43" s="117">
        <v>1</v>
      </c>
      <c r="R43" s="117">
        <v>1</v>
      </c>
      <c r="S43" s="117">
        <v>0</v>
      </c>
      <c r="T43" s="117">
        <v>0</v>
      </c>
      <c r="U43" s="117">
        <v>0</v>
      </c>
      <c r="V43" s="117">
        <v>0</v>
      </c>
      <c r="W43" s="117">
        <v>0</v>
      </c>
      <c r="X43" s="117">
        <f t="shared" si="4"/>
        <v>1</v>
      </c>
      <c r="Y43" s="117">
        <v>1</v>
      </c>
      <c r="Z43" s="117">
        <v>0</v>
      </c>
      <c r="AA43" s="117">
        <v>0</v>
      </c>
      <c r="AB43" s="117">
        <f t="shared" si="5"/>
        <v>0</v>
      </c>
      <c r="AC43" s="117">
        <f t="shared" si="6"/>
        <v>0</v>
      </c>
      <c r="AD43" s="117">
        <f t="shared" si="7"/>
        <v>0</v>
      </c>
      <c r="AE43" s="117">
        <f t="shared" si="8"/>
        <v>0</v>
      </c>
      <c r="AF43" s="116"/>
    </row>
    <row r="44" spans="1:32" s="2" customFormat="1" ht="27.75" customHeight="1">
      <c r="A44" s="24">
        <v>17</v>
      </c>
      <c r="B44" s="25" t="s">
        <v>230</v>
      </c>
      <c r="C44" s="117">
        <f t="shared" si="1"/>
        <v>2</v>
      </c>
      <c r="D44" s="117">
        <v>0</v>
      </c>
      <c r="E44" s="117">
        <v>2</v>
      </c>
      <c r="F44" s="117">
        <v>0</v>
      </c>
      <c r="G44" s="117">
        <v>0</v>
      </c>
      <c r="H44" s="117">
        <v>0</v>
      </c>
      <c r="I44" s="117">
        <v>0</v>
      </c>
      <c r="J44" s="117">
        <f t="shared" si="3"/>
        <v>1</v>
      </c>
      <c r="K44" s="117">
        <v>0</v>
      </c>
      <c r="L44" s="117">
        <v>1</v>
      </c>
      <c r="M44" s="117">
        <v>0</v>
      </c>
      <c r="N44" s="117">
        <v>0</v>
      </c>
      <c r="O44" s="117">
        <v>0</v>
      </c>
      <c r="P44" s="117">
        <v>0</v>
      </c>
      <c r="Q44" s="117">
        <v>2</v>
      </c>
      <c r="R44" s="117">
        <v>0</v>
      </c>
      <c r="S44" s="117">
        <v>2</v>
      </c>
      <c r="T44" s="117">
        <v>0</v>
      </c>
      <c r="U44" s="117">
        <v>0</v>
      </c>
      <c r="V44" s="117">
        <v>0</v>
      </c>
      <c r="W44" s="117">
        <v>0</v>
      </c>
      <c r="X44" s="117">
        <f t="shared" si="4"/>
        <v>2</v>
      </c>
      <c r="Y44" s="117">
        <v>0</v>
      </c>
      <c r="Z44" s="117">
        <v>2</v>
      </c>
      <c r="AA44" s="117">
        <v>0</v>
      </c>
      <c r="AB44" s="117">
        <f t="shared" si="5"/>
        <v>0</v>
      </c>
      <c r="AC44" s="117">
        <f t="shared" si="6"/>
        <v>0</v>
      </c>
      <c r="AD44" s="117">
        <f t="shared" si="7"/>
        <v>0</v>
      </c>
      <c r="AE44" s="117">
        <f t="shared" si="8"/>
        <v>0</v>
      </c>
      <c r="AF44" s="116"/>
    </row>
    <row r="45" spans="1:32" s="2" customFormat="1" ht="27.75" customHeight="1">
      <c r="A45" s="24">
        <v>18</v>
      </c>
      <c r="B45" s="25" t="s">
        <v>231</v>
      </c>
      <c r="C45" s="117">
        <f t="shared" si="1"/>
        <v>1</v>
      </c>
      <c r="D45" s="117">
        <v>1</v>
      </c>
      <c r="E45" s="117">
        <v>0</v>
      </c>
      <c r="F45" s="117">
        <v>0</v>
      </c>
      <c r="G45" s="117">
        <v>0</v>
      </c>
      <c r="H45" s="117">
        <v>0</v>
      </c>
      <c r="I45" s="117">
        <v>0</v>
      </c>
      <c r="J45" s="117">
        <f t="shared" si="3"/>
        <v>1</v>
      </c>
      <c r="K45" s="117">
        <v>1</v>
      </c>
      <c r="L45" s="117">
        <v>0</v>
      </c>
      <c r="M45" s="117">
        <v>0</v>
      </c>
      <c r="N45" s="117">
        <v>0</v>
      </c>
      <c r="O45" s="117">
        <v>0</v>
      </c>
      <c r="P45" s="117">
        <v>0</v>
      </c>
      <c r="Q45" s="117">
        <v>1</v>
      </c>
      <c r="R45" s="117">
        <v>1</v>
      </c>
      <c r="S45" s="117">
        <v>0</v>
      </c>
      <c r="T45" s="117">
        <v>0</v>
      </c>
      <c r="U45" s="117">
        <v>0</v>
      </c>
      <c r="V45" s="117">
        <v>0</v>
      </c>
      <c r="W45" s="117">
        <v>0</v>
      </c>
      <c r="X45" s="117">
        <f t="shared" si="4"/>
        <v>1</v>
      </c>
      <c r="Y45" s="117">
        <v>1</v>
      </c>
      <c r="Z45" s="117">
        <v>0</v>
      </c>
      <c r="AA45" s="117">
        <v>0</v>
      </c>
      <c r="AB45" s="117">
        <f t="shared" si="5"/>
        <v>0</v>
      </c>
      <c r="AC45" s="117">
        <f t="shared" si="6"/>
        <v>0</v>
      </c>
      <c r="AD45" s="117">
        <f t="shared" si="7"/>
        <v>0</v>
      </c>
      <c r="AE45" s="117">
        <f t="shared" si="8"/>
        <v>0</v>
      </c>
      <c r="AF45" s="116"/>
    </row>
    <row r="46" spans="1:32" s="2" customFormat="1" ht="27.75" customHeight="1">
      <c r="A46" s="24">
        <v>19</v>
      </c>
      <c r="B46" s="25" t="s">
        <v>232</v>
      </c>
      <c r="C46" s="117">
        <f t="shared" si="1"/>
        <v>2</v>
      </c>
      <c r="D46" s="117">
        <v>0</v>
      </c>
      <c r="E46" s="117">
        <v>2</v>
      </c>
      <c r="F46" s="117">
        <v>0</v>
      </c>
      <c r="G46" s="117">
        <v>0</v>
      </c>
      <c r="H46" s="117">
        <v>0</v>
      </c>
      <c r="I46" s="117">
        <v>0</v>
      </c>
      <c r="J46" s="117">
        <f t="shared" si="3"/>
        <v>2</v>
      </c>
      <c r="K46" s="117">
        <v>0</v>
      </c>
      <c r="L46" s="117">
        <v>2</v>
      </c>
      <c r="M46" s="117">
        <v>0</v>
      </c>
      <c r="N46" s="117">
        <v>0</v>
      </c>
      <c r="O46" s="117">
        <v>0</v>
      </c>
      <c r="P46" s="117">
        <v>0</v>
      </c>
      <c r="Q46" s="117">
        <v>2</v>
      </c>
      <c r="R46" s="117">
        <v>0</v>
      </c>
      <c r="S46" s="117">
        <v>2</v>
      </c>
      <c r="T46" s="117">
        <v>0</v>
      </c>
      <c r="U46" s="117">
        <v>0</v>
      </c>
      <c r="V46" s="117">
        <v>0</v>
      </c>
      <c r="W46" s="117">
        <v>0</v>
      </c>
      <c r="X46" s="117">
        <f t="shared" si="4"/>
        <v>2</v>
      </c>
      <c r="Y46" s="117">
        <v>0</v>
      </c>
      <c r="Z46" s="117">
        <v>2</v>
      </c>
      <c r="AA46" s="117">
        <v>0</v>
      </c>
      <c r="AB46" s="117">
        <f t="shared" si="5"/>
        <v>0</v>
      </c>
      <c r="AC46" s="117">
        <f t="shared" si="6"/>
        <v>0</v>
      </c>
      <c r="AD46" s="117">
        <f t="shared" si="7"/>
        <v>0</v>
      </c>
      <c r="AE46" s="117">
        <f t="shared" si="8"/>
        <v>0</v>
      </c>
      <c r="AF46" s="116"/>
    </row>
    <row r="47" spans="1:32" s="2" customFormat="1" ht="27.75" customHeight="1">
      <c r="A47" s="24">
        <v>20</v>
      </c>
      <c r="B47" s="25" t="s">
        <v>233</v>
      </c>
      <c r="C47" s="117">
        <f t="shared" si="1"/>
        <v>2</v>
      </c>
      <c r="D47" s="117">
        <v>2</v>
      </c>
      <c r="E47" s="117">
        <v>0</v>
      </c>
      <c r="F47" s="117">
        <v>0</v>
      </c>
      <c r="G47" s="117">
        <v>0</v>
      </c>
      <c r="H47" s="117">
        <v>0</v>
      </c>
      <c r="I47" s="117">
        <v>0</v>
      </c>
      <c r="J47" s="117">
        <f t="shared" si="3"/>
        <v>2</v>
      </c>
      <c r="K47" s="117">
        <v>2</v>
      </c>
      <c r="L47" s="117">
        <v>0</v>
      </c>
      <c r="M47" s="117">
        <v>0</v>
      </c>
      <c r="N47" s="117">
        <v>0</v>
      </c>
      <c r="O47" s="117">
        <v>0</v>
      </c>
      <c r="P47" s="117">
        <v>0</v>
      </c>
      <c r="Q47" s="117">
        <v>2</v>
      </c>
      <c r="R47" s="117">
        <v>2</v>
      </c>
      <c r="S47" s="117">
        <v>0</v>
      </c>
      <c r="T47" s="117">
        <v>0</v>
      </c>
      <c r="U47" s="117">
        <v>0</v>
      </c>
      <c r="V47" s="117">
        <v>0</v>
      </c>
      <c r="W47" s="117">
        <v>0</v>
      </c>
      <c r="X47" s="117">
        <f t="shared" si="4"/>
        <v>2</v>
      </c>
      <c r="Y47" s="117">
        <v>2</v>
      </c>
      <c r="Z47" s="117">
        <v>0</v>
      </c>
      <c r="AA47" s="117">
        <v>0</v>
      </c>
      <c r="AB47" s="117">
        <f t="shared" si="5"/>
        <v>0</v>
      </c>
      <c r="AC47" s="117">
        <f t="shared" si="6"/>
        <v>0</v>
      </c>
      <c r="AD47" s="117">
        <f t="shared" si="7"/>
        <v>0</v>
      </c>
      <c r="AE47" s="117">
        <f t="shared" si="8"/>
        <v>0</v>
      </c>
      <c r="AF47" s="116"/>
    </row>
    <row r="48" spans="1:32" s="2" customFormat="1" ht="27.75" customHeight="1">
      <c r="A48" s="24">
        <v>21</v>
      </c>
      <c r="B48" s="25" t="s">
        <v>234</v>
      </c>
      <c r="C48" s="117">
        <f t="shared" si="1"/>
        <v>1</v>
      </c>
      <c r="D48" s="117">
        <v>1</v>
      </c>
      <c r="E48" s="117">
        <v>0</v>
      </c>
      <c r="F48" s="117">
        <v>0</v>
      </c>
      <c r="G48" s="117">
        <v>0</v>
      </c>
      <c r="H48" s="117">
        <v>0</v>
      </c>
      <c r="I48" s="117">
        <v>0</v>
      </c>
      <c r="J48" s="117">
        <f t="shared" si="3"/>
        <v>1</v>
      </c>
      <c r="K48" s="117">
        <v>1</v>
      </c>
      <c r="L48" s="117">
        <v>0</v>
      </c>
      <c r="M48" s="117">
        <v>0</v>
      </c>
      <c r="N48" s="117">
        <v>0</v>
      </c>
      <c r="O48" s="117">
        <v>0</v>
      </c>
      <c r="P48" s="117">
        <v>0</v>
      </c>
      <c r="Q48" s="117">
        <v>1</v>
      </c>
      <c r="R48" s="117">
        <v>1</v>
      </c>
      <c r="S48" s="117">
        <v>0</v>
      </c>
      <c r="T48" s="117">
        <v>0</v>
      </c>
      <c r="U48" s="117">
        <v>0</v>
      </c>
      <c r="V48" s="117">
        <v>0</v>
      </c>
      <c r="W48" s="117">
        <v>0</v>
      </c>
      <c r="X48" s="117">
        <f t="shared" si="4"/>
        <v>1</v>
      </c>
      <c r="Y48" s="117">
        <v>1</v>
      </c>
      <c r="Z48" s="117">
        <v>0</v>
      </c>
      <c r="AA48" s="117">
        <v>0</v>
      </c>
      <c r="AB48" s="117">
        <f t="shared" si="5"/>
        <v>0</v>
      </c>
      <c r="AC48" s="117">
        <f t="shared" si="6"/>
        <v>0</v>
      </c>
      <c r="AD48" s="117">
        <f t="shared" si="7"/>
        <v>0</v>
      </c>
      <c r="AE48" s="117">
        <f t="shared" si="8"/>
        <v>0</v>
      </c>
      <c r="AF48" s="116"/>
    </row>
    <row r="49" spans="1:32" s="2" customFormat="1" ht="27.75" customHeight="1">
      <c r="A49" s="24">
        <v>22</v>
      </c>
      <c r="B49" s="25" t="s">
        <v>235</v>
      </c>
      <c r="C49" s="117">
        <f t="shared" si="1"/>
        <v>2</v>
      </c>
      <c r="D49" s="117">
        <v>1</v>
      </c>
      <c r="E49" s="117">
        <v>1</v>
      </c>
      <c r="F49" s="117">
        <v>0</v>
      </c>
      <c r="G49" s="117">
        <v>0</v>
      </c>
      <c r="H49" s="117">
        <v>0</v>
      </c>
      <c r="I49" s="117">
        <v>0</v>
      </c>
      <c r="J49" s="117">
        <f t="shared" si="3"/>
        <v>2</v>
      </c>
      <c r="K49" s="117">
        <v>1</v>
      </c>
      <c r="L49" s="117">
        <v>1</v>
      </c>
      <c r="M49" s="117">
        <v>0</v>
      </c>
      <c r="N49" s="117">
        <v>0</v>
      </c>
      <c r="O49" s="117">
        <v>0</v>
      </c>
      <c r="P49" s="117">
        <v>0</v>
      </c>
      <c r="Q49" s="117">
        <v>2</v>
      </c>
      <c r="R49" s="117">
        <v>1</v>
      </c>
      <c r="S49" s="117">
        <v>1</v>
      </c>
      <c r="T49" s="117">
        <v>0</v>
      </c>
      <c r="U49" s="117">
        <v>0</v>
      </c>
      <c r="V49" s="117">
        <v>0</v>
      </c>
      <c r="W49" s="117">
        <v>0</v>
      </c>
      <c r="X49" s="117">
        <f t="shared" si="4"/>
        <v>2</v>
      </c>
      <c r="Y49" s="117">
        <v>1</v>
      </c>
      <c r="Z49" s="117">
        <v>1</v>
      </c>
      <c r="AA49" s="117">
        <v>0</v>
      </c>
      <c r="AB49" s="117">
        <f t="shared" si="5"/>
        <v>0</v>
      </c>
      <c r="AC49" s="117">
        <f t="shared" si="6"/>
        <v>0</v>
      </c>
      <c r="AD49" s="117">
        <f t="shared" si="7"/>
        <v>0</v>
      </c>
      <c r="AE49" s="117">
        <f t="shared" si="8"/>
        <v>0</v>
      </c>
      <c r="AF49" s="116"/>
    </row>
    <row r="50" spans="1:32" s="2" customFormat="1" ht="27.75" customHeight="1">
      <c r="A50" s="24">
        <v>23</v>
      </c>
      <c r="B50" s="25" t="s">
        <v>236</v>
      </c>
      <c r="C50" s="117">
        <f t="shared" si="1"/>
        <v>2</v>
      </c>
      <c r="D50" s="117">
        <v>2</v>
      </c>
      <c r="E50" s="117">
        <v>0</v>
      </c>
      <c r="F50" s="117">
        <v>0</v>
      </c>
      <c r="G50" s="117">
        <v>0</v>
      </c>
      <c r="H50" s="117">
        <v>0</v>
      </c>
      <c r="I50" s="117">
        <v>0</v>
      </c>
      <c r="J50" s="117">
        <f t="shared" si="3"/>
        <v>2</v>
      </c>
      <c r="K50" s="117">
        <v>2</v>
      </c>
      <c r="L50" s="117">
        <v>0</v>
      </c>
      <c r="M50" s="117">
        <v>0</v>
      </c>
      <c r="N50" s="117">
        <v>0</v>
      </c>
      <c r="O50" s="117">
        <v>0</v>
      </c>
      <c r="P50" s="117">
        <v>0</v>
      </c>
      <c r="Q50" s="117">
        <v>2</v>
      </c>
      <c r="R50" s="117">
        <v>2</v>
      </c>
      <c r="S50" s="117">
        <v>0</v>
      </c>
      <c r="T50" s="117">
        <v>0</v>
      </c>
      <c r="U50" s="117">
        <v>0</v>
      </c>
      <c r="V50" s="117">
        <v>0</v>
      </c>
      <c r="W50" s="117">
        <v>0</v>
      </c>
      <c r="X50" s="117">
        <f t="shared" si="4"/>
        <v>2</v>
      </c>
      <c r="Y50" s="117">
        <v>2</v>
      </c>
      <c r="Z50" s="117">
        <v>0</v>
      </c>
      <c r="AA50" s="117">
        <v>0</v>
      </c>
      <c r="AB50" s="117">
        <f t="shared" si="5"/>
        <v>0</v>
      </c>
      <c r="AC50" s="117">
        <f t="shared" si="6"/>
        <v>0</v>
      </c>
      <c r="AD50" s="117">
        <f t="shared" si="7"/>
        <v>0</v>
      </c>
      <c r="AE50" s="117">
        <f t="shared" si="8"/>
        <v>0</v>
      </c>
      <c r="AF50" s="116"/>
    </row>
    <row r="51" spans="1:32" s="2" customFormat="1" ht="27.75" customHeight="1">
      <c r="A51" s="24">
        <v>24</v>
      </c>
      <c r="B51" s="25" t="s">
        <v>237</v>
      </c>
      <c r="C51" s="117">
        <f t="shared" si="1"/>
        <v>2</v>
      </c>
      <c r="D51" s="117">
        <v>0</v>
      </c>
      <c r="E51" s="117">
        <v>2</v>
      </c>
      <c r="F51" s="117">
        <v>0</v>
      </c>
      <c r="G51" s="117">
        <v>0</v>
      </c>
      <c r="H51" s="117">
        <v>0</v>
      </c>
      <c r="I51" s="117">
        <v>0</v>
      </c>
      <c r="J51" s="117">
        <f t="shared" si="3"/>
        <v>2</v>
      </c>
      <c r="K51" s="117">
        <v>0</v>
      </c>
      <c r="L51" s="117">
        <v>2</v>
      </c>
      <c r="M51" s="117">
        <v>0</v>
      </c>
      <c r="N51" s="117">
        <v>0</v>
      </c>
      <c r="O51" s="117">
        <v>0</v>
      </c>
      <c r="P51" s="117">
        <v>0</v>
      </c>
      <c r="Q51" s="117">
        <v>2</v>
      </c>
      <c r="R51" s="117">
        <v>0</v>
      </c>
      <c r="S51" s="117">
        <v>2</v>
      </c>
      <c r="T51" s="117">
        <v>0</v>
      </c>
      <c r="U51" s="117">
        <v>0</v>
      </c>
      <c r="V51" s="117">
        <v>0</v>
      </c>
      <c r="W51" s="117">
        <v>0</v>
      </c>
      <c r="X51" s="117">
        <f t="shared" si="4"/>
        <v>2</v>
      </c>
      <c r="Y51" s="117">
        <v>0</v>
      </c>
      <c r="Z51" s="117">
        <v>2</v>
      </c>
      <c r="AA51" s="117">
        <v>0</v>
      </c>
      <c r="AB51" s="117">
        <f t="shared" si="5"/>
        <v>0</v>
      </c>
      <c r="AC51" s="117">
        <f t="shared" si="6"/>
        <v>0</v>
      </c>
      <c r="AD51" s="117">
        <f t="shared" si="7"/>
        <v>0</v>
      </c>
      <c r="AE51" s="117">
        <f t="shared" si="8"/>
        <v>0</v>
      </c>
      <c r="AF51" s="116"/>
    </row>
    <row r="52" spans="1:32" s="2" customFormat="1" ht="27.75" customHeight="1">
      <c r="A52" s="24">
        <v>25</v>
      </c>
      <c r="B52" s="25" t="s">
        <v>238</v>
      </c>
      <c r="C52" s="117">
        <f t="shared" si="1"/>
        <v>2</v>
      </c>
      <c r="D52" s="117">
        <v>1</v>
      </c>
      <c r="E52" s="117">
        <v>1</v>
      </c>
      <c r="F52" s="117">
        <v>0</v>
      </c>
      <c r="G52" s="117">
        <v>0</v>
      </c>
      <c r="H52" s="117">
        <v>0</v>
      </c>
      <c r="I52" s="117">
        <v>0</v>
      </c>
      <c r="J52" s="117">
        <f t="shared" si="3"/>
        <v>2</v>
      </c>
      <c r="K52" s="117">
        <v>1</v>
      </c>
      <c r="L52" s="117">
        <v>1</v>
      </c>
      <c r="M52" s="117">
        <v>0</v>
      </c>
      <c r="N52" s="117">
        <v>0</v>
      </c>
      <c r="O52" s="117">
        <v>0</v>
      </c>
      <c r="P52" s="117">
        <v>0</v>
      </c>
      <c r="Q52" s="117">
        <v>2</v>
      </c>
      <c r="R52" s="117">
        <v>1</v>
      </c>
      <c r="S52" s="117">
        <v>1</v>
      </c>
      <c r="T52" s="117">
        <v>0</v>
      </c>
      <c r="U52" s="117">
        <v>0</v>
      </c>
      <c r="V52" s="117">
        <v>0</v>
      </c>
      <c r="W52" s="117">
        <v>0</v>
      </c>
      <c r="X52" s="117">
        <f t="shared" si="4"/>
        <v>2</v>
      </c>
      <c r="Y52" s="117">
        <v>1</v>
      </c>
      <c r="Z52" s="117">
        <v>1</v>
      </c>
      <c r="AA52" s="117">
        <v>0</v>
      </c>
      <c r="AB52" s="117">
        <f t="shared" si="5"/>
        <v>0</v>
      </c>
      <c r="AC52" s="117">
        <f t="shared" si="6"/>
        <v>0</v>
      </c>
      <c r="AD52" s="117">
        <f t="shared" si="7"/>
        <v>0</v>
      </c>
      <c r="AE52" s="117">
        <f t="shared" si="8"/>
        <v>0</v>
      </c>
      <c r="AF52" s="116"/>
    </row>
    <row r="53" spans="1:32" ht="27.75" customHeight="1">
      <c r="A53" s="107">
        <v>26</v>
      </c>
      <c r="B53" s="72" t="s">
        <v>239</v>
      </c>
      <c r="C53" s="117">
        <f t="shared" si="1"/>
        <v>0</v>
      </c>
      <c r="D53" s="117">
        <v>0</v>
      </c>
      <c r="E53" s="117">
        <v>0</v>
      </c>
      <c r="F53" s="117">
        <v>0</v>
      </c>
      <c r="G53" s="117">
        <v>0</v>
      </c>
      <c r="H53" s="117">
        <v>0</v>
      </c>
      <c r="I53" s="117">
        <v>0</v>
      </c>
      <c r="J53" s="117">
        <f t="shared" si="3"/>
        <v>0</v>
      </c>
      <c r="K53" s="117">
        <v>0</v>
      </c>
      <c r="L53" s="117">
        <v>0</v>
      </c>
      <c r="M53" s="117">
        <v>0</v>
      </c>
      <c r="N53" s="117">
        <v>0</v>
      </c>
      <c r="O53" s="117">
        <v>0</v>
      </c>
      <c r="P53" s="117">
        <v>0</v>
      </c>
      <c r="Q53" s="117">
        <v>0</v>
      </c>
      <c r="R53" s="117">
        <v>0</v>
      </c>
      <c r="S53" s="117">
        <v>0</v>
      </c>
      <c r="T53" s="117">
        <v>0</v>
      </c>
      <c r="U53" s="117">
        <v>0</v>
      </c>
      <c r="V53" s="117">
        <v>0</v>
      </c>
      <c r="W53" s="117">
        <v>0</v>
      </c>
      <c r="X53" s="117">
        <f t="shared" si="4"/>
        <v>0</v>
      </c>
      <c r="Y53" s="117">
        <v>0</v>
      </c>
      <c r="Z53" s="117">
        <v>0</v>
      </c>
      <c r="AA53" s="117">
        <v>0</v>
      </c>
      <c r="AB53" s="117">
        <f t="shared" si="5"/>
        <v>0</v>
      </c>
      <c r="AC53" s="117">
        <f t="shared" si="6"/>
        <v>0</v>
      </c>
      <c r="AD53" s="117">
        <f t="shared" si="7"/>
        <v>0</v>
      </c>
      <c r="AE53" s="117">
        <f t="shared" si="8"/>
        <v>0</v>
      </c>
      <c r="AF53" s="116"/>
    </row>
    <row r="54" spans="1:32" ht="27.75" customHeight="1">
      <c r="A54" s="107">
        <v>27</v>
      </c>
      <c r="B54" s="72" t="s">
        <v>240</v>
      </c>
      <c r="C54" s="117">
        <f t="shared" si="1"/>
        <v>1</v>
      </c>
      <c r="D54" s="117">
        <v>0</v>
      </c>
      <c r="E54" s="117">
        <v>1</v>
      </c>
      <c r="F54" s="117">
        <v>0</v>
      </c>
      <c r="G54" s="117">
        <v>0</v>
      </c>
      <c r="H54" s="117">
        <v>0</v>
      </c>
      <c r="I54" s="117">
        <v>0</v>
      </c>
      <c r="J54" s="117">
        <f t="shared" si="3"/>
        <v>0</v>
      </c>
      <c r="K54" s="117">
        <v>0</v>
      </c>
      <c r="L54" s="117">
        <v>0</v>
      </c>
      <c r="M54" s="117">
        <v>0</v>
      </c>
      <c r="N54" s="117">
        <v>0</v>
      </c>
      <c r="O54" s="117">
        <v>0</v>
      </c>
      <c r="P54" s="117">
        <v>0</v>
      </c>
      <c r="Q54" s="117">
        <v>1</v>
      </c>
      <c r="R54" s="117">
        <v>0</v>
      </c>
      <c r="S54" s="117">
        <v>1</v>
      </c>
      <c r="T54" s="117">
        <v>0</v>
      </c>
      <c r="U54" s="117">
        <v>0</v>
      </c>
      <c r="V54" s="117">
        <v>0</v>
      </c>
      <c r="W54" s="117">
        <v>0</v>
      </c>
      <c r="X54" s="117">
        <f t="shared" si="4"/>
        <v>1</v>
      </c>
      <c r="Y54" s="117">
        <v>0</v>
      </c>
      <c r="Z54" s="117">
        <v>1</v>
      </c>
      <c r="AA54" s="117">
        <v>0</v>
      </c>
      <c r="AB54" s="117">
        <f t="shared" si="5"/>
        <v>0</v>
      </c>
      <c r="AC54" s="117">
        <f t="shared" si="6"/>
        <v>0</v>
      </c>
      <c r="AD54" s="117">
        <f t="shared" si="7"/>
        <v>0</v>
      </c>
      <c r="AE54" s="117">
        <f t="shared" si="8"/>
        <v>0</v>
      </c>
      <c r="AF54" s="116"/>
    </row>
    <row r="55" spans="1:32" ht="27.75" customHeight="1">
      <c r="A55" s="113">
        <v>28</v>
      </c>
      <c r="B55" s="114" t="s">
        <v>241</v>
      </c>
      <c r="C55" s="117">
        <f t="shared" si="1"/>
        <v>1</v>
      </c>
      <c r="D55" s="117">
        <v>0</v>
      </c>
      <c r="E55" s="120">
        <v>1</v>
      </c>
      <c r="F55" s="117">
        <v>0</v>
      </c>
      <c r="G55" s="117">
        <v>0</v>
      </c>
      <c r="H55" s="117">
        <v>0</v>
      </c>
      <c r="I55" s="117">
        <v>0</v>
      </c>
      <c r="J55" s="117">
        <f t="shared" si="3"/>
        <v>1</v>
      </c>
      <c r="K55" s="120">
        <v>0</v>
      </c>
      <c r="L55" s="120">
        <v>1</v>
      </c>
      <c r="M55" s="117">
        <v>0</v>
      </c>
      <c r="N55" s="117">
        <v>0</v>
      </c>
      <c r="O55" s="117">
        <v>0</v>
      </c>
      <c r="P55" s="117">
        <v>0</v>
      </c>
      <c r="Q55" s="120">
        <v>1</v>
      </c>
      <c r="R55" s="120">
        <v>0</v>
      </c>
      <c r="S55" s="120">
        <v>1</v>
      </c>
      <c r="T55" s="117">
        <v>0</v>
      </c>
      <c r="U55" s="117">
        <v>0</v>
      </c>
      <c r="V55" s="117">
        <v>0</v>
      </c>
      <c r="W55" s="117">
        <v>0</v>
      </c>
      <c r="X55" s="117">
        <f t="shared" si="4"/>
        <v>1</v>
      </c>
      <c r="Y55" s="120">
        <v>0</v>
      </c>
      <c r="Z55" s="120">
        <v>1</v>
      </c>
      <c r="AA55" s="117">
        <v>0</v>
      </c>
      <c r="AB55" s="117">
        <f t="shared" si="5"/>
        <v>0</v>
      </c>
      <c r="AC55" s="117">
        <f t="shared" si="6"/>
        <v>0</v>
      </c>
      <c r="AD55" s="117">
        <f t="shared" si="7"/>
        <v>0</v>
      </c>
      <c r="AE55" s="117">
        <f t="shared" si="8"/>
        <v>0</v>
      </c>
      <c r="AF55" s="116"/>
    </row>
    <row r="56" spans="1:32" ht="27.75" customHeight="1">
      <c r="A56" s="107">
        <v>29</v>
      </c>
      <c r="B56" s="72" t="s">
        <v>242</v>
      </c>
      <c r="C56" s="117">
        <f t="shared" si="1"/>
        <v>1</v>
      </c>
      <c r="D56" s="117">
        <v>0</v>
      </c>
      <c r="E56" s="117">
        <v>1</v>
      </c>
      <c r="F56" s="117">
        <v>0</v>
      </c>
      <c r="G56" s="117">
        <v>0</v>
      </c>
      <c r="H56" s="117">
        <v>0</v>
      </c>
      <c r="I56" s="117">
        <v>0</v>
      </c>
      <c r="J56" s="117">
        <f t="shared" si="3"/>
        <v>0</v>
      </c>
      <c r="K56" s="117">
        <v>0</v>
      </c>
      <c r="L56" s="117">
        <v>0</v>
      </c>
      <c r="M56" s="117">
        <v>0</v>
      </c>
      <c r="N56" s="117">
        <v>0</v>
      </c>
      <c r="O56" s="117">
        <v>0</v>
      </c>
      <c r="P56" s="117">
        <v>0</v>
      </c>
      <c r="Q56" s="117">
        <v>1</v>
      </c>
      <c r="R56" s="117">
        <v>0</v>
      </c>
      <c r="S56" s="117">
        <v>1</v>
      </c>
      <c r="T56" s="117">
        <v>0</v>
      </c>
      <c r="U56" s="117">
        <v>0</v>
      </c>
      <c r="V56" s="117">
        <v>0</v>
      </c>
      <c r="W56" s="117">
        <v>0</v>
      </c>
      <c r="X56" s="117">
        <f t="shared" si="4"/>
        <v>1</v>
      </c>
      <c r="Y56" s="117">
        <v>0</v>
      </c>
      <c r="Z56" s="117">
        <v>1</v>
      </c>
      <c r="AA56" s="117">
        <v>0</v>
      </c>
      <c r="AB56" s="117">
        <f t="shared" si="5"/>
        <v>0</v>
      </c>
      <c r="AC56" s="117">
        <f t="shared" si="6"/>
        <v>0</v>
      </c>
      <c r="AD56" s="117">
        <f t="shared" si="7"/>
        <v>0</v>
      </c>
      <c r="AE56" s="117">
        <f t="shared" si="8"/>
        <v>0</v>
      </c>
      <c r="AF56" s="116"/>
    </row>
    <row r="57" spans="1:32" ht="27.75" customHeight="1">
      <c r="A57" s="107">
        <v>30</v>
      </c>
      <c r="B57" s="72" t="s">
        <v>243</v>
      </c>
      <c r="C57" s="117">
        <f t="shared" si="1"/>
        <v>1</v>
      </c>
      <c r="D57" s="117">
        <v>0</v>
      </c>
      <c r="E57" s="117">
        <v>1</v>
      </c>
      <c r="F57" s="117">
        <v>0</v>
      </c>
      <c r="G57" s="117">
        <v>0</v>
      </c>
      <c r="H57" s="117">
        <v>0</v>
      </c>
      <c r="I57" s="117">
        <v>0</v>
      </c>
      <c r="J57" s="117">
        <f t="shared" si="3"/>
        <v>1</v>
      </c>
      <c r="K57" s="117">
        <v>0</v>
      </c>
      <c r="L57" s="117">
        <v>1</v>
      </c>
      <c r="M57" s="117">
        <v>0</v>
      </c>
      <c r="N57" s="117">
        <v>0</v>
      </c>
      <c r="O57" s="117">
        <v>0</v>
      </c>
      <c r="P57" s="117">
        <v>0</v>
      </c>
      <c r="Q57" s="117">
        <v>1</v>
      </c>
      <c r="R57" s="117">
        <v>0</v>
      </c>
      <c r="S57" s="117">
        <v>1</v>
      </c>
      <c r="T57" s="117">
        <v>0</v>
      </c>
      <c r="U57" s="117">
        <v>0</v>
      </c>
      <c r="V57" s="117">
        <v>0</v>
      </c>
      <c r="W57" s="117">
        <v>0</v>
      </c>
      <c r="X57" s="117">
        <f t="shared" si="4"/>
        <v>1</v>
      </c>
      <c r="Y57" s="117">
        <v>0</v>
      </c>
      <c r="Z57" s="117">
        <v>1</v>
      </c>
      <c r="AA57" s="117">
        <v>0</v>
      </c>
      <c r="AB57" s="117">
        <f t="shared" si="5"/>
        <v>0</v>
      </c>
      <c r="AC57" s="117">
        <f t="shared" si="6"/>
        <v>0</v>
      </c>
      <c r="AD57" s="117">
        <f t="shared" si="7"/>
        <v>0</v>
      </c>
      <c r="AE57" s="117">
        <f t="shared" si="8"/>
        <v>0</v>
      </c>
      <c r="AF57" s="116"/>
    </row>
    <row r="58" spans="1:32" ht="27.75" customHeight="1">
      <c r="A58" s="107">
        <v>31</v>
      </c>
      <c r="B58" s="72" t="s">
        <v>244</v>
      </c>
      <c r="C58" s="117">
        <f t="shared" si="1"/>
        <v>0</v>
      </c>
      <c r="D58" s="117">
        <v>0</v>
      </c>
      <c r="E58" s="117">
        <v>0</v>
      </c>
      <c r="F58" s="117">
        <v>0</v>
      </c>
      <c r="G58" s="117">
        <v>0</v>
      </c>
      <c r="H58" s="117">
        <v>0</v>
      </c>
      <c r="I58" s="117">
        <v>0</v>
      </c>
      <c r="J58" s="117">
        <f t="shared" si="3"/>
        <v>0</v>
      </c>
      <c r="K58" s="117">
        <v>0</v>
      </c>
      <c r="L58" s="117">
        <v>0</v>
      </c>
      <c r="M58" s="117">
        <v>0</v>
      </c>
      <c r="N58" s="117">
        <v>0</v>
      </c>
      <c r="O58" s="117">
        <v>0</v>
      </c>
      <c r="P58" s="117">
        <v>0</v>
      </c>
      <c r="Q58" s="117">
        <v>1</v>
      </c>
      <c r="R58" s="117">
        <v>1</v>
      </c>
      <c r="S58" s="117">
        <v>0</v>
      </c>
      <c r="T58" s="117">
        <v>0</v>
      </c>
      <c r="U58" s="117">
        <v>0</v>
      </c>
      <c r="V58" s="117">
        <v>0</v>
      </c>
      <c r="W58" s="117">
        <v>0</v>
      </c>
      <c r="X58" s="117">
        <f t="shared" si="4"/>
        <v>0</v>
      </c>
      <c r="Y58" s="117">
        <v>0</v>
      </c>
      <c r="Z58" s="117">
        <v>0</v>
      </c>
      <c r="AA58" s="117">
        <v>0</v>
      </c>
      <c r="AB58" s="117">
        <f t="shared" si="5"/>
        <v>0</v>
      </c>
      <c r="AC58" s="117">
        <f t="shared" si="6"/>
        <v>0</v>
      </c>
      <c r="AD58" s="117">
        <f t="shared" si="7"/>
        <v>0</v>
      </c>
      <c r="AE58" s="117">
        <f t="shared" si="8"/>
        <v>0</v>
      </c>
      <c r="AF58" s="116"/>
    </row>
    <row r="59" spans="1:32" ht="27.75" customHeight="1">
      <c r="A59" s="107">
        <v>32</v>
      </c>
      <c r="B59" s="72" t="s">
        <v>245</v>
      </c>
      <c r="C59" s="117">
        <f t="shared" si="1"/>
        <v>1</v>
      </c>
      <c r="D59" s="117">
        <v>0</v>
      </c>
      <c r="E59" s="117">
        <v>1</v>
      </c>
      <c r="F59" s="117">
        <v>0</v>
      </c>
      <c r="G59" s="117">
        <v>0</v>
      </c>
      <c r="H59" s="117">
        <v>0</v>
      </c>
      <c r="I59" s="117">
        <v>0</v>
      </c>
      <c r="J59" s="117">
        <f t="shared" si="3"/>
        <v>1</v>
      </c>
      <c r="K59" s="117">
        <v>0</v>
      </c>
      <c r="L59" s="117">
        <v>1</v>
      </c>
      <c r="M59" s="117">
        <v>0</v>
      </c>
      <c r="N59" s="117">
        <v>0</v>
      </c>
      <c r="O59" s="117">
        <v>0</v>
      </c>
      <c r="P59" s="117">
        <v>0</v>
      </c>
      <c r="Q59" s="117">
        <v>1</v>
      </c>
      <c r="R59" s="117">
        <v>0</v>
      </c>
      <c r="S59" s="117">
        <v>1</v>
      </c>
      <c r="T59" s="117">
        <v>0</v>
      </c>
      <c r="U59" s="117">
        <v>0</v>
      </c>
      <c r="V59" s="117">
        <v>0</v>
      </c>
      <c r="W59" s="117">
        <v>0</v>
      </c>
      <c r="X59" s="117">
        <f t="shared" si="4"/>
        <v>1</v>
      </c>
      <c r="Y59" s="117">
        <v>0</v>
      </c>
      <c r="Z59" s="117">
        <v>1</v>
      </c>
      <c r="AA59" s="117">
        <v>0</v>
      </c>
      <c r="AB59" s="117">
        <f t="shared" si="5"/>
        <v>0</v>
      </c>
      <c r="AC59" s="117">
        <f t="shared" si="6"/>
        <v>0</v>
      </c>
      <c r="AD59" s="117">
        <f t="shared" si="7"/>
        <v>0</v>
      </c>
      <c r="AE59" s="117">
        <f t="shared" si="8"/>
        <v>0</v>
      </c>
      <c r="AF59" s="116"/>
    </row>
    <row r="60" spans="1:32" ht="27.75" customHeight="1">
      <c r="A60" s="107">
        <v>33</v>
      </c>
      <c r="B60" s="72" t="s">
        <v>246</v>
      </c>
      <c r="C60" s="117">
        <f t="shared" si="1"/>
        <v>0</v>
      </c>
      <c r="D60" s="117">
        <v>0</v>
      </c>
      <c r="E60" s="117">
        <v>0</v>
      </c>
      <c r="F60" s="117">
        <v>0</v>
      </c>
      <c r="G60" s="117">
        <v>0</v>
      </c>
      <c r="H60" s="117">
        <v>0</v>
      </c>
      <c r="I60" s="117">
        <v>0</v>
      </c>
      <c r="J60" s="117">
        <f t="shared" si="3"/>
        <v>0</v>
      </c>
      <c r="K60" s="117">
        <v>0</v>
      </c>
      <c r="L60" s="117">
        <v>0</v>
      </c>
      <c r="M60" s="117">
        <v>0</v>
      </c>
      <c r="N60" s="117">
        <v>0</v>
      </c>
      <c r="O60" s="117">
        <v>0</v>
      </c>
      <c r="P60" s="117">
        <v>0</v>
      </c>
      <c r="Q60" s="117">
        <v>1</v>
      </c>
      <c r="R60" s="117">
        <v>0</v>
      </c>
      <c r="S60" s="117">
        <v>1</v>
      </c>
      <c r="T60" s="117">
        <v>0</v>
      </c>
      <c r="U60" s="117">
        <v>0</v>
      </c>
      <c r="V60" s="117">
        <v>0</v>
      </c>
      <c r="W60" s="117">
        <v>0</v>
      </c>
      <c r="X60" s="117">
        <f t="shared" si="4"/>
        <v>0</v>
      </c>
      <c r="Y60" s="117">
        <v>0</v>
      </c>
      <c r="Z60" s="117">
        <v>0</v>
      </c>
      <c r="AA60" s="117">
        <v>0</v>
      </c>
      <c r="AB60" s="117">
        <f t="shared" si="5"/>
        <v>0</v>
      </c>
      <c r="AC60" s="117">
        <f t="shared" si="6"/>
        <v>0</v>
      </c>
      <c r="AD60" s="117">
        <f t="shared" si="7"/>
        <v>0</v>
      </c>
      <c r="AE60" s="117">
        <f t="shared" si="8"/>
        <v>0</v>
      </c>
      <c r="AF60" s="116"/>
    </row>
    <row r="61" spans="1:32" s="2" customFormat="1" ht="27.75" customHeight="1">
      <c r="A61" s="24">
        <v>34</v>
      </c>
      <c r="B61" s="25" t="s">
        <v>247</v>
      </c>
      <c r="C61" s="117">
        <f t="shared" si="1"/>
        <v>1</v>
      </c>
      <c r="D61" s="117">
        <v>0</v>
      </c>
      <c r="E61" s="117">
        <v>1</v>
      </c>
      <c r="F61" s="117">
        <v>0</v>
      </c>
      <c r="G61" s="117">
        <v>0</v>
      </c>
      <c r="H61" s="117">
        <v>0</v>
      </c>
      <c r="I61" s="117">
        <v>0</v>
      </c>
      <c r="J61" s="117">
        <f t="shared" si="3"/>
        <v>0</v>
      </c>
      <c r="K61" s="117">
        <v>0</v>
      </c>
      <c r="L61" s="117">
        <v>0</v>
      </c>
      <c r="M61" s="117">
        <v>0</v>
      </c>
      <c r="N61" s="117">
        <v>0</v>
      </c>
      <c r="O61" s="117">
        <v>0</v>
      </c>
      <c r="P61" s="117">
        <v>0</v>
      </c>
      <c r="Q61" s="117">
        <v>1</v>
      </c>
      <c r="R61" s="117">
        <v>0</v>
      </c>
      <c r="S61" s="117">
        <v>1</v>
      </c>
      <c r="T61" s="117">
        <v>0</v>
      </c>
      <c r="U61" s="117">
        <v>0</v>
      </c>
      <c r="V61" s="117">
        <v>0</v>
      </c>
      <c r="W61" s="117">
        <v>0</v>
      </c>
      <c r="X61" s="117">
        <f t="shared" si="4"/>
        <v>1</v>
      </c>
      <c r="Y61" s="117">
        <v>0</v>
      </c>
      <c r="Z61" s="117">
        <v>1</v>
      </c>
      <c r="AA61" s="117">
        <v>0</v>
      </c>
      <c r="AB61" s="117">
        <f t="shared" si="5"/>
        <v>0</v>
      </c>
      <c r="AC61" s="117">
        <f t="shared" si="6"/>
        <v>0</v>
      </c>
      <c r="AD61" s="117">
        <f t="shared" si="7"/>
        <v>0</v>
      </c>
      <c r="AE61" s="117">
        <f t="shared" si="8"/>
        <v>0</v>
      </c>
      <c r="AF61" s="116"/>
    </row>
    <row r="62" spans="1:32" s="2" customFormat="1" ht="27.75" customHeight="1">
      <c r="A62" s="24">
        <v>35</v>
      </c>
      <c r="B62" s="25" t="s">
        <v>248</v>
      </c>
      <c r="C62" s="117">
        <f t="shared" si="1"/>
        <v>1</v>
      </c>
      <c r="D62" s="117">
        <v>0</v>
      </c>
      <c r="E62" s="117">
        <v>1</v>
      </c>
      <c r="F62" s="117">
        <v>0</v>
      </c>
      <c r="G62" s="117">
        <v>0</v>
      </c>
      <c r="H62" s="117">
        <v>0</v>
      </c>
      <c r="I62" s="117">
        <v>0</v>
      </c>
      <c r="J62" s="117">
        <f t="shared" si="3"/>
        <v>1</v>
      </c>
      <c r="K62" s="117">
        <v>0</v>
      </c>
      <c r="L62" s="117">
        <v>1</v>
      </c>
      <c r="M62" s="117">
        <v>0</v>
      </c>
      <c r="N62" s="117">
        <v>0</v>
      </c>
      <c r="O62" s="117">
        <v>0</v>
      </c>
      <c r="P62" s="117">
        <v>0</v>
      </c>
      <c r="Q62" s="117">
        <v>1</v>
      </c>
      <c r="R62" s="117">
        <v>0</v>
      </c>
      <c r="S62" s="117">
        <v>1</v>
      </c>
      <c r="T62" s="117">
        <v>0</v>
      </c>
      <c r="U62" s="117">
        <v>0</v>
      </c>
      <c r="V62" s="117">
        <v>0</v>
      </c>
      <c r="W62" s="117">
        <v>0</v>
      </c>
      <c r="X62" s="117">
        <f t="shared" si="4"/>
        <v>1</v>
      </c>
      <c r="Y62" s="117">
        <v>0</v>
      </c>
      <c r="Z62" s="117">
        <v>1</v>
      </c>
      <c r="AA62" s="117">
        <v>0</v>
      </c>
      <c r="AB62" s="117">
        <f t="shared" si="5"/>
        <v>0</v>
      </c>
      <c r="AC62" s="117">
        <f t="shared" si="6"/>
        <v>0</v>
      </c>
      <c r="AD62" s="117">
        <f t="shared" si="7"/>
        <v>0</v>
      </c>
      <c r="AE62" s="117">
        <f t="shared" si="8"/>
        <v>0</v>
      </c>
      <c r="AF62" s="116"/>
    </row>
    <row r="63" spans="1:32" s="2" customFormat="1" ht="27.75" customHeight="1">
      <c r="A63" s="24">
        <v>36</v>
      </c>
      <c r="B63" s="25" t="s">
        <v>249</v>
      </c>
      <c r="C63" s="117">
        <f t="shared" si="1"/>
        <v>1</v>
      </c>
      <c r="D63" s="117">
        <v>0</v>
      </c>
      <c r="E63" s="117">
        <v>1</v>
      </c>
      <c r="F63" s="117">
        <v>0</v>
      </c>
      <c r="G63" s="117">
        <v>0</v>
      </c>
      <c r="H63" s="117">
        <v>0</v>
      </c>
      <c r="I63" s="117">
        <v>0</v>
      </c>
      <c r="J63" s="117">
        <f t="shared" si="3"/>
        <v>1</v>
      </c>
      <c r="K63" s="117">
        <v>0</v>
      </c>
      <c r="L63" s="117">
        <v>1</v>
      </c>
      <c r="M63" s="117">
        <v>0</v>
      </c>
      <c r="N63" s="117">
        <v>0</v>
      </c>
      <c r="O63" s="117">
        <v>0</v>
      </c>
      <c r="P63" s="117">
        <v>0</v>
      </c>
      <c r="Q63" s="117">
        <v>1</v>
      </c>
      <c r="R63" s="117">
        <v>0</v>
      </c>
      <c r="S63" s="117">
        <v>1</v>
      </c>
      <c r="T63" s="117">
        <v>0</v>
      </c>
      <c r="U63" s="117">
        <v>0</v>
      </c>
      <c r="V63" s="117">
        <v>0</v>
      </c>
      <c r="W63" s="117">
        <v>0</v>
      </c>
      <c r="X63" s="117">
        <f t="shared" si="4"/>
        <v>1</v>
      </c>
      <c r="Y63" s="117">
        <v>0</v>
      </c>
      <c r="Z63" s="117">
        <v>1</v>
      </c>
      <c r="AA63" s="117">
        <v>0</v>
      </c>
      <c r="AB63" s="117">
        <f t="shared" si="5"/>
        <v>0</v>
      </c>
      <c r="AC63" s="117">
        <f t="shared" si="6"/>
        <v>0</v>
      </c>
      <c r="AD63" s="117">
        <f t="shared" si="7"/>
        <v>0</v>
      </c>
      <c r="AE63" s="117">
        <f t="shared" si="8"/>
        <v>0</v>
      </c>
      <c r="AF63" s="116"/>
    </row>
    <row r="64" spans="1:32" s="2" customFormat="1" ht="27.75" customHeight="1">
      <c r="A64" s="24">
        <v>37</v>
      </c>
      <c r="B64" s="25" t="s">
        <v>250</v>
      </c>
      <c r="C64" s="117">
        <f t="shared" si="1"/>
        <v>1</v>
      </c>
      <c r="D64" s="117">
        <v>1</v>
      </c>
      <c r="E64" s="117">
        <v>0</v>
      </c>
      <c r="F64" s="117">
        <v>0</v>
      </c>
      <c r="G64" s="117">
        <v>0</v>
      </c>
      <c r="H64" s="117">
        <v>0</v>
      </c>
      <c r="I64" s="117">
        <v>0</v>
      </c>
      <c r="J64" s="117">
        <f t="shared" si="3"/>
        <v>1</v>
      </c>
      <c r="K64" s="117">
        <v>1</v>
      </c>
      <c r="L64" s="117">
        <v>0</v>
      </c>
      <c r="M64" s="117">
        <v>0</v>
      </c>
      <c r="N64" s="117">
        <v>0</v>
      </c>
      <c r="O64" s="117">
        <v>0</v>
      </c>
      <c r="P64" s="117">
        <v>0</v>
      </c>
      <c r="Q64" s="117">
        <v>1</v>
      </c>
      <c r="R64" s="117">
        <v>1</v>
      </c>
      <c r="S64" s="117">
        <v>0</v>
      </c>
      <c r="T64" s="117">
        <v>0</v>
      </c>
      <c r="U64" s="117">
        <v>0</v>
      </c>
      <c r="V64" s="117">
        <v>0</v>
      </c>
      <c r="W64" s="117">
        <v>0</v>
      </c>
      <c r="X64" s="117">
        <f t="shared" si="4"/>
        <v>1</v>
      </c>
      <c r="Y64" s="117">
        <v>1</v>
      </c>
      <c r="Z64" s="117">
        <v>0</v>
      </c>
      <c r="AA64" s="117">
        <v>0</v>
      </c>
      <c r="AB64" s="117">
        <f t="shared" si="5"/>
        <v>0</v>
      </c>
      <c r="AC64" s="117">
        <f t="shared" si="6"/>
        <v>0</v>
      </c>
      <c r="AD64" s="117">
        <f t="shared" si="7"/>
        <v>0</v>
      </c>
      <c r="AE64" s="117">
        <f t="shared" si="8"/>
        <v>0</v>
      </c>
      <c r="AF64" s="116"/>
    </row>
    <row r="65" spans="1:32" s="2" customFormat="1" ht="27.75" customHeight="1">
      <c r="A65" s="24">
        <v>38</v>
      </c>
      <c r="B65" s="25" t="s">
        <v>251</v>
      </c>
      <c r="C65" s="117">
        <f t="shared" si="1"/>
        <v>1</v>
      </c>
      <c r="D65" s="117">
        <v>1</v>
      </c>
      <c r="E65" s="117">
        <v>0</v>
      </c>
      <c r="F65" s="117">
        <v>0</v>
      </c>
      <c r="G65" s="117">
        <v>0</v>
      </c>
      <c r="H65" s="117">
        <v>0</v>
      </c>
      <c r="I65" s="117">
        <v>0</v>
      </c>
      <c r="J65" s="117">
        <f t="shared" si="3"/>
        <v>1</v>
      </c>
      <c r="K65" s="117">
        <v>1</v>
      </c>
      <c r="L65" s="117">
        <v>0</v>
      </c>
      <c r="M65" s="117">
        <v>0</v>
      </c>
      <c r="N65" s="117">
        <v>0</v>
      </c>
      <c r="O65" s="117">
        <v>0</v>
      </c>
      <c r="P65" s="117">
        <v>0</v>
      </c>
      <c r="Q65" s="117">
        <v>1</v>
      </c>
      <c r="R65" s="117">
        <v>1</v>
      </c>
      <c r="S65" s="117">
        <v>0</v>
      </c>
      <c r="T65" s="117">
        <v>0</v>
      </c>
      <c r="U65" s="117">
        <v>0</v>
      </c>
      <c r="V65" s="117">
        <v>0</v>
      </c>
      <c r="W65" s="117">
        <v>0</v>
      </c>
      <c r="X65" s="117">
        <f t="shared" si="4"/>
        <v>1</v>
      </c>
      <c r="Y65" s="117">
        <v>1</v>
      </c>
      <c r="Z65" s="117">
        <v>0</v>
      </c>
      <c r="AA65" s="117">
        <v>0</v>
      </c>
      <c r="AB65" s="117">
        <f t="shared" si="5"/>
        <v>0</v>
      </c>
      <c r="AC65" s="117">
        <f t="shared" si="6"/>
        <v>0</v>
      </c>
      <c r="AD65" s="117">
        <f t="shared" si="7"/>
        <v>0</v>
      </c>
      <c r="AE65" s="117">
        <f t="shared" si="8"/>
        <v>0</v>
      </c>
      <c r="AF65" s="116"/>
    </row>
    <row r="66" spans="1:32" s="2" customFormat="1" ht="27.75" customHeight="1">
      <c r="A66" s="24">
        <v>39</v>
      </c>
      <c r="B66" s="25" t="s">
        <v>252</v>
      </c>
      <c r="C66" s="117">
        <f t="shared" si="1"/>
        <v>1</v>
      </c>
      <c r="D66" s="117">
        <v>1</v>
      </c>
      <c r="E66" s="117">
        <v>0</v>
      </c>
      <c r="F66" s="117">
        <v>0</v>
      </c>
      <c r="G66" s="117">
        <v>0</v>
      </c>
      <c r="H66" s="117">
        <v>0</v>
      </c>
      <c r="I66" s="117">
        <v>0</v>
      </c>
      <c r="J66" s="117">
        <f t="shared" si="3"/>
        <v>0</v>
      </c>
      <c r="K66" s="117">
        <v>0</v>
      </c>
      <c r="L66" s="117">
        <v>0</v>
      </c>
      <c r="M66" s="117">
        <v>0</v>
      </c>
      <c r="N66" s="117">
        <v>0</v>
      </c>
      <c r="O66" s="117">
        <v>0</v>
      </c>
      <c r="P66" s="117">
        <v>0</v>
      </c>
      <c r="Q66" s="117">
        <v>1</v>
      </c>
      <c r="R66" s="117">
        <v>1</v>
      </c>
      <c r="S66" s="117">
        <v>0</v>
      </c>
      <c r="T66" s="117">
        <v>0</v>
      </c>
      <c r="U66" s="117">
        <v>0</v>
      </c>
      <c r="V66" s="117">
        <v>0</v>
      </c>
      <c r="W66" s="117">
        <v>0</v>
      </c>
      <c r="X66" s="117">
        <f t="shared" si="4"/>
        <v>1</v>
      </c>
      <c r="Y66" s="117">
        <v>1</v>
      </c>
      <c r="Z66" s="117">
        <v>0</v>
      </c>
      <c r="AA66" s="117">
        <v>0</v>
      </c>
      <c r="AB66" s="117">
        <f t="shared" si="5"/>
        <v>0</v>
      </c>
      <c r="AC66" s="117">
        <f t="shared" si="6"/>
        <v>0</v>
      </c>
      <c r="AD66" s="117">
        <f t="shared" si="7"/>
        <v>0</v>
      </c>
      <c r="AE66" s="117">
        <f t="shared" si="8"/>
        <v>0</v>
      </c>
      <c r="AF66" s="116"/>
    </row>
    <row r="67" spans="1:32">
      <c r="A67" s="30"/>
      <c r="B67" s="31"/>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row>
    <row r="68" spans="1:32" ht="17.649999999999999">
      <c r="A68" s="33"/>
      <c r="B68" s="34"/>
      <c r="C68" s="35"/>
      <c r="D68" s="35"/>
      <c r="E68" s="35"/>
      <c r="F68" s="35"/>
      <c r="G68" s="35"/>
      <c r="H68" s="35"/>
      <c r="I68" s="35"/>
      <c r="J68" s="261"/>
      <c r="K68" s="35"/>
      <c r="L68" s="35"/>
      <c r="M68" s="35"/>
      <c r="N68" s="35"/>
      <c r="O68" s="35"/>
      <c r="P68" s="35"/>
      <c r="Q68" s="35"/>
      <c r="R68" s="35"/>
      <c r="S68" s="35"/>
      <c r="T68" s="35"/>
      <c r="U68" s="35"/>
      <c r="V68" s="35"/>
      <c r="W68" s="35"/>
      <c r="X68" s="261"/>
      <c r="Y68" s="35"/>
      <c r="Z68" s="35"/>
      <c r="AA68" s="35"/>
      <c r="AB68" s="35"/>
      <c r="AC68" s="35"/>
      <c r="AD68" s="35"/>
      <c r="AE68" s="35"/>
    </row>
  </sheetData>
  <mergeCells count="19">
    <mergeCell ref="X6:AA6"/>
    <mergeCell ref="B5:B7"/>
    <mergeCell ref="C6:F6"/>
    <mergeCell ref="G6:I6"/>
    <mergeCell ref="J6:M6"/>
    <mergeCell ref="N6:P6"/>
    <mergeCell ref="Q6:T6"/>
    <mergeCell ref="A1:AF1"/>
    <mergeCell ref="A2:AF2"/>
    <mergeCell ref="A3:AF3"/>
    <mergeCell ref="C5:I5"/>
    <mergeCell ref="J5:P5"/>
    <mergeCell ref="Q5:W5"/>
    <mergeCell ref="AB5:AE5"/>
    <mergeCell ref="AF5:AF7"/>
    <mergeCell ref="U6:W6"/>
    <mergeCell ref="AB6:AE6"/>
    <mergeCell ref="A5:A7"/>
    <mergeCell ref="X5:AA5"/>
  </mergeCells>
  <pageMargins left="0.5" right="0" top="0.5" bottom="0.5" header="0.3" footer="0.3"/>
  <pageSetup paperSize="9" scale="75" orientation="portrait"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S57"/>
  <sheetViews>
    <sheetView tabSelected="1" topLeftCell="A45" workbookViewId="0">
      <selection activeCell="L10" sqref="L10"/>
    </sheetView>
  </sheetViews>
  <sheetFormatPr defaultColWidth="9" defaultRowHeight="15.4"/>
  <cols>
    <col min="1" max="1" width="4.265625" style="5" customWidth="1"/>
    <col min="2" max="2" width="25.796875" style="6" customWidth="1"/>
    <col min="3" max="3" width="10.265625" style="7" customWidth="1"/>
    <col min="4" max="4" width="4.3984375" style="7" hidden="1" customWidth="1"/>
    <col min="5" max="5" width="5.73046875" style="7" hidden="1" customWidth="1"/>
    <col min="6" max="6" width="10.59765625" style="7" customWidth="1"/>
    <col min="7" max="7" width="4.3984375" style="7" hidden="1" customWidth="1"/>
    <col min="8" max="8" width="4.3984375" style="8" hidden="1" customWidth="1"/>
    <col min="9" max="9" width="8.53125" style="8" customWidth="1"/>
    <col min="10" max="10" width="4.3984375" style="8" hidden="1" customWidth="1"/>
    <col min="11" max="11" width="6.1328125" style="8" hidden="1" customWidth="1"/>
    <col min="12" max="12" width="11.1328125" style="8" customWidth="1"/>
    <col min="13" max="13" width="4.3984375" style="8" hidden="1" customWidth="1"/>
    <col min="14" max="16" width="4.73046875" style="8" hidden="1" customWidth="1"/>
    <col min="17" max="18" width="5.3984375" style="8" hidden="1" customWidth="1"/>
    <col min="19" max="19" width="4.73046875" style="8" hidden="1" customWidth="1"/>
    <col min="20" max="20" width="3.86328125" style="8" hidden="1" customWidth="1"/>
    <col min="21" max="21" width="9.3984375" style="8" customWidth="1"/>
    <col min="22" max="22" width="3.86328125" style="8" hidden="1" customWidth="1"/>
    <col min="23" max="23" width="5.3984375" style="8" hidden="1" customWidth="1"/>
    <col min="24" max="24" width="11.86328125" style="8" customWidth="1"/>
    <col min="25" max="25" width="4.86328125" style="8" hidden="1" customWidth="1"/>
    <col min="26" max="26" width="5" style="9" hidden="1" customWidth="1"/>
    <col min="27" max="27" width="14.3984375" style="9" customWidth="1"/>
    <col min="28" max="28" width="5" style="8" hidden="1" customWidth="1"/>
    <col min="29" max="29" width="20.3984375" style="10" hidden="1" customWidth="1"/>
    <col min="30" max="30" width="11.73046875" style="110" customWidth="1"/>
    <col min="31" max="31" width="6" customWidth="1"/>
    <col min="33" max="33" width="10.265625" customWidth="1"/>
  </cols>
  <sheetData>
    <row r="1" spans="1:34">
      <c r="A1" s="309" t="s">
        <v>253</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row>
    <row r="2" spans="1:34">
      <c r="A2" s="310" t="s">
        <v>430</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row>
    <row r="3" spans="1:34">
      <c r="A3" s="311" t="s">
        <v>444</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row>
    <row r="4" spans="1:34" ht="13.5" customHeight="1">
      <c r="A4" s="11"/>
      <c r="B4" s="12"/>
      <c r="C4" s="13"/>
      <c r="D4" s="13"/>
      <c r="E4" s="13"/>
      <c r="F4" s="13"/>
      <c r="G4" s="13"/>
      <c r="H4" s="14"/>
      <c r="I4" s="14"/>
      <c r="J4" s="14"/>
      <c r="K4" s="14"/>
      <c r="L4" s="14"/>
      <c r="M4" s="14"/>
      <c r="N4" s="14"/>
      <c r="O4" s="14"/>
      <c r="P4" s="14"/>
      <c r="Q4" s="14"/>
      <c r="R4" s="14"/>
      <c r="S4" s="14"/>
      <c r="T4" s="14"/>
      <c r="U4" s="14"/>
      <c r="V4" s="14"/>
      <c r="W4" s="14"/>
      <c r="X4" s="14"/>
      <c r="Y4" s="14"/>
      <c r="Z4" s="15"/>
      <c r="AA4" s="15"/>
      <c r="AB4" s="14"/>
    </row>
    <row r="5" spans="1:34" s="1" customFormat="1" ht="59.25" customHeight="1">
      <c r="A5" s="320" t="s">
        <v>1</v>
      </c>
      <c r="B5" s="320" t="s">
        <v>350</v>
      </c>
      <c r="C5" s="312" t="s">
        <v>451</v>
      </c>
      <c r="D5" s="313"/>
      <c r="E5" s="313"/>
      <c r="F5" s="314"/>
      <c r="G5" s="253"/>
      <c r="H5" s="253" t="s">
        <v>316</v>
      </c>
      <c r="I5" s="312" t="s">
        <v>452</v>
      </c>
      <c r="J5" s="313"/>
      <c r="K5" s="313"/>
      <c r="L5" s="314"/>
      <c r="M5" s="253"/>
      <c r="N5" s="253" t="s">
        <v>345</v>
      </c>
      <c r="O5" s="253"/>
      <c r="P5" s="253"/>
      <c r="Q5" s="253"/>
      <c r="R5" s="253"/>
      <c r="S5" s="253"/>
      <c r="T5" s="253" t="s">
        <v>319</v>
      </c>
      <c r="U5" s="316" t="s">
        <v>448</v>
      </c>
      <c r="V5" s="317"/>
      <c r="W5" s="317"/>
      <c r="X5" s="318"/>
      <c r="Y5" s="253"/>
      <c r="Z5" s="105" t="s">
        <v>361</v>
      </c>
      <c r="AA5" s="302" t="s">
        <v>443</v>
      </c>
      <c r="AB5" s="105" t="s">
        <v>361</v>
      </c>
      <c r="AC5" s="319" t="s">
        <v>3</v>
      </c>
      <c r="AD5" s="305" t="s">
        <v>3</v>
      </c>
    </row>
    <row r="6" spans="1:34" s="1" customFormat="1" ht="73.5" customHeight="1">
      <c r="A6" s="321"/>
      <c r="B6" s="321"/>
      <c r="C6" s="315" t="s">
        <v>55</v>
      </c>
      <c r="D6" s="104"/>
      <c r="E6" s="191"/>
      <c r="F6" s="315" t="s">
        <v>56</v>
      </c>
      <c r="G6" s="253"/>
      <c r="H6" s="253" t="s">
        <v>55</v>
      </c>
      <c r="I6" s="308" t="s">
        <v>55</v>
      </c>
      <c r="J6" s="105"/>
      <c r="K6" s="191"/>
      <c r="L6" s="308" t="s">
        <v>56</v>
      </c>
      <c r="M6" s="253"/>
      <c r="N6" s="253" t="s">
        <v>55</v>
      </c>
      <c r="O6" s="253"/>
      <c r="P6" s="253"/>
      <c r="Q6" s="253" t="s">
        <v>56</v>
      </c>
      <c r="R6" s="253"/>
      <c r="S6" s="253"/>
      <c r="T6" s="253" t="s">
        <v>55</v>
      </c>
      <c r="U6" s="308" t="s">
        <v>55</v>
      </c>
      <c r="V6" s="105"/>
      <c r="W6" s="191"/>
      <c r="X6" s="308" t="s">
        <v>56</v>
      </c>
      <c r="Y6" s="253"/>
      <c r="Z6" s="308" t="s">
        <v>56</v>
      </c>
      <c r="AA6" s="303"/>
      <c r="AB6" s="308" t="s">
        <v>56</v>
      </c>
      <c r="AC6" s="319"/>
      <c r="AD6" s="306"/>
    </row>
    <row r="7" spans="1:34" s="1" customFormat="1" ht="22.5" customHeight="1">
      <c r="A7" s="322"/>
      <c r="B7" s="322"/>
      <c r="C7" s="315"/>
      <c r="D7" s="104" t="s">
        <v>58</v>
      </c>
      <c r="E7" s="104" t="s">
        <v>4</v>
      </c>
      <c r="F7" s="315"/>
      <c r="G7" s="253"/>
      <c r="H7" s="253"/>
      <c r="I7" s="308"/>
      <c r="J7" s="105" t="s">
        <v>344</v>
      </c>
      <c r="K7" s="105" t="s">
        <v>4</v>
      </c>
      <c r="L7" s="308"/>
      <c r="M7" s="253"/>
      <c r="N7" s="253"/>
      <c r="O7" s="253"/>
      <c r="P7" s="253"/>
      <c r="Q7" s="253"/>
      <c r="R7" s="253"/>
      <c r="S7" s="253"/>
      <c r="T7" s="253"/>
      <c r="U7" s="308"/>
      <c r="V7" s="105" t="s">
        <v>344</v>
      </c>
      <c r="W7" s="105" t="s">
        <v>4</v>
      </c>
      <c r="X7" s="308"/>
      <c r="Y7" s="253"/>
      <c r="Z7" s="308"/>
      <c r="AA7" s="304"/>
      <c r="AB7" s="308"/>
      <c r="AC7" s="254"/>
      <c r="AD7" s="307"/>
    </row>
    <row r="8" spans="1:34" s="111" customFormat="1" ht="13.15">
      <c r="A8" s="255">
        <v>1</v>
      </c>
      <c r="B8" s="256">
        <v>2</v>
      </c>
      <c r="C8" s="256">
        <v>3</v>
      </c>
      <c r="D8" s="256">
        <v>5</v>
      </c>
      <c r="E8" s="256">
        <v>6</v>
      </c>
      <c r="F8" s="256">
        <v>4</v>
      </c>
      <c r="G8" s="256">
        <v>8</v>
      </c>
      <c r="H8" s="256">
        <v>9</v>
      </c>
      <c r="I8" s="256">
        <v>5</v>
      </c>
      <c r="J8" s="256">
        <v>11</v>
      </c>
      <c r="K8" s="256">
        <v>12</v>
      </c>
      <c r="L8" s="256">
        <v>6</v>
      </c>
      <c r="M8" s="256">
        <v>14</v>
      </c>
      <c r="N8" s="257">
        <v>15</v>
      </c>
      <c r="O8" s="257">
        <v>16</v>
      </c>
      <c r="P8" s="257">
        <v>17</v>
      </c>
      <c r="Q8" s="257">
        <v>18</v>
      </c>
      <c r="R8" s="257">
        <v>19</v>
      </c>
      <c r="S8" s="257">
        <v>20</v>
      </c>
      <c r="T8" s="257">
        <v>21</v>
      </c>
      <c r="U8" s="257">
        <v>7</v>
      </c>
      <c r="V8" s="257">
        <v>23</v>
      </c>
      <c r="W8" s="258">
        <v>24</v>
      </c>
      <c r="X8" s="258">
        <v>8</v>
      </c>
      <c r="Y8" s="258">
        <v>26</v>
      </c>
      <c r="Z8" s="308"/>
      <c r="AA8" s="355">
        <v>9</v>
      </c>
      <c r="AB8" s="308"/>
      <c r="AC8" s="258">
        <v>30</v>
      </c>
      <c r="AD8" s="259">
        <v>10</v>
      </c>
    </row>
    <row r="9" spans="1:34" s="2" customFormat="1" ht="18.75" customHeight="1">
      <c r="A9" s="180"/>
      <c r="B9" s="181" t="s">
        <v>254</v>
      </c>
      <c r="C9" s="208">
        <v>0</v>
      </c>
      <c r="D9" s="208">
        <v>0</v>
      </c>
      <c r="E9" s="208">
        <f>SUM(E10:E55)</f>
        <v>3711</v>
      </c>
      <c r="F9" s="208">
        <f>SUM(F10:F55)</f>
        <v>3678</v>
      </c>
      <c r="G9" s="208">
        <f>SUM(G10:G55)</f>
        <v>33</v>
      </c>
      <c r="H9" s="208">
        <f t="shared" ref="H9:S9" si="0">SUM(H10:H54)</f>
        <v>0</v>
      </c>
      <c r="I9" s="208">
        <f t="shared" si="0"/>
        <v>0</v>
      </c>
      <c r="J9" s="208">
        <f t="shared" si="0"/>
        <v>0</v>
      </c>
      <c r="K9" s="208">
        <f t="shared" si="0"/>
        <v>2866</v>
      </c>
      <c r="L9" s="208">
        <f t="shared" si="0"/>
        <v>2835</v>
      </c>
      <c r="M9" s="208">
        <f t="shared" si="0"/>
        <v>31</v>
      </c>
      <c r="N9" s="208">
        <f t="shared" si="0"/>
        <v>0</v>
      </c>
      <c r="O9" s="208">
        <f t="shared" si="0"/>
        <v>0</v>
      </c>
      <c r="P9" s="208">
        <f t="shared" si="0"/>
        <v>0</v>
      </c>
      <c r="Q9" s="208">
        <f t="shared" si="0"/>
        <v>3042</v>
      </c>
      <c r="R9" s="208">
        <f t="shared" si="0"/>
        <v>3015</v>
      </c>
      <c r="S9" s="208">
        <f t="shared" si="0"/>
        <v>27</v>
      </c>
      <c r="T9" s="208">
        <f t="shared" ref="T9:Y9" si="1">SUM(T10:T55)</f>
        <v>0</v>
      </c>
      <c r="U9" s="208">
        <f t="shared" si="1"/>
        <v>0</v>
      </c>
      <c r="V9" s="208">
        <f t="shared" si="1"/>
        <v>0</v>
      </c>
      <c r="W9" s="208">
        <f t="shared" si="1"/>
        <v>2877</v>
      </c>
      <c r="X9" s="208">
        <f>SUM(X10:X55)</f>
        <v>2850</v>
      </c>
      <c r="Y9" s="208">
        <f t="shared" si="1"/>
        <v>25</v>
      </c>
      <c r="Z9" s="208">
        <f>W9-E9</f>
        <v>-834</v>
      </c>
      <c r="AA9" s="208">
        <f>X9-F9</f>
        <v>-828</v>
      </c>
      <c r="AB9" s="189">
        <f>Y9-G9</f>
        <v>-8</v>
      </c>
      <c r="AC9" s="190" t="s">
        <v>377</v>
      </c>
      <c r="AD9" s="204"/>
    </row>
    <row r="10" spans="1:34" ht="32.25" customHeight="1">
      <c r="A10" s="187">
        <v>1</v>
      </c>
      <c r="B10" s="344" t="s">
        <v>255</v>
      </c>
      <c r="C10" s="136">
        <v>0</v>
      </c>
      <c r="D10" s="136">
        <v>0</v>
      </c>
      <c r="E10" s="136">
        <v>1120</v>
      </c>
      <c r="F10" s="136">
        <v>1109</v>
      </c>
      <c r="G10" s="136">
        <v>11</v>
      </c>
      <c r="H10" s="136">
        <v>0</v>
      </c>
      <c r="I10" s="136">
        <v>0</v>
      </c>
      <c r="J10" s="136">
        <v>0</v>
      </c>
      <c r="K10" s="136">
        <v>684</v>
      </c>
      <c r="L10" s="136">
        <v>675</v>
      </c>
      <c r="M10" s="136">
        <v>9</v>
      </c>
      <c r="N10" s="136">
        <v>0</v>
      </c>
      <c r="O10" s="136">
        <v>0</v>
      </c>
      <c r="P10" s="136">
        <v>0</v>
      </c>
      <c r="Q10" s="136">
        <v>1272</v>
      </c>
      <c r="R10" s="136">
        <v>1263</v>
      </c>
      <c r="S10" s="136">
        <v>9</v>
      </c>
      <c r="T10" s="136">
        <v>0</v>
      </c>
      <c r="U10" s="136">
        <v>0</v>
      </c>
      <c r="V10" s="136">
        <v>0</v>
      </c>
      <c r="W10" s="136">
        <v>1120</v>
      </c>
      <c r="X10" s="136">
        <v>1109</v>
      </c>
      <c r="Y10" s="136">
        <v>9</v>
      </c>
      <c r="Z10" s="136">
        <f t="shared" ref="Z10:Z55" si="2">W10-E10</f>
        <v>0</v>
      </c>
      <c r="AA10" s="136">
        <f>X10-F10</f>
        <v>0</v>
      </c>
      <c r="AB10" s="139">
        <f>Y10-G10</f>
        <v>-2</v>
      </c>
      <c r="AC10" s="191" t="s">
        <v>351</v>
      </c>
      <c r="AD10" s="209"/>
    </row>
    <row r="11" spans="1:34" s="2" customFormat="1" ht="35.25" customHeight="1">
      <c r="A11" s="103">
        <v>2</v>
      </c>
      <c r="B11" s="345" t="s">
        <v>256</v>
      </c>
      <c r="C11" s="135">
        <v>0</v>
      </c>
      <c r="D11" s="135">
        <v>0</v>
      </c>
      <c r="E11" s="136">
        <v>176</v>
      </c>
      <c r="F11" s="136">
        <v>175</v>
      </c>
      <c r="G11" s="136">
        <v>1</v>
      </c>
      <c r="H11" s="140">
        <v>0</v>
      </c>
      <c r="I11" s="140">
        <v>0</v>
      </c>
      <c r="J11" s="140">
        <v>0</v>
      </c>
      <c r="K11" s="136">
        <v>158</v>
      </c>
      <c r="L11" s="136">
        <v>157</v>
      </c>
      <c r="M11" s="136">
        <v>1</v>
      </c>
      <c r="N11" s="138">
        <v>0</v>
      </c>
      <c r="O11" s="138">
        <v>0</v>
      </c>
      <c r="P11" s="139">
        <v>0</v>
      </c>
      <c r="Q11" s="138">
        <v>225</v>
      </c>
      <c r="R11" s="138">
        <v>222</v>
      </c>
      <c r="S11" s="138">
        <v>3</v>
      </c>
      <c r="T11" s="139">
        <v>0</v>
      </c>
      <c r="U11" s="139">
        <v>0</v>
      </c>
      <c r="V11" s="139">
        <v>0</v>
      </c>
      <c r="W11" s="138">
        <f>X11+Y11</f>
        <v>206</v>
      </c>
      <c r="X11" s="138">
        <v>205</v>
      </c>
      <c r="Y11" s="138">
        <v>1</v>
      </c>
      <c r="Z11" s="139">
        <f t="shared" si="2"/>
        <v>30</v>
      </c>
      <c r="AA11" s="139">
        <f t="shared" ref="AA11:AA55" si="3">X11-F11</f>
        <v>30</v>
      </c>
      <c r="AB11" s="139">
        <f t="shared" ref="AB11:AB55" si="4">Y11-G11</f>
        <v>0</v>
      </c>
      <c r="AC11" s="191" t="s">
        <v>399</v>
      </c>
      <c r="AD11" s="205"/>
    </row>
    <row r="12" spans="1:34" s="2" customFormat="1" ht="32.25" customHeight="1">
      <c r="A12" s="103">
        <v>3</v>
      </c>
      <c r="B12" s="345" t="s">
        <v>257</v>
      </c>
      <c r="C12" s="135">
        <v>0</v>
      </c>
      <c r="D12" s="135">
        <v>0</v>
      </c>
      <c r="E12" s="136">
        <v>165</v>
      </c>
      <c r="F12" s="136">
        <v>163</v>
      </c>
      <c r="G12" s="136">
        <v>2</v>
      </c>
      <c r="H12" s="140">
        <v>0</v>
      </c>
      <c r="I12" s="140">
        <v>0</v>
      </c>
      <c r="J12" s="140">
        <v>0</v>
      </c>
      <c r="K12" s="136">
        <v>165</v>
      </c>
      <c r="L12" s="136">
        <v>163</v>
      </c>
      <c r="M12" s="136">
        <v>2</v>
      </c>
      <c r="N12" s="138">
        <v>0</v>
      </c>
      <c r="O12" s="138">
        <v>0</v>
      </c>
      <c r="P12" s="139">
        <v>0</v>
      </c>
      <c r="Q12" s="138">
        <v>195</v>
      </c>
      <c r="R12" s="138">
        <v>193</v>
      </c>
      <c r="S12" s="138">
        <v>2</v>
      </c>
      <c r="T12" s="139">
        <v>0</v>
      </c>
      <c r="U12" s="139">
        <v>0</v>
      </c>
      <c r="V12" s="139">
        <v>0</v>
      </c>
      <c r="W12" s="138">
        <f t="shared" ref="W12:W54" si="5">X12+Y12</f>
        <v>195</v>
      </c>
      <c r="X12" s="138">
        <v>193</v>
      </c>
      <c r="Y12" s="138">
        <v>2</v>
      </c>
      <c r="Z12" s="139">
        <f t="shared" si="2"/>
        <v>30</v>
      </c>
      <c r="AA12" s="139">
        <f t="shared" si="3"/>
        <v>30</v>
      </c>
      <c r="AB12" s="139">
        <f t="shared" si="4"/>
        <v>0</v>
      </c>
      <c r="AC12" s="191" t="s">
        <v>352</v>
      </c>
      <c r="AD12" s="205"/>
    </row>
    <row r="13" spans="1:34" s="2" customFormat="1" ht="22.5" customHeight="1">
      <c r="A13" s="103">
        <v>4</v>
      </c>
      <c r="B13" s="345" t="s">
        <v>258</v>
      </c>
      <c r="C13" s="135">
        <v>0</v>
      </c>
      <c r="D13" s="135">
        <v>0</v>
      </c>
      <c r="E13" s="136">
        <v>35</v>
      </c>
      <c r="F13" s="136">
        <v>34</v>
      </c>
      <c r="G13" s="136">
        <v>1</v>
      </c>
      <c r="H13" s="140">
        <v>0</v>
      </c>
      <c r="I13" s="140">
        <v>0</v>
      </c>
      <c r="J13" s="140">
        <v>0</v>
      </c>
      <c r="K13" s="136">
        <v>35</v>
      </c>
      <c r="L13" s="136">
        <v>34</v>
      </c>
      <c r="M13" s="136">
        <v>1</v>
      </c>
      <c r="N13" s="138">
        <v>0</v>
      </c>
      <c r="O13" s="138">
        <v>0</v>
      </c>
      <c r="P13" s="139">
        <v>0</v>
      </c>
      <c r="Q13" s="138">
        <v>35</v>
      </c>
      <c r="R13" s="138">
        <v>34</v>
      </c>
      <c r="S13" s="138">
        <v>1</v>
      </c>
      <c r="T13" s="139">
        <v>0</v>
      </c>
      <c r="U13" s="139">
        <v>0</v>
      </c>
      <c r="V13" s="139">
        <v>0</v>
      </c>
      <c r="W13" s="138">
        <f t="shared" si="5"/>
        <v>35</v>
      </c>
      <c r="X13" s="138">
        <v>34</v>
      </c>
      <c r="Y13" s="138">
        <v>1</v>
      </c>
      <c r="Z13" s="139">
        <f t="shared" si="2"/>
        <v>0</v>
      </c>
      <c r="AA13" s="139">
        <f t="shared" si="3"/>
        <v>0</v>
      </c>
      <c r="AB13" s="139">
        <f t="shared" si="4"/>
        <v>0</v>
      </c>
      <c r="AC13" s="105"/>
      <c r="AD13" s="204"/>
    </row>
    <row r="14" spans="1:34" ht="22.5" customHeight="1">
      <c r="A14" s="103">
        <v>5</v>
      </c>
      <c r="B14" s="344" t="s">
        <v>259</v>
      </c>
      <c r="C14" s="135">
        <v>0</v>
      </c>
      <c r="D14" s="135">
        <v>0</v>
      </c>
      <c r="E14" s="138">
        <v>312</v>
      </c>
      <c r="F14" s="138">
        <v>309</v>
      </c>
      <c r="G14" s="138">
        <v>3</v>
      </c>
      <c r="H14" s="140">
        <v>0</v>
      </c>
      <c r="I14" s="140">
        <v>0</v>
      </c>
      <c r="J14" s="140">
        <v>0</v>
      </c>
      <c r="K14" s="138">
        <f>L14+M14</f>
        <v>294</v>
      </c>
      <c r="L14" s="138">
        <v>291</v>
      </c>
      <c r="M14" s="138">
        <v>3</v>
      </c>
      <c r="N14" s="138">
        <v>0</v>
      </c>
      <c r="O14" s="138">
        <v>0</v>
      </c>
      <c r="P14" s="139">
        <v>0</v>
      </c>
      <c r="Q14" s="138">
        <v>312</v>
      </c>
      <c r="R14" s="138">
        <v>309</v>
      </c>
      <c r="S14" s="138">
        <v>3</v>
      </c>
      <c r="T14" s="139">
        <v>0</v>
      </c>
      <c r="U14" s="139">
        <v>0</v>
      </c>
      <c r="V14" s="139">
        <v>0</v>
      </c>
      <c r="W14" s="138">
        <f t="shared" si="5"/>
        <v>312</v>
      </c>
      <c r="X14" s="138">
        <v>309</v>
      </c>
      <c r="Y14" s="138">
        <v>3</v>
      </c>
      <c r="Z14" s="139">
        <f t="shared" si="2"/>
        <v>0</v>
      </c>
      <c r="AA14" s="139">
        <f t="shared" si="3"/>
        <v>0</v>
      </c>
      <c r="AB14" s="139">
        <f t="shared" si="4"/>
        <v>0</v>
      </c>
      <c r="AC14" s="105"/>
      <c r="AD14" s="206"/>
      <c r="AH14" s="108"/>
    </row>
    <row r="15" spans="1:34" ht="22.5" customHeight="1">
      <c r="A15" s="103">
        <v>6</v>
      </c>
      <c r="B15" s="346" t="s">
        <v>371</v>
      </c>
      <c r="C15" s="138">
        <v>0</v>
      </c>
      <c r="D15" s="138">
        <v>0</v>
      </c>
      <c r="E15" s="147">
        <v>212</v>
      </c>
      <c r="F15" s="147">
        <v>210</v>
      </c>
      <c r="G15" s="147">
        <v>2</v>
      </c>
      <c r="H15" s="138">
        <v>0</v>
      </c>
      <c r="I15" s="138">
        <v>0</v>
      </c>
      <c r="J15" s="138">
        <v>0</v>
      </c>
      <c r="K15" s="138">
        <f t="shared" ref="K15:K54" si="6">L15+M15</f>
        <v>184</v>
      </c>
      <c r="L15" s="147">
        <v>182</v>
      </c>
      <c r="M15" s="147">
        <v>2</v>
      </c>
      <c r="N15" s="147"/>
      <c r="O15" s="147"/>
      <c r="P15" s="147"/>
      <c r="Q15" s="147"/>
      <c r="R15" s="147"/>
      <c r="S15" s="147"/>
      <c r="T15" s="139">
        <v>0</v>
      </c>
      <c r="U15" s="139">
        <v>0</v>
      </c>
      <c r="V15" s="139">
        <v>0</v>
      </c>
      <c r="W15" s="138">
        <f t="shared" si="5"/>
        <v>0</v>
      </c>
      <c r="X15" s="139">
        <v>0</v>
      </c>
      <c r="Y15" s="139">
        <v>0</v>
      </c>
      <c r="Z15" s="139">
        <f t="shared" si="2"/>
        <v>-212</v>
      </c>
      <c r="AA15" s="139">
        <f t="shared" si="3"/>
        <v>-210</v>
      </c>
      <c r="AB15" s="139">
        <f t="shared" si="4"/>
        <v>-2</v>
      </c>
      <c r="AC15" s="148"/>
      <c r="AD15" s="148"/>
      <c r="AH15" s="108"/>
    </row>
    <row r="16" spans="1:34" ht="22.5" customHeight="1">
      <c r="A16" s="103">
        <v>7</v>
      </c>
      <c r="B16" s="347" t="s">
        <v>372</v>
      </c>
      <c r="C16" s="138">
        <v>0</v>
      </c>
      <c r="D16" s="138">
        <v>0</v>
      </c>
      <c r="E16" s="147">
        <v>175</v>
      </c>
      <c r="F16" s="147">
        <v>174</v>
      </c>
      <c r="G16" s="147">
        <v>1</v>
      </c>
      <c r="H16" s="138">
        <v>0</v>
      </c>
      <c r="I16" s="138">
        <v>0</v>
      </c>
      <c r="J16" s="138">
        <v>0</v>
      </c>
      <c r="K16" s="138">
        <f t="shared" si="6"/>
        <v>129</v>
      </c>
      <c r="L16" s="147">
        <v>128</v>
      </c>
      <c r="M16" s="147">
        <v>1</v>
      </c>
      <c r="N16" s="147"/>
      <c r="O16" s="147"/>
      <c r="P16" s="147"/>
      <c r="Q16" s="147"/>
      <c r="R16" s="147"/>
      <c r="S16" s="147"/>
      <c r="T16" s="139">
        <v>0</v>
      </c>
      <c r="U16" s="139">
        <v>0</v>
      </c>
      <c r="V16" s="139">
        <v>0</v>
      </c>
      <c r="W16" s="138">
        <f t="shared" si="5"/>
        <v>0</v>
      </c>
      <c r="X16" s="139">
        <v>0</v>
      </c>
      <c r="Y16" s="139">
        <v>0</v>
      </c>
      <c r="Z16" s="139">
        <f t="shared" si="2"/>
        <v>-175</v>
      </c>
      <c r="AA16" s="139">
        <f t="shared" si="3"/>
        <v>-174</v>
      </c>
      <c r="AB16" s="139">
        <f t="shared" si="4"/>
        <v>-1</v>
      </c>
      <c r="AC16" s="147"/>
      <c r="AD16" s="147"/>
      <c r="AH16" s="108"/>
    </row>
    <row r="17" spans="1:34" ht="22.5" customHeight="1">
      <c r="A17" s="103">
        <v>8</v>
      </c>
      <c r="B17" s="347" t="s">
        <v>373</v>
      </c>
      <c r="C17" s="138">
        <v>0</v>
      </c>
      <c r="D17" s="138">
        <v>0</v>
      </c>
      <c r="E17" s="147">
        <v>187</v>
      </c>
      <c r="F17" s="147">
        <v>185</v>
      </c>
      <c r="G17" s="147">
        <v>2</v>
      </c>
      <c r="H17" s="138">
        <v>0</v>
      </c>
      <c r="I17" s="138">
        <v>0</v>
      </c>
      <c r="J17" s="138">
        <v>0</v>
      </c>
      <c r="K17" s="138">
        <f t="shared" si="6"/>
        <v>181</v>
      </c>
      <c r="L17" s="147">
        <v>179</v>
      </c>
      <c r="M17" s="147">
        <v>2</v>
      </c>
      <c r="N17" s="147"/>
      <c r="O17" s="147"/>
      <c r="P17" s="147"/>
      <c r="Q17" s="147"/>
      <c r="R17" s="147"/>
      <c r="S17" s="147"/>
      <c r="T17" s="139">
        <v>0</v>
      </c>
      <c r="U17" s="139">
        <v>0</v>
      </c>
      <c r="V17" s="139">
        <v>0</v>
      </c>
      <c r="W17" s="138">
        <f t="shared" si="5"/>
        <v>0</v>
      </c>
      <c r="X17" s="139">
        <v>0</v>
      </c>
      <c r="Y17" s="139">
        <v>0</v>
      </c>
      <c r="Z17" s="139">
        <f t="shared" si="2"/>
        <v>-187</v>
      </c>
      <c r="AA17" s="139">
        <f t="shared" si="3"/>
        <v>-185</v>
      </c>
      <c r="AB17" s="139">
        <f t="shared" si="4"/>
        <v>-2</v>
      </c>
      <c r="AC17" s="147"/>
      <c r="AD17" s="148"/>
      <c r="AH17" s="108"/>
    </row>
    <row r="18" spans="1:34" ht="22.5" customHeight="1">
      <c r="A18" s="103">
        <v>9</v>
      </c>
      <c r="B18" s="347" t="s">
        <v>370</v>
      </c>
      <c r="C18" s="138">
        <v>0</v>
      </c>
      <c r="D18" s="138">
        <v>0</v>
      </c>
      <c r="E18" s="147">
        <v>163</v>
      </c>
      <c r="F18" s="147">
        <v>161</v>
      </c>
      <c r="G18" s="147">
        <v>2</v>
      </c>
      <c r="H18" s="138">
        <v>0</v>
      </c>
      <c r="I18" s="138">
        <v>0</v>
      </c>
      <c r="J18" s="138">
        <v>0</v>
      </c>
      <c r="K18" s="138">
        <f t="shared" si="6"/>
        <v>115</v>
      </c>
      <c r="L18" s="147">
        <v>113</v>
      </c>
      <c r="M18" s="147">
        <v>2</v>
      </c>
      <c r="N18" s="147"/>
      <c r="O18" s="147"/>
      <c r="P18" s="147"/>
      <c r="Q18" s="147"/>
      <c r="R18" s="147"/>
      <c r="S18" s="147"/>
      <c r="T18" s="139">
        <v>0</v>
      </c>
      <c r="U18" s="139">
        <v>0</v>
      </c>
      <c r="V18" s="139">
        <v>0</v>
      </c>
      <c r="W18" s="138">
        <f t="shared" si="5"/>
        <v>0</v>
      </c>
      <c r="X18" s="139">
        <v>0</v>
      </c>
      <c r="Y18" s="139">
        <v>0</v>
      </c>
      <c r="Z18" s="139">
        <f t="shared" si="2"/>
        <v>-163</v>
      </c>
      <c r="AA18" s="139">
        <f t="shared" si="3"/>
        <v>-161</v>
      </c>
      <c r="AB18" s="139">
        <f t="shared" si="4"/>
        <v>-2</v>
      </c>
      <c r="AC18" s="149"/>
      <c r="AD18" s="149"/>
      <c r="AH18" s="108"/>
    </row>
    <row r="19" spans="1:34" ht="22.5" customHeight="1">
      <c r="A19" s="103">
        <v>10</v>
      </c>
      <c r="B19" s="348" t="s">
        <v>374</v>
      </c>
      <c r="C19" s="138">
        <v>0</v>
      </c>
      <c r="D19" s="138">
        <v>0</v>
      </c>
      <c r="E19" s="150">
        <v>313</v>
      </c>
      <c r="F19" s="147">
        <v>312</v>
      </c>
      <c r="G19" s="147">
        <v>1</v>
      </c>
      <c r="H19" s="138">
        <v>0</v>
      </c>
      <c r="I19" s="138">
        <v>0</v>
      </c>
      <c r="J19" s="138">
        <v>0</v>
      </c>
      <c r="K19" s="138">
        <f t="shared" si="6"/>
        <v>281</v>
      </c>
      <c r="L19" s="147">
        <v>280</v>
      </c>
      <c r="M19" s="147">
        <v>1</v>
      </c>
      <c r="N19" s="147"/>
      <c r="O19" s="147"/>
      <c r="P19" s="150"/>
      <c r="Q19" s="150"/>
      <c r="R19" s="150"/>
      <c r="S19" s="150"/>
      <c r="T19" s="139">
        <v>0</v>
      </c>
      <c r="U19" s="139">
        <v>0</v>
      </c>
      <c r="V19" s="139">
        <v>0</v>
      </c>
      <c r="W19" s="138">
        <f t="shared" si="5"/>
        <v>0</v>
      </c>
      <c r="X19" s="139">
        <v>0</v>
      </c>
      <c r="Y19" s="139">
        <v>0</v>
      </c>
      <c r="Z19" s="139">
        <f t="shared" si="2"/>
        <v>-313</v>
      </c>
      <c r="AA19" s="139">
        <f t="shared" si="3"/>
        <v>-312</v>
      </c>
      <c r="AB19" s="139">
        <f t="shared" si="4"/>
        <v>-1</v>
      </c>
      <c r="AC19" s="151"/>
      <c r="AD19" s="151"/>
      <c r="AH19" s="108"/>
    </row>
    <row r="20" spans="1:34" s="2" customFormat="1" ht="36.75" customHeight="1">
      <c r="A20" s="103">
        <v>11</v>
      </c>
      <c r="B20" s="349" t="s">
        <v>260</v>
      </c>
      <c r="C20" s="135">
        <v>0</v>
      </c>
      <c r="D20" s="135">
        <v>0</v>
      </c>
      <c r="E20" s="137">
        <v>17</v>
      </c>
      <c r="F20" s="140">
        <v>16</v>
      </c>
      <c r="G20" s="176">
        <v>1</v>
      </c>
      <c r="H20" s="140">
        <v>0</v>
      </c>
      <c r="I20" s="140">
        <v>0</v>
      </c>
      <c r="J20" s="140">
        <v>0</v>
      </c>
      <c r="K20" s="138">
        <f t="shared" si="6"/>
        <v>17</v>
      </c>
      <c r="L20" s="140">
        <v>16</v>
      </c>
      <c r="M20" s="140">
        <v>1</v>
      </c>
      <c r="N20" s="138">
        <v>0</v>
      </c>
      <c r="O20" s="138">
        <v>0</v>
      </c>
      <c r="P20" s="139">
        <v>0</v>
      </c>
      <c r="Q20" s="139">
        <v>20</v>
      </c>
      <c r="R20" s="139">
        <v>19</v>
      </c>
      <c r="S20" s="139">
        <v>1</v>
      </c>
      <c r="T20" s="139">
        <v>0</v>
      </c>
      <c r="U20" s="139">
        <v>0</v>
      </c>
      <c r="V20" s="139">
        <v>0</v>
      </c>
      <c r="W20" s="138">
        <f t="shared" si="5"/>
        <v>20</v>
      </c>
      <c r="X20" s="139">
        <v>19</v>
      </c>
      <c r="Y20" s="139">
        <v>1</v>
      </c>
      <c r="Z20" s="139">
        <f t="shared" si="2"/>
        <v>3</v>
      </c>
      <c r="AA20" s="139">
        <f t="shared" si="3"/>
        <v>3</v>
      </c>
      <c r="AB20" s="139">
        <f t="shared" si="4"/>
        <v>0</v>
      </c>
      <c r="AC20" s="192" t="s">
        <v>353</v>
      </c>
      <c r="AD20" s="205"/>
    </row>
    <row r="21" spans="1:34" s="2" customFormat="1" ht="26.25" customHeight="1">
      <c r="A21" s="103">
        <v>12</v>
      </c>
      <c r="B21" s="349" t="s">
        <v>261</v>
      </c>
      <c r="C21" s="135">
        <v>0</v>
      </c>
      <c r="D21" s="135">
        <v>0</v>
      </c>
      <c r="E21" s="138">
        <v>24</v>
      </c>
      <c r="F21" s="138">
        <v>23</v>
      </c>
      <c r="G21" s="138">
        <v>1</v>
      </c>
      <c r="H21" s="140">
        <v>0</v>
      </c>
      <c r="I21" s="140">
        <v>0</v>
      </c>
      <c r="J21" s="140">
        <v>0</v>
      </c>
      <c r="K21" s="138">
        <f t="shared" si="6"/>
        <v>24</v>
      </c>
      <c r="L21" s="138">
        <v>23</v>
      </c>
      <c r="M21" s="138">
        <v>1</v>
      </c>
      <c r="N21" s="138">
        <v>0</v>
      </c>
      <c r="O21" s="138">
        <v>0</v>
      </c>
      <c r="P21" s="139">
        <v>0</v>
      </c>
      <c r="Q21" s="138">
        <v>24</v>
      </c>
      <c r="R21" s="138">
        <v>23</v>
      </c>
      <c r="S21" s="138">
        <v>1</v>
      </c>
      <c r="T21" s="139">
        <v>0</v>
      </c>
      <c r="U21" s="139">
        <v>0</v>
      </c>
      <c r="V21" s="139">
        <v>0</v>
      </c>
      <c r="W21" s="138">
        <f t="shared" si="5"/>
        <v>24</v>
      </c>
      <c r="X21" s="138">
        <v>23</v>
      </c>
      <c r="Y21" s="138">
        <v>1</v>
      </c>
      <c r="Z21" s="139">
        <f t="shared" si="2"/>
        <v>0</v>
      </c>
      <c r="AA21" s="139">
        <f t="shared" si="3"/>
        <v>0</v>
      </c>
      <c r="AB21" s="139">
        <f t="shared" si="4"/>
        <v>0</v>
      </c>
      <c r="AC21" s="105"/>
      <c r="AD21" s="204"/>
    </row>
    <row r="22" spans="1:34" s="100" customFormat="1" ht="48.75" customHeight="1">
      <c r="A22" s="103">
        <v>13</v>
      </c>
      <c r="B22" s="350" t="s">
        <v>262</v>
      </c>
      <c r="C22" s="135">
        <v>0</v>
      </c>
      <c r="D22" s="135">
        <v>0</v>
      </c>
      <c r="E22" s="138">
        <v>15</v>
      </c>
      <c r="F22" s="138">
        <v>14</v>
      </c>
      <c r="G22" s="138">
        <v>1</v>
      </c>
      <c r="H22" s="138">
        <v>0</v>
      </c>
      <c r="I22" s="138">
        <v>0</v>
      </c>
      <c r="J22" s="138">
        <v>0</v>
      </c>
      <c r="K22" s="138">
        <f t="shared" si="6"/>
        <v>12</v>
      </c>
      <c r="L22" s="138">
        <v>11</v>
      </c>
      <c r="M22" s="138">
        <v>1</v>
      </c>
      <c r="N22" s="138">
        <v>0</v>
      </c>
      <c r="O22" s="138">
        <v>0</v>
      </c>
      <c r="P22" s="139">
        <v>0</v>
      </c>
      <c r="Q22" s="138">
        <v>25</v>
      </c>
      <c r="R22" s="138">
        <v>24</v>
      </c>
      <c r="S22" s="138">
        <v>1</v>
      </c>
      <c r="T22" s="139">
        <v>0</v>
      </c>
      <c r="U22" s="139">
        <v>0</v>
      </c>
      <c r="V22" s="139">
        <v>0</v>
      </c>
      <c r="W22" s="138">
        <f t="shared" si="5"/>
        <v>25</v>
      </c>
      <c r="X22" s="138">
        <v>24</v>
      </c>
      <c r="Y22" s="138">
        <v>1</v>
      </c>
      <c r="Z22" s="139">
        <f t="shared" si="2"/>
        <v>10</v>
      </c>
      <c r="AA22" s="139">
        <f t="shared" si="3"/>
        <v>10</v>
      </c>
      <c r="AB22" s="139">
        <f t="shared" si="4"/>
        <v>0</v>
      </c>
      <c r="AC22" s="105" t="s">
        <v>391</v>
      </c>
      <c r="AD22" s="207"/>
    </row>
    <row r="23" spans="1:34" ht="36.75" customHeight="1">
      <c r="A23" s="187">
        <v>14</v>
      </c>
      <c r="B23" s="350" t="s">
        <v>263</v>
      </c>
      <c r="C23" s="135">
        <v>0</v>
      </c>
      <c r="D23" s="135">
        <v>0</v>
      </c>
      <c r="E23" s="138">
        <v>16</v>
      </c>
      <c r="F23" s="138">
        <v>15</v>
      </c>
      <c r="G23" s="138">
        <v>1</v>
      </c>
      <c r="H23" s="138">
        <v>0</v>
      </c>
      <c r="I23" s="138">
        <v>0</v>
      </c>
      <c r="J23" s="138">
        <v>0</v>
      </c>
      <c r="K23" s="138">
        <f t="shared" si="6"/>
        <v>8</v>
      </c>
      <c r="L23" s="138">
        <v>7</v>
      </c>
      <c r="M23" s="138">
        <v>1</v>
      </c>
      <c r="N23" s="138">
        <v>0</v>
      </c>
      <c r="O23" s="138">
        <v>0</v>
      </c>
      <c r="P23" s="139">
        <v>0</v>
      </c>
      <c r="Q23" s="138">
        <v>16</v>
      </c>
      <c r="R23" s="138">
        <v>15</v>
      </c>
      <c r="S23" s="138">
        <v>1</v>
      </c>
      <c r="T23" s="139">
        <v>0</v>
      </c>
      <c r="U23" s="139">
        <v>0</v>
      </c>
      <c r="V23" s="139">
        <v>0</v>
      </c>
      <c r="W23" s="138">
        <f t="shared" si="5"/>
        <v>25</v>
      </c>
      <c r="X23" s="138">
        <v>24</v>
      </c>
      <c r="Y23" s="138">
        <v>1</v>
      </c>
      <c r="Z23" s="139">
        <f t="shared" si="2"/>
        <v>9</v>
      </c>
      <c r="AA23" s="139">
        <f t="shared" si="3"/>
        <v>9</v>
      </c>
      <c r="AB23" s="139">
        <f t="shared" si="4"/>
        <v>0</v>
      </c>
      <c r="AC23" s="105" t="s">
        <v>436</v>
      </c>
      <c r="AD23" s="206"/>
    </row>
    <row r="24" spans="1:34" s="2" customFormat="1" ht="36.75" customHeight="1">
      <c r="A24" s="103">
        <v>15</v>
      </c>
      <c r="B24" s="349" t="s">
        <v>264</v>
      </c>
      <c r="C24" s="135">
        <v>0</v>
      </c>
      <c r="D24" s="135">
        <v>0</v>
      </c>
      <c r="E24" s="140">
        <v>15</v>
      </c>
      <c r="F24" s="140">
        <v>15</v>
      </c>
      <c r="G24" s="140">
        <v>0</v>
      </c>
      <c r="H24" s="140">
        <v>0</v>
      </c>
      <c r="I24" s="140">
        <v>0</v>
      </c>
      <c r="J24" s="140">
        <v>0</v>
      </c>
      <c r="K24" s="138">
        <f t="shared" si="6"/>
        <v>5</v>
      </c>
      <c r="L24" s="140">
        <v>5</v>
      </c>
      <c r="M24" s="140">
        <v>0</v>
      </c>
      <c r="N24" s="138">
        <v>0</v>
      </c>
      <c r="O24" s="138">
        <v>0</v>
      </c>
      <c r="P24" s="139">
        <v>0</v>
      </c>
      <c r="Q24" s="138">
        <v>15</v>
      </c>
      <c r="R24" s="138">
        <v>15</v>
      </c>
      <c r="S24" s="138">
        <v>0</v>
      </c>
      <c r="T24" s="139">
        <v>0</v>
      </c>
      <c r="U24" s="139">
        <v>0</v>
      </c>
      <c r="V24" s="139">
        <v>0</v>
      </c>
      <c r="W24" s="138">
        <f t="shared" si="5"/>
        <v>15</v>
      </c>
      <c r="X24" s="138">
        <v>15</v>
      </c>
      <c r="Y24" s="138">
        <v>0</v>
      </c>
      <c r="Z24" s="139">
        <f t="shared" si="2"/>
        <v>0</v>
      </c>
      <c r="AA24" s="139">
        <f t="shared" si="3"/>
        <v>0</v>
      </c>
      <c r="AB24" s="139">
        <f t="shared" si="4"/>
        <v>0</v>
      </c>
      <c r="AC24" s="105"/>
      <c r="AD24" s="204"/>
    </row>
    <row r="25" spans="1:34" ht="36.75" customHeight="1">
      <c r="A25" s="103">
        <v>16</v>
      </c>
      <c r="B25" s="351" t="s">
        <v>265</v>
      </c>
      <c r="C25" s="135">
        <v>0</v>
      </c>
      <c r="D25" s="135">
        <v>0</v>
      </c>
      <c r="E25" s="138">
        <v>35</v>
      </c>
      <c r="F25" s="138">
        <v>35</v>
      </c>
      <c r="G25" s="140">
        <v>0</v>
      </c>
      <c r="H25" s="140">
        <v>0</v>
      </c>
      <c r="I25" s="140">
        <v>0</v>
      </c>
      <c r="J25" s="140">
        <v>0</v>
      </c>
      <c r="K25" s="138">
        <f t="shared" si="6"/>
        <v>34</v>
      </c>
      <c r="L25" s="138">
        <v>34</v>
      </c>
      <c r="M25" s="138">
        <v>0</v>
      </c>
      <c r="N25" s="138">
        <v>0</v>
      </c>
      <c r="O25" s="138">
        <v>0</v>
      </c>
      <c r="P25" s="139">
        <v>0</v>
      </c>
      <c r="Q25" s="138">
        <v>35</v>
      </c>
      <c r="R25" s="138">
        <v>35</v>
      </c>
      <c r="S25" s="138">
        <v>0</v>
      </c>
      <c r="T25" s="139">
        <v>0</v>
      </c>
      <c r="U25" s="139">
        <v>0</v>
      </c>
      <c r="V25" s="139">
        <v>0</v>
      </c>
      <c r="W25" s="138">
        <f t="shared" si="5"/>
        <v>35</v>
      </c>
      <c r="X25" s="138">
        <v>35</v>
      </c>
      <c r="Y25" s="138">
        <v>0</v>
      </c>
      <c r="Z25" s="139">
        <f t="shared" si="2"/>
        <v>0</v>
      </c>
      <c r="AA25" s="139">
        <f t="shared" si="3"/>
        <v>0</v>
      </c>
      <c r="AB25" s="139">
        <f t="shared" si="4"/>
        <v>0</v>
      </c>
      <c r="AC25" s="106"/>
      <c r="AD25" s="206"/>
      <c r="AF25" s="109"/>
    </row>
    <row r="26" spans="1:34" s="2" customFormat="1" ht="34.9">
      <c r="A26" s="103">
        <v>17</v>
      </c>
      <c r="B26" s="352" t="s">
        <v>266</v>
      </c>
      <c r="C26" s="135">
        <v>0</v>
      </c>
      <c r="D26" s="135">
        <v>0</v>
      </c>
      <c r="E26" s="136">
        <v>36</v>
      </c>
      <c r="F26" s="136">
        <v>36</v>
      </c>
      <c r="G26" s="140">
        <v>0</v>
      </c>
      <c r="H26" s="140">
        <v>0</v>
      </c>
      <c r="I26" s="140">
        <v>0</v>
      </c>
      <c r="J26" s="140">
        <v>0</v>
      </c>
      <c r="K26" s="138">
        <f t="shared" si="6"/>
        <v>33</v>
      </c>
      <c r="L26" s="136">
        <v>33</v>
      </c>
      <c r="M26" s="136">
        <v>0</v>
      </c>
      <c r="N26" s="138">
        <v>0</v>
      </c>
      <c r="O26" s="138">
        <v>0</v>
      </c>
      <c r="P26" s="139">
        <v>0</v>
      </c>
      <c r="Q26" s="138">
        <v>36</v>
      </c>
      <c r="R26" s="138">
        <v>36</v>
      </c>
      <c r="S26" s="138">
        <v>0</v>
      </c>
      <c r="T26" s="139">
        <v>0</v>
      </c>
      <c r="U26" s="139">
        <v>0</v>
      </c>
      <c r="V26" s="139">
        <v>0</v>
      </c>
      <c r="W26" s="138">
        <f t="shared" si="5"/>
        <v>36</v>
      </c>
      <c r="X26" s="138">
        <v>36</v>
      </c>
      <c r="Y26" s="138">
        <v>0</v>
      </c>
      <c r="Z26" s="139">
        <f t="shared" si="2"/>
        <v>0</v>
      </c>
      <c r="AA26" s="139">
        <f t="shared" si="3"/>
        <v>0</v>
      </c>
      <c r="AB26" s="139">
        <f t="shared" si="4"/>
        <v>0</v>
      </c>
      <c r="AC26" s="106"/>
      <c r="AD26" s="204"/>
    </row>
    <row r="27" spans="1:34" s="2" customFormat="1" ht="34.9">
      <c r="A27" s="103">
        <v>18</v>
      </c>
      <c r="B27" s="352" t="s">
        <v>267</v>
      </c>
      <c r="C27" s="135">
        <v>0</v>
      </c>
      <c r="D27" s="135">
        <v>0</v>
      </c>
      <c r="E27" s="136">
        <v>40</v>
      </c>
      <c r="F27" s="136">
        <v>40</v>
      </c>
      <c r="G27" s="140">
        <v>0</v>
      </c>
      <c r="H27" s="140">
        <v>0</v>
      </c>
      <c r="I27" s="140">
        <v>0</v>
      </c>
      <c r="J27" s="140">
        <v>0</v>
      </c>
      <c r="K27" s="138">
        <f t="shared" si="6"/>
        <v>35</v>
      </c>
      <c r="L27" s="136">
        <v>35</v>
      </c>
      <c r="M27" s="136">
        <v>0</v>
      </c>
      <c r="N27" s="138">
        <v>0</v>
      </c>
      <c r="O27" s="138">
        <v>0</v>
      </c>
      <c r="P27" s="139">
        <v>0</v>
      </c>
      <c r="Q27" s="138">
        <v>40</v>
      </c>
      <c r="R27" s="138">
        <v>40</v>
      </c>
      <c r="S27" s="138">
        <v>0</v>
      </c>
      <c r="T27" s="139">
        <v>0</v>
      </c>
      <c r="U27" s="139">
        <v>0</v>
      </c>
      <c r="V27" s="139">
        <v>0</v>
      </c>
      <c r="W27" s="138">
        <f t="shared" si="5"/>
        <v>40</v>
      </c>
      <c r="X27" s="138">
        <v>40</v>
      </c>
      <c r="Y27" s="138">
        <v>0</v>
      </c>
      <c r="Z27" s="139">
        <f t="shared" si="2"/>
        <v>0</v>
      </c>
      <c r="AA27" s="139">
        <f t="shared" si="3"/>
        <v>0</v>
      </c>
      <c r="AB27" s="139">
        <f t="shared" si="4"/>
        <v>0</v>
      </c>
      <c r="AC27" s="106"/>
      <c r="AD27" s="204"/>
    </row>
    <row r="28" spans="1:34" ht="37.5" customHeight="1">
      <c r="A28" s="187">
        <v>19</v>
      </c>
      <c r="B28" s="351" t="s">
        <v>268</v>
      </c>
      <c r="C28" s="135">
        <v>0</v>
      </c>
      <c r="D28" s="135">
        <v>0</v>
      </c>
      <c r="E28" s="138">
        <v>28</v>
      </c>
      <c r="F28" s="138">
        <v>28</v>
      </c>
      <c r="G28" s="138">
        <v>0</v>
      </c>
      <c r="H28" s="138">
        <v>0</v>
      </c>
      <c r="I28" s="138">
        <v>0</v>
      </c>
      <c r="J28" s="138">
        <v>0</v>
      </c>
      <c r="K28" s="138">
        <f t="shared" si="6"/>
        <v>25</v>
      </c>
      <c r="L28" s="138">
        <v>25</v>
      </c>
      <c r="M28" s="138">
        <v>0</v>
      </c>
      <c r="N28" s="138">
        <v>0</v>
      </c>
      <c r="O28" s="138">
        <v>0</v>
      </c>
      <c r="P28" s="139">
        <v>0</v>
      </c>
      <c r="Q28" s="138">
        <v>28</v>
      </c>
      <c r="R28" s="138">
        <v>28</v>
      </c>
      <c r="S28" s="138">
        <v>0</v>
      </c>
      <c r="T28" s="139">
        <v>0</v>
      </c>
      <c r="U28" s="139">
        <v>0</v>
      </c>
      <c r="V28" s="139">
        <v>0</v>
      </c>
      <c r="W28" s="138">
        <f t="shared" si="5"/>
        <v>28</v>
      </c>
      <c r="X28" s="138">
        <v>28</v>
      </c>
      <c r="Y28" s="138">
        <v>0</v>
      </c>
      <c r="Z28" s="139">
        <f t="shared" si="2"/>
        <v>0</v>
      </c>
      <c r="AA28" s="139">
        <f t="shared" si="3"/>
        <v>0</v>
      </c>
      <c r="AB28" s="139">
        <f t="shared" si="4"/>
        <v>0</v>
      </c>
      <c r="AC28" s="106"/>
      <c r="AD28" s="206"/>
    </row>
    <row r="29" spans="1:34" s="2" customFormat="1" ht="21.75" customHeight="1">
      <c r="A29" s="103">
        <v>20</v>
      </c>
      <c r="B29" s="353" t="s">
        <v>299</v>
      </c>
      <c r="C29" s="141">
        <v>0</v>
      </c>
      <c r="D29" s="141">
        <v>0</v>
      </c>
      <c r="E29" s="138">
        <v>24</v>
      </c>
      <c r="F29" s="138">
        <v>24</v>
      </c>
      <c r="G29" s="138">
        <v>0</v>
      </c>
      <c r="H29" s="138">
        <v>0</v>
      </c>
      <c r="I29" s="138">
        <v>0</v>
      </c>
      <c r="J29" s="138">
        <v>0</v>
      </c>
      <c r="K29" s="138">
        <f t="shared" si="6"/>
        <v>14</v>
      </c>
      <c r="L29" s="138">
        <v>14</v>
      </c>
      <c r="M29" s="138">
        <v>0</v>
      </c>
      <c r="N29" s="138">
        <v>0</v>
      </c>
      <c r="O29" s="138">
        <v>0</v>
      </c>
      <c r="P29" s="139">
        <v>0</v>
      </c>
      <c r="Q29" s="138">
        <v>24</v>
      </c>
      <c r="R29" s="138">
        <v>24</v>
      </c>
      <c r="S29" s="138">
        <v>0</v>
      </c>
      <c r="T29" s="139">
        <v>0</v>
      </c>
      <c r="U29" s="139">
        <v>0</v>
      </c>
      <c r="V29" s="139">
        <v>0</v>
      </c>
      <c r="W29" s="138">
        <f t="shared" si="5"/>
        <v>24</v>
      </c>
      <c r="X29" s="138">
        <v>24</v>
      </c>
      <c r="Y29" s="138">
        <v>0</v>
      </c>
      <c r="Z29" s="139">
        <f t="shared" si="2"/>
        <v>0</v>
      </c>
      <c r="AA29" s="139">
        <f t="shared" si="3"/>
        <v>0</v>
      </c>
      <c r="AB29" s="139">
        <f t="shared" si="4"/>
        <v>0</v>
      </c>
      <c r="AC29" s="105"/>
      <c r="AD29" s="204"/>
    </row>
    <row r="30" spans="1:34" s="2" customFormat="1" ht="21.75" customHeight="1">
      <c r="A30" s="103">
        <v>21</v>
      </c>
      <c r="B30" s="353" t="s">
        <v>300</v>
      </c>
      <c r="C30" s="141">
        <v>0</v>
      </c>
      <c r="D30" s="141">
        <v>0</v>
      </c>
      <c r="E30" s="138">
        <v>0</v>
      </c>
      <c r="F30" s="138">
        <v>0</v>
      </c>
      <c r="G30" s="138">
        <v>0</v>
      </c>
      <c r="H30" s="138">
        <v>0</v>
      </c>
      <c r="I30" s="138">
        <v>0</v>
      </c>
      <c r="J30" s="138">
        <v>0</v>
      </c>
      <c r="K30" s="138">
        <f t="shared" si="6"/>
        <v>0</v>
      </c>
      <c r="L30" s="138">
        <v>0</v>
      </c>
      <c r="M30" s="138">
        <v>0</v>
      </c>
      <c r="N30" s="138">
        <v>0</v>
      </c>
      <c r="O30" s="138">
        <v>0</v>
      </c>
      <c r="P30" s="138">
        <v>0</v>
      </c>
      <c r="Q30" s="138">
        <v>3</v>
      </c>
      <c r="R30" s="138">
        <v>3</v>
      </c>
      <c r="S30" s="138">
        <v>0</v>
      </c>
      <c r="T30" s="138">
        <v>0</v>
      </c>
      <c r="U30" s="138">
        <v>0</v>
      </c>
      <c r="V30" s="138">
        <v>0</v>
      </c>
      <c r="W30" s="138">
        <f t="shared" si="5"/>
        <v>3</v>
      </c>
      <c r="X30" s="138">
        <v>3</v>
      </c>
      <c r="Y30" s="138">
        <v>0</v>
      </c>
      <c r="Z30" s="139">
        <f t="shared" si="2"/>
        <v>3</v>
      </c>
      <c r="AA30" s="139">
        <f t="shared" si="3"/>
        <v>3</v>
      </c>
      <c r="AB30" s="139">
        <f t="shared" si="4"/>
        <v>0</v>
      </c>
      <c r="AC30" s="105" t="s">
        <v>357</v>
      </c>
      <c r="AD30" s="204"/>
    </row>
    <row r="31" spans="1:34" s="100" customFormat="1" ht="46.5" customHeight="1">
      <c r="A31" s="103">
        <v>22</v>
      </c>
      <c r="B31" s="350" t="s">
        <v>175</v>
      </c>
      <c r="C31" s="138">
        <v>0</v>
      </c>
      <c r="D31" s="138">
        <v>0</v>
      </c>
      <c r="E31" s="138">
        <v>0</v>
      </c>
      <c r="F31" s="138">
        <v>0</v>
      </c>
      <c r="G31" s="138">
        <v>0</v>
      </c>
      <c r="H31" s="138">
        <v>0</v>
      </c>
      <c r="I31" s="138">
        <v>0</v>
      </c>
      <c r="J31" s="138">
        <v>0</v>
      </c>
      <c r="K31" s="138">
        <v>0</v>
      </c>
      <c r="L31" s="138">
        <v>0</v>
      </c>
      <c r="M31" s="138">
        <v>0</v>
      </c>
      <c r="N31" s="138">
        <v>0</v>
      </c>
      <c r="O31" s="138">
        <v>0</v>
      </c>
      <c r="P31" s="138">
        <v>0</v>
      </c>
      <c r="Q31" s="138">
        <v>38</v>
      </c>
      <c r="R31" s="138">
        <v>36</v>
      </c>
      <c r="S31" s="138">
        <v>2</v>
      </c>
      <c r="T31" s="138">
        <v>0</v>
      </c>
      <c r="U31" s="138">
        <v>0</v>
      </c>
      <c r="V31" s="138">
        <v>0</v>
      </c>
      <c r="W31" s="138">
        <f t="shared" si="5"/>
        <v>38</v>
      </c>
      <c r="X31" s="138">
        <v>36</v>
      </c>
      <c r="Y31" s="138">
        <v>2</v>
      </c>
      <c r="Z31" s="138">
        <f t="shared" si="2"/>
        <v>38</v>
      </c>
      <c r="AA31" s="138">
        <f t="shared" si="3"/>
        <v>36</v>
      </c>
      <c r="AB31" s="138">
        <f t="shared" si="4"/>
        <v>2</v>
      </c>
      <c r="AC31" s="105" t="s">
        <v>358</v>
      </c>
      <c r="AD31" s="207"/>
    </row>
    <row r="32" spans="1:34" s="2" customFormat="1" ht="39" customHeight="1">
      <c r="A32" s="103">
        <v>23</v>
      </c>
      <c r="B32" s="349" t="s">
        <v>269</v>
      </c>
      <c r="C32" s="141">
        <v>0</v>
      </c>
      <c r="D32" s="141">
        <v>0</v>
      </c>
      <c r="E32" s="136">
        <v>30</v>
      </c>
      <c r="F32" s="136">
        <v>30</v>
      </c>
      <c r="G32" s="138">
        <v>0</v>
      </c>
      <c r="H32" s="138">
        <v>0</v>
      </c>
      <c r="I32" s="138">
        <v>0</v>
      </c>
      <c r="J32" s="138">
        <v>0</v>
      </c>
      <c r="K32" s="138">
        <f t="shared" si="6"/>
        <v>29</v>
      </c>
      <c r="L32" s="136">
        <v>29</v>
      </c>
      <c r="M32" s="136">
        <v>0</v>
      </c>
      <c r="N32" s="138">
        <v>0</v>
      </c>
      <c r="O32" s="138">
        <v>0</v>
      </c>
      <c r="P32" s="138">
        <v>0</v>
      </c>
      <c r="Q32" s="138">
        <v>36</v>
      </c>
      <c r="R32" s="138">
        <v>36</v>
      </c>
      <c r="S32" s="138">
        <v>0</v>
      </c>
      <c r="T32" s="138">
        <v>0</v>
      </c>
      <c r="U32" s="138">
        <v>0</v>
      </c>
      <c r="V32" s="138">
        <v>0</v>
      </c>
      <c r="W32" s="138">
        <v>36</v>
      </c>
      <c r="X32" s="138">
        <v>36</v>
      </c>
      <c r="Y32" s="138">
        <v>0</v>
      </c>
      <c r="Z32" s="139">
        <f t="shared" si="2"/>
        <v>6</v>
      </c>
      <c r="AA32" s="139">
        <f t="shared" si="3"/>
        <v>6</v>
      </c>
      <c r="AB32" s="139">
        <f t="shared" si="4"/>
        <v>0</v>
      </c>
      <c r="AC32" s="105" t="s">
        <v>359</v>
      </c>
      <c r="AD32" s="204"/>
    </row>
    <row r="33" spans="1:45" s="2" customFormat="1" ht="33.75" customHeight="1">
      <c r="A33" s="103">
        <v>24</v>
      </c>
      <c r="B33" s="349" t="s">
        <v>270</v>
      </c>
      <c r="C33" s="141">
        <v>0</v>
      </c>
      <c r="D33" s="141">
        <v>0</v>
      </c>
      <c r="E33" s="136">
        <v>18</v>
      </c>
      <c r="F33" s="136">
        <v>18</v>
      </c>
      <c r="G33" s="136">
        <v>0</v>
      </c>
      <c r="H33" s="138">
        <v>0</v>
      </c>
      <c r="I33" s="138">
        <v>0</v>
      </c>
      <c r="J33" s="138">
        <v>0</v>
      </c>
      <c r="K33" s="138">
        <f t="shared" si="6"/>
        <v>18</v>
      </c>
      <c r="L33" s="136">
        <v>18</v>
      </c>
      <c r="M33" s="136">
        <v>0</v>
      </c>
      <c r="N33" s="138">
        <v>0</v>
      </c>
      <c r="O33" s="138">
        <v>0</v>
      </c>
      <c r="P33" s="138">
        <v>0</v>
      </c>
      <c r="Q33" s="138">
        <v>18</v>
      </c>
      <c r="R33" s="138">
        <v>18</v>
      </c>
      <c r="S33" s="138">
        <v>0</v>
      </c>
      <c r="T33" s="138">
        <v>0</v>
      </c>
      <c r="U33" s="138">
        <v>0</v>
      </c>
      <c r="V33" s="138">
        <v>0</v>
      </c>
      <c r="W33" s="138">
        <f t="shared" si="5"/>
        <v>18</v>
      </c>
      <c r="X33" s="138">
        <v>18</v>
      </c>
      <c r="Y33" s="138">
        <v>0</v>
      </c>
      <c r="Z33" s="139">
        <f t="shared" si="2"/>
        <v>0</v>
      </c>
      <c r="AA33" s="139">
        <f t="shared" si="3"/>
        <v>0</v>
      </c>
      <c r="AB33" s="139">
        <f t="shared" si="4"/>
        <v>0</v>
      </c>
      <c r="AC33" s="105"/>
      <c r="AD33" s="204"/>
    </row>
    <row r="34" spans="1:45" s="101" customFormat="1" ht="22.5" customHeight="1">
      <c r="A34" s="103">
        <v>25</v>
      </c>
      <c r="B34" s="350" t="s">
        <v>285</v>
      </c>
      <c r="C34" s="141">
        <v>0</v>
      </c>
      <c r="D34" s="141">
        <v>0</v>
      </c>
      <c r="E34" s="138">
        <v>99</v>
      </c>
      <c r="F34" s="138">
        <v>99</v>
      </c>
      <c r="G34" s="138">
        <v>0</v>
      </c>
      <c r="H34" s="138">
        <v>0</v>
      </c>
      <c r="I34" s="138">
        <v>0</v>
      </c>
      <c r="J34" s="138">
        <v>0</v>
      </c>
      <c r="K34" s="138">
        <f t="shared" si="6"/>
        <v>99</v>
      </c>
      <c r="L34" s="138">
        <v>99</v>
      </c>
      <c r="M34" s="138">
        <v>0</v>
      </c>
      <c r="N34" s="138">
        <v>0</v>
      </c>
      <c r="O34" s="138">
        <v>0</v>
      </c>
      <c r="P34" s="138">
        <v>0</v>
      </c>
      <c r="Q34" s="138">
        <v>139</v>
      </c>
      <c r="R34" s="138">
        <v>139</v>
      </c>
      <c r="S34" s="138">
        <v>0</v>
      </c>
      <c r="T34" s="138">
        <v>0</v>
      </c>
      <c r="U34" s="138">
        <v>0</v>
      </c>
      <c r="V34" s="138">
        <v>0</v>
      </c>
      <c r="W34" s="138">
        <f t="shared" si="5"/>
        <v>139</v>
      </c>
      <c r="X34" s="138">
        <v>139</v>
      </c>
      <c r="Y34" s="138">
        <v>0</v>
      </c>
      <c r="Z34" s="139">
        <f t="shared" si="2"/>
        <v>40</v>
      </c>
      <c r="AA34" s="139">
        <f t="shared" si="3"/>
        <v>40</v>
      </c>
      <c r="AB34" s="139">
        <f t="shared" si="4"/>
        <v>0</v>
      </c>
      <c r="AC34" s="105" t="s">
        <v>378</v>
      </c>
      <c r="AD34" s="206"/>
      <c r="AE34" s="100"/>
      <c r="AF34" s="100"/>
      <c r="AG34" s="100"/>
      <c r="AH34" s="100"/>
      <c r="AI34" s="100"/>
      <c r="AJ34" s="100"/>
      <c r="AK34" s="100"/>
      <c r="AL34" s="100"/>
      <c r="AM34" s="100"/>
      <c r="AN34" s="100"/>
      <c r="AO34" s="100"/>
      <c r="AP34" s="100"/>
      <c r="AQ34" s="100"/>
      <c r="AR34" s="100"/>
      <c r="AS34" s="100"/>
    </row>
    <row r="35" spans="1:45" ht="49.5" customHeight="1">
      <c r="A35" s="103">
        <v>26</v>
      </c>
      <c r="B35" s="350" t="s">
        <v>271</v>
      </c>
      <c r="C35" s="142">
        <v>0</v>
      </c>
      <c r="D35" s="142">
        <v>0</v>
      </c>
      <c r="E35" s="138">
        <v>3</v>
      </c>
      <c r="F35" s="138">
        <v>3</v>
      </c>
      <c r="G35" s="138">
        <v>0</v>
      </c>
      <c r="H35" s="138">
        <v>0</v>
      </c>
      <c r="I35" s="138">
        <v>0</v>
      </c>
      <c r="J35" s="138">
        <v>0</v>
      </c>
      <c r="K35" s="138">
        <f t="shared" si="6"/>
        <v>3</v>
      </c>
      <c r="L35" s="138">
        <v>3</v>
      </c>
      <c r="M35" s="138">
        <v>0</v>
      </c>
      <c r="N35" s="138">
        <v>0</v>
      </c>
      <c r="O35" s="138">
        <v>0</v>
      </c>
      <c r="P35" s="138">
        <v>0</v>
      </c>
      <c r="Q35" s="138">
        <v>3</v>
      </c>
      <c r="R35" s="138">
        <v>3</v>
      </c>
      <c r="S35" s="138">
        <v>0</v>
      </c>
      <c r="T35" s="138">
        <v>0</v>
      </c>
      <c r="U35" s="138">
        <v>0</v>
      </c>
      <c r="V35" s="138">
        <v>0</v>
      </c>
      <c r="W35" s="138">
        <f t="shared" si="5"/>
        <v>3</v>
      </c>
      <c r="X35" s="138">
        <v>3</v>
      </c>
      <c r="Y35" s="138">
        <v>0</v>
      </c>
      <c r="Z35" s="139">
        <f t="shared" si="2"/>
        <v>0</v>
      </c>
      <c r="AA35" s="139">
        <f t="shared" si="3"/>
        <v>0</v>
      </c>
      <c r="AB35" s="139">
        <f t="shared" si="4"/>
        <v>0</v>
      </c>
      <c r="AC35" s="105"/>
      <c r="AD35" s="206"/>
      <c r="AE35" s="100"/>
      <c r="AJ35" s="121"/>
    </row>
    <row r="36" spans="1:45" s="100" customFormat="1" ht="54.75" customHeight="1">
      <c r="A36" s="103">
        <v>27</v>
      </c>
      <c r="B36" s="351" t="s">
        <v>349</v>
      </c>
      <c r="C36" s="143">
        <v>0</v>
      </c>
      <c r="D36" s="143">
        <v>0</v>
      </c>
      <c r="E36" s="138">
        <v>5</v>
      </c>
      <c r="F36" s="138">
        <v>5</v>
      </c>
      <c r="G36" s="136">
        <v>0</v>
      </c>
      <c r="H36" s="136">
        <v>0</v>
      </c>
      <c r="I36" s="136">
        <v>0</v>
      </c>
      <c r="J36" s="136">
        <v>0</v>
      </c>
      <c r="K36" s="138">
        <f t="shared" si="6"/>
        <v>4</v>
      </c>
      <c r="L36" s="138">
        <v>4</v>
      </c>
      <c r="M36" s="136">
        <v>0</v>
      </c>
      <c r="N36" s="138">
        <v>0</v>
      </c>
      <c r="O36" s="138">
        <v>0</v>
      </c>
      <c r="P36" s="138">
        <v>0</v>
      </c>
      <c r="Q36" s="138">
        <v>25</v>
      </c>
      <c r="R36" s="138">
        <v>25</v>
      </c>
      <c r="S36" s="138">
        <v>0</v>
      </c>
      <c r="T36" s="138">
        <v>0</v>
      </c>
      <c r="U36" s="138">
        <v>0</v>
      </c>
      <c r="V36" s="138">
        <v>0</v>
      </c>
      <c r="W36" s="138">
        <f t="shared" si="5"/>
        <v>20</v>
      </c>
      <c r="X36" s="138">
        <v>20</v>
      </c>
      <c r="Y36" s="138">
        <v>0</v>
      </c>
      <c r="Z36" s="139">
        <f t="shared" si="2"/>
        <v>15</v>
      </c>
      <c r="AA36" s="139">
        <f t="shared" si="3"/>
        <v>15</v>
      </c>
      <c r="AB36" s="139">
        <f t="shared" si="4"/>
        <v>0</v>
      </c>
      <c r="AC36" s="105" t="s">
        <v>425</v>
      </c>
      <c r="AD36" s="206"/>
    </row>
    <row r="37" spans="1:45" s="100" customFormat="1" ht="36.75" customHeight="1">
      <c r="A37" s="187">
        <v>28</v>
      </c>
      <c r="B37" s="350" t="s">
        <v>272</v>
      </c>
      <c r="C37" s="142">
        <v>0</v>
      </c>
      <c r="D37" s="142">
        <v>0</v>
      </c>
      <c r="E37" s="138">
        <v>15</v>
      </c>
      <c r="F37" s="138">
        <v>15</v>
      </c>
      <c r="G37" s="138">
        <v>0</v>
      </c>
      <c r="H37" s="138">
        <v>0</v>
      </c>
      <c r="I37" s="138">
        <v>0</v>
      </c>
      <c r="J37" s="138">
        <v>0</v>
      </c>
      <c r="K37" s="138">
        <f t="shared" si="6"/>
        <v>15</v>
      </c>
      <c r="L37" s="138">
        <v>15</v>
      </c>
      <c r="M37" s="138">
        <v>0</v>
      </c>
      <c r="N37" s="138">
        <v>0</v>
      </c>
      <c r="O37" s="138">
        <v>0</v>
      </c>
      <c r="P37" s="138">
        <v>0</v>
      </c>
      <c r="Q37" s="138">
        <v>20</v>
      </c>
      <c r="R37" s="138">
        <v>20</v>
      </c>
      <c r="S37" s="138">
        <v>0</v>
      </c>
      <c r="T37" s="138">
        <v>0</v>
      </c>
      <c r="U37" s="138">
        <v>0</v>
      </c>
      <c r="V37" s="138">
        <v>0</v>
      </c>
      <c r="W37" s="138">
        <f t="shared" si="5"/>
        <v>18</v>
      </c>
      <c r="X37" s="138">
        <v>18</v>
      </c>
      <c r="Y37" s="138">
        <v>0</v>
      </c>
      <c r="Z37" s="138">
        <f t="shared" si="2"/>
        <v>3</v>
      </c>
      <c r="AA37" s="138">
        <f t="shared" si="3"/>
        <v>3</v>
      </c>
      <c r="AB37" s="138">
        <f t="shared" si="4"/>
        <v>0</v>
      </c>
      <c r="AC37" s="105" t="s">
        <v>360</v>
      </c>
      <c r="AD37" s="207"/>
    </row>
    <row r="38" spans="1:45" s="3" customFormat="1" ht="22.5" customHeight="1">
      <c r="A38" s="103">
        <v>29</v>
      </c>
      <c r="B38" s="349" t="s">
        <v>273</v>
      </c>
      <c r="C38" s="143">
        <v>0</v>
      </c>
      <c r="D38" s="143">
        <v>0</v>
      </c>
      <c r="E38" s="136">
        <v>16</v>
      </c>
      <c r="F38" s="136">
        <v>16</v>
      </c>
      <c r="G38" s="136">
        <v>0</v>
      </c>
      <c r="H38" s="136">
        <v>0</v>
      </c>
      <c r="I38" s="136">
        <v>0</v>
      </c>
      <c r="J38" s="136">
        <v>0</v>
      </c>
      <c r="K38" s="138">
        <f t="shared" si="6"/>
        <v>10</v>
      </c>
      <c r="L38" s="136">
        <v>10</v>
      </c>
      <c r="M38" s="136">
        <v>0</v>
      </c>
      <c r="N38" s="138">
        <v>0</v>
      </c>
      <c r="O38" s="138">
        <v>0</v>
      </c>
      <c r="P38" s="138">
        <v>0</v>
      </c>
      <c r="Q38" s="138">
        <v>16</v>
      </c>
      <c r="R38" s="138">
        <v>16</v>
      </c>
      <c r="S38" s="138">
        <v>0</v>
      </c>
      <c r="T38" s="138">
        <v>0</v>
      </c>
      <c r="U38" s="138">
        <v>0</v>
      </c>
      <c r="V38" s="138">
        <v>0</v>
      </c>
      <c r="W38" s="138">
        <f t="shared" si="5"/>
        <v>16</v>
      </c>
      <c r="X38" s="138">
        <v>16</v>
      </c>
      <c r="Y38" s="138">
        <v>0</v>
      </c>
      <c r="Z38" s="139">
        <f t="shared" si="2"/>
        <v>0</v>
      </c>
      <c r="AA38" s="139">
        <f t="shared" si="3"/>
        <v>0</v>
      </c>
      <c r="AB38" s="139">
        <f t="shared" si="4"/>
        <v>0</v>
      </c>
      <c r="AC38" s="105"/>
      <c r="AD38" s="204"/>
    </row>
    <row r="39" spans="1:45" s="100" customFormat="1" ht="34.5" customHeight="1">
      <c r="A39" s="103">
        <v>30</v>
      </c>
      <c r="B39" s="350" t="s">
        <v>274</v>
      </c>
      <c r="C39" s="142">
        <v>0</v>
      </c>
      <c r="D39" s="142">
        <v>0</v>
      </c>
      <c r="E39" s="138">
        <v>15</v>
      </c>
      <c r="F39" s="138">
        <v>15</v>
      </c>
      <c r="G39" s="138">
        <v>0</v>
      </c>
      <c r="H39" s="138">
        <v>0</v>
      </c>
      <c r="I39" s="138">
        <v>0</v>
      </c>
      <c r="J39" s="138">
        <v>0</v>
      </c>
      <c r="K39" s="138">
        <f t="shared" si="6"/>
        <v>15</v>
      </c>
      <c r="L39" s="138">
        <v>15</v>
      </c>
      <c r="M39" s="138">
        <v>0</v>
      </c>
      <c r="N39" s="138">
        <v>0</v>
      </c>
      <c r="O39" s="138">
        <v>0</v>
      </c>
      <c r="P39" s="138">
        <v>0</v>
      </c>
      <c r="Q39" s="138">
        <v>18</v>
      </c>
      <c r="R39" s="138">
        <v>18</v>
      </c>
      <c r="S39" s="138">
        <v>0</v>
      </c>
      <c r="T39" s="138">
        <v>0</v>
      </c>
      <c r="U39" s="138">
        <v>0</v>
      </c>
      <c r="V39" s="138">
        <v>0</v>
      </c>
      <c r="W39" s="138">
        <f t="shared" si="5"/>
        <v>18</v>
      </c>
      <c r="X39" s="138">
        <v>18</v>
      </c>
      <c r="Y39" s="138">
        <v>0</v>
      </c>
      <c r="Z39" s="139">
        <f t="shared" si="2"/>
        <v>3</v>
      </c>
      <c r="AA39" s="139">
        <f t="shared" si="3"/>
        <v>3</v>
      </c>
      <c r="AB39" s="139">
        <f t="shared" si="4"/>
        <v>0</v>
      </c>
      <c r="AC39" s="105" t="s">
        <v>389</v>
      </c>
      <c r="AD39" s="206"/>
    </row>
    <row r="40" spans="1:45" s="100" customFormat="1" ht="71.25" customHeight="1">
      <c r="A40" s="187">
        <v>31</v>
      </c>
      <c r="B40" s="351" t="s">
        <v>302</v>
      </c>
      <c r="C40" s="142">
        <v>0</v>
      </c>
      <c r="D40" s="142">
        <v>0</v>
      </c>
      <c r="E40" s="138">
        <v>36</v>
      </c>
      <c r="F40" s="138">
        <v>36</v>
      </c>
      <c r="G40" s="138">
        <v>0</v>
      </c>
      <c r="H40" s="138">
        <v>0</v>
      </c>
      <c r="I40" s="138">
        <v>0</v>
      </c>
      <c r="J40" s="138">
        <v>0</v>
      </c>
      <c r="K40" s="138">
        <f t="shared" si="6"/>
        <v>36</v>
      </c>
      <c r="L40" s="138">
        <v>36</v>
      </c>
      <c r="M40" s="138">
        <v>0</v>
      </c>
      <c r="N40" s="138">
        <v>0</v>
      </c>
      <c r="O40" s="138">
        <v>0</v>
      </c>
      <c r="P40" s="138">
        <v>0</v>
      </c>
      <c r="Q40" s="138">
        <v>40</v>
      </c>
      <c r="R40" s="138">
        <v>40</v>
      </c>
      <c r="S40" s="138">
        <v>0</v>
      </c>
      <c r="T40" s="138">
        <v>0</v>
      </c>
      <c r="U40" s="138">
        <v>0</v>
      </c>
      <c r="V40" s="138">
        <v>0</v>
      </c>
      <c r="W40" s="138">
        <f t="shared" si="5"/>
        <v>40</v>
      </c>
      <c r="X40" s="138">
        <v>40</v>
      </c>
      <c r="Y40" s="138">
        <v>0</v>
      </c>
      <c r="Z40" s="138">
        <f t="shared" si="2"/>
        <v>4</v>
      </c>
      <c r="AA40" s="138">
        <f t="shared" si="3"/>
        <v>4</v>
      </c>
      <c r="AB40" s="138">
        <f t="shared" si="4"/>
        <v>0</v>
      </c>
      <c r="AC40" s="105" t="s">
        <v>375</v>
      </c>
      <c r="AD40" s="207"/>
    </row>
    <row r="41" spans="1:45" s="3" customFormat="1" ht="35.25" customHeight="1">
      <c r="A41" s="103">
        <v>32</v>
      </c>
      <c r="B41" s="349" t="s">
        <v>275</v>
      </c>
      <c r="C41" s="143">
        <v>0</v>
      </c>
      <c r="D41" s="143">
        <v>0</v>
      </c>
      <c r="E41" s="136">
        <f>F41+G41</f>
        <v>15</v>
      </c>
      <c r="F41" s="138">
        <v>15</v>
      </c>
      <c r="G41" s="138">
        <v>0</v>
      </c>
      <c r="H41" s="138">
        <v>0</v>
      </c>
      <c r="I41" s="138">
        <v>0</v>
      </c>
      <c r="J41" s="138">
        <v>0</v>
      </c>
      <c r="K41" s="138">
        <f t="shared" si="6"/>
        <v>7</v>
      </c>
      <c r="L41" s="138">
        <v>7</v>
      </c>
      <c r="M41" s="138">
        <v>0</v>
      </c>
      <c r="N41" s="138">
        <v>0</v>
      </c>
      <c r="O41" s="138">
        <v>0</v>
      </c>
      <c r="P41" s="138">
        <v>0</v>
      </c>
      <c r="Q41" s="138">
        <v>15</v>
      </c>
      <c r="R41" s="138">
        <v>15</v>
      </c>
      <c r="S41" s="138">
        <v>0</v>
      </c>
      <c r="T41" s="138">
        <v>0</v>
      </c>
      <c r="U41" s="138">
        <v>0</v>
      </c>
      <c r="V41" s="138">
        <v>0</v>
      </c>
      <c r="W41" s="138">
        <f t="shared" si="5"/>
        <v>15</v>
      </c>
      <c r="X41" s="138">
        <v>15</v>
      </c>
      <c r="Y41" s="138">
        <v>0</v>
      </c>
      <c r="Z41" s="139">
        <f t="shared" si="2"/>
        <v>0</v>
      </c>
      <c r="AA41" s="139">
        <f t="shared" si="3"/>
        <v>0</v>
      </c>
      <c r="AB41" s="139">
        <f t="shared" si="4"/>
        <v>0</v>
      </c>
      <c r="AC41" s="105"/>
      <c r="AD41" s="204"/>
    </row>
    <row r="42" spans="1:45" s="3" customFormat="1" ht="34.5" customHeight="1">
      <c r="A42" s="103">
        <v>33</v>
      </c>
      <c r="B42" s="349" t="s">
        <v>276</v>
      </c>
      <c r="C42" s="143">
        <v>0</v>
      </c>
      <c r="D42" s="143">
        <v>0</v>
      </c>
      <c r="E42" s="136">
        <v>15</v>
      </c>
      <c r="F42" s="136">
        <v>15</v>
      </c>
      <c r="G42" s="138">
        <v>0</v>
      </c>
      <c r="H42" s="138">
        <v>0</v>
      </c>
      <c r="I42" s="138">
        <v>0</v>
      </c>
      <c r="J42" s="138">
        <v>0</v>
      </c>
      <c r="K42" s="138">
        <f t="shared" si="6"/>
        <v>10</v>
      </c>
      <c r="L42" s="136">
        <v>10</v>
      </c>
      <c r="M42" s="138">
        <v>0</v>
      </c>
      <c r="N42" s="138">
        <v>0</v>
      </c>
      <c r="O42" s="138">
        <v>0</v>
      </c>
      <c r="P42" s="138">
        <v>0</v>
      </c>
      <c r="Q42" s="188">
        <v>15</v>
      </c>
      <c r="R42" s="188">
        <v>15</v>
      </c>
      <c r="S42" s="138">
        <v>0</v>
      </c>
      <c r="T42" s="138">
        <v>0</v>
      </c>
      <c r="U42" s="138">
        <v>0</v>
      </c>
      <c r="V42" s="138">
        <v>0</v>
      </c>
      <c r="W42" s="138">
        <f t="shared" si="5"/>
        <v>17</v>
      </c>
      <c r="X42" s="138">
        <v>17</v>
      </c>
      <c r="Y42" s="138">
        <v>0</v>
      </c>
      <c r="Z42" s="139">
        <f t="shared" si="2"/>
        <v>2</v>
      </c>
      <c r="AA42" s="139">
        <f t="shared" si="3"/>
        <v>2</v>
      </c>
      <c r="AB42" s="139">
        <f t="shared" si="4"/>
        <v>0</v>
      </c>
      <c r="AC42" s="105" t="s">
        <v>400</v>
      </c>
      <c r="AD42" s="204"/>
    </row>
    <row r="43" spans="1:45" s="3" customFormat="1" ht="35.25" customHeight="1">
      <c r="A43" s="103">
        <v>34</v>
      </c>
      <c r="B43" s="349" t="s">
        <v>277</v>
      </c>
      <c r="C43" s="143">
        <v>0</v>
      </c>
      <c r="D43" s="143">
        <v>0</v>
      </c>
      <c r="E43" s="136">
        <v>15</v>
      </c>
      <c r="F43" s="136">
        <v>15</v>
      </c>
      <c r="G43" s="138">
        <v>0</v>
      </c>
      <c r="H43" s="136">
        <v>0</v>
      </c>
      <c r="I43" s="136">
        <v>0</v>
      </c>
      <c r="J43" s="136">
        <v>0</v>
      </c>
      <c r="K43" s="138">
        <f t="shared" si="6"/>
        <v>6</v>
      </c>
      <c r="L43" s="136">
        <v>6</v>
      </c>
      <c r="M43" s="136">
        <v>0</v>
      </c>
      <c r="N43" s="138">
        <v>0</v>
      </c>
      <c r="O43" s="138">
        <v>0</v>
      </c>
      <c r="P43" s="138">
        <v>0</v>
      </c>
      <c r="Q43" s="138">
        <v>15</v>
      </c>
      <c r="R43" s="138">
        <v>15</v>
      </c>
      <c r="S43" s="138">
        <v>0</v>
      </c>
      <c r="T43" s="138">
        <v>0</v>
      </c>
      <c r="U43" s="138">
        <v>0</v>
      </c>
      <c r="V43" s="138">
        <v>0</v>
      </c>
      <c r="W43" s="138">
        <f t="shared" si="5"/>
        <v>15</v>
      </c>
      <c r="X43" s="138">
        <v>15</v>
      </c>
      <c r="Y43" s="138">
        <v>0</v>
      </c>
      <c r="Z43" s="139">
        <f t="shared" si="2"/>
        <v>0</v>
      </c>
      <c r="AA43" s="139">
        <f t="shared" si="3"/>
        <v>0</v>
      </c>
      <c r="AB43" s="139">
        <f t="shared" si="4"/>
        <v>0</v>
      </c>
      <c r="AC43" s="105"/>
      <c r="AD43" s="204"/>
    </row>
    <row r="44" spans="1:45" s="3" customFormat="1" ht="35.25" customHeight="1">
      <c r="A44" s="103">
        <v>35</v>
      </c>
      <c r="B44" s="349" t="s">
        <v>278</v>
      </c>
      <c r="C44" s="143">
        <v>0</v>
      </c>
      <c r="D44" s="143">
        <v>0</v>
      </c>
      <c r="E44" s="136">
        <v>15</v>
      </c>
      <c r="F44" s="136">
        <v>15</v>
      </c>
      <c r="G44" s="138">
        <v>0</v>
      </c>
      <c r="H44" s="136">
        <v>0</v>
      </c>
      <c r="I44" s="136">
        <v>0</v>
      </c>
      <c r="J44" s="136">
        <v>0</v>
      </c>
      <c r="K44" s="138">
        <f t="shared" si="6"/>
        <v>6</v>
      </c>
      <c r="L44" s="136">
        <v>6</v>
      </c>
      <c r="M44" s="136">
        <v>0</v>
      </c>
      <c r="N44" s="138">
        <v>0</v>
      </c>
      <c r="O44" s="138">
        <v>0</v>
      </c>
      <c r="P44" s="138">
        <v>0</v>
      </c>
      <c r="Q44" s="138">
        <v>15</v>
      </c>
      <c r="R44" s="138">
        <v>15</v>
      </c>
      <c r="S44" s="138">
        <v>0</v>
      </c>
      <c r="T44" s="138">
        <v>0</v>
      </c>
      <c r="U44" s="138">
        <v>0</v>
      </c>
      <c r="V44" s="138">
        <v>0</v>
      </c>
      <c r="W44" s="138">
        <f t="shared" si="5"/>
        <v>15</v>
      </c>
      <c r="X44" s="138">
        <v>15</v>
      </c>
      <c r="Y44" s="138">
        <v>0</v>
      </c>
      <c r="Z44" s="139">
        <f t="shared" si="2"/>
        <v>0</v>
      </c>
      <c r="AA44" s="139">
        <f t="shared" si="3"/>
        <v>0</v>
      </c>
      <c r="AB44" s="139">
        <f t="shared" si="4"/>
        <v>0</v>
      </c>
      <c r="AC44" s="105"/>
      <c r="AD44" s="204"/>
    </row>
    <row r="45" spans="1:45" s="3" customFormat="1" ht="35.25" customHeight="1">
      <c r="A45" s="103">
        <v>36</v>
      </c>
      <c r="B45" s="349" t="s">
        <v>279</v>
      </c>
      <c r="C45" s="143">
        <v>0</v>
      </c>
      <c r="D45" s="143">
        <v>0</v>
      </c>
      <c r="E45" s="136">
        <v>15</v>
      </c>
      <c r="F45" s="136">
        <v>15</v>
      </c>
      <c r="G45" s="138">
        <v>0</v>
      </c>
      <c r="H45" s="136">
        <v>0</v>
      </c>
      <c r="I45" s="136">
        <v>0</v>
      </c>
      <c r="J45" s="136">
        <v>0</v>
      </c>
      <c r="K45" s="138">
        <f t="shared" si="6"/>
        <v>8</v>
      </c>
      <c r="L45" s="136">
        <v>8</v>
      </c>
      <c r="M45" s="136">
        <v>0</v>
      </c>
      <c r="N45" s="138">
        <v>0</v>
      </c>
      <c r="O45" s="138">
        <v>0</v>
      </c>
      <c r="P45" s="138">
        <v>0</v>
      </c>
      <c r="Q45" s="138">
        <v>31</v>
      </c>
      <c r="R45" s="138">
        <v>31</v>
      </c>
      <c r="S45" s="138">
        <v>0</v>
      </c>
      <c r="T45" s="138">
        <v>0</v>
      </c>
      <c r="U45" s="138">
        <v>0</v>
      </c>
      <c r="V45" s="138">
        <v>0</v>
      </c>
      <c r="W45" s="138">
        <f t="shared" si="5"/>
        <v>18</v>
      </c>
      <c r="X45" s="138">
        <v>18</v>
      </c>
      <c r="Y45" s="138">
        <v>0</v>
      </c>
      <c r="Z45" s="139">
        <f t="shared" si="2"/>
        <v>3</v>
      </c>
      <c r="AA45" s="139">
        <f t="shared" si="3"/>
        <v>3</v>
      </c>
      <c r="AB45" s="139">
        <f t="shared" si="4"/>
        <v>0</v>
      </c>
      <c r="AC45" s="105" t="s">
        <v>389</v>
      </c>
      <c r="AD45" s="204"/>
    </row>
    <row r="46" spans="1:45" s="3" customFormat="1" ht="35.25" customHeight="1">
      <c r="A46" s="103">
        <v>37</v>
      </c>
      <c r="B46" s="349" t="s">
        <v>280</v>
      </c>
      <c r="C46" s="143">
        <v>0</v>
      </c>
      <c r="D46" s="143">
        <v>0</v>
      </c>
      <c r="E46" s="136">
        <v>15</v>
      </c>
      <c r="F46" s="136">
        <v>15</v>
      </c>
      <c r="G46" s="138">
        <v>0</v>
      </c>
      <c r="H46" s="136">
        <v>0</v>
      </c>
      <c r="I46" s="136">
        <v>0</v>
      </c>
      <c r="J46" s="136">
        <v>0</v>
      </c>
      <c r="K46" s="138">
        <f t="shared" si="6"/>
        <v>8</v>
      </c>
      <c r="L46" s="136">
        <v>8</v>
      </c>
      <c r="M46" s="136">
        <v>0</v>
      </c>
      <c r="N46" s="138">
        <v>0</v>
      </c>
      <c r="O46" s="138">
        <v>0</v>
      </c>
      <c r="P46" s="138">
        <v>0</v>
      </c>
      <c r="Q46" s="138">
        <v>15</v>
      </c>
      <c r="R46" s="138">
        <v>15</v>
      </c>
      <c r="S46" s="138">
        <v>0</v>
      </c>
      <c r="T46" s="138">
        <v>0</v>
      </c>
      <c r="U46" s="138">
        <v>0</v>
      </c>
      <c r="V46" s="138">
        <v>0</v>
      </c>
      <c r="W46" s="138">
        <f t="shared" si="5"/>
        <v>15</v>
      </c>
      <c r="X46" s="138">
        <v>15</v>
      </c>
      <c r="Y46" s="138">
        <v>0</v>
      </c>
      <c r="Z46" s="139">
        <f t="shared" si="2"/>
        <v>0</v>
      </c>
      <c r="AA46" s="139">
        <f t="shared" si="3"/>
        <v>0</v>
      </c>
      <c r="AB46" s="139">
        <f t="shared" si="4"/>
        <v>0</v>
      </c>
      <c r="AC46" s="105"/>
      <c r="AD46" s="204"/>
    </row>
    <row r="47" spans="1:45" s="3" customFormat="1" ht="35.25" customHeight="1">
      <c r="A47" s="103">
        <v>38</v>
      </c>
      <c r="B47" s="349" t="s">
        <v>281</v>
      </c>
      <c r="C47" s="143">
        <v>0</v>
      </c>
      <c r="D47" s="143">
        <v>0</v>
      </c>
      <c r="E47" s="136">
        <v>15</v>
      </c>
      <c r="F47" s="136">
        <v>15</v>
      </c>
      <c r="G47" s="136">
        <v>0</v>
      </c>
      <c r="H47" s="136">
        <v>0</v>
      </c>
      <c r="I47" s="136">
        <v>0</v>
      </c>
      <c r="J47" s="136">
        <v>0</v>
      </c>
      <c r="K47" s="138">
        <f t="shared" si="6"/>
        <v>8</v>
      </c>
      <c r="L47" s="136">
        <v>8</v>
      </c>
      <c r="M47" s="136">
        <v>0</v>
      </c>
      <c r="N47" s="138">
        <v>0</v>
      </c>
      <c r="O47" s="138">
        <v>0</v>
      </c>
      <c r="P47" s="138">
        <v>0</v>
      </c>
      <c r="Q47" s="138">
        <v>15</v>
      </c>
      <c r="R47" s="138">
        <v>15</v>
      </c>
      <c r="S47" s="138">
        <v>0</v>
      </c>
      <c r="T47" s="138">
        <v>0</v>
      </c>
      <c r="U47" s="138">
        <v>0</v>
      </c>
      <c r="V47" s="138">
        <v>0</v>
      </c>
      <c r="W47" s="138">
        <f t="shared" si="5"/>
        <v>15</v>
      </c>
      <c r="X47" s="138">
        <v>15</v>
      </c>
      <c r="Y47" s="138">
        <v>0</v>
      </c>
      <c r="Z47" s="139">
        <f t="shared" si="2"/>
        <v>0</v>
      </c>
      <c r="AA47" s="139">
        <f t="shared" si="3"/>
        <v>0</v>
      </c>
      <c r="AB47" s="139">
        <f t="shared" si="4"/>
        <v>0</v>
      </c>
      <c r="AC47" s="105"/>
      <c r="AD47" s="204"/>
    </row>
    <row r="48" spans="1:45" s="3" customFormat="1" ht="35.25" customHeight="1">
      <c r="A48" s="103">
        <v>39</v>
      </c>
      <c r="B48" s="349" t="s">
        <v>282</v>
      </c>
      <c r="C48" s="143">
        <v>0</v>
      </c>
      <c r="D48" s="143">
        <v>0</v>
      </c>
      <c r="E48" s="136">
        <v>15</v>
      </c>
      <c r="F48" s="136">
        <v>15</v>
      </c>
      <c r="G48" s="136">
        <v>0</v>
      </c>
      <c r="H48" s="136">
        <v>0</v>
      </c>
      <c r="I48" s="136">
        <v>0</v>
      </c>
      <c r="J48" s="136">
        <v>0</v>
      </c>
      <c r="K48" s="138">
        <f t="shared" si="6"/>
        <v>12</v>
      </c>
      <c r="L48" s="136">
        <v>12</v>
      </c>
      <c r="M48" s="136">
        <v>0</v>
      </c>
      <c r="N48" s="138">
        <v>0</v>
      </c>
      <c r="O48" s="138">
        <v>0</v>
      </c>
      <c r="P48" s="138">
        <v>0</v>
      </c>
      <c r="Q48" s="138">
        <v>15</v>
      </c>
      <c r="R48" s="138">
        <v>15</v>
      </c>
      <c r="S48" s="138">
        <v>0</v>
      </c>
      <c r="T48" s="138">
        <v>0</v>
      </c>
      <c r="U48" s="138">
        <v>0</v>
      </c>
      <c r="V48" s="138">
        <v>0</v>
      </c>
      <c r="W48" s="138">
        <f t="shared" si="5"/>
        <v>15</v>
      </c>
      <c r="X48" s="138">
        <v>15</v>
      </c>
      <c r="Y48" s="138">
        <v>0</v>
      </c>
      <c r="Z48" s="139">
        <f t="shared" si="2"/>
        <v>0</v>
      </c>
      <c r="AA48" s="139">
        <f t="shared" si="3"/>
        <v>0</v>
      </c>
      <c r="AB48" s="139">
        <f t="shared" si="4"/>
        <v>0</v>
      </c>
      <c r="AC48" s="105"/>
      <c r="AD48" s="204"/>
    </row>
    <row r="49" spans="1:45" s="4" customFormat="1" ht="39.75" customHeight="1">
      <c r="A49" s="103">
        <v>40</v>
      </c>
      <c r="B49" s="349" t="s">
        <v>283</v>
      </c>
      <c r="C49" s="143">
        <v>0</v>
      </c>
      <c r="D49" s="143">
        <v>0</v>
      </c>
      <c r="E49" s="136">
        <v>15</v>
      </c>
      <c r="F49" s="136">
        <v>15</v>
      </c>
      <c r="G49" s="136">
        <v>0</v>
      </c>
      <c r="H49" s="136">
        <v>0</v>
      </c>
      <c r="I49" s="136">
        <v>0</v>
      </c>
      <c r="J49" s="136">
        <v>0</v>
      </c>
      <c r="K49" s="138">
        <f t="shared" si="6"/>
        <v>7</v>
      </c>
      <c r="L49" s="136">
        <v>7</v>
      </c>
      <c r="M49" s="136">
        <v>0</v>
      </c>
      <c r="N49" s="138">
        <v>0</v>
      </c>
      <c r="O49" s="138">
        <v>0</v>
      </c>
      <c r="P49" s="138">
        <v>0</v>
      </c>
      <c r="Q49" s="138">
        <v>17</v>
      </c>
      <c r="R49" s="138">
        <v>17</v>
      </c>
      <c r="S49" s="138">
        <v>0</v>
      </c>
      <c r="T49" s="138">
        <v>0</v>
      </c>
      <c r="U49" s="138">
        <v>0</v>
      </c>
      <c r="V49" s="138">
        <v>0</v>
      </c>
      <c r="W49" s="138">
        <f t="shared" si="5"/>
        <v>17</v>
      </c>
      <c r="X49" s="138">
        <v>17</v>
      </c>
      <c r="Y49" s="138">
        <v>0</v>
      </c>
      <c r="Z49" s="139">
        <f t="shared" si="2"/>
        <v>2</v>
      </c>
      <c r="AA49" s="139">
        <f t="shared" si="3"/>
        <v>2</v>
      </c>
      <c r="AB49" s="139">
        <f t="shared" si="4"/>
        <v>0</v>
      </c>
      <c r="AC49" s="105" t="s">
        <v>388</v>
      </c>
      <c r="AD49" s="204"/>
      <c r="AE49" s="3"/>
      <c r="AF49" s="3"/>
      <c r="AG49" s="3"/>
      <c r="AH49" s="3"/>
      <c r="AI49" s="3"/>
      <c r="AJ49" s="3"/>
      <c r="AK49" s="3"/>
      <c r="AL49" s="3"/>
      <c r="AM49" s="3"/>
      <c r="AN49" s="3"/>
      <c r="AO49" s="3"/>
      <c r="AP49" s="3"/>
      <c r="AQ49" s="3"/>
      <c r="AR49" s="3"/>
      <c r="AS49" s="3"/>
    </row>
    <row r="50" spans="1:45" s="4" customFormat="1" ht="24.95" customHeight="1">
      <c r="A50" s="103">
        <v>41</v>
      </c>
      <c r="B50" s="352" t="s">
        <v>284</v>
      </c>
      <c r="C50" s="143">
        <v>0</v>
      </c>
      <c r="D50" s="143">
        <v>0</v>
      </c>
      <c r="E50" s="136">
        <v>119</v>
      </c>
      <c r="F50" s="136">
        <v>119</v>
      </c>
      <c r="G50" s="136">
        <v>0</v>
      </c>
      <c r="H50" s="136">
        <v>0</v>
      </c>
      <c r="I50" s="136">
        <v>0</v>
      </c>
      <c r="J50" s="136">
        <v>0</v>
      </c>
      <c r="K50" s="138">
        <f t="shared" si="6"/>
        <v>58</v>
      </c>
      <c r="L50" s="136">
        <v>58</v>
      </c>
      <c r="M50" s="136">
        <v>0</v>
      </c>
      <c r="N50" s="138">
        <v>0</v>
      </c>
      <c r="O50" s="138">
        <v>0</v>
      </c>
      <c r="P50" s="138">
        <v>0</v>
      </c>
      <c r="Q50" s="138">
        <v>119</v>
      </c>
      <c r="R50" s="138">
        <v>119</v>
      </c>
      <c r="S50" s="138">
        <v>0</v>
      </c>
      <c r="T50" s="138">
        <v>0</v>
      </c>
      <c r="U50" s="138">
        <v>0</v>
      </c>
      <c r="V50" s="138">
        <v>0</v>
      </c>
      <c r="W50" s="138">
        <f t="shared" si="5"/>
        <v>119</v>
      </c>
      <c r="X50" s="138">
        <v>119</v>
      </c>
      <c r="Y50" s="138">
        <v>0</v>
      </c>
      <c r="Z50" s="139">
        <f t="shared" si="2"/>
        <v>0</v>
      </c>
      <c r="AA50" s="139">
        <f t="shared" si="3"/>
        <v>0</v>
      </c>
      <c r="AB50" s="139">
        <f t="shared" si="4"/>
        <v>0</v>
      </c>
      <c r="AC50" s="105"/>
      <c r="AD50" s="204"/>
      <c r="AE50" s="3"/>
      <c r="AF50" s="3"/>
      <c r="AG50" s="3"/>
      <c r="AH50" s="3"/>
      <c r="AI50" s="3"/>
      <c r="AJ50" s="3"/>
      <c r="AK50" s="3"/>
      <c r="AL50" s="3"/>
      <c r="AM50" s="3"/>
      <c r="AN50" s="3"/>
      <c r="AO50" s="3"/>
      <c r="AP50" s="3"/>
      <c r="AQ50" s="3"/>
      <c r="AR50" s="3"/>
      <c r="AS50" s="3"/>
    </row>
    <row r="51" spans="1:45" s="4" customFormat="1" ht="24.95" customHeight="1">
      <c r="A51" s="103">
        <v>42</v>
      </c>
      <c r="B51" s="351" t="s">
        <v>65</v>
      </c>
      <c r="C51" s="182">
        <v>0</v>
      </c>
      <c r="D51" s="182">
        <v>0</v>
      </c>
      <c r="E51" s="183">
        <v>60</v>
      </c>
      <c r="F51" s="184">
        <v>60</v>
      </c>
      <c r="G51" s="184">
        <v>0</v>
      </c>
      <c r="H51" s="184">
        <v>0</v>
      </c>
      <c r="I51" s="184">
        <v>0</v>
      </c>
      <c r="J51" s="184">
        <v>0</v>
      </c>
      <c r="K51" s="138">
        <f t="shared" si="6"/>
        <v>39</v>
      </c>
      <c r="L51" s="184">
        <v>39</v>
      </c>
      <c r="M51" s="184">
        <v>0</v>
      </c>
      <c r="N51" s="138">
        <v>0</v>
      </c>
      <c r="O51" s="138">
        <v>0</v>
      </c>
      <c r="P51" s="185">
        <v>0</v>
      </c>
      <c r="Q51" s="185">
        <v>60</v>
      </c>
      <c r="R51" s="185">
        <v>60</v>
      </c>
      <c r="S51" s="185">
        <v>0</v>
      </c>
      <c r="T51" s="185">
        <v>0</v>
      </c>
      <c r="U51" s="185">
        <v>0</v>
      </c>
      <c r="V51" s="185">
        <v>0</v>
      </c>
      <c r="W51" s="138">
        <f t="shared" si="5"/>
        <v>60</v>
      </c>
      <c r="X51" s="185">
        <v>60</v>
      </c>
      <c r="Y51" s="185">
        <v>0</v>
      </c>
      <c r="Z51" s="139">
        <f t="shared" si="2"/>
        <v>0</v>
      </c>
      <c r="AA51" s="139">
        <f t="shared" si="3"/>
        <v>0</v>
      </c>
      <c r="AB51" s="139">
        <f t="shared" si="4"/>
        <v>0</v>
      </c>
      <c r="AC51" s="105"/>
      <c r="AD51" s="204"/>
      <c r="AE51" s="3"/>
      <c r="AF51" s="3"/>
      <c r="AG51" s="3"/>
      <c r="AH51" s="3"/>
      <c r="AI51" s="3"/>
      <c r="AJ51" s="3"/>
      <c r="AK51" s="3"/>
      <c r="AL51" s="3"/>
      <c r="AM51" s="3"/>
      <c r="AN51" s="3"/>
      <c r="AO51" s="3"/>
      <c r="AP51" s="3"/>
      <c r="AQ51" s="3"/>
      <c r="AR51" s="3"/>
      <c r="AS51" s="3"/>
    </row>
    <row r="52" spans="1:45" s="101" customFormat="1" ht="36" customHeight="1">
      <c r="A52" s="103">
        <v>43</v>
      </c>
      <c r="B52" s="351" t="s">
        <v>286</v>
      </c>
      <c r="C52" s="186">
        <v>0</v>
      </c>
      <c r="D52" s="186">
        <v>0</v>
      </c>
      <c r="E52" s="139">
        <v>31</v>
      </c>
      <c r="F52" s="138">
        <v>31</v>
      </c>
      <c r="G52" s="138">
        <v>0</v>
      </c>
      <c r="H52" s="138">
        <v>0</v>
      </c>
      <c r="I52" s="138">
        <v>0</v>
      </c>
      <c r="J52" s="138">
        <v>0</v>
      </c>
      <c r="K52" s="138">
        <f t="shared" si="6"/>
        <v>21</v>
      </c>
      <c r="L52" s="138">
        <v>21</v>
      </c>
      <c r="M52" s="138">
        <v>0</v>
      </c>
      <c r="N52" s="138">
        <v>0</v>
      </c>
      <c r="O52" s="138">
        <v>0</v>
      </c>
      <c r="P52" s="139">
        <v>0</v>
      </c>
      <c r="Q52" s="139">
        <v>31</v>
      </c>
      <c r="R52" s="139">
        <v>31</v>
      </c>
      <c r="S52" s="139">
        <v>0</v>
      </c>
      <c r="T52" s="139">
        <v>0</v>
      </c>
      <c r="U52" s="139">
        <v>0</v>
      </c>
      <c r="V52" s="139">
        <v>0</v>
      </c>
      <c r="W52" s="138">
        <f t="shared" si="5"/>
        <v>31</v>
      </c>
      <c r="X52" s="139">
        <v>31</v>
      </c>
      <c r="Y52" s="139">
        <v>0</v>
      </c>
      <c r="Z52" s="139">
        <f t="shared" si="2"/>
        <v>0</v>
      </c>
      <c r="AA52" s="139">
        <f t="shared" si="3"/>
        <v>0</v>
      </c>
      <c r="AB52" s="139">
        <f t="shared" si="4"/>
        <v>0</v>
      </c>
      <c r="AC52" s="105"/>
      <c r="AD52" s="206"/>
      <c r="AE52" s="100"/>
      <c r="AF52" s="100"/>
      <c r="AG52" s="100"/>
      <c r="AH52" s="100"/>
      <c r="AI52" s="100"/>
      <c r="AJ52" s="100"/>
      <c r="AK52" s="100"/>
      <c r="AL52" s="100"/>
      <c r="AM52" s="100"/>
      <c r="AN52" s="100"/>
      <c r="AO52" s="100"/>
      <c r="AP52" s="100"/>
      <c r="AQ52" s="100"/>
      <c r="AR52" s="100"/>
      <c r="AS52" s="100"/>
    </row>
    <row r="53" spans="1:45" s="101" customFormat="1" ht="36" customHeight="1">
      <c r="A53" s="103">
        <v>44</v>
      </c>
      <c r="B53" s="350" t="s">
        <v>186</v>
      </c>
      <c r="C53" s="186">
        <v>0</v>
      </c>
      <c r="D53" s="186">
        <v>0</v>
      </c>
      <c r="E53" s="138">
        <v>3</v>
      </c>
      <c r="F53" s="144">
        <v>3</v>
      </c>
      <c r="G53" s="140">
        <v>0</v>
      </c>
      <c r="H53" s="140">
        <v>0</v>
      </c>
      <c r="I53" s="140">
        <v>0</v>
      </c>
      <c r="J53" s="138">
        <v>0</v>
      </c>
      <c r="K53" s="138">
        <f t="shared" si="6"/>
        <v>3</v>
      </c>
      <c r="L53" s="138">
        <v>3</v>
      </c>
      <c r="M53" s="140">
        <v>0</v>
      </c>
      <c r="N53" s="138">
        <v>0</v>
      </c>
      <c r="O53" s="138">
        <v>0</v>
      </c>
      <c r="P53" s="139">
        <v>0</v>
      </c>
      <c r="Q53" s="138">
        <v>3</v>
      </c>
      <c r="R53" s="138">
        <v>3</v>
      </c>
      <c r="S53" s="139">
        <v>0</v>
      </c>
      <c r="T53" s="139">
        <v>0</v>
      </c>
      <c r="U53" s="139">
        <v>0</v>
      </c>
      <c r="V53" s="144">
        <v>0</v>
      </c>
      <c r="W53" s="138">
        <f t="shared" si="5"/>
        <v>3</v>
      </c>
      <c r="X53" s="144">
        <v>3</v>
      </c>
      <c r="Y53" s="139">
        <v>0</v>
      </c>
      <c r="Z53" s="139">
        <f t="shared" si="2"/>
        <v>0</v>
      </c>
      <c r="AA53" s="139">
        <f t="shared" si="3"/>
        <v>0</v>
      </c>
      <c r="AB53" s="139">
        <f t="shared" si="4"/>
        <v>0</v>
      </c>
      <c r="AC53" s="105"/>
      <c r="AD53" s="206"/>
      <c r="AE53" s="100"/>
      <c r="AF53" s="100"/>
      <c r="AG53" s="100"/>
      <c r="AH53" s="100"/>
      <c r="AI53" s="100"/>
      <c r="AJ53" s="100"/>
      <c r="AK53" s="100"/>
      <c r="AL53" s="100"/>
      <c r="AM53" s="100"/>
      <c r="AN53" s="100"/>
      <c r="AO53" s="100"/>
      <c r="AP53" s="100"/>
      <c r="AQ53" s="100"/>
      <c r="AR53" s="100"/>
      <c r="AS53" s="100"/>
    </row>
    <row r="54" spans="1:45" s="3" customFormat="1" ht="38.25" customHeight="1">
      <c r="A54" s="103">
        <v>45</v>
      </c>
      <c r="B54" s="350" t="s">
        <v>188</v>
      </c>
      <c r="C54" s="186">
        <v>0</v>
      </c>
      <c r="D54" s="186">
        <v>0</v>
      </c>
      <c r="E54" s="138">
        <v>18</v>
      </c>
      <c r="F54" s="138">
        <v>15</v>
      </c>
      <c r="G54" s="138">
        <v>3</v>
      </c>
      <c r="H54" s="140">
        <v>0</v>
      </c>
      <c r="I54" s="140">
        <v>0</v>
      </c>
      <c r="J54" s="138"/>
      <c r="K54" s="138">
        <f t="shared" si="6"/>
        <v>11</v>
      </c>
      <c r="L54" s="138">
        <v>8</v>
      </c>
      <c r="M54" s="138">
        <v>3</v>
      </c>
      <c r="N54" s="138">
        <v>0</v>
      </c>
      <c r="O54" s="138">
        <v>0</v>
      </c>
      <c r="P54" s="139">
        <v>0</v>
      </c>
      <c r="Q54" s="138">
        <v>18</v>
      </c>
      <c r="R54" s="138">
        <v>15</v>
      </c>
      <c r="S54" s="138">
        <v>3</v>
      </c>
      <c r="T54" s="139">
        <v>0</v>
      </c>
      <c r="U54" s="139">
        <v>0</v>
      </c>
      <c r="V54" s="144">
        <v>0</v>
      </c>
      <c r="W54" s="138">
        <f t="shared" si="5"/>
        <v>18</v>
      </c>
      <c r="X54" s="138">
        <v>15</v>
      </c>
      <c r="Y54" s="138">
        <v>3</v>
      </c>
      <c r="Z54" s="139">
        <f t="shared" si="2"/>
        <v>0</v>
      </c>
      <c r="AA54" s="139">
        <f t="shared" si="3"/>
        <v>0</v>
      </c>
      <c r="AB54" s="139">
        <f t="shared" si="4"/>
        <v>0</v>
      </c>
      <c r="AC54" s="193"/>
      <c r="AD54" s="204"/>
      <c r="AE54" s="2"/>
      <c r="AF54" s="2"/>
      <c r="AG54" s="2"/>
      <c r="AH54" s="2"/>
      <c r="AI54" s="2"/>
      <c r="AJ54" s="2"/>
      <c r="AK54" s="2"/>
      <c r="AL54" s="2"/>
      <c r="AM54" s="2"/>
      <c r="AN54" s="2"/>
      <c r="AO54" s="2"/>
      <c r="AP54" s="2"/>
      <c r="AQ54" s="2"/>
      <c r="AR54" s="2"/>
      <c r="AS54" s="2"/>
    </row>
    <row r="55" spans="1:45" s="213" customFormat="1" ht="30.4">
      <c r="A55" s="148">
        <v>46</v>
      </c>
      <c r="B55" s="354" t="s">
        <v>187</v>
      </c>
      <c r="C55" s="211">
        <v>0</v>
      </c>
      <c r="D55" s="211">
        <v>0</v>
      </c>
      <c r="E55" s="211">
        <v>0</v>
      </c>
      <c r="F55" s="211">
        <v>0</v>
      </c>
      <c r="G55" s="211">
        <v>0</v>
      </c>
      <c r="H55" s="212"/>
      <c r="I55" s="212"/>
      <c r="J55" s="212"/>
      <c r="K55" s="212"/>
      <c r="L55" s="212"/>
      <c r="M55" s="212"/>
      <c r="N55" s="212"/>
      <c r="O55" s="212"/>
      <c r="P55" s="212"/>
      <c r="Q55" s="212"/>
      <c r="R55" s="212"/>
      <c r="S55" s="212"/>
      <c r="T55" s="148">
        <v>0</v>
      </c>
      <c r="U55" s="148">
        <v>0</v>
      </c>
      <c r="V55" s="148">
        <v>0</v>
      </c>
      <c r="W55" s="148">
        <v>15</v>
      </c>
      <c r="X55" s="148">
        <v>15</v>
      </c>
      <c r="Y55" s="148">
        <v>0</v>
      </c>
      <c r="Z55" s="210">
        <f t="shared" si="2"/>
        <v>15</v>
      </c>
      <c r="AA55" s="210">
        <f t="shared" si="3"/>
        <v>15</v>
      </c>
      <c r="AB55" s="210">
        <f t="shared" si="4"/>
        <v>0</v>
      </c>
      <c r="AC55" s="148" t="s">
        <v>434</v>
      </c>
      <c r="AD55" s="132"/>
    </row>
    <row r="56" spans="1:45">
      <c r="Z56"/>
      <c r="AA56"/>
    </row>
    <row r="57" spans="1:45">
      <c r="AC57"/>
    </row>
  </sheetData>
  <mergeCells count="19">
    <mergeCell ref="AC5:AC6"/>
    <mergeCell ref="A5:A7"/>
    <mergeCell ref="B5:B7"/>
    <mergeCell ref="AA5:AA7"/>
    <mergeCell ref="AD5:AD7"/>
    <mergeCell ref="AB6:AB8"/>
    <mergeCell ref="A1:AD1"/>
    <mergeCell ref="A2:AD2"/>
    <mergeCell ref="A3:AD3"/>
    <mergeCell ref="C5:F5"/>
    <mergeCell ref="C6:C7"/>
    <mergeCell ref="F6:F7"/>
    <mergeCell ref="I5:L5"/>
    <mergeCell ref="I6:I7"/>
    <mergeCell ref="L6:L7"/>
    <mergeCell ref="U5:X5"/>
    <mergeCell ref="Z6:Z8"/>
    <mergeCell ref="U6:U7"/>
    <mergeCell ref="X6:X7"/>
  </mergeCells>
  <pageMargins left="1.02" right="0" top="0.5" bottom="0.5" header="0.3" footer="0.3"/>
  <pageSetup paperSize="9" scale="80" orientation="portrait" r:id="rId1"/>
  <headerFooter>
    <oddFooter>&amp;C&amp;"times New Roman"&amp;P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PL 1</vt:lpstr>
      <vt:lpstr>PL2</vt:lpstr>
      <vt:lpstr>PL3</vt:lpstr>
      <vt:lpstr>PL8</vt:lpstr>
      <vt:lpstr>'PL 1'!Print_Area</vt:lpstr>
      <vt:lpstr>'PL3'!Print_Area</vt:lpstr>
      <vt:lpstr>'PL8'!Print_Area</vt:lpstr>
      <vt:lpstr>'PL 1'!Print_Titles</vt:lpstr>
      <vt:lpstr>'PL2'!Print_Titles</vt:lpstr>
      <vt:lpstr>'PL3'!Print_Titles</vt:lpstr>
      <vt:lpstr>'PL8'!Print_Titles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Nguyễn Hải Sơn</cp:lastModifiedBy>
  <cp:lastPrinted>2023-12-04T03:30:36Z</cp:lastPrinted>
  <dcterms:created xsi:type="dcterms:W3CDTF">2016-10-19T02:18:00Z</dcterms:created>
  <dcterms:modified xsi:type="dcterms:W3CDTF">2023-12-04T03:30:41Z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E66C0221658A45CC837F11CDB973014D</vt:lpwstr>
  </property>
  <property fmtid="{D5CDD505-2E9C-101B-9397-08002B2CF9AE}" pid="3" name="KSOProductBuildVer">
    <vt:lpwstr>1033-11.2.0.11417</vt:lpwstr>
  </property>
</Properties>
</file>