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12" windowWidth="14880" windowHeight="8928" activeTab="1"/>
  </bookViews>
  <sheets>
    <sheet name="Thu NSNN.PL01" sheetId="1" r:id="rId1"/>
    <sheet name="Chi NSNN.PL01" sheetId="3" r:id="rId2"/>
  </sheets>
  <definedNames>
    <definedName name="_xlnm._FilterDatabase" localSheetId="0" hidden="1">'Thu NSNN.PL01'!$A$1:$F$41</definedName>
    <definedName name="_xlnm.Print_Area" localSheetId="0">'Thu NSNN.PL01'!$A$1:$F$42</definedName>
    <definedName name="_xlnm.Print_Titles" localSheetId="1">'Chi NSNN.PL01'!$5:$5</definedName>
    <definedName name="_xlnm.Print_Titles" localSheetId="0">'Thu NSNN.PL01'!$5:$6</definedName>
  </definedNames>
  <calcPr calcId="144525"/>
</workbook>
</file>

<file path=xl/calcChain.xml><?xml version="1.0" encoding="utf-8"?>
<calcChain xmlns="http://schemas.openxmlformats.org/spreadsheetml/2006/main">
  <c r="C27" i="1" l="1"/>
  <c r="C28" i="1"/>
  <c r="L20" i="1" l="1"/>
  <c r="B41" i="1" l="1"/>
  <c r="F27" i="1"/>
  <c r="C23" i="1"/>
  <c r="C22" i="1"/>
  <c r="D8" i="3" l="1"/>
  <c r="D37" i="3"/>
  <c r="F31" i="1" l="1"/>
  <c r="F32" i="1"/>
  <c r="F33" i="1"/>
  <c r="F34" i="1"/>
  <c r="F35" i="1"/>
  <c r="F36" i="1"/>
  <c r="F37" i="1"/>
  <c r="F38" i="1"/>
  <c r="F39" i="1"/>
  <c r="F40" i="1"/>
  <c r="F30" i="1"/>
  <c r="M7" i="1"/>
  <c r="J7" i="1"/>
  <c r="K29" i="1" l="1"/>
  <c r="J30" i="1"/>
  <c r="J29" i="1"/>
  <c r="E49" i="3" l="1"/>
  <c r="E48" i="3"/>
  <c r="E47" i="3"/>
  <c r="E46" i="3"/>
  <c r="E45" i="3"/>
  <c r="E43" i="3"/>
  <c r="E41" i="3"/>
  <c r="E39" i="3"/>
  <c r="E37" i="3"/>
  <c r="E35" i="3"/>
  <c r="E34" i="3"/>
  <c r="E33" i="3"/>
  <c r="E31" i="3"/>
  <c r="E30" i="3"/>
  <c r="E29" i="3"/>
  <c r="E28" i="3"/>
  <c r="E27" i="3"/>
  <c r="E26" i="3"/>
  <c r="E24" i="3"/>
  <c r="E23" i="3"/>
  <c r="E22" i="3"/>
  <c r="E21" i="3"/>
  <c r="E20" i="3"/>
  <c r="E19" i="3"/>
  <c r="E18" i="3"/>
  <c r="E17" i="3"/>
  <c r="E16" i="3"/>
  <c r="E15" i="3"/>
  <c r="E14" i="3"/>
  <c r="E13" i="3"/>
  <c r="D11" i="3"/>
  <c r="E11" i="3" s="1"/>
  <c r="C11" i="3"/>
  <c r="E9" i="3"/>
  <c r="E8" i="3"/>
  <c r="D7" i="3"/>
  <c r="E7" i="3" s="1"/>
  <c r="C7" i="3"/>
  <c r="C6" i="3" s="1"/>
  <c r="D6" i="3" l="1"/>
  <c r="E6" i="3" s="1"/>
  <c r="J35" i="1" l="1"/>
  <c r="C38" i="1" l="1"/>
  <c r="F21" i="1" l="1"/>
  <c r="K22" i="1" l="1"/>
  <c r="E31" i="1"/>
  <c r="E32" i="1"/>
  <c r="E36" i="1"/>
  <c r="E38" i="1"/>
  <c r="D30" i="1"/>
  <c r="K23" i="1" l="1"/>
  <c r="E14" i="1" l="1"/>
  <c r="D13" i="1" l="1"/>
  <c r="F11" i="1" l="1"/>
  <c r="F12" i="1"/>
  <c r="F13" i="1"/>
  <c r="F14" i="1"/>
  <c r="F15" i="1"/>
  <c r="F16" i="1"/>
  <c r="F17" i="1"/>
  <c r="F18" i="1"/>
  <c r="F19" i="1"/>
  <c r="F20" i="1"/>
  <c r="F10" i="1"/>
  <c r="C8" i="1"/>
  <c r="C7" i="1" s="1"/>
  <c r="F25" i="1"/>
  <c r="C29" i="1"/>
  <c r="H21" i="1"/>
  <c r="E21" i="1"/>
  <c r="D21" i="1"/>
  <c r="F29" i="1"/>
  <c r="B33" i="1"/>
  <c r="G31" i="1"/>
  <c r="G32" i="1"/>
  <c r="G34" i="1"/>
  <c r="G35" i="1"/>
  <c r="G36" i="1"/>
  <c r="G37" i="1"/>
  <c r="G38" i="1"/>
  <c r="G30" i="1"/>
  <c r="K7" i="1" l="1"/>
  <c r="C26" i="1"/>
  <c r="F9" i="1"/>
  <c r="E33" i="1"/>
  <c r="F8" i="1"/>
  <c r="E29" i="1"/>
  <c r="G33" i="1"/>
  <c r="G29" i="1" s="1"/>
  <c r="G10" i="1"/>
  <c r="G9" i="1" s="1"/>
  <c r="G8" i="1" s="1"/>
  <c r="B29" i="1"/>
  <c r="I33" i="1"/>
  <c r="I27" i="1"/>
  <c r="I23" i="1"/>
  <c r="I22" i="1"/>
  <c r="I9" i="1"/>
  <c r="L7" i="1" l="1"/>
  <c r="M8" i="1"/>
  <c r="I29" i="1"/>
  <c r="D29" i="1" s="1"/>
  <c r="D33" i="1"/>
  <c r="J32" i="1"/>
  <c r="I8" i="1"/>
  <c r="J31" i="1" l="1"/>
  <c r="K32" i="1" s="1"/>
  <c r="I7" i="1"/>
  <c r="I26" i="1" s="1"/>
  <c r="I28" i="1" s="1"/>
  <c r="I41" i="1" s="1"/>
  <c r="D8" i="1"/>
  <c r="C9" i="1"/>
  <c r="H9" i="1" s="1"/>
  <c r="D9" i="1" l="1"/>
  <c r="E30" i="1" l="1"/>
  <c r="H25" i="1" l="1"/>
  <c r="H23" i="1"/>
  <c r="H22" i="1"/>
  <c r="H20" i="1"/>
  <c r="H19" i="1"/>
  <c r="H18" i="1"/>
  <c r="H17" i="1"/>
  <c r="H16" i="1"/>
  <c r="H15" i="1"/>
  <c r="H14" i="1"/>
  <c r="H13" i="1"/>
  <c r="H12" i="1"/>
  <c r="H11" i="1"/>
  <c r="H10" i="1"/>
  <c r="E10" i="1"/>
  <c r="D10" i="1"/>
  <c r="G7" i="1" l="1"/>
  <c r="G41" i="1"/>
  <c r="G26" i="1" l="1"/>
  <c r="H7" i="1"/>
  <c r="D25" i="1"/>
  <c r="D23" i="1"/>
  <c r="D22" i="1"/>
  <c r="D20" i="1"/>
  <c r="D19" i="1"/>
  <c r="D18" i="1"/>
  <c r="D17" i="1"/>
  <c r="D16" i="1"/>
  <c r="D15" i="1"/>
  <c r="D14" i="1"/>
  <c r="D12" i="1"/>
  <c r="D11" i="1"/>
  <c r="D27" i="1" l="1"/>
  <c r="H29" i="1" l="1"/>
  <c r="E20" i="1" l="1"/>
  <c r="E19" i="1"/>
  <c r="E18" i="1"/>
  <c r="E17" i="1"/>
  <c r="E16" i="1"/>
  <c r="E15" i="1"/>
  <c r="E13" i="1"/>
  <c r="E12" i="1"/>
  <c r="E11" i="1"/>
  <c r="B9" i="1" l="1"/>
  <c r="E9" i="1" l="1"/>
  <c r="B8" i="1"/>
  <c r="H8" i="1"/>
  <c r="E22" i="1"/>
  <c r="E27" i="1"/>
  <c r="F24" i="1"/>
  <c r="E25" i="1"/>
  <c r="E23" i="1"/>
  <c r="F23" i="1"/>
  <c r="E8" i="1" l="1"/>
  <c r="B7" i="1"/>
  <c r="F22" i="1"/>
  <c r="F7" i="1" s="1"/>
  <c r="F26" i="1" l="1"/>
  <c r="B26" i="1"/>
  <c r="D7" i="1"/>
  <c r="E7" i="1"/>
  <c r="H26" i="1" l="1"/>
  <c r="J26" i="1"/>
  <c r="K26" i="1" s="1"/>
  <c r="D26" i="1"/>
  <c r="E26" i="1"/>
  <c r="F28" i="1"/>
  <c r="F41" i="1" s="1"/>
  <c r="C41" i="1" l="1"/>
  <c r="H41" i="1" s="1"/>
  <c r="D28" i="1"/>
  <c r="E28" i="1"/>
  <c r="D41" i="1" l="1"/>
  <c r="E41" i="1"/>
</calcChain>
</file>

<file path=xl/sharedStrings.xml><?xml version="1.0" encoding="utf-8"?>
<sst xmlns="http://schemas.openxmlformats.org/spreadsheetml/2006/main" count="121" uniqueCount="119">
  <si>
    <t>Đơn vị: Triệu đồng</t>
  </si>
  <si>
    <t>CÁC CHỈ TIÊU</t>
  </si>
  <si>
    <t>Tổng thu NSNN trên địa bàn (A+B+C)</t>
  </si>
  <si>
    <t xml:space="preserve">                * Thu NSĐP </t>
  </si>
  <si>
    <t>TỔNG THU NSĐP</t>
  </si>
  <si>
    <t xml:space="preserve">Chia ra:    * Thu NSTW </t>
  </si>
  <si>
    <t>Huyện, xã thu</t>
  </si>
  <si>
    <t>Phụ lục số 01</t>
  </si>
  <si>
    <t>Dự toán HĐND giao</t>
  </si>
  <si>
    <t>Nhiệm vụ 6 tháng cuối năm</t>
  </si>
  <si>
    <t xml:space="preserve">I. NGÀNH THUẾ THU </t>
  </si>
  <si>
    <t>II. THU KHÁC NGÂN SÁCH</t>
  </si>
  <si>
    <t>B. CÁC KHOẢN THU ĐỂ LẠI CHI QUẢN LÝ QUA NSNN</t>
  </si>
  <si>
    <t>C. THU HẢI QUAN</t>
  </si>
  <si>
    <t xml:space="preserve"> D. THU BỔ SUNG TỪ NGÂN SÁCH CẤP TRÊN</t>
  </si>
  <si>
    <t>A. NGÀNH THUẾ THU VÀ THU KHÁC NS</t>
  </si>
  <si>
    <t xml:space="preserve"> - Bổ sung có MT bằng vốn trong nước</t>
  </si>
  <si>
    <t xml:space="preserve"> - Bổ sung có MT bằng vốn nước ngoài</t>
  </si>
  <si>
    <t>Phụ lục số 02</t>
  </si>
  <si>
    <t>Đơn vị tính: Triệu đồng</t>
  </si>
  <si>
    <t>TT</t>
  </si>
  <si>
    <t>Chỉ tiêu</t>
  </si>
  <si>
    <t>TỔNG CHI NSĐP</t>
  </si>
  <si>
    <t>I</t>
  </si>
  <si>
    <t>CHI ĐẦU TƯ PHÁT TRIỂN</t>
  </si>
  <si>
    <t>Chi đầu tư XDCB (Các nguồn vốn bao gồm chuyển nguồn từ năm trước sang)</t>
  </si>
  <si>
    <t>II</t>
  </si>
  <si>
    <t>CHI THƯỜNG XUYÊN</t>
  </si>
  <si>
    <t>Sự nghiệp kinh tế</t>
  </si>
  <si>
    <t>Chi sự nghiệp môi trường</t>
  </si>
  <si>
    <t>Sự nghiệp y tế</t>
  </si>
  <si>
    <t>Sự nghiệp văn hóa, thể thao, du lịch</t>
  </si>
  <si>
    <t>Sự nghiệp phát thanh, truyền hình</t>
  </si>
  <si>
    <t>Sự nghiệp công nghệ thông tin</t>
  </si>
  <si>
    <t>Sự nghiệp khoa học công nghệ</t>
  </si>
  <si>
    <t>Sự nghiệp đảm bảo xã hội</t>
  </si>
  <si>
    <t>Chi quốc phòng, BP, biên giới</t>
  </si>
  <si>
    <t xml:space="preserve">Chi an ninh </t>
  </si>
  <si>
    <t xml:space="preserve">DK các CS TW ban hành do ĐP đảm bảo </t>
  </si>
  <si>
    <t>Chi ĐH, kỷ niệm ngày lễ lớn, kỷ niệm ngành</t>
  </si>
  <si>
    <t>Hỗ trợ các cơ quan pháp luật (Viện, Tòa, TH án…..)</t>
  </si>
  <si>
    <t>Chính sách tôn giáo</t>
  </si>
  <si>
    <t>DK chính sách mới do tỉnh ban hành</t>
  </si>
  <si>
    <t>Chi khác ngân sách</t>
  </si>
  <si>
    <t>III</t>
  </si>
  <si>
    <t>IV</t>
  </si>
  <si>
    <t>V</t>
  </si>
  <si>
    <t>DỰ PHÒNG NGÂN SÁCH</t>
  </si>
  <si>
    <t>VI</t>
  </si>
  <si>
    <t>CHI BỔ SUNG QUỸ DỰ TRỮ TÀI CHÍNH</t>
  </si>
  <si>
    <t>VII</t>
  </si>
  <si>
    <t>VIII</t>
  </si>
  <si>
    <t>IX</t>
  </si>
  <si>
    <t>X</t>
  </si>
  <si>
    <t>XI</t>
  </si>
  <si>
    <t>XII</t>
  </si>
  <si>
    <t>KINH PHÍ CHUẨN BỊ ĐỘNG VIÊN</t>
  </si>
  <si>
    <t>XIII</t>
  </si>
  <si>
    <t>XIV</t>
  </si>
  <si>
    <t>XV</t>
  </si>
  <si>
    <t>CHÍNH SÁCH BÌNH ỔN GIÁ</t>
  </si>
  <si>
    <t xml:space="preserve">SCL, MS TÀI SẢN VÀ CÁC NV ĐỘT XUẤT KHÁC </t>
  </si>
  <si>
    <t>11. Cấp quyền khai thác khoáng sản</t>
  </si>
  <si>
    <t xml:space="preserve">1. Thu từ XNQD  </t>
  </si>
  <si>
    <t xml:space="preserve">         - Thu DN trong nước</t>
  </si>
  <si>
    <t xml:space="preserve">         - Thu từ DN nước ngoài</t>
  </si>
  <si>
    <t>2. Thu CTN và dịch vụ NQD</t>
  </si>
  <si>
    <t>3. Thuế sử dụng đất phi nông nghiệp</t>
  </si>
  <si>
    <t>4. Thu cấp quyền sử dụng đất</t>
  </si>
  <si>
    <t>5. Tiền thuê đất, mặt nước</t>
  </si>
  <si>
    <t>6. Lệ phí trước bạ</t>
  </si>
  <si>
    <t>7. Thu phí và lệ phí</t>
  </si>
  <si>
    <t>8. Thu xổ số kiến thiết</t>
  </si>
  <si>
    <t>9. Thuế thu nhập cá nhân</t>
  </si>
  <si>
    <t>10. Thuế bảo vệ môi trường</t>
  </si>
  <si>
    <t>2. Bổ sung nguồn thực hiện CCTL</t>
  </si>
  <si>
    <t>Chi đầu tư từ nguồn để lại theo chế độ quy định</t>
  </si>
  <si>
    <t>TRẢ NỢ, THU HỒI TẠM ỨNG NGÂN SÁCH</t>
  </si>
  <si>
    <t>ỦY BAN NHÂN DÂN TỈNH</t>
  </si>
  <si>
    <t>1. Bổ sung cân đối</t>
  </si>
  <si>
    <t>Trong đó:  Vốn nước ngoài</t>
  </si>
  <si>
    <t>F. THU VAY</t>
  </si>
  <si>
    <t>Chi quản lý hành chính, nhà nước, đảng, đoàn thể</t>
  </si>
  <si>
    <t>Sự nghiệp giáo dục đào tạo và dạy nghề</t>
  </si>
  <si>
    <t>Dự toán tỉnh giao</t>
  </si>
  <si>
    <t>THỰC HIỆN CÁC NV ĐỘT XUẤT KHỐI HUYỆN XÃ</t>
  </si>
  <si>
    <t>III.THU TẠI XÃ</t>
  </si>
  <si>
    <t>So sánh thực hiện 6 tháng so với (%)</t>
  </si>
  <si>
    <t>Dự toán HĐND tỉnh giao</t>
  </si>
  <si>
    <t>TỔNG HỢP THỰC HIỆN DỰ TOÁN THU NGÂN SÁCH 6 THÁNG ĐẦU NĂM 2018</t>
  </si>
  <si>
    <t>Thực hiện cùng kỳ 2017</t>
  </si>
  <si>
    <t>Dự toán BTC giao 2018</t>
  </si>
  <si>
    <t>Cùng kỳ 2017</t>
  </si>
  <si>
    <t>3. Bù giảm thu DT 2018 để thực hiện CCTL</t>
  </si>
  <si>
    <t>4. Bổ sung có mục tiêu</t>
  </si>
  <si>
    <t>5. Bổ sung vốn sự nghiệp để thực hiện một số chế độ, chính sách của Trung ương</t>
  </si>
  <si>
    <t>6. Chương trình mục tiêu quốc gia</t>
  </si>
  <si>
    <t>G DỰ KIẾN THU CÁC NHIỆM VỤ CHƯA CHI CHUYỂN NGUỒN SANG NĂM SAU</t>
  </si>
  <si>
    <t>Dự kiến chi từ nguồn bội chi</t>
  </si>
  <si>
    <t>TỔNG HỢP THỰC HIỆN CHI NGÂN SÁCH  ĐỊA PHƯƠNG 6 THÁNG ĐẦU NĂM 2018</t>
  </si>
  <si>
    <t>Chi từ kết quả thu được để lại theo chế độ</t>
  </si>
  <si>
    <t>Hỗ trợ phần mềm, tập huấn Luật NSNN, Luật Kế toán và các văn bản dưới Luật cho khối huyện, thị xã, thành phố, xã, phường, thị trấn</t>
  </si>
  <si>
    <t>Chi thực hiện nhiệm vụ quy hoạch của tỉnh</t>
  </si>
  <si>
    <t>Thực hiện pháp lệnh CA xã (Trang phục: 5,850 tỷ và CĐCS)</t>
  </si>
  <si>
    <t>Thực hiện Luật DQTV (T.phục, công cụ hỗ trợ và CĐCS )</t>
  </si>
  <si>
    <t>CHI MỘT SỐ NHIỆM VỤ NGÂN SÁCH TRUNG ƯƠNG HỖ TRỢ</t>
  </si>
  <si>
    <t>DỰ KIẾN NGUỒN CCTL, CĐCS THEO TL</t>
  </si>
  <si>
    <t>CHI CS NÔNG NGHIỆP NÔNG THÔN VÀ NÔNG THÔN MỚI</t>
  </si>
  <si>
    <t>CHI CÁC SỰ NGHIỆP DO NSTW ĐẢM BẢO (vốn ngoài nước)</t>
  </si>
  <si>
    <t>CHI CÁC CHƯƠNG TRÌNH MTQG</t>
  </si>
  <si>
    <t>CHI TRẢ NỢ VAY ĐẾN HẠN (Dự án RE II: 10 tỷ; trả nợ vay 4 chương trình: 105 tỷ; trả nợ vay các dự án ngoài nước: 50 tỷ)</t>
  </si>
  <si>
    <t>DỰ KIẾN CHI CÁC NHIỆM VỤ  CỦA TỈNH TỪ THU CHUYỂN NGUỒN NĂM TRƯỚC</t>
  </si>
  <si>
    <t>XVI</t>
  </si>
  <si>
    <t>Tỷ lệ thực hiện</t>
  </si>
  <si>
    <t>Thực hiện 6 tháng</t>
  </si>
  <si>
    <t>Tỷ lệ TH so với Bộ giao</t>
  </si>
  <si>
    <t>Trong đó:</t>
  </si>
  <si>
    <t>Thực hiện 
6 tháng</t>
  </si>
  <si>
    <t>(Kèm theo Báo cáo số  228/BC-UBND ngày 09/7/2018 của UBND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</si>
</sst>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00000"/>
    <numFmt numFmtId="165" formatCode="0.0%"/>
    <numFmt numFmtId="166" formatCode="0.0000%"/>
  </numFmts>
  <fonts count="20" x14ac:knownFonts="1">
    <font>
      <sz val="12"/>
      <name val="Times New Roman"/>
    </font>
    <font>
      <sz val="12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2"/>
      <name val=".VnTime"/>
      <family val="2"/>
    </font>
    <font>
      <sz val="10"/>
      <name val="Times New Roman"/>
      <family val="1"/>
    </font>
    <font>
      <i/>
      <sz val="14"/>
      <name val="Calibri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u/>
      <sz val="12"/>
      <name val="Times New Roman"/>
      <family val="1"/>
    </font>
    <font>
      <i/>
      <sz val="12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3" fontId="9" fillId="2" borderId="0" xfId="0" applyNumberFormat="1" applyFont="1" applyFill="1"/>
    <xf numFmtId="3" fontId="13" fillId="2" borderId="0" xfId="0" applyNumberFormat="1" applyFont="1" applyFill="1" applyBorder="1"/>
    <xf numFmtId="3" fontId="10" fillId="2" borderId="1" xfId="0" applyNumberFormat="1" applyFont="1" applyFill="1" applyBorder="1" applyAlignment="1">
      <alignment horizontal="left" wrapText="1"/>
    </xf>
    <xf numFmtId="3" fontId="10" fillId="2" borderId="1" xfId="0" applyNumberFormat="1" applyFont="1" applyFill="1" applyBorder="1" applyAlignment="1">
      <alignment wrapText="1"/>
    </xf>
    <xf numFmtId="9" fontId="10" fillId="2" borderId="1" xfId="11" applyFont="1" applyFill="1" applyBorder="1" applyAlignment="1">
      <alignment wrapText="1"/>
    </xf>
    <xf numFmtId="9" fontId="9" fillId="2" borderId="1" xfId="11" applyFont="1" applyFill="1" applyBorder="1" applyAlignment="1">
      <alignment wrapText="1"/>
    </xf>
    <xf numFmtId="3" fontId="9" fillId="2" borderId="1" xfId="0" applyNumberFormat="1" applyFont="1" applyFill="1" applyBorder="1" applyAlignment="1">
      <alignment horizontal="right" wrapText="1"/>
    </xf>
    <xf numFmtId="3" fontId="10" fillId="2" borderId="1" xfId="11" applyNumberFormat="1" applyFont="1" applyFill="1" applyBorder="1" applyAlignment="1">
      <alignment horizontal="right" wrapText="1"/>
    </xf>
    <xf numFmtId="3" fontId="12" fillId="2" borderId="0" xfId="0" applyNumberFormat="1" applyFont="1" applyFill="1" applyBorder="1"/>
    <xf numFmtId="3" fontId="12" fillId="2" borderId="2" xfId="0" applyNumberFormat="1" applyFont="1" applyFill="1" applyBorder="1"/>
    <xf numFmtId="3" fontId="8" fillId="2" borderId="0" xfId="0" applyNumberFormat="1" applyFont="1" applyFill="1" applyBorder="1" applyAlignment="1"/>
    <xf numFmtId="3" fontId="12" fillId="2" borderId="0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 applyProtection="1">
      <alignment wrapText="1"/>
      <protection locked="0"/>
    </xf>
    <xf numFmtId="9" fontId="1" fillId="2" borderId="1" xfId="11" applyFont="1" applyFill="1" applyBorder="1" applyAlignment="1">
      <alignment wrapText="1"/>
    </xf>
    <xf numFmtId="3" fontId="10" fillId="2" borderId="0" xfId="0" applyNumberFormat="1" applyFont="1" applyFill="1" applyBorder="1" applyAlignment="1">
      <alignment horizontal="left" wrapText="1"/>
    </xf>
    <xf numFmtId="3" fontId="9" fillId="2" borderId="1" xfId="0" applyNumberFormat="1" applyFont="1" applyFill="1" applyBorder="1" applyAlignment="1">
      <alignment horizontal="left" wrapText="1"/>
    </xf>
    <xf numFmtId="3" fontId="1" fillId="2" borderId="1" xfId="0" applyNumberFormat="1" applyFont="1" applyFill="1" applyBorder="1" applyAlignment="1">
      <alignment horizontal="right" wrapText="1"/>
    </xf>
    <xf numFmtId="3" fontId="14" fillId="2" borderId="0" xfId="0" applyNumberFormat="1" applyFont="1" applyFill="1" applyBorder="1" applyAlignment="1">
      <alignment horizontal="left" wrapText="1"/>
    </xf>
    <xf numFmtId="3" fontId="14" fillId="2" borderId="0" xfId="0" applyNumberFormat="1" applyFont="1" applyFill="1" applyBorder="1" applyAlignment="1">
      <alignment wrapText="1"/>
    </xf>
    <xf numFmtId="3" fontId="9" fillId="2" borderId="1" xfId="0" applyNumberFormat="1" applyFont="1" applyFill="1" applyBorder="1" applyAlignment="1">
      <alignment wrapText="1"/>
    </xf>
    <xf numFmtId="3" fontId="10" fillId="2" borderId="0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3" fontId="9" fillId="2" borderId="0" xfId="0" applyNumberFormat="1" applyFont="1" applyFill="1" applyBorder="1" applyAlignment="1">
      <alignment wrapText="1"/>
    </xf>
    <xf numFmtId="3" fontId="10" fillId="2" borderId="1" xfId="0" applyNumberFormat="1" applyFont="1" applyFill="1" applyBorder="1" applyAlignment="1">
      <alignment horizontal="center" wrapText="1"/>
    </xf>
    <xf numFmtId="3" fontId="12" fillId="2" borderId="0" xfId="0" applyNumberFormat="1" applyFont="1" applyFill="1" applyBorder="1" applyAlignment="1">
      <alignment wrapText="1"/>
    </xf>
    <xf numFmtId="3" fontId="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/>
    <xf numFmtId="3" fontId="1" fillId="2" borderId="1" xfId="0" applyNumberFormat="1" applyFont="1" applyFill="1" applyBorder="1" applyAlignment="1">
      <alignment wrapText="1"/>
    </xf>
    <xf numFmtId="3" fontId="1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3" fontId="1" fillId="2" borderId="1" xfId="11" applyNumberFormat="1" applyFont="1" applyFill="1" applyBorder="1" applyAlignment="1" applyProtection="1">
      <alignment horizontal="right" wrapText="1"/>
      <protection locked="0"/>
    </xf>
    <xf numFmtId="3" fontId="1" fillId="2" borderId="1" xfId="11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 applyProtection="1">
      <alignment horizontal="left" wrapText="1"/>
      <protection locked="0"/>
    </xf>
    <xf numFmtId="3" fontId="1" fillId="2" borderId="1" xfId="11" applyNumberFormat="1" applyFont="1" applyFill="1" applyBorder="1" applyAlignment="1" applyProtection="1">
      <alignment wrapText="1"/>
      <protection locked="0"/>
    </xf>
    <xf numFmtId="3" fontId="12" fillId="2" borderId="6" xfId="0" applyNumberFormat="1" applyFont="1" applyFill="1" applyBorder="1" applyAlignment="1">
      <alignment wrapText="1"/>
    </xf>
    <xf numFmtId="3" fontId="6" fillId="2" borderId="6" xfId="0" applyNumberFormat="1" applyFont="1" applyFill="1" applyBorder="1" applyAlignment="1">
      <alignment wrapText="1"/>
    </xf>
    <xf numFmtId="3" fontId="9" fillId="2" borderId="6" xfId="0" applyNumberFormat="1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right" wrapText="1"/>
    </xf>
    <xf numFmtId="9" fontId="9" fillId="2" borderId="1" xfId="0" applyNumberFormat="1" applyFont="1" applyFill="1" applyBorder="1" applyAlignment="1">
      <alignment horizontal="right" wrapText="1"/>
    </xf>
    <xf numFmtId="9" fontId="1" fillId="2" borderId="1" xfId="0" applyNumberFormat="1" applyFont="1" applyFill="1" applyBorder="1" applyAlignment="1">
      <alignment horizontal="right" wrapText="1"/>
    </xf>
    <xf numFmtId="9" fontId="9" fillId="2" borderId="1" xfId="0" applyNumberFormat="1" applyFont="1" applyFill="1" applyBorder="1" applyAlignment="1">
      <alignment wrapText="1"/>
    </xf>
    <xf numFmtId="9" fontId="1" fillId="2" borderId="1" xfId="0" applyNumberFormat="1" applyFont="1" applyFill="1" applyBorder="1" applyAlignment="1">
      <alignment wrapText="1"/>
    </xf>
    <xf numFmtId="9" fontId="10" fillId="2" borderId="1" xfId="0" applyNumberFormat="1" applyFont="1" applyFill="1" applyBorder="1" applyAlignment="1">
      <alignment horizontal="right" wrapText="1"/>
    </xf>
    <xf numFmtId="0" fontId="13" fillId="2" borderId="1" xfId="0" applyFont="1" applyFill="1" applyBorder="1" applyAlignment="1">
      <alignment wrapText="1"/>
    </xf>
    <xf numFmtId="3" fontId="13" fillId="2" borderId="1" xfId="0" applyNumberFormat="1" applyFont="1" applyFill="1" applyBorder="1" applyAlignment="1">
      <alignment wrapText="1"/>
    </xf>
    <xf numFmtId="9" fontId="13" fillId="2" borderId="1" xfId="11" applyFont="1" applyFill="1" applyBorder="1" applyAlignment="1">
      <alignment wrapText="1"/>
    </xf>
    <xf numFmtId="0" fontId="13" fillId="2" borderId="0" xfId="0" applyFont="1" applyFill="1" applyBorder="1" applyAlignment="1">
      <alignment wrapText="1"/>
    </xf>
    <xf numFmtId="3" fontId="10" fillId="2" borderId="0" xfId="0" applyNumberFormat="1" applyFont="1" applyFill="1" applyBorder="1" applyAlignment="1">
      <alignment horizontal="right" wrapText="1"/>
    </xf>
    <xf numFmtId="4" fontId="14" fillId="2" borderId="0" xfId="0" applyNumberFormat="1" applyFont="1" applyFill="1" applyBorder="1" applyAlignment="1">
      <alignment horizontal="right" wrapText="1"/>
    </xf>
    <xf numFmtId="3" fontId="14" fillId="2" borderId="0" xfId="0" applyNumberFormat="1" applyFont="1" applyFill="1" applyBorder="1" applyAlignment="1">
      <alignment horizontal="right" wrapText="1"/>
    </xf>
    <xf numFmtId="3" fontId="1" fillId="2" borderId="0" xfId="0" applyNumberFormat="1" applyFont="1" applyFill="1" applyBorder="1" applyAlignment="1">
      <alignment horizontal="right" wrapText="1"/>
    </xf>
    <xf numFmtId="0" fontId="10" fillId="2" borderId="0" xfId="0" applyFont="1" applyFill="1" applyAlignment="1">
      <alignment horizontal="right" wrapText="1"/>
    </xf>
    <xf numFmtId="3" fontId="9" fillId="2" borderId="0" xfId="0" applyNumberFormat="1" applyFont="1" applyFill="1" applyBorder="1" applyAlignment="1">
      <alignment horizontal="right" wrapText="1"/>
    </xf>
    <xf numFmtId="3" fontId="12" fillId="2" borderId="0" xfId="0" applyNumberFormat="1" applyFont="1" applyFill="1" applyBorder="1" applyAlignment="1">
      <alignment horizontal="right" wrapText="1"/>
    </xf>
    <xf numFmtId="3" fontId="10" fillId="2" borderId="0" xfId="0" applyNumberFormat="1" applyFont="1" applyFill="1" applyBorder="1" applyAlignment="1">
      <alignment wrapText="1"/>
    </xf>
    <xf numFmtId="9" fontId="14" fillId="2" borderId="1" xfId="0" applyNumberFormat="1" applyFont="1" applyFill="1" applyBorder="1" applyAlignment="1">
      <alignment horizontal="right" wrapText="1"/>
    </xf>
    <xf numFmtId="1" fontId="1" fillId="2" borderId="0" xfId="0" applyNumberFormat="1" applyFont="1" applyFill="1" applyBorder="1" applyAlignment="1">
      <alignment horizontal="right" wrapText="1"/>
    </xf>
    <xf numFmtId="1" fontId="1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>
      <alignment horizontal="right" wrapText="1"/>
    </xf>
    <xf numFmtId="3" fontId="13" fillId="2" borderId="0" xfId="0" applyNumberFormat="1" applyFont="1" applyFill="1" applyBorder="1" applyAlignment="1">
      <alignment horizontal="right" wrapText="1"/>
    </xf>
    <xf numFmtId="165" fontId="10" fillId="2" borderId="0" xfId="0" applyNumberFormat="1" applyFont="1" applyFill="1" applyBorder="1" applyAlignment="1">
      <alignment horizontal="left" wrapText="1"/>
    </xf>
    <xf numFmtId="165" fontId="10" fillId="2" borderId="0" xfId="0" applyNumberFormat="1" applyFont="1" applyFill="1" applyBorder="1" applyAlignment="1">
      <alignment horizontal="right" wrapText="1"/>
    </xf>
    <xf numFmtId="166" fontId="1" fillId="2" borderId="0" xfId="0" applyNumberFormat="1" applyFont="1" applyFill="1" applyBorder="1" applyAlignment="1">
      <alignment horizontal="right" wrapText="1"/>
    </xf>
    <xf numFmtId="3" fontId="9" fillId="2" borderId="0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center"/>
    </xf>
    <xf numFmtId="9" fontId="10" fillId="2" borderId="0" xfId="0" applyNumberFormat="1" applyFont="1" applyFill="1" applyBorder="1" applyAlignment="1">
      <alignment horizontal="right" wrapText="1"/>
    </xf>
    <xf numFmtId="0" fontId="8" fillId="2" borderId="0" xfId="0" applyFont="1" applyFill="1" applyAlignment="1">
      <alignment horizontal="right" wrapText="1"/>
    </xf>
    <xf numFmtId="0" fontId="8" fillId="2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wrapText="1"/>
    </xf>
    <xf numFmtId="3" fontId="18" fillId="2" borderId="1" xfId="0" applyNumberFormat="1" applyFont="1" applyFill="1" applyBorder="1" applyAlignment="1">
      <alignment horizontal="center" wrapText="1"/>
    </xf>
    <xf numFmtId="3" fontId="18" fillId="2" borderId="1" xfId="0" applyNumberFormat="1" applyFont="1" applyFill="1" applyBorder="1" applyAlignment="1">
      <alignment horizontal="right" wrapText="1"/>
    </xf>
    <xf numFmtId="3" fontId="16" fillId="2" borderId="1" xfId="0" applyNumberFormat="1" applyFont="1" applyFill="1" applyBorder="1" applyAlignment="1">
      <alignment horizontal="center" wrapText="1"/>
    </xf>
    <xf numFmtId="3" fontId="16" fillId="2" borderId="1" xfId="0" applyNumberFormat="1" applyFont="1" applyFill="1" applyBorder="1" applyAlignment="1">
      <alignment wrapText="1"/>
    </xf>
    <xf numFmtId="9" fontId="16" fillId="2" borderId="1" xfId="0" applyNumberFormat="1" applyFont="1" applyFill="1" applyBorder="1" applyAlignment="1">
      <alignment wrapText="1"/>
    </xf>
    <xf numFmtId="3" fontId="17" fillId="2" borderId="1" xfId="0" applyNumberFormat="1" applyFont="1" applyFill="1" applyBorder="1" applyAlignment="1">
      <alignment horizontal="center" wrapText="1"/>
    </xf>
    <xf numFmtId="3" fontId="17" fillId="2" borderId="1" xfId="0" applyNumberFormat="1" applyFont="1" applyFill="1" applyBorder="1" applyAlignment="1">
      <alignment wrapText="1"/>
    </xf>
    <xf numFmtId="3" fontId="19" fillId="2" borderId="1" xfId="0" applyNumberFormat="1" applyFont="1" applyFill="1" applyBorder="1" applyAlignment="1">
      <alignment horizontal="center" wrapText="1"/>
    </xf>
    <xf numFmtId="3" fontId="19" fillId="2" borderId="1" xfId="0" applyNumberFormat="1" applyFont="1" applyFill="1" applyBorder="1" applyAlignment="1">
      <alignment wrapText="1"/>
    </xf>
    <xf numFmtId="3" fontId="1" fillId="2" borderId="0" xfId="0" applyNumberFormat="1" applyFont="1" applyFill="1"/>
    <xf numFmtId="0" fontId="1" fillId="2" borderId="0" xfId="0" applyFont="1" applyFill="1"/>
    <xf numFmtId="3" fontId="17" fillId="2" borderId="0" xfId="0" applyNumberFormat="1" applyFont="1" applyFill="1"/>
    <xf numFmtId="0" fontId="17" fillId="2" borderId="0" xfId="0" applyFont="1" applyFill="1"/>
    <xf numFmtId="3" fontId="17" fillId="2" borderId="0" xfId="0" applyNumberFormat="1" applyFont="1" applyFill="1" applyAlignment="1">
      <alignment wrapText="1"/>
    </xf>
    <xf numFmtId="0" fontId="17" fillId="2" borderId="0" xfId="0" applyFont="1" applyFill="1" applyAlignment="1">
      <alignment wrapText="1"/>
    </xf>
    <xf numFmtId="9" fontId="18" fillId="2" borderId="1" xfId="11" applyNumberFormat="1" applyFont="1" applyFill="1" applyBorder="1" applyAlignment="1">
      <alignment horizontal="right" wrapText="1"/>
    </xf>
    <xf numFmtId="9" fontId="17" fillId="2" borderId="1" xfId="11" applyNumberFormat="1" applyFont="1" applyFill="1" applyBorder="1" applyAlignment="1">
      <alignment horizontal="right" wrapText="1"/>
    </xf>
    <xf numFmtId="9" fontId="16" fillId="2" borderId="1" xfId="11" applyNumberFormat="1" applyFont="1" applyFill="1" applyBorder="1" applyAlignment="1">
      <alignment horizontal="right" wrapText="1"/>
    </xf>
    <xf numFmtId="9" fontId="19" fillId="2" borderId="1" xfId="11" applyNumberFormat="1" applyFont="1" applyFill="1" applyBorder="1" applyAlignment="1">
      <alignment horizontal="right" wrapText="1"/>
    </xf>
    <xf numFmtId="9" fontId="16" fillId="2" borderId="1" xfId="11" applyNumberFormat="1" applyFont="1" applyFill="1" applyBorder="1" applyAlignment="1">
      <alignment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165" fontId="1" fillId="2" borderId="0" xfId="0" applyNumberFormat="1" applyFont="1" applyFill="1" applyBorder="1" applyAlignment="1">
      <alignment wrapText="1"/>
    </xf>
    <xf numFmtId="3" fontId="8" fillId="2" borderId="0" xfId="0" applyNumberFormat="1" applyFont="1" applyFill="1" applyBorder="1" applyAlignment="1">
      <alignment horizontal="right"/>
    </xf>
    <xf numFmtId="3" fontId="9" fillId="2" borderId="4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1" fontId="3" fillId="2" borderId="0" xfId="1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right"/>
    </xf>
    <xf numFmtId="3" fontId="11" fillId="2" borderId="6" xfId="0" applyNumberFormat="1" applyFont="1" applyFill="1" applyBorder="1" applyAlignment="1">
      <alignment horizontal="center" wrapText="1"/>
    </xf>
    <xf numFmtId="0" fontId="9" fillId="2" borderId="0" xfId="0" applyFont="1" applyFill="1" applyAlignment="1">
      <alignment horizontal="center"/>
    </xf>
    <xf numFmtId="1" fontId="8" fillId="2" borderId="0" xfId="10" applyNumberFormat="1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3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</cellXfs>
  <cellStyles count="12">
    <cellStyle name="Comma 11" xfId="1"/>
    <cellStyle name="Comma 2" xfId="2"/>
    <cellStyle name="Comma 3" xfId="3"/>
    <cellStyle name="Comma 4" xfId="4"/>
    <cellStyle name="Comma 4 2" xfId="5"/>
    <cellStyle name="Comma 4 2 2" xfId="6"/>
    <cellStyle name="Ledger 17 x 11 in" xfId="7"/>
    <cellStyle name="Normal" xfId="0" builtinId="0"/>
    <cellStyle name="Normal 4" xfId="8"/>
    <cellStyle name="Normal 5" xfId="9"/>
    <cellStyle name="Normal_Bieu mau (CV )" xfId="10"/>
    <cellStyle name="Percent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0"/>
  <sheetViews>
    <sheetView zoomScale="90" zoomScaleNormal="90" workbookViewId="0">
      <selection activeCell="A3" sqref="A3:F3"/>
    </sheetView>
  </sheetViews>
  <sheetFormatPr defaultColWidth="9" defaultRowHeight="21" x14ac:dyDescent="0.4"/>
  <cols>
    <col min="1" max="1" width="40.5" style="10" customWidth="1"/>
    <col min="2" max="2" width="12" style="9" customWidth="1"/>
    <col min="3" max="3" width="11.3984375" style="9" customWidth="1"/>
    <col min="4" max="4" width="10.19921875" style="9" customWidth="1"/>
    <col min="5" max="5" width="11.19921875" style="9" customWidth="1"/>
    <col min="6" max="6" width="11" style="9" customWidth="1"/>
    <col min="7" max="8" width="10" style="9" customWidth="1"/>
    <col min="9" max="9" width="10" style="12" customWidth="1"/>
    <col min="10" max="10" width="12.5" style="12" customWidth="1"/>
    <col min="11" max="11" width="13.59765625" style="12" customWidth="1"/>
    <col min="12" max="12" width="16" style="9" customWidth="1"/>
    <col min="13" max="13" width="13.5" style="9" bestFit="1" customWidth="1"/>
    <col min="14" max="16384" width="9" style="9"/>
  </cols>
  <sheetData>
    <row r="1" spans="1:13" s="29" customFormat="1" ht="24" customHeight="1" x14ac:dyDescent="0.3">
      <c r="A1" s="104" t="s">
        <v>7</v>
      </c>
      <c r="B1" s="104"/>
      <c r="C1" s="104"/>
      <c r="D1" s="104"/>
      <c r="E1" s="104"/>
      <c r="F1" s="104"/>
      <c r="G1" s="98"/>
      <c r="H1" s="98"/>
      <c r="I1" s="28"/>
      <c r="J1" s="28"/>
      <c r="K1" s="28"/>
    </row>
    <row r="2" spans="1:13" s="30" customFormat="1" ht="25.5" customHeight="1" x14ac:dyDescent="0.3">
      <c r="A2" s="105" t="s">
        <v>89</v>
      </c>
      <c r="B2" s="104"/>
      <c r="C2" s="104"/>
      <c r="D2" s="104"/>
      <c r="E2" s="104"/>
      <c r="F2" s="104"/>
      <c r="G2" s="98"/>
      <c r="H2" s="98"/>
      <c r="I2" s="28"/>
      <c r="J2" s="28"/>
      <c r="K2" s="28"/>
    </row>
    <row r="3" spans="1:13" s="30" customFormat="1" ht="24" customHeight="1" x14ac:dyDescent="0.3">
      <c r="A3" s="107" t="s">
        <v>118</v>
      </c>
      <c r="B3" s="108"/>
      <c r="C3" s="108"/>
      <c r="D3" s="108"/>
      <c r="E3" s="108"/>
      <c r="F3" s="108"/>
      <c r="G3" s="99"/>
      <c r="H3" s="99"/>
      <c r="I3" s="28"/>
      <c r="J3" s="28"/>
      <c r="K3" s="28"/>
    </row>
    <row r="4" spans="1:13" s="30" customFormat="1" ht="28.5" customHeight="1" x14ac:dyDescent="0.3">
      <c r="A4" s="1"/>
      <c r="C4" s="11"/>
      <c r="D4" s="101" t="s">
        <v>0</v>
      </c>
      <c r="E4" s="101"/>
      <c r="F4" s="101"/>
      <c r="G4" s="97"/>
      <c r="H4" s="97"/>
      <c r="I4" s="28"/>
      <c r="J4" s="28"/>
      <c r="K4" s="28"/>
    </row>
    <row r="5" spans="1:13" s="2" customFormat="1" ht="37.5" customHeight="1" x14ac:dyDescent="0.35">
      <c r="A5" s="106" t="s">
        <v>1</v>
      </c>
      <c r="B5" s="109" t="s">
        <v>88</v>
      </c>
      <c r="C5" s="102" t="s">
        <v>114</v>
      </c>
      <c r="D5" s="109" t="s">
        <v>87</v>
      </c>
      <c r="E5" s="109"/>
      <c r="F5" s="109" t="s">
        <v>9</v>
      </c>
      <c r="G5" s="102" t="s">
        <v>91</v>
      </c>
      <c r="H5" s="102" t="s">
        <v>115</v>
      </c>
      <c r="I5" s="109" t="s">
        <v>90</v>
      </c>
      <c r="J5" s="110"/>
      <c r="K5" s="96"/>
    </row>
    <row r="6" spans="1:13" s="2" customFormat="1" ht="54.75" customHeight="1" x14ac:dyDescent="0.35">
      <c r="A6" s="106"/>
      <c r="B6" s="109"/>
      <c r="C6" s="103"/>
      <c r="D6" s="95" t="s">
        <v>92</v>
      </c>
      <c r="E6" s="95" t="s">
        <v>8</v>
      </c>
      <c r="F6" s="109" t="s">
        <v>6</v>
      </c>
      <c r="G6" s="103"/>
      <c r="H6" s="103"/>
      <c r="I6" s="109"/>
      <c r="J6" s="110"/>
      <c r="K6" s="96"/>
    </row>
    <row r="7" spans="1:13" s="15" customFormat="1" ht="23.25" customHeight="1" x14ac:dyDescent="0.3">
      <c r="A7" s="3" t="s">
        <v>15</v>
      </c>
      <c r="B7" s="4">
        <f>B8+B22+B23</f>
        <v>6000000</v>
      </c>
      <c r="C7" s="4">
        <f>C8+C22+C23</f>
        <v>3099178.8252300001</v>
      </c>
      <c r="D7" s="5">
        <f t="shared" ref="D7:D23" si="0">C7/I7</f>
        <v>1.1885026862407402</v>
      </c>
      <c r="E7" s="5">
        <f t="shared" ref="E7:E23" si="1">C7/B7</f>
        <v>0.51652980420500005</v>
      </c>
      <c r="F7" s="4">
        <f>F8+F22+F23</f>
        <v>2900821.1747699999</v>
      </c>
      <c r="G7" s="4">
        <f>G8+G22+G23</f>
        <v>5408000</v>
      </c>
      <c r="H7" s="47">
        <f t="shared" ref="H7:H23" si="2">C7/G7</f>
        <v>0.57307300762389057</v>
      </c>
      <c r="I7" s="4">
        <f>I8+I22+I23</f>
        <v>2607633</v>
      </c>
      <c r="J7" s="52">
        <f>B7-B14</f>
        <v>4800000</v>
      </c>
      <c r="K7" s="52">
        <f>C7-C14</f>
        <v>2487208.4252300002</v>
      </c>
      <c r="L7" s="65">
        <f>K7/J7</f>
        <v>0.51816842192291668</v>
      </c>
      <c r="M7" s="15">
        <f>G7-G14</f>
        <v>4508000</v>
      </c>
    </row>
    <row r="8" spans="1:13" s="15" customFormat="1" ht="27.9" customHeight="1" x14ac:dyDescent="0.3">
      <c r="A8" s="16" t="s">
        <v>10</v>
      </c>
      <c r="B8" s="7">
        <f>SUM(B9,B12:B21)</f>
        <v>5845000</v>
      </c>
      <c r="C8" s="7">
        <f>SUM(C10:C21)</f>
        <v>2987334.721531</v>
      </c>
      <c r="D8" s="14">
        <f t="shared" si="0"/>
        <v>1.1825843962789382</v>
      </c>
      <c r="E8" s="14">
        <f t="shared" si="1"/>
        <v>0.51109233901300255</v>
      </c>
      <c r="F8" s="7">
        <f>SUM(F10:F21)</f>
        <v>2857665.278469</v>
      </c>
      <c r="G8" s="7">
        <f>SUM(G9,G12:G21)</f>
        <v>5263000</v>
      </c>
      <c r="H8" s="43">
        <f t="shared" si="2"/>
        <v>0.56761062540965224</v>
      </c>
      <c r="I8" s="7">
        <f>SUM(I9,I12:I21)</f>
        <v>2526107</v>
      </c>
      <c r="J8" s="52"/>
      <c r="K8" s="66"/>
      <c r="L8" s="52"/>
      <c r="M8" s="65">
        <f>K7/M7</f>
        <v>0.55173212627107371</v>
      </c>
    </row>
    <row r="9" spans="1:13" s="18" customFormat="1" ht="27.9" customHeight="1" x14ac:dyDescent="0.3">
      <c r="A9" s="13" t="s">
        <v>63</v>
      </c>
      <c r="B9" s="17">
        <f>SUM(B10:B11)</f>
        <v>2504200</v>
      </c>
      <c r="C9" s="17">
        <f>SUM(C10:C11)</f>
        <v>1350094.5870000001</v>
      </c>
      <c r="D9" s="14">
        <f t="shared" si="0"/>
        <v>1.4392841470227029</v>
      </c>
      <c r="E9" s="14">
        <f t="shared" si="1"/>
        <v>0.53913209288395503</v>
      </c>
      <c r="F9" s="17">
        <f>F10+F11</f>
        <v>1154105.4129999999</v>
      </c>
      <c r="G9" s="17">
        <f>SUM(G10:G11)</f>
        <v>2301000</v>
      </c>
      <c r="H9" s="44">
        <f t="shared" si="2"/>
        <v>0.5867425410691004</v>
      </c>
      <c r="I9" s="17">
        <f>SUM(I10:I11)</f>
        <v>938032</v>
      </c>
      <c r="J9" s="53"/>
      <c r="K9" s="66"/>
    </row>
    <row r="10" spans="1:13" s="19" customFormat="1" ht="27.9" customHeight="1" x14ac:dyDescent="0.3">
      <c r="A10" s="13" t="s">
        <v>64</v>
      </c>
      <c r="B10" s="17">
        <v>1324200</v>
      </c>
      <c r="C10" s="31">
        <v>586199</v>
      </c>
      <c r="D10" s="14">
        <f t="shared" si="0"/>
        <v>1.1444080674854411</v>
      </c>
      <c r="E10" s="14">
        <f t="shared" si="1"/>
        <v>0.44268161909077181</v>
      </c>
      <c r="F10" s="17">
        <f t="shared" ref="F10:F25" si="3">B10-C10</f>
        <v>738001</v>
      </c>
      <c r="G10" s="17">
        <f>1115000+130000</f>
        <v>1245000</v>
      </c>
      <c r="H10" s="44">
        <f t="shared" si="2"/>
        <v>0.47084257028112447</v>
      </c>
      <c r="I10" s="31">
        <v>512229</v>
      </c>
      <c r="J10" s="54"/>
      <c r="K10" s="66"/>
    </row>
    <row r="11" spans="1:13" s="19" customFormat="1" ht="27.9" customHeight="1" x14ac:dyDescent="0.3">
      <c r="A11" s="13" t="s">
        <v>65</v>
      </c>
      <c r="B11" s="17">
        <v>1180000</v>
      </c>
      <c r="C11" s="31">
        <v>763895.58700000006</v>
      </c>
      <c r="D11" s="14">
        <f t="shared" si="0"/>
        <v>1.7940117542619476</v>
      </c>
      <c r="E11" s="14">
        <f t="shared" si="1"/>
        <v>0.6473691415254238</v>
      </c>
      <c r="F11" s="17">
        <f t="shared" si="3"/>
        <v>416104.41299999994</v>
      </c>
      <c r="G11" s="17">
        <v>1056000</v>
      </c>
      <c r="H11" s="44">
        <f t="shared" si="2"/>
        <v>0.72338597253787884</v>
      </c>
      <c r="I11" s="31">
        <v>425803</v>
      </c>
      <c r="J11" s="54"/>
      <c r="K11" s="66"/>
    </row>
    <row r="12" spans="1:13" s="32" customFormat="1" ht="27.9" customHeight="1" x14ac:dyDescent="0.3">
      <c r="A12" s="13" t="s">
        <v>66</v>
      </c>
      <c r="B12" s="17">
        <v>750000</v>
      </c>
      <c r="C12" s="31">
        <v>342767.65899999999</v>
      </c>
      <c r="D12" s="14">
        <f t="shared" si="0"/>
        <v>1.1136159839114741</v>
      </c>
      <c r="E12" s="14">
        <f t="shared" si="1"/>
        <v>0.45702354533333334</v>
      </c>
      <c r="F12" s="17">
        <f t="shared" si="3"/>
        <v>407232.34100000001</v>
      </c>
      <c r="G12" s="17">
        <v>750000</v>
      </c>
      <c r="H12" s="44">
        <f t="shared" si="2"/>
        <v>0.45702354533333334</v>
      </c>
      <c r="I12" s="31">
        <v>307797</v>
      </c>
      <c r="J12" s="55"/>
      <c r="K12" s="66"/>
    </row>
    <row r="13" spans="1:13" s="32" customFormat="1" ht="27.9" customHeight="1" x14ac:dyDescent="0.3">
      <c r="A13" s="13" t="s">
        <v>67</v>
      </c>
      <c r="B13" s="17">
        <v>10000</v>
      </c>
      <c r="C13" s="31">
        <v>8291</v>
      </c>
      <c r="D13" s="14">
        <f t="shared" si="0"/>
        <v>1.2365398956002982</v>
      </c>
      <c r="E13" s="14">
        <f t="shared" si="1"/>
        <v>0.82909999999999995</v>
      </c>
      <c r="F13" s="17">
        <f t="shared" si="3"/>
        <v>1709</v>
      </c>
      <c r="G13" s="17">
        <v>9000</v>
      </c>
      <c r="H13" s="44">
        <f t="shared" si="2"/>
        <v>0.92122222222222228</v>
      </c>
      <c r="I13" s="31">
        <v>6705</v>
      </c>
      <c r="J13" s="55"/>
      <c r="K13" s="66"/>
    </row>
    <row r="14" spans="1:13" s="32" customFormat="1" ht="27.9" customHeight="1" x14ac:dyDescent="0.3">
      <c r="A14" s="13" t="s">
        <v>68</v>
      </c>
      <c r="B14" s="17">
        <v>1200000</v>
      </c>
      <c r="C14" s="31">
        <v>611970.4</v>
      </c>
      <c r="D14" s="14">
        <f t="shared" si="0"/>
        <v>0.91245713331464595</v>
      </c>
      <c r="E14" s="14">
        <f t="shared" si="1"/>
        <v>0.50997533333333334</v>
      </c>
      <c r="F14" s="17">
        <f t="shared" si="3"/>
        <v>588029.6</v>
      </c>
      <c r="G14" s="17">
        <v>900000</v>
      </c>
      <c r="H14" s="44">
        <f t="shared" si="2"/>
        <v>0.67996711111111119</v>
      </c>
      <c r="I14" s="31">
        <v>670684</v>
      </c>
      <c r="J14" s="55"/>
      <c r="K14" s="66"/>
    </row>
    <row r="15" spans="1:13" s="32" customFormat="1" ht="27.9" customHeight="1" x14ac:dyDescent="0.3">
      <c r="A15" s="13" t="s">
        <v>69</v>
      </c>
      <c r="B15" s="17">
        <v>114000</v>
      </c>
      <c r="C15" s="31">
        <v>51331.199999999997</v>
      </c>
      <c r="D15" s="14">
        <f t="shared" si="0"/>
        <v>0.75253551479966574</v>
      </c>
      <c r="E15" s="14">
        <f t="shared" si="1"/>
        <v>0.45027368421052627</v>
      </c>
      <c r="F15" s="17">
        <f t="shared" si="3"/>
        <v>62668.800000000003</v>
      </c>
      <c r="G15" s="17">
        <v>100000</v>
      </c>
      <c r="H15" s="44">
        <f t="shared" si="2"/>
        <v>0.51331199999999999</v>
      </c>
      <c r="I15" s="31">
        <v>68211</v>
      </c>
      <c r="J15" s="55"/>
      <c r="K15" s="66"/>
    </row>
    <row r="16" spans="1:13" s="32" customFormat="1" ht="27.9" customHeight="1" x14ac:dyDescent="0.3">
      <c r="A16" s="13" t="s">
        <v>70</v>
      </c>
      <c r="B16" s="17">
        <v>275000</v>
      </c>
      <c r="C16" s="31">
        <v>144286.12700000001</v>
      </c>
      <c r="D16" s="14">
        <f t="shared" si="0"/>
        <v>1.3933957218734911</v>
      </c>
      <c r="E16" s="14">
        <f t="shared" si="1"/>
        <v>0.52467682545454553</v>
      </c>
      <c r="F16" s="17">
        <f t="shared" si="3"/>
        <v>130713.87299999999</v>
      </c>
      <c r="G16" s="17">
        <v>250000</v>
      </c>
      <c r="H16" s="44">
        <f t="shared" si="2"/>
        <v>0.57714450800000006</v>
      </c>
      <c r="I16" s="31">
        <v>103550</v>
      </c>
      <c r="J16" s="55"/>
      <c r="K16" s="66"/>
    </row>
    <row r="17" spans="1:12" s="32" customFormat="1" ht="27.9" customHeight="1" x14ac:dyDescent="0.3">
      <c r="A17" s="13" t="s">
        <v>71</v>
      </c>
      <c r="B17" s="17">
        <v>113000</v>
      </c>
      <c r="C17" s="31">
        <v>69117.259999999995</v>
      </c>
      <c r="D17" s="14">
        <f t="shared" si="0"/>
        <v>0.91783095411991233</v>
      </c>
      <c r="E17" s="14">
        <f t="shared" si="1"/>
        <v>0.61165716814159288</v>
      </c>
      <c r="F17" s="17">
        <f t="shared" si="3"/>
        <v>43882.740000000005</v>
      </c>
      <c r="G17" s="17">
        <v>110000</v>
      </c>
      <c r="H17" s="44">
        <f t="shared" si="2"/>
        <v>0.62833872727272722</v>
      </c>
      <c r="I17" s="31">
        <v>75305</v>
      </c>
      <c r="J17" s="55"/>
      <c r="K17" s="66"/>
    </row>
    <row r="18" spans="1:12" s="32" customFormat="1" ht="27.9" customHeight="1" x14ac:dyDescent="0.3">
      <c r="A18" s="13" t="s">
        <v>72</v>
      </c>
      <c r="B18" s="17">
        <v>13000</v>
      </c>
      <c r="C18" s="31">
        <v>4905.6000000000004</v>
      </c>
      <c r="D18" s="14">
        <f t="shared" si="0"/>
        <v>1.9260306242638399</v>
      </c>
      <c r="E18" s="14">
        <f t="shared" si="1"/>
        <v>0.37735384615384621</v>
      </c>
      <c r="F18" s="17">
        <f t="shared" si="3"/>
        <v>8094.4</v>
      </c>
      <c r="G18" s="17">
        <v>13000</v>
      </c>
      <c r="H18" s="44">
        <f t="shared" si="2"/>
        <v>0.37735384615384621</v>
      </c>
      <c r="I18" s="31">
        <v>2547</v>
      </c>
      <c r="J18" s="55"/>
      <c r="K18" s="66"/>
    </row>
    <row r="19" spans="1:12" s="32" customFormat="1" ht="27.9" customHeight="1" x14ac:dyDescent="0.3">
      <c r="A19" s="13" t="s">
        <v>73</v>
      </c>
      <c r="B19" s="17">
        <v>220000</v>
      </c>
      <c r="C19" s="31">
        <v>107726.84600000001</v>
      </c>
      <c r="D19" s="14">
        <f t="shared" si="0"/>
        <v>1.1255194801124195</v>
      </c>
      <c r="E19" s="14">
        <f t="shared" si="1"/>
        <v>0.48966748181818182</v>
      </c>
      <c r="F19" s="17">
        <f t="shared" si="3"/>
        <v>112273.15399999999</v>
      </c>
      <c r="G19" s="17">
        <v>220000</v>
      </c>
      <c r="H19" s="44">
        <f t="shared" si="2"/>
        <v>0.48966748181818182</v>
      </c>
      <c r="I19" s="31">
        <v>95713</v>
      </c>
      <c r="J19" s="55"/>
      <c r="K19" s="66"/>
    </row>
    <row r="20" spans="1:12" s="32" customFormat="1" ht="27.9" customHeight="1" x14ac:dyDescent="0.3">
      <c r="A20" s="13" t="s">
        <v>74</v>
      </c>
      <c r="B20" s="17">
        <v>600000</v>
      </c>
      <c r="C20" s="31">
        <v>291720.45592199999</v>
      </c>
      <c r="D20" s="14">
        <f t="shared" si="0"/>
        <v>1.1542131798262274</v>
      </c>
      <c r="E20" s="14">
        <f t="shared" si="1"/>
        <v>0.48620075987</v>
      </c>
      <c r="F20" s="17">
        <f t="shared" si="3"/>
        <v>308279.54407800001</v>
      </c>
      <c r="G20" s="17">
        <v>590000</v>
      </c>
      <c r="H20" s="44">
        <f t="shared" si="2"/>
        <v>0.49444145071525425</v>
      </c>
      <c r="I20" s="31">
        <v>252744</v>
      </c>
      <c r="J20" s="55"/>
      <c r="K20" s="66"/>
      <c r="L20" s="100">
        <f>K7/M7</f>
        <v>0.55173212627107371</v>
      </c>
    </row>
    <row r="21" spans="1:12" s="32" customFormat="1" ht="27.9" customHeight="1" x14ac:dyDescent="0.3">
      <c r="A21" s="13" t="s">
        <v>62</v>
      </c>
      <c r="B21" s="17">
        <v>45800</v>
      </c>
      <c r="C21" s="31">
        <v>5123.586609</v>
      </c>
      <c r="D21" s="14">
        <f t="shared" si="0"/>
        <v>1.0632053556754513</v>
      </c>
      <c r="E21" s="14">
        <f t="shared" si="1"/>
        <v>0.11186870325327511</v>
      </c>
      <c r="F21" s="17">
        <f t="shared" si="3"/>
        <v>40676.413391000002</v>
      </c>
      <c r="G21" s="17">
        <v>20000</v>
      </c>
      <c r="H21" s="44">
        <f t="shared" si="2"/>
        <v>0.25617933045000002</v>
      </c>
      <c r="I21" s="31">
        <v>4819</v>
      </c>
      <c r="J21" s="55"/>
      <c r="K21" s="66"/>
    </row>
    <row r="22" spans="1:12" s="21" customFormat="1" ht="27.9" customHeight="1" x14ac:dyDescent="0.3">
      <c r="A22" s="16" t="s">
        <v>11</v>
      </c>
      <c r="B22" s="7">
        <v>116000</v>
      </c>
      <c r="C22" s="7">
        <f>83958.286+13.382+461.115+1630.197699</f>
        <v>86062.980698999992</v>
      </c>
      <c r="D22" s="6">
        <f t="shared" si="0"/>
        <v>1.3867705558975185</v>
      </c>
      <c r="E22" s="6">
        <f t="shared" si="1"/>
        <v>0.74192224740517232</v>
      </c>
      <c r="F22" s="20">
        <f t="shared" si="3"/>
        <v>29937.019301000008</v>
      </c>
      <c r="G22" s="20">
        <v>110000</v>
      </c>
      <c r="H22" s="43">
        <f t="shared" si="2"/>
        <v>0.78239073362727263</v>
      </c>
      <c r="I22" s="7">
        <f>59238+2822</f>
        <v>62060</v>
      </c>
      <c r="J22" s="52"/>
      <c r="K22" s="66" t="e">
        <f>#REF!/B22</f>
        <v>#REF!</v>
      </c>
    </row>
    <row r="23" spans="1:12" s="21" customFormat="1" ht="27.9" customHeight="1" x14ac:dyDescent="0.3">
      <c r="A23" s="16" t="s">
        <v>86</v>
      </c>
      <c r="B23" s="7">
        <v>39000</v>
      </c>
      <c r="C23" s="7">
        <f>9247.88+16533.243</f>
        <v>25781.123</v>
      </c>
      <c r="D23" s="6">
        <f t="shared" si="0"/>
        <v>1.3244181136340285</v>
      </c>
      <c r="E23" s="6">
        <f t="shared" si="1"/>
        <v>0.66105443589743584</v>
      </c>
      <c r="F23" s="20">
        <f t="shared" si="3"/>
        <v>13218.877</v>
      </c>
      <c r="G23" s="20">
        <v>35000</v>
      </c>
      <c r="H23" s="43">
        <f t="shared" si="2"/>
        <v>0.73660351428571424</v>
      </c>
      <c r="I23" s="7">
        <f>19392+74</f>
        <v>19466</v>
      </c>
      <c r="J23" s="52"/>
      <c r="K23" s="66" t="e">
        <f>#REF!/B23</f>
        <v>#REF!</v>
      </c>
    </row>
    <row r="24" spans="1:12" s="24" customFormat="1" ht="36" customHeight="1" x14ac:dyDescent="0.3">
      <c r="A24" s="22" t="s">
        <v>12</v>
      </c>
      <c r="B24" s="4">
        <v>53675</v>
      </c>
      <c r="C24" s="4"/>
      <c r="D24" s="5"/>
      <c r="E24" s="5"/>
      <c r="F24" s="4">
        <f t="shared" si="3"/>
        <v>53675</v>
      </c>
      <c r="G24" s="4"/>
      <c r="H24" s="60"/>
      <c r="I24" s="4">
        <v>22493</v>
      </c>
      <c r="J24" s="56"/>
      <c r="K24" s="56"/>
    </row>
    <row r="25" spans="1:12" s="24" customFormat="1" ht="27.9" customHeight="1" x14ac:dyDescent="0.3">
      <c r="A25" s="23" t="s">
        <v>13</v>
      </c>
      <c r="B25" s="8">
        <v>3400000</v>
      </c>
      <c r="C25" s="8">
        <v>2850000</v>
      </c>
      <c r="D25" s="5">
        <f t="shared" ref="D25:D30" si="4">C25/I25</f>
        <v>2.4628413411683372</v>
      </c>
      <c r="E25" s="5">
        <f t="shared" ref="E25:E33" si="5">C25/B25</f>
        <v>0.83823529411764708</v>
      </c>
      <c r="F25" s="4">
        <f t="shared" si="3"/>
        <v>550000</v>
      </c>
      <c r="G25" s="4">
        <v>3100000</v>
      </c>
      <c r="H25" s="47">
        <f>C25/G25</f>
        <v>0.91935483870967738</v>
      </c>
      <c r="I25" s="8">
        <v>1157200</v>
      </c>
      <c r="J25" s="56"/>
      <c r="K25" s="56"/>
    </row>
    <row r="26" spans="1:12" s="51" customFormat="1" ht="27.9" customHeight="1" x14ac:dyDescent="0.35">
      <c r="A26" s="48" t="s">
        <v>2</v>
      </c>
      <c r="B26" s="49">
        <f>B7+B24+B25</f>
        <v>9453675</v>
      </c>
      <c r="C26" s="49">
        <f>C7+C24+C25</f>
        <v>5949178.8252300005</v>
      </c>
      <c r="D26" s="50">
        <f t="shared" si="4"/>
        <v>1.5708124479461236</v>
      </c>
      <c r="E26" s="50">
        <f t="shared" si="5"/>
        <v>0.62929800582630568</v>
      </c>
      <c r="F26" s="49">
        <f>F7+F24+F25</f>
        <v>3504496.1747699999</v>
      </c>
      <c r="G26" s="49">
        <f>G7+G24+G25</f>
        <v>8508000</v>
      </c>
      <c r="H26" s="43">
        <f>C26/G26</f>
        <v>0.69924527800070524</v>
      </c>
      <c r="I26" s="49">
        <f>I7+I24+I25</f>
        <v>3787326</v>
      </c>
      <c r="J26" s="64">
        <f>B26-C26</f>
        <v>3504496.1747699995</v>
      </c>
      <c r="K26" s="64">
        <f>F26-J26</f>
        <v>0</v>
      </c>
    </row>
    <row r="27" spans="1:12" s="33" customFormat="1" ht="27.9" customHeight="1" x14ac:dyDescent="0.35">
      <c r="A27" s="34" t="s">
        <v>5</v>
      </c>
      <c r="B27" s="17">
        <v>3884107</v>
      </c>
      <c r="C27" s="17">
        <f>C26-C28</f>
        <v>3096318.8252300005</v>
      </c>
      <c r="D27" s="50">
        <f t="shared" si="4"/>
        <v>2.6756989502506054</v>
      </c>
      <c r="E27" s="14">
        <f t="shared" si="5"/>
        <v>0.79717650034615439</v>
      </c>
      <c r="F27" s="31">
        <f>B27-C27</f>
        <v>787788.17476999946</v>
      </c>
      <c r="G27" s="31">
        <v>3584107</v>
      </c>
      <c r="H27" s="46"/>
      <c r="I27" s="17">
        <f>I25</f>
        <v>1157200</v>
      </c>
      <c r="J27" s="55"/>
      <c r="K27" s="61"/>
      <c r="L27" s="62"/>
    </row>
    <row r="28" spans="1:12" s="32" customFormat="1" ht="27.9" customHeight="1" x14ac:dyDescent="0.35">
      <c r="A28" s="34" t="s">
        <v>3</v>
      </c>
      <c r="B28" s="17">
        <v>5569568</v>
      </c>
      <c r="C28" s="17">
        <f>2852860</f>
        <v>2852860</v>
      </c>
      <c r="D28" s="50">
        <f t="shared" si="4"/>
        <v>1.0846856766557953</v>
      </c>
      <c r="E28" s="14">
        <f t="shared" si="5"/>
        <v>0.51222285103620246</v>
      </c>
      <c r="F28" s="31">
        <f>B28-C28</f>
        <v>2716708</v>
      </c>
      <c r="G28" s="17">
        <v>4923893</v>
      </c>
      <c r="H28" s="44"/>
      <c r="I28" s="17">
        <f>I26-I27</f>
        <v>2630126</v>
      </c>
      <c r="J28" s="55"/>
      <c r="K28" s="55"/>
    </row>
    <row r="29" spans="1:12" s="59" customFormat="1" ht="38.25" customHeight="1" x14ac:dyDescent="0.35">
      <c r="A29" s="3" t="s">
        <v>14</v>
      </c>
      <c r="B29" s="4">
        <f>B30+B31+B32+B33+B36+B38</f>
        <v>8775364</v>
      </c>
      <c r="C29" s="4">
        <f>C30+C31+C32+C33+C36+C38</f>
        <v>4343822</v>
      </c>
      <c r="D29" s="50">
        <f t="shared" si="4"/>
        <v>1.2149840750568708</v>
      </c>
      <c r="E29" s="14">
        <f t="shared" si="5"/>
        <v>0.49500191672960803</v>
      </c>
      <c r="F29" s="4">
        <f t="shared" ref="F29:G29" si="6">F30+F31+F32+F33+F36+F38</f>
        <v>4431542</v>
      </c>
      <c r="G29" s="4">
        <f t="shared" si="6"/>
        <v>8775364</v>
      </c>
      <c r="H29" s="47">
        <f>C29/G29</f>
        <v>0.49500191672960803</v>
      </c>
      <c r="I29" s="4">
        <f>SUM(I30,I31,I33,I36)</f>
        <v>3575209</v>
      </c>
      <c r="J29" s="55">
        <f>C29-C30</f>
        <v>1343822</v>
      </c>
      <c r="K29" s="70">
        <f>J29/J30</f>
        <v>0.43970743802788653</v>
      </c>
    </row>
    <row r="30" spans="1:12" s="32" customFormat="1" ht="27.9" customHeight="1" x14ac:dyDescent="0.35">
      <c r="A30" s="13" t="s">
        <v>79</v>
      </c>
      <c r="B30" s="35">
        <v>5719191</v>
      </c>
      <c r="C30" s="36">
        <v>3000000</v>
      </c>
      <c r="D30" s="50">
        <f t="shared" si="4"/>
        <v>1.0490977759127151</v>
      </c>
      <c r="E30" s="14">
        <f t="shared" si="5"/>
        <v>0.52454971341226408</v>
      </c>
      <c r="F30" s="31">
        <f>B30-C30</f>
        <v>2719191</v>
      </c>
      <c r="G30" s="31">
        <f>B30</f>
        <v>5719191</v>
      </c>
      <c r="H30" s="46"/>
      <c r="I30" s="36">
        <v>2859600</v>
      </c>
      <c r="J30" s="55">
        <f>B29-B30</f>
        <v>3056173</v>
      </c>
      <c r="K30" s="55"/>
    </row>
    <row r="31" spans="1:12" s="32" customFormat="1" ht="27.9" customHeight="1" x14ac:dyDescent="0.35">
      <c r="A31" s="13" t="s">
        <v>75</v>
      </c>
      <c r="B31" s="35">
        <v>156627</v>
      </c>
      <c r="C31" s="36">
        <v>72000</v>
      </c>
      <c r="D31" s="50"/>
      <c r="E31" s="14">
        <f t="shared" si="5"/>
        <v>0.45969085789806358</v>
      </c>
      <c r="F31" s="31">
        <f t="shared" ref="F31:F40" si="7">B31-C31</f>
        <v>84627</v>
      </c>
      <c r="G31" s="31">
        <f t="shared" ref="G31:G38" si="8">B31</f>
        <v>156627</v>
      </c>
      <c r="H31" s="46"/>
      <c r="I31" s="36"/>
      <c r="J31" s="55" t="e">
        <f>#REF!-#REF!</f>
        <v>#REF!</v>
      </c>
      <c r="K31" s="55"/>
    </row>
    <row r="32" spans="1:12" s="32" customFormat="1" ht="27.9" customHeight="1" x14ac:dyDescent="0.35">
      <c r="A32" s="13" t="s">
        <v>93</v>
      </c>
      <c r="B32" s="35">
        <v>197653</v>
      </c>
      <c r="C32" s="36">
        <v>96000</v>
      </c>
      <c r="D32" s="50"/>
      <c r="E32" s="14">
        <f t="shared" si="5"/>
        <v>0.48569968581301576</v>
      </c>
      <c r="F32" s="31">
        <f t="shared" si="7"/>
        <v>101653</v>
      </c>
      <c r="G32" s="31">
        <f t="shared" si="8"/>
        <v>197653</v>
      </c>
      <c r="H32" s="46"/>
      <c r="I32" s="36"/>
      <c r="J32" s="55">
        <f>B29-B30</f>
        <v>3056173</v>
      </c>
      <c r="K32" s="67" t="e">
        <f>J31/J32</f>
        <v>#REF!</v>
      </c>
    </row>
    <row r="33" spans="1:11" s="32" customFormat="1" ht="27.9" customHeight="1" x14ac:dyDescent="0.35">
      <c r="A33" s="13" t="s">
        <v>94</v>
      </c>
      <c r="B33" s="35">
        <f>SUM(B34:B35)</f>
        <v>1500808</v>
      </c>
      <c r="C33" s="35">
        <v>660000</v>
      </c>
      <c r="D33" s="50">
        <f>C33/I33</f>
        <v>0.92229136302086756</v>
      </c>
      <c r="E33" s="14">
        <f t="shared" si="5"/>
        <v>0.43976311426911369</v>
      </c>
      <c r="F33" s="31">
        <f t="shared" si="7"/>
        <v>840808</v>
      </c>
      <c r="G33" s="31">
        <f>SUM(G34:G35)</f>
        <v>1500808</v>
      </c>
      <c r="H33" s="46"/>
      <c r="I33" s="35">
        <f>SUM(I34:I37)</f>
        <v>715609</v>
      </c>
      <c r="J33" s="55"/>
      <c r="K33" s="55"/>
    </row>
    <row r="34" spans="1:11" s="32" customFormat="1" ht="27.9" customHeight="1" x14ac:dyDescent="0.35">
      <c r="A34" s="13" t="s">
        <v>16</v>
      </c>
      <c r="B34" s="35">
        <v>1302968</v>
      </c>
      <c r="C34" s="36">
        <v>660000</v>
      </c>
      <c r="D34" s="50"/>
      <c r="E34" s="14"/>
      <c r="F34" s="31">
        <f t="shared" si="7"/>
        <v>642968</v>
      </c>
      <c r="G34" s="31">
        <f t="shared" si="8"/>
        <v>1302968</v>
      </c>
      <c r="H34" s="46"/>
      <c r="I34" s="36">
        <v>715609</v>
      </c>
      <c r="J34" s="55"/>
      <c r="K34" s="63"/>
    </row>
    <row r="35" spans="1:11" s="32" customFormat="1" ht="27.9" customHeight="1" x14ac:dyDescent="0.35">
      <c r="A35" s="13" t="s">
        <v>17</v>
      </c>
      <c r="B35" s="35">
        <v>197840</v>
      </c>
      <c r="C35" s="36"/>
      <c r="D35" s="50"/>
      <c r="E35" s="14"/>
      <c r="F35" s="31">
        <f t="shared" si="7"/>
        <v>197840</v>
      </c>
      <c r="G35" s="31">
        <f t="shared" si="8"/>
        <v>197840</v>
      </c>
      <c r="H35" s="46"/>
      <c r="I35" s="36"/>
      <c r="J35" s="55">
        <f>1343822-1338000</f>
        <v>5822</v>
      </c>
      <c r="K35" s="55"/>
    </row>
    <row r="36" spans="1:11" s="32" customFormat="1" ht="33.75" customHeight="1" x14ac:dyDescent="0.35">
      <c r="A36" s="13" t="s">
        <v>95</v>
      </c>
      <c r="B36" s="35">
        <v>884088</v>
      </c>
      <c r="C36" s="36">
        <v>360000</v>
      </c>
      <c r="D36" s="50"/>
      <c r="E36" s="14">
        <f>C36/B36</f>
        <v>0.40719928332926136</v>
      </c>
      <c r="F36" s="31">
        <f t="shared" si="7"/>
        <v>524088</v>
      </c>
      <c r="G36" s="31">
        <f t="shared" si="8"/>
        <v>884088</v>
      </c>
      <c r="H36" s="46"/>
      <c r="I36" s="36"/>
      <c r="J36" s="55"/>
      <c r="K36" s="55"/>
    </row>
    <row r="37" spans="1:11" s="32" customFormat="1" ht="27.9" customHeight="1" x14ac:dyDescent="0.35">
      <c r="A37" s="37" t="s">
        <v>80</v>
      </c>
      <c r="B37" s="38">
        <v>140500</v>
      </c>
      <c r="C37" s="36"/>
      <c r="D37" s="50"/>
      <c r="E37" s="14"/>
      <c r="F37" s="31">
        <f t="shared" si="7"/>
        <v>140500</v>
      </c>
      <c r="G37" s="31">
        <f t="shared" si="8"/>
        <v>140500</v>
      </c>
      <c r="H37" s="46"/>
      <c r="I37" s="36"/>
      <c r="J37" s="55"/>
      <c r="K37" s="55"/>
    </row>
    <row r="38" spans="1:11" s="32" customFormat="1" ht="27.9" customHeight="1" x14ac:dyDescent="0.35">
      <c r="A38" s="37" t="s">
        <v>96</v>
      </c>
      <c r="B38" s="38">
        <v>316997</v>
      </c>
      <c r="C38" s="36">
        <f>150000+5822</f>
        <v>155822</v>
      </c>
      <c r="D38" s="50"/>
      <c r="E38" s="14">
        <f>C38/B38</f>
        <v>0.4915567024293605</v>
      </c>
      <c r="F38" s="31">
        <f t="shared" si="7"/>
        <v>161175</v>
      </c>
      <c r="G38" s="31">
        <f t="shared" si="8"/>
        <v>316997</v>
      </c>
      <c r="H38" s="46"/>
      <c r="I38" s="36"/>
      <c r="J38" s="55"/>
      <c r="K38" s="55"/>
    </row>
    <row r="39" spans="1:11" s="25" customFormat="1" ht="27.9" customHeight="1" x14ac:dyDescent="0.35">
      <c r="A39" s="4" t="s">
        <v>81</v>
      </c>
      <c r="B39" s="20">
        <v>165000</v>
      </c>
      <c r="C39" s="20"/>
      <c r="D39" s="50"/>
      <c r="E39" s="14"/>
      <c r="F39" s="20">
        <f t="shared" si="7"/>
        <v>165000</v>
      </c>
      <c r="G39" s="20"/>
      <c r="H39" s="45"/>
      <c r="I39" s="20"/>
      <c r="J39" s="57"/>
      <c r="K39" s="57"/>
    </row>
    <row r="40" spans="1:11" s="25" customFormat="1" ht="36.75" customHeight="1" x14ac:dyDescent="0.35">
      <c r="A40" s="4" t="s">
        <v>97</v>
      </c>
      <c r="B40" s="20">
        <v>400000</v>
      </c>
      <c r="C40" s="20"/>
      <c r="D40" s="50"/>
      <c r="E40" s="14"/>
      <c r="F40" s="20">
        <f t="shared" si="7"/>
        <v>400000</v>
      </c>
      <c r="G40" s="20"/>
      <c r="H40" s="45"/>
      <c r="I40" s="20"/>
      <c r="J40" s="57"/>
      <c r="K40" s="57"/>
    </row>
    <row r="41" spans="1:11" s="25" customFormat="1" ht="27.9" customHeight="1" x14ac:dyDescent="0.3">
      <c r="A41" s="26" t="s">
        <v>4</v>
      </c>
      <c r="B41" s="4">
        <f>B28+B29+B39+B40</f>
        <v>14909932</v>
      </c>
      <c r="C41" s="4">
        <f>C28+C29+C39</f>
        <v>7196682</v>
      </c>
      <c r="D41" s="5">
        <f>C41/I41</f>
        <v>1.1597572089178103</v>
      </c>
      <c r="E41" s="5">
        <f>C41/B41</f>
        <v>0.48267705043859355</v>
      </c>
      <c r="F41" s="4">
        <f>F28+F29+F39+F40</f>
        <v>7713250</v>
      </c>
      <c r="G41" s="4">
        <f>G28+G29+G39</f>
        <v>13699257</v>
      </c>
      <c r="H41" s="47">
        <f>C41/G41</f>
        <v>0.52533374620244</v>
      </c>
      <c r="I41" s="4">
        <f>I28+I29+I39</f>
        <v>6205335</v>
      </c>
      <c r="J41" s="57"/>
      <c r="K41" s="57"/>
    </row>
    <row r="42" spans="1:11" s="27" customFormat="1" ht="30" customHeight="1" x14ac:dyDescent="0.4">
      <c r="A42" s="39"/>
      <c r="B42" s="40"/>
      <c r="C42" s="111" t="s">
        <v>78</v>
      </c>
      <c r="D42" s="111"/>
      <c r="E42" s="111"/>
      <c r="F42" s="111"/>
      <c r="G42" s="41"/>
      <c r="H42" s="41"/>
      <c r="I42" s="42"/>
      <c r="J42" s="58"/>
      <c r="K42" s="58"/>
    </row>
    <row r="43" spans="1:11" x14ac:dyDescent="0.4">
      <c r="A43" s="9"/>
      <c r="G43" s="30"/>
      <c r="H43" s="30"/>
      <c r="I43" s="28"/>
    </row>
    <row r="44" spans="1:11" x14ac:dyDescent="0.4">
      <c r="A44" s="9"/>
      <c r="G44" s="30"/>
      <c r="H44" s="30"/>
      <c r="I44" s="28"/>
    </row>
    <row r="45" spans="1:11" x14ac:dyDescent="0.4">
      <c r="A45" s="9"/>
      <c r="G45" s="30"/>
      <c r="H45" s="30"/>
      <c r="I45" s="28"/>
    </row>
    <row r="46" spans="1:11" x14ac:dyDescent="0.4">
      <c r="A46" s="9"/>
      <c r="G46" s="30"/>
      <c r="H46" s="30"/>
      <c r="I46" s="28"/>
    </row>
    <row r="47" spans="1:11" x14ac:dyDescent="0.4">
      <c r="A47" s="9"/>
      <c r="G47" s="30"/>
      <c r="H47" s="30"/>
      <c r="I47" s="28"/>
    </row>
    <row r="48" spans="1:11" x14ac:dyDescent="0.4">
      <c r="A48" s="9"/>
    </row>
    <row r="49" spans="1:1" x14ac:dyDescent="0.4">
      <c r="A49" s="9"/>
    </row>
    <row r="50" spans="1:1" x14ac:dyDescent="0.4">
      <c r="A50" s="9"/>
    </row>
    <row r="51" spans="1:1" x14ac:dyDescent="0.4">
      <c r="A51" s="9"/>
    </row>
    <row r="52" spans="1:1" x14ac:dyDescent="0.4">
      <c r="A52" s="9"/>
    </row>
    <row r="53" spans="1:1" x14ac:dyDescent="0.4">
      <c r="A53" s="9"/>
    </row>
    <row r="54" spans="1:1" x14ac:dyDescent="0.4">
      <c r="A54" s="9"/>
    </row>
    <row r="55" spans="1:1" x14ac:dyDescent="0.4">
      <c r="A55" s="9"/>
    </row>
    <row r="56" spans="1:1" x14ac:dyDescent="0.4">
      <c r="A56" s="9"/>
    </row>
    <row r="57" spans="1:1" x14ac:dyDescent="0.4">
      <c r="A57" s="9"/>
    </row>
    <row r="58" spans="1:1" x14ac:dyDescent="0.4">
      <c r="A58" s="9"/>
    </row>
    <row r="59" spans="1:1" x14ac:dyDescent="0.4">
      <c r="A59" s="9"/>
    </row>
    <row r="60" spans="1:1" x14ac:dyDescent="0.4">
      <c r="A60" s="9"/>
    </row>
    <row r="61" spans="1:1" x14ac:dyDescent="0.4">
      <c r="A61" s="9"/>
    </row>
    <row r="62" spans="1:1" x14ac:dyDescent="0.4">
      <c r="A62" s="9"/>
    </row>
    <row r="63" spans="1:1" x14ac:dyDescent="0.4">
      <c r="A63" s="9"/>
    </row>
    <row r="64" spans="1:1" x14ac:dyDescent="0.4">
      <c r="A64" s="9"/>
    </row>
    <row r="65" spans="1:1" x14ac:dyDescent="0.4">
      <c r="A65" s="9"/>
    </row>
    <row r="66" spans="1:1" x14ac:dyDescent="0.4">
      <c r="A66" s="9"/>
    </row>
    <row r="67" spans="1:1" x14ac:dyDescent="0.4">
      <c r="A67" s="9"/>
    </row>
    <row r="68" spans="1:1" x14ac:dyDescent="0.4">
      <c r="A68" s="9"/>
    </row>
    <row r="69" spans="1:1" x14ac:dyDescent="0.4">
      <c r="A69" s="9"/>
    </row>
    <row r="70" spans="1:1" x14ac:dyDescent="0.4">
      <c r="A70" s="9"/>
    </row>
    <row r="71" spans="1:1" x14ac:dyDescent="0.4">
      <c r="A71" s="9"/>
    </row>
    <row r="72" spans="1:1" x14ac:dyDescent="0.4">
      <c r="A72" s="9"/>
    </row>
    <row r="73" spans="1:1" x14ac:dyDescent="0.4">
      <c r="A73" s="9"/>
    </row>
    <row r="74" spans="1:1" x14ac:dyDescent="0.4">
      <c r="A74" s="9"/>
    </row>
    <row r="75" spans="1:1" x14ac:dyDescent="0.4">
      <c r="A75" s="9"/>
    </row>
    <row r="76" spans="1:1" x14ac:dyDescent="0.4">
      <c r="A76" s="9"/>
    </row>
    <row r="77" spans="1:1" x14ac:dyDescent="0.4">
      <c r="A77" s="9"/>
    </row>
    <row r="78" spans="1:1" x14ac:dyDescent="0.4">
      <c r="A78" s="9"/>
    </row>
    <row r="79" spans="1:1" x14ac:dyDescent="0.4">
      <c r="A79" s="9"/>
    </row>
    <row r="80" spans="1:1" x14ac:dyDescent="0.4">
      <c r="A80" s="9"/>
    </row>
    <row r="81" spans="1:1" x14ac:dyDescent="0.4">
      <c r="A81" s="9"/>
    </row>
    <row r="82" spans="1:1" x14ac:dyDescent="0.4">
      <c r="A82" s="9"/>
    </row>
    <row r="83" spans="1:1" x14ac:dyDescent="0.4">
      <c r="A83" s="9"/>
    </row>
    <row r="84" spans="1:1" x14ac:dyDescent="0.4">
      <c r="A84" s="9"/>
    </row>
    <row r="85" spans="1:1" x14ac:dyDescent="0.4">
      <c r="A85" s="9"/>
    </row>
    <row r="86" spans="1:1" x14ac:dyDescent="0.4">
      <c r="A86" s="9"/>
    </row>
    <row r="87" spans="1:1" x14ac:dyDescent="0.4">
      <c r="A87" s="9"/>
    </row>
    <row r="88" spans="1:1" x14ac:dyDescent="0.4">
      <c r="A88" s="9"/>
    </row>
    <row r="89" spans="1:1" x14ac:dyDescent="0.4">
      <c r="A89" s="9"/>
    </row>
    <row r="90" spans="1:1" x14ac:dyDescent="0.4">
      <c r="A90" s="9"/>
    </row>
    <row r="91" spans="1:1" x14ac:dyDescent="0.4">
      <c r="A91" s="9"/>
    </row>
    <row r="92" spans="1:1" x14ac:dyDescent="0.4">
      <c r="A92" s="9"/>
    </row>
    <row r="93" spans="1:1" x14ac:dyDescent="0.4">
      <c r="A93" s="9"/>
    </row>
    <row r="94" spans="1:1" x14ac:dyDescent="0.4">
      <c r="A94" s="9"/>
    </row>
    <row r="95" spans="1:1" x14ac:dyDescent="0.4">
      <c r="A95" s="9"/>
    </row>
    <row r="96" spans="1:1" x14ac:dyDescent="0.4">
      <c r="A96" s="9"/>
    </row>
    <row r="97" spans="1:1" x14ac:dyDescent="0.4">
      <c r="A97" s="9"/>
    </row>
    <row r="98" spans="1:1" x14ac:dyDescent="0.4">
      <c r="A98" s="9"/>
    </row>
    <row r="99" spans="1:1" x14ac:dyDescent="0.4">
      <c r="A99" s="9"/>
    </row>
    <row r="100" spans="1:1" x14ac:dyDescent="0.4">
      <c r="A100" s="9"/>
    </row>
    <row r="101" spans="1:1" x14ac:dyDescent="0.4">
      <c r="A101" s="9"/>
    </row>
    <row r="102" spans="1:1" x14ac:dyDescent="0.4">
      <c r="A102" s="9"/>
    </row>
    <row r="103" spans="1:1" x14ac:dyDescent="0.4">
      <c r="A103" s="9"/>
    </row>
    <row r="104" spans="1:1" x14ac:dyDescent="0.4">
      <c r="A104" s="9"/>
    </row>
    <row r="105" spans="1:1" x14ac:dyDescent="0.4">
      <c r="A105" s="9"/>
    </row>
    <row r="106" spans="1:1" x14ac:dyDescent="0.4">
      <c r="A106" s="9"/>
    </row>
    <row r="107" spans="1:1" x14ac:dyDescent="0.4">
      <c r="A107" s="9"/>
    </row>
    <row r="108" spans="1:1" x14ac:dyDescent="0.4">
      <c r="A108" s="9"/>
    </row>
    <row r="109" spans="1:1" x14ac:dyDescent="0.4">
      <c r="A109" s="9"/>
    </row>
    <row r="110" spans="1:1" x14ac:dyDescent="0.4">
      <c r="A110" s="9"/>
    </row>
    <row r="111" spans="1:1" x14ac:dyDescent="0.4">
      <c r="A111" s="9"/>
    </row>
    <row r="112" spans="1:1" x14ac:dyDescent="0.4">
      <c r="A112" s="9"/>
    </row>
    <row r="113" spans="1:1" x14ac:dyDescent="0.4">
      <c r="A113" s="9"/>
    </row>
    <row r="114" spans="1:1" x14ac:dyDescent="0.4">
      <c r="A114" s="9"/>
    </row>
    <row r="115" spans="1:1" x14ac:dyDescent="0.4">
      <c r="A115" s="9"/>
    </row>
    <row r="116" spans="1:1" x14ac:dyDescent="0.4">
      <c r="A116" s="9"/>
    </row>
    <row r="117" spans="1:1" x14ac:dyDescent="0.4">
      <c r="A117" s="9"/>
    </row>
    <row r="118" spans="1:1" x14ac:dyDescent="0.4">
      <c r="A118" s="9"/>
    </row>
    <row r="119" spans="1:1" x14ac:dyDescent="0.4">
      <c r="A119" s="9"/>
    </row>
    <row r="120" spans="1:1" x14ac:dyDescent="0.4">
      <c r="A120" s="9"/>
    </row>
    <row r="121" spans="1:1" x14ac:dyDescent="0.4">
      <c r="A121" s="9"/>
    </row>
    <row r="122" spans="1:1" x14ac:dyDescent="0.4">
      <c r="A122" s="9"/>
    </row>
    <row r="123" spans="1:1" x14ac:dyDescent="0.4">
      <c r="A123" s="9"/>
    </row>
    <row r="124" spans="1:1" x14ac:dyDescent="0.4">
      <c r="A124" s="9"/>
    </row>
    <row r="125" spans="1:1" x14ac:dyDescent="0.4">
      <c r="A125" s="9"/>
    </row>
    <row r="126" spans="1:1" x14ac:dyDescent="0.4">
      <c r="A126" s="9"/>
    </row>
    <row r="127" spans="1:1" x14ac:dyDescent="0.4">
      <c r="A127" s="9"/>
    </row>
    <row r="128" spans="1:1" x14ac:dyDescent="0.4">
      <c r="A128" s="9"/>
    </row>
    <row r="129" spans="1:1" x14ac:dyDescent="0.4">
      <c r="A129" s="9"/>
    </row>
    <row r="130" spans="1:1" x14ac:dyDescent="0.4">
      <c r="A130" s="9"/>
    </row>
    <row r="131" spans="1:1" x14ac:dyDescent="0.4">
      <c r="A131" s="9"/>
    </row>
    <row r="132" spans="1:1" x14ac:dyDescent="0.4">
      <c r="A132" s="9"/>
    </row>
    <row r="133" spans="1:1" x14ac:dyDescent="0.4">
      <c r="A133" s="9"/>
    </row>
    <row r="134" spans="1:1" x14ac:dyDescent="0.4">
      <c r="A134" s="9"/>
    </row>
    <row r="135" spans="1:1" x14ac:dyDescent="0.4">
      <c r="A135" s="9"/>
    </row>
    <row r="136" spans="1:1" x14ac:dyDescent="0.4">
      <c r="A136" s="9"/>
    </row>
    <row r="137" spans="1:1" x14ac:dyDescent="0.4">
      <c r="A137" s="9"/>
    </row>
    <row r="138" spans="1:1" x14ac:dyDescent="0.4">
      <c r="A138" s="9"/>
    </row>
    <row r="139" spans="1:1" x14ac:dyDescent="0.4">
      <c r="A139" s="9"/>
    </row>
    <row r="140" spans="1:1" x14ac:dyDescent="0.4">
      <c r="A140" s="9"/>
    </row>
    <row r="141" spans="1:1" x14ac:dyDescent="0.4">
      <c r="A141" s="9"/>
    </row>
    <row r="142" spans="1:1" x14ac:dyDescent="0.4">
      <c r="A142" s="9"/>
    </row>
    <row r="143" spans="1:1" x14ac:dyDescent="0.4">
      <c r="A143" s="9"/>
    </row>
    <row r="144" spans="1:1" x14ac:dyDescent="0.4">
      <c r="A144" s="9"/>
    </row>
    <row r="145" spans="1:1" x14ac:dyDescent="0.4">
      <c r="A145" s="9"/>
    </row>
    <row r="146" spans="1:1" x14ac:dyDescent="0.4">
      <c r="A146" s="9"/>
    </row>
    <row r="147" spans="1:1" x14ac:dyDescent="0.4">
      <c r="A147" s="9"/>
    </row>
    <row r="148" spans="1:1" x14ac:dyDescent="0.4">
      <c r="A148" s="9"/>
    </row>
    <row r="149" spans="1:1" x14ac:dyDescent="0.4">
      <c r="A149" s="9"/>
    </row>
    <row r="150" spans="1:1" x14ac:dyDescent="0.4">
      <c r="A150" s="9"/>
    </row>
    <row r="151" spans="1:1" x14ac:dyDescent="0.4">
      <c r="A151" s="9"/>
    </row>
    <row r="152" spans="1:1" x14ac:dyDescent="0.4">
      <c r="A152" s="9"/>
    </row>
    <row r="153" spans="1:1" x14ac:dyDescent="0.4">
      <c r="A153" s="9"/>
    </row>
    <row r="154" spans="1:1" x14ac:dyDescent="0.4">
      <c r="A154" s="9"/>
    </row>
    <row r="155" spans="1:1" x14ac:dyDescent="0.4">
      <c r="A155" s="9"/>
    </row>
    <row r="156" spans="1:1" x14ac:dyDescent="0.4">
      <c r="A156" s="9"/>
    </row>
    <row r="157" spans="1:1" x14ac:dyDescent="0.4">
      <c r="A157" s="9"/>
    </row>
    <row r="158" spans="1:1" x14ac:dyDescent="0.4">
      <c r="A158" s="9"/>
    </row>
    <row r="159" spans="1:1" x14ac:dyDescent="0.4">
      <c r="A159" s="9"/>
    </row>
    <row r="160" spans="1:1" x14ac:dyDescent="0.4">
      <c r="A160" s="9"/>
    </row>
    <row r="161" spans="1:1" x14ac:dyDescent="0.4">
      <c r="A161" s="9"/>
    </row>
    <row r="162" spans="1:1" x14ac:dyDescent="0.4">
      <c r="A162" s="9"/>
    </row>
    <row r="163" spans="1:1" x14ac:dyDescent="0.4">
      <c r="A163" s="9"/>
    </row>
    <row r="164" spans="1:1" x14ac:dyDescent="0.4">
      <c r="A164" s="9"/>
    </row>
    <row r="165" spans="1:1" x14ac:dyDescent="0.4">
      <c r="A165" s="9"/>
    </row>
    <row r="166" spans="1:1" x14ac:dyDescent="0.4">
      <c r="A166" s="9"/>
    </row>
    <row r="167" spans="1:1" x14ac:dyDescent="0.4">
      <c r="A167" s="9"/>
    </row>
    <row r="168" spans="1:1" x14ac:dyDescent="0.4">
      <c r="A168" s="9"/>
    </row>
    <row r="169" spans="1:1" x14ac:dyDescent="0.4">
      <c r="A169" s="9"/>
    </row>
    <row r="170" spans="1:1" x14ac:dyDescent="0.4">
      <c r="A170" s="9"/>
    </row>
    <row r="171" spans="1:1" x14ac:dyDescent="0.4">
      <c r="A171" s="9"/>
    </row>
    <row r="172" spans="1:1" x14ac:dyDescent="0.4">
      <c r="A172" s="9"/>
    </row>
    <row r="173" spans="1:1" x14ac:dyDescent="0.4">
      <c r="A173" s="9"/>
    </row>
    <row r="174" spans="1:1" x14ac:dyDescent="0.4">
      <c r="A174" s="9"/>
    </row>
    <row r="175" spans="1:1" x14ac:dyDescent="0.4">
      <c r="A175" s="9"/>
    </row>
    <row r="176" spans="1:1" x14ac:dyDescent="0.4">
      <c r="A176" s="9"/>
    </row>
    <row r="177" spans="1:1" x14ac:dyDescent="0.4">
      <c r="A177" s="9"/>
    </row>
    <row r="178" spans="1:1" x14ac:dyDescent="0.4">
      <c r="A178" s="9"/>
    </row>
    <row r="179" spans="1:1" x14ac:dyDescent="0.4">
      <c r="A179" s="9"/>
    </row>
    <row r="180" spans="1:1" x14ac:dyDescent="0.4">
      <c r="A180" s="9"/>
    </row>
    <row r="181" spans="1:1" x14ac:dyDescent="0.4">
      <c r="A181" s="9"/>
    </row>
    <row r="182" spans="1:1" x14ac:dyDescent="0.4">
      <c r="A182" s="9"/>
    </row>
    <row r="183" spans="1:1" x14ac:dyDescent="0.4">
      <c r="A183" s="9"/>
    </row>
    <row r="184" spans="1:1" x14ac:dyDescent="0.4">
      <c r="A184" s="9"/>
    </row>
    <row r="185" spans="1:1" x14ac:dyDescent="0.4">
      <c r="A185" s="9"/>
    </row>
    <row r="186" spans="1:1" x14ac:dyDescent="0.4">
      <c r="A186" s="9"/>
    </row>
    <row r="187" spans="1:1" x14ac:dyDescent="0.4">
      <c r="A187" s="9"/>
    </row>
    <row r="188" spans="1:1" x14ac:dyDescent="0.4">
      <c r="A188" s="9"/>
    </row>
    <row r="189" spans="1:1" x14ac:dyDescent="0.4">
      <c r="A189" s="9"/>
    </row>
    <row r="190" spans="1:1" x14ac:dyDescent="0.4">
      <c r="A190" s="9"/>
    </row>
    <row r="191" spans="1:1" x14ac:dyDescent="0.4">
      <c r="A191" s="9"/>
    </row>
    <row r="192" spans="1:1" x14ac:dyDescent="0.4">
      <c r="A192" s="9"/>
    </row>
    <row r="193" spans="1:1" x14ac:dyDescent="0.4">
      <c r="A193" s="9"/>
    </row>
    <row r="194" spans="1:1" x14ac:dyDescent="0.4">
      <c r="A194" s="9"/>
    </row>
    <row r="195" spans="1:1" x14ac:dyDescent="0.4">
      <c r="A195" s="9"/>
    </row>
    <row r="196" spans="1:1" x14ac:dyDescent="0.4">
      <c r="A196" s="9"/>
    </row>
    <row r="197" spans="1:1" x14ac:dyDescent="0.4">
      <c r="A197" s="9"/>
    </row>
    <row r="198" spans="1:1" x14ac:dyDescent="0.4">
      <c r="A198" s="9"/>
    </row>
    <row r="199" spans="1:1" x14ac:dyDescent="0.4">
      <c r="A199" s="9"/>
    </row>
    <row r="200" spans="1:1" x14ac:dyDescent="0.4">
      <c r="A200" s="9"/>
    </row>
    <row r="201" spans="1:1" x14ac:dyDescent="0.4">
      <c r="A201" s="9"/>
    </row>
    <row r="202" spans="1:1" x14ac:dyDescent="0.4">
      <c r="A202" s="9"/>
    </row>
    <row r="203" spans="1:1" x14ac:dyDescent="0.4">
      <c r="A203" s="9"/>
    </row>
    <row r="204" spans="1:1" x14ac:dyDescent="0.4">
      <c r="A204" s="9"/>
    </row>
    <row r="205" spans="1:1" x14ac:dyDescent="0.4">
      <c r="A205" s="9"/>
    </row>
    <row r="206" spans="1:1" x14ac:dyDescent="0.4">
      <c r="A206" s="9"/>
    </row>
    <row r="207" spans="1:1" x14ac:dyDescent="0.4">
      <c r="A207" s="9"/>
    </row>
    <row r="208" spans="1:1" x14ac:dyDescent="0.4">
      <c r="A208" s="9"/>
    </row>
    <row r="209" spans="1:1" x14ac:dyDescent="0.4">
      <c r="A209" s="9"/>
    </row>
    <row r="210" spans="1:1" x14ac:dyDescent="0.4">
      <c r="A210" s="9"/>
    </row>
    <row r="211" spans="1:1" x14ac:dyDescent="0.4">
      <c r="A211" s="9"/>
    </row>
    <row r="212" spans="1:1" x14ac:dyDescent="0.4">
      <c r="A212" s="9"/>
    </row>
    <row r="213" spans="1:1" x14ac:dyDescent="0.4">
      <c r="A213" s="9"/>
    </row>
    <row r="214" spans="1:1" x14ac:dyDescent="0.4">
      <c r="A214" s="9"/>
    </row>
    <row r="215" spans="1:1" x14ac:dyDescent="0.4">
      <c r="A215" s="9"/>
    </row>
    <row r="216" spans="1:1" x14ac:dyDescent="0.4">
      <c r="A216" s="9"/>
    </row>
    <row r="217" spans="1:1" x14ac:dyDescent="0.4">
      <c r="A217" s="9"/>
    </row>
    <row r="218" spans="1:1" x14ac:dyDescent="0.4">
      <c r="A218" s="9"/>
    </row>
    <row r="219" spans="1:1" x14ac:dyDescent="0.4">
      <c r="A219" s="9"/>
    </row>
    <row r="220" spans="1:1" x14ac:dyDescent="0.4">
      <c r="A220" s="9"/>
    </row>
    <row r="221" spans="1:1" x14ac:dyDescent="0.4">
      <c r="A221" s="9"/>
    </row>
    <row r="222" spans="1:1" x14ac:dyDescent="0.4">
      <c r="A222" s="9"/>
    </row>
    <row r="223" spans="1:1" x14ac:dyDescent="0.4">
      <c r="A223" s="9"/>
    </row>
    <row r="224" spans="1:1" x14ac:dyDescent="0.4">
      <c r="A224" s="9"/>
    </row>
    <row r="225" spans="1:1" x14ac:dyDescent="0.4">
      <c r="A225" s="9"/>
    </row>
    <row r="226" spans="1:1" x14ac:dyDescent="0.4">
      <c r="A226" s="9"/>
    </row>
    <row r="227" spans="1:1" x14ac:dyDescent="0.4">
      <c r="A227" s="9"/>
    </row>
    <row r="228" spans="1:1" x14ac:dyDescent="0.4">
      <c r="A228" s="9"/>
    </row>
    <row r="229" spans="1:1" x14ac:dyDescent="0.4">
      <c r="A229" s="9"/>
    </row>
    <row r="230" spans="1:1" x14ac:dyDescent="0.4">
      <c r="A230" s="9"/>
    </row>
    <row r="231" spans="1:1" x14ac:dyDescent="0.4">
      <c r="A231" s="9"/>
    </row>
    <row r="232" spans="1:1" x14ac:dyDescent="0.4">
      <c r="A232" s="9"/>
    </row>
    <row r="233" spans="1:1" x14ac:dyDescent="0.4">
      <c r="A233" s="9"/>
    </row>
    <row r="234" spans="1:1" x14ac:dyDescent="0.4">
      <c r="A234" s="9"/>
    </row>
    <row r="235" spans="1:1" x14ac:dyDescent="0.4">
      <c r="A235" s="9"/>
    </row>
    <row r="236" spans="1:1" x14ac:dyDescent="0.4">
      <c r="A236" s="9"/>
    </row>
    <row r="237" spans="1:1" x14ac:dyDescent="0.4">
      <c r="A237" s="9"/>
    </row>
    <row r="238" spans="1:1" x14ac:dyDescent="0.4">
      <c r="A238" s="9"/>
    </row>
    <row r="239" spans="1:1" x14ac:dyDescent="0.4">
      <c r="A239" s="9"/>
    </row>
    <row r="240" spans="1:1" x14ac:dyDescent="0.4">
      <c r="A240" s="9"/>
    </row>
    <row r="241" spans="1:1" x14ac:dyDescent="0.4">
      <c r="A241" s="9"/>
    </row>
    <row r="242" spans="1:1" x14ac:dyDescent="0.4">
      <c r="A242" s="9"/>
    </row>
    <row r="243" spans="1:1" x14ac:dyDescent="0.4">
      <c r="A243" s="9"/>
    </row>
    <row r="244" spans="1:1" x14ac:dyDescent="0.4">
      <c r="A244" s="9"/>
    </row>
    <row r="245" spans="1:1" x14ac:dyDescent="0.4">
      <c r="A245" s="9"/>
    </row>
    <row r="246" spans="1:1" x14ac:dyDescent="0.4">
      <c r="A246" s="9"/>
    </row>
    <row r="247" spans="1:1" x14ac:dyDescent="0.4">
      <c r="A247" s="9"/>
    </row>
    <row r="248" spans="1:1" x14ac:dyDescent="0.4">
      <c r="A248" s="9"/>
    </row>
    <row r="249" spans="1:1" x14ac:dyDescent="0.4">
      <c r="A249" s="9"/>
    </row>
    <row r="250" spans="1:1" x14ac:dyDescent="0.4">
      <c r="A250" s="9"/>
    </row>
    <row r="251" spans="1:1" x14ac:dyDescent="0.4">
      <c r="A251" s="9"/>
    </row>
    <row r="252" spans="1:1" x14ac:dyDescent="0.4">
      <c r="A252" s="9"/>
    </row>
    <row r="253" spans="1:1" x14ac:dyDescent="0.4">
      <c r="A253" s="9"/>
    </row>
    <row r="254" spans="1:1" x14ac:dyDescent="0.4">
      <c r="A254" s="9"/>
    </row>
    <row r="255" spans="1:1" x14ac:dyDescent="0.4">
      <c r="A255" s="9"/>
    </row>
    <row r="256" spans="1:1" x14ac:dyDescent="0.4">
      <c r="A256" s="9"/>
    </row>
    <row r="257" spans="1:1" x14ac:dyDescent="0.4">
      <c r="A257" s="9"/>
    </row>
    <row r="258" spans="1:1" x14ac:dyDescent="0.4">
      <c r="A258" s="9"/>
    </row>
    <row r="259" spans="1:1" x14ac:dyDescent="0.4">
      <c r="A259" s="9"/>
    </row>
    <row r="260" spans="1:1" x14ac:dyDescent="0.4">
      <c r="A260" s="9"/>
    </row>
    <row r="261" spans="1:1" x14ac:dyDescent="0.4">
      <c r="A261" s="9"/>
    </row>
    <row r="262" spans="1:1" x14ac:dyDescent="0.4">
      <c r="A262" s="9"/>
    </row>
    <row r="263" spans="1:1" x14ac:dyDescent="0.4">
      <c r="A263" s="9"/>
    </row>
    <row r="264" spans="1:1" x14ac:dyDescent="0.4">
      <c r="A264" s="9"/>
    </row>
    <row r="265" spans="1:1" x14ac:dyDescent="0.4">
      <c r="A265" s="9"/>
    </row>
    <row r="266" spans="1:1" x14ac:dyDescent="0.4">
      <c r="A266" s="9"/>
    </row>
    <row r="267" spans="1:1" x14ac:dyDescent="0.4">
      <c r="A267" s="9"/>
    </row>
    <row r="268" spans="1:1" x14ac:dyDescent="0.4">
      <c r="A268" s="9"/>
    </row>
    <row r="269" spans="1:1" x14ac:dyDescent="0.4">
      <c r="A269" s="9"/>
    </row>
    <row r="270" spans="1:1" x14ac:dyDescent="0.4">
      <c r="A270" s="9"/>
    </row>
    <row r="271" spans="1:1" x14ac:dyDescent="0.4">
      <c r="A271" s="9"/>
    </row>
    <row r="272" spans="1:1" x14ac:dyDescent="0.4">
      <c r="A272" s="9"/>
    </row>
    <row r="273" spans="1:1" x14ac:dyDescent="0.4">
      <c r="A273" s="9"/>
    </row>
    <row r="274" spans="1:1" x14ac:dyDescent="0.4">
      <c r="A274" s="9"/>
    </row>
    <row r="275" spans="1:1" x14ac:dyDescent="0.4">
      <c r="A275" s="9"/>
    </row>
    <row r="276" spans="1:1" x14ac:dyDescent="0.4">
      <c r="A276" s="9"/>
    </row>
    <row r="277" spans="1:1" x14ac:dyDescent="0.4">
      <c r="A277" s="9"/>
    </row>
    <row r="278" spans="1:1" x14ac:dyDescent="0.4">
      <c r="A278" s="9"/>
    </row>
    <row r="279" spans="1:1" x14ac:dyDescent="0.4">
      <c r="A279" s="9"/>
    </row>
    <row r="280" spans="1:1" x14ac:dyDescent="0.4">
      <c r="A280" s="9"/>
    </row>
    <row r="281" spans="1:1" x14ac:dyDescent="0.4">
      <c r="A281" s="9"/>
    </row>
    <row r="282" spans="1:1" x14ac:dyDescent="0.4">
      <c r="A282" s="9"/>
    </row>
    <row r="283" spans="1:1" x14ac:dyDescent="0.4">
      <c r="A283" s="9"/>
    </row>
    <row r="284" spans="1:1" x14ac:dyDescent="0.4">
      <c r="A284" s="9"/>
    </row>
    <row r="285" spans="1:1" x14ac:dyDescent="0.4">
      <c r="A285" s="9"/>
    </row>
    <row r="286" spans="1:1" x14ac:dyDescent="0.4">
      <c r="A286" s="9"/>
    </row>
    <row r="287" spans="1:1" x14ac:dyDescent="0.4">
      <c r="A287" s="9"/>
    </row>
    <row r="288" spans="1:1" x14ac:dyDescent="0.4">
      <c r="A288" s="9"/>
    </row>
    <row r="289" spans="1:1" x14ac:dyDescent="0.4">
      <c r="A289" s="9"/>
    </row>
    <row r="290" spans="1:1" x14ac:dyDescent="0.4">
      <c r="A290" s="9"/>
    </row>
    <row r="291" spans="1:1" x14ac:dyDescent="0.4">
      <c r="A291" s="9"/>
    </row>
    <row r="292" spans="1:1" x14ac:dyDescent="0.4">
      <c r="A292" s="9"/>
    </row>
    <row r="293" spans="1:1" x14ac:dyDescent="0.4">
      <c r="A293" s="9"/>
    </row>
    <row r="294" spans="1:1" x14ac:dyDescent="0.4">
      <c r="A294" s="9"/>
    </row>
    <row r="295" spans="1:1" x14ac:dyDescent="0.4">
      <c r="A295" s="9"/>
    </row>
    <row r="296" spans="1:1" x14ac:dyDescent="0.4">
      <c r="A296" s="9"/>
    </row>
    <row r="297" spans="1:1" x14ac:dyDescent="0.4">
      <c r="A297" s="9"/>
    </row>
    <row r="298" spans="1:1" x14ac:dyDescent="0.4">
      <c r="A298" s="9"/>
    </row>
    <row r="299" spans="1:1" x14ac:dyDescent="0.4">
      <c r="A299" s="9"/>
    </row>
    <row r="300" spans="1:1" x14ac:dyDescent="0.4">
      <c r="A300" s="9"/>
    </row>
    <row r="301" spans="1:1" x14ac:dyDescent="0.4">
      <c r="A301" s="9"/>
    </row>
    <row r="302" spans="1:1" x14ac:dyDescent="0.4">
      <c r="A302" s="9"/>
    </row>
    <row r="303" spans="1:1" x14ac:dyDescent="0.4">
      <c r="A303" s="9"/>
    </row>
    <row r="304" spans="1:1" x14ac:dyDescent="0.4">
      <c r="A304" s="9"/>
    </row>
    <row r="305" spans="1:1" x14ac:dyDescent="0.4">
      <c r="A305" s="9"/>
    </row>
    <row r="306" spans="1:1" x14ac:dyDescent="0.4">
      <c r="A306" s="9"/>
    </row>
    <row r="307" spans="1:1" x14ac:dyDescent="0.4">
      <c r="A307" s="9"/>
    </row>
    <row r="308" spans="1:1" x14ac:dyDescent="0.4">
      <c r="A308" s="9"/>
    </row>
    <row r="309" spans="1:1" x14ac:dyDescent="0.4">
      <c r="A309" s="9"/>
    </row>
    <row r="310" spans="1:1" x14ac:dyDescent="0.4">
      <c r="A310" s="9"/>
    </row>
    <row r="311" spans="1:1" x14ac:dyDescent="0.4">
      <c r="A311" s="9"/>
    </row>
    <row r="312" spans="1:1" x14ac:dyDescent="0.4">
      <c r="A312" s="9"/>
    </row>
    <row r="313" spans="1:1" x14ac:dyDescent="0.4">
      <c r="A313" s="9"/>
    </row>
    <row r="314" spans="1:1" x14ac:dyDescent="0.4">
      <c r="A314" s="9"/>
    </row>
    <row r="315" spans="1:1" x14ac:dyDescent="0.4">
      <c r="A315" s="9"/>
    </row>
    <row r="316" spans="1:1" x14ac:dyDescent="0.4">
      <c r="A316" s="9"/>
    </row>
    <row r="317" spans="1:1" x14ac:dyDescent="0.4">
      <c r="A317" s="9"/>
    </row>
    <row r="318" spans="1:1" x14ac:dyDescent="0.4">
      <c r="A318" s="9"/>
    </row>
    <row r="319" spans="1:1" x14ac:dyDescent="0.4">
      <c r="A319" s="9"/>
    </row>
    <row r="320" spans="1:1" x14ac:dyDescent="0.4">
      <c r="A320" s="9"/>
    </row>
    <row r="321" spans="1:1" x14ac:dyDescent="0.4">
      <c r="A321" s="9"/>
    </row>
    <row r="322" spans="1:1" x14ac:dyDescent="0.4">
      <c r="A322" s="9"/>
    </row>
    <row r="323" spans="1:1" x14ac:dyDescent="0.4">
      <c r="A323" s="9"/>
    </row>
    <row r="324" spans="1:1" x14ac:dyDescent="0.4">
      <c r="A324" s="9"/>
    </row>
    <row r="325" spans="1:1" x14ac:dyDescent="0.4">
      <c r="A325" s="9"/>
    </row>
    <row r="326" spans="1:1" x14ac:dyDescent="0.4">
      <c r="A326" s="9"/>
    </row>
    <row r="327" spans="1:1" x14ac:dyDescent="0.4">
      <c r="A327" s="9"/>
    </row>
    <row r="328" spans="1:1" x14ac:dyDescent="0.4">
      <c r="A328" s="9"/>
    </row>
    <row r="329" spans="1:1" x14ac:dyDescent="0.4">
      <c r="A329" s="9"/>
    </row>
    <row r="330" spans="1:1" x14ac:dyDescent="0.4">
      <c r="A330" s="9"/>
    </row>
    <row r="331" spans="1:1" x14ac:dyDescent="0.4">
      <c r="A331" s="9"/>
    </row>
    <row r="332" spans="1:1" x14ac:dyDescent="0.4">
      <c r="A332" s="9"/>
    </row>
    <row r="333" spans="1:1" x14ac:dyDescent="0.4">
      <c r="A333" s="9"/>
    </row>
    <row r="334" spans="1:1" x14ac:dyDescent="0.4">
      <c r="A334" s="9"/>
    </row>
    <row r="335" spans="1:1" x14ac:dyDescent="0.4">
      <c r="A335" s="9"/>
    </row>
    <row r="336" spans="1:1" x14ac:dyDescent="0.4">
      <c r="A336" s="9"/>
    </row>
    <row r="337" spans="1:1" x14ac:dyDescent="0.4">
      <c r="A337" s="9"/>
    </row>
    <row r="338" spans="1:1" x14ac:dyDescent="0.4">
      <c r="A338" s="9"/>
    </row>
    <row r="339" spans="1:1" x14ac:dyDescent="0.4">
      <c r="A339" s="9"/>
    </row>
    <row r="340" spans="1:1" x14ac:dyDescent="0.4">
      <c r="A340" s="9"/>
    </row>
    <row r="341" spans="1:1" x14ac:dyDescent="0.4">
      <c r="A341" s="9"/>
    </row>
    <row r="342" spans="1:1" x14ac:dyDescent="0.4">
      <c r="A342" s="9"/>
    </row>
    <row r="343" spans="1:1" x14ac:dyDescent="0.4">
      <c r="A343" s="9"/>
    </row>
    <row r="344" spans="1:1" x14ac:dyDescent="0.4">
      <c r="A344" s="9"/>
    </row>
    <row r="345" spans="1:1" x14ac:dyDescent="0.4">
      <c r="A345" s="9"/>
    </row>
    <row r="346" spans="1:1" x14ac:dyDescent="0.4">
      <c r="A346" s="9"/>
    </row>
    <row r="347" spans="1:1" x14ac:dyDescent="0.4">
      <c r="A347" s="9"/>
    </row>
    <row r="348" spans="1:1" x14ac:dyDescent="0.4">
      <c r="A348" s="9"/>
    </row>
    <row r="349" spans="1:1" x14ac:dyDescent="0.4">
      <c r="A349" s="9"/>
    </row>
    <row r="350" spans="1:1" x14ac:dyDescent="0.4">
      <c r="A350" s="9"/>
    </row>
    <row r="351" spans="1:1" x14ac:dyDescent="0.4">
      <c r="A351" s="9"/>
    </row>
    <row r="352" spans="1:1" x14ac:dyDescent="0.4">
      <c r="A352" s="9"/>
    </row>
    <row r="353" spans="1:1" x14ac:dyDescent="0.4">
      <c r="A353" s="9"/>
    </row>
    <row r="354" spans="1:1" x14ac:dyDescent="0.4">
      <c r="A354" s="9"/>
    </row>
    <row r="355" spans="1:1" x14ac:dyDescent="0.4">
      <c r="A355" s="9"/>
    </row>
    <row r="356" spans="1:1" x14ac:dyDescent="0.4">
      <c r="A356" s="9"/>
    </row>
    <row r="357" spans="1:1" x14ac:dyDescent="0.4">
      <c r="A357" s="9"/>
    </row>
    <row r="358" spans="1:1" x14ac:dyDescent="0.4">
      <c r="A358" s="9"/>
    </row>
    <row r="359" spans="1:1" x14ac:dyDescent="0.4">
      <c r="A359" s="9"/>
    </row>
    <row r="360" spans="1:1" x14ac:dyDescent="0.4">
      <c r="A360" s="9"/>
    </row>
    <row r="361" spans="1:1" x14ac:dyDescent="0.4">
      <c r="A361" s="9"/>
    </row>
    <row r="362" spans="1:1" x14ac:dyDescent="0.4">
      <c r="A362" s="9"/>
    </row>
    <row r="363" spans="1:1" x14ac:dyDescent="0.4">
      <c r="A363" s="9"/>
    </row>
    <row r="364" spans="1:1" x14ac:dyDescent="0.4">
      <c r="A364" s="9"/>
    </row>
    <row r="365" spans="1:1" x14ac:dyDescent="0.4">
      <c r="A365" s="9"/>
    </row>
    <row r="366" spans="1:1" x14ac:dyDescent="0.4">
      <c r="A366" s="9"/>
    </row>
    <row r="367" spans="1:1" x14ac:dyDescent="0.4">
      <c r="A367" s="9"/>
    </row>
    <row r="368" spans="1:1" x14ac:dyDescent="0.4">
      <c r="A368" s="9"/>
    </row>
    <row r="369" spans="1:1" x14ac:dyDescent="0.4">
      <c r="A369" s="9"/>
    </row>
    <row r="370" spans="1:1" x14ac:dyDescent="0.4">
      <c r="A370" s="9"/>
    </row>
    <row r="371" spans="1:1" x14ac:dyDescent="0.4">
      <c r="A371" s="9"/>
    </row>
    <row r="372" spans="1:1" x14ac:dyDescent="0.4">
      <c r="A372" s="9"/>
    </row>
    <row r="373" spans="1:1" x14ac:dyDescent="0.4">
      <c r="A373" s="9"/>
    </row>
    <row r="374" spans="1:1" x14ac:dyDescent="0.4">
      <c r="A374" s="9"/>
    </row>
    <row r="375" spans="1:1" x14ac:dyDescent="0.4">
      <c r="A375" s="9"/>
    </row>
    <row r="376" spans="1:1" x14ac:dyDescent="0.4">
      <c r="A376" s="9"/>
    </row>
    <row r="377" spans="1:1" x14ac:dyDescent="0.4">
      <c r="A377" s="9"/>
    </row>
    <row r="378" spans="1:1" x14ac:dyDescent="0.4">
      <c r="A378" s="9"/>
    </row>
    <row r="379" spans="1:1" x14ac:dyDescent="0.4">
      <c r="A379" s="9"/>
    </row>
    <row r="380" spans="1:1" x14ac:dyDescent="0.4">
      <c r="A380" s="9"/>
    </row>
    <row r="381" spans="1:1" x14ac:dyDescent="0.4">
      <c r="A381" s="9"/>
    </row>
    <row r="382" spans="1:1" x14ac:dyDescent="0.4">
      <c r="A382" s="9"/>
    </row>
    <row r="383" spans="1:1" x14ac:dyDescent="0.4">
      <c r="A383" s="9"/>
    </row>
    <row r="384" spans="1:1" x14ac:dyDescent="0.4">
      <c r="A384" s="9"/>
    </row>
    <row r="385" spans="1:1" x14ac:dyDescent="0.4">
      <c r="A385" s="9"/>
    </row>
    <row r="386" spans="1:1" x14ac:dyDescent="0.4">
      <c r="A386" s="9"/>
    </row>
    <row r="387" spans="1:1" x14ac:dyDescent="0.4">
      <c r="A387" s="9"/>
    </row>
    <row r="388" spans="1:1" x14ac:dyDescent="0.4">
      <c r="A388" s="9"/>
    </row>
    <row r="389" spans="1:1" x14ac:dyDescent="0.4">
      <c r="A389" s="9"/>
    </row>
    <row r="390" spans="1:1" x14ac:dyDescent="0.4">
      <c r="A390" s="9"/>
    </row>
    <row r="391" spans="1:1" x14ac:dyDescent="0.4">
      <c r="A391" s="9"/>
    </row>
    <row r="392" spans="1:1" x14ac:dyDescent="0.4">
      <c r="A392" s="9"/>
    </row>
    <row r="393" spans="1:1" x14ac:dyDescent="0.4">
      <c r="A393" s="9"/>
    </row>
    <row r="394" spans="1:1" x14ac:dyDescent="0.4">
      <c r="A394" s="9"/>
    </row>
    <row r="395" spans="1:1" x14ac:dyDescent="0.4">
      <c r="A395" s="9"/>
    </row>
    <row r="396" spans="1:1" x14ac:dyDescent="0.4">
      <c r="A396" s="9"/>
    </row>
    <row r="397" spans="1:1" x14ac:dyDescent="0.4">
      <c r="A397" s="9"/>
    </row>
    <row r="398" spans="1:1" x14ac:dyDescent="0.4">
      <c r="A398" s="9"/>
    </row>
    <row r="399" spans="1:1" x14ac:dyDescent="0.4">
      <c r="A399" s="9"/>
    </row>
    <row r="400" spans="1:1" x14ac:dyDescent="0.4">
      <c r="A400" s="9"/>
    </row>
    <row r="401" spans="1:1" x14ac:dyDescent="0.4">
      <c r="A401" s="9"/>
    </row>
    <row r="402" spans="1:1" x14ac:dyDescent="0.4">
      <c r="A402" s="9"/>
    </row>
    <row r="403" spans="1:1" x14ac:dyDescent="0.4">
      <c r="A403" s="9"/>
    </row>
    <row r="404" spans="1:1" x14ac:dyDescent="0.4">
      <c r="A404" s="9"/>
    </row>
    <row r="405" spans="1:1" x14ac:dyDescent="0.4">
      <c r="A405" s="9"/>
    </row>
    <row r="406" spans="1:1" x14ac:dyDescent="0.4">
      <c r="A406" s="9"/>
    </row>
    <row r="407" spans="1:1" x14ac:dyDescent="0.4">
      <c r="A407" s="9"/>
    </row>
    <row r="408" spans="1:1" x14ac:dyDescent="0.4">
      <c r="A408" s="9"/>
    </row>
    <row r="409" spans="1:1" x14ac:dyDescent="0.4">
      <c r="A409" s="9"/>
    </row>
    <row r="410" spans="1:1" x14ac:dyDescent="0.4">
      <c r="A410" s="9"/>
    </row>
    <row r="411" spans="1:1" x14ac:dyDescent="0.4">
      <c r="A411" s="9"/>
    </row>
    <row r="412" spans="1:1" x14ac:dyDescent="0.4">
      <c r="A412" s="9"/>
    </row>
    <row r="413" spans="1:1" x14ac:dyDescent="0.4">
      <c r="A413" s="9"/>
    </row>
    <row r="414" spans="1:1" x14ac:dyDescent="0.4">
      <c r="A414" s="9"/>
    </row>
    <row r="415" spans="1:1" x14ac:dyDescent="0.4">
      <c r="A415" s="9"/>
    </row>
    <row r="416" spans="1:1" x14ac:dyDescent="0.4">
      <c r="A416" s="9"/>
    </row>
    <row r="417" spans="1:1" x14ac:dyDescent="0.4">
      <c r="A417" s="9"/>
    </row>
    <row r="418" spans="1:1" x14ac:dyDescent="0.4">
      <c r="A418" s="9"/>
    </row>
    <row r="419" spans="1:1" x14ac:dyDescent="0.4">
      <c r="A419" s="9"/>
    </row>
    <row r="420" spans="1:1" x14ac:dyDescent="0.4">
      <c r="A420" s="9"/>
    </row>
    <row r="421" spans="1:1" x14ac:dyDescent="0.4">
      <c r="A421" s="9"/>
    </row>
    <row r="422" spans="1:1" x14ac:dyDescent="0.4">
      <c r="A422" s="9"/>
    </row>
    <row r="423" spans="1:1" x14ac:dyDescent="0.4">
      <c r="A423" s="9"/>
    </row>
    <row r="424" spans="1:1" x14ac:dyDescent="0.4">
      <c r="A424" s="9"/>
    </row>
    <row r="425" spans="1:1" x14ac:dyDescent="0.4">
      <c r="A425" s="9"/>
    </row>
    <row r="426" spans="1:1" x14ac:dyDescent="0.4">
      <c r="A426" s="9"/>
    </row>
    <row r="427" spans="1:1" x14ac:dyDescent="0.4">
      <c r="A427" s="9"/>
    </row>
    <row r="428" spans="1:1" x14ac:dyDescent="0.4">
      <c r="A428" s="9"/>
    </row>
    <row r="429" spans="1:1" x14ac:dyDescent="0.4">
      <c r="A429" s="9"/>
    </row>
    <row r="430" spans="1:1" x14ac:dyDescent="0.4">
      <c r="A430" s="9"/>
    </row>
    <row r="431" spans="1:1" x14ac:dyDescent="0.4">
      <c r="A431" s="9"/>
    </row>
    <row r="432" spans="1:1" x14ac:dyDescent="0.4">
      <c r="A432" s="9"/>
    </row>
    <row r="433" spans="1:1" x14ac:dyDescent="0.4">
      <c r="A433" s="9"/>
    </row>
    <row r="434" spans="1:1" x14ac:dyDescent="0.4">
      <c r="A434" s="9"/>
    </row>
    <row r="435" spans="1:1" x14ac:dyDescent="0.4">
      <c r="A435" s="9"/>
    </row>
    <row r="436" spans="1:1" x14ac:dyDescent="0.4">
      <c r="A436" s="9"/>
    </row>
    <row r="437" spans="1:1" x14ac:dyDescent="0.4">
      <c r="A437" s="9"/>
    </row>
    <row r="438" spans="1:1" x14ac:dyDescent="0.4">
      <c r="A438" s="9"/>
    </row>
    <row r="439" spans="1:1" x14ac:dyDescent="0.4">
      <c r="A439" s="9"/>
    </row>
    <row r="440" spans="1:1" x14ac:dyDescent="0.4">
      <c r="A440" s="9"/>
    </row>
    <row r="441" spans="1:1" x14ac:dyDescent="0.4">
      <c r="A441" s="9"/>
    </row>
    <row r="442" spans="1:1" x14ac:dyDescent="0.4">
      <c r="A442" s="9"/>
    </row>
    <row r="443" spans="1:1" x14ac:dyDescent="0.4">
      <c r="A443" s="9"/>
    </row>
    <row r="444" spans="1:1" x14ac:dyDescent="0.4">
      <c r="A444" s="9"/>
    </row>
    <row r="445" spans="1:1" x14ac:dyDescent="0.4">
      <c r="A445" s="9"/>
    </row>
    <row r="446" spans="1:1" x14ac:dyDescent="0.4">
      <c r="A446" s="9"/>
    </row>
    <row r="447" spans="1:1" x14ac:dyDescent="0.4">
      <c r="A447" s="9"/>
    </row>
    <row r="448" spans="1:1" x14ac:dyDescent="0.4">
      <c r="A448" s="9"/>
    </row>
    <row r="449" spans="1:1" x14ac:dyDescent="0.4">
      <c r="A449" s="9"/>
    </row>
    <row r="450" spans="1:1" x14ac:dyDescent="0.4">
      <c r="A450" s="9"/>
    </row>
    <row r="451" spans="1:1" x14ac:dyDescent="0.4">
      <c r="A451" s="9"/>
    </row>
    <row r="452" spans="1:1" x14ac:dyDescent="0.4">
      <c r="A452" s="9"/>
    </row>
    <row r="453" spans="1:1" x14ac:dyDescent="0.4">
      <c r="A453" s="9"/>
    </row>
    <row r="454" spans="1:1" x14ac:dyDescent="0.4">
      <c r="A454" s="9"/>
    </row>
    <row r="455" spans="1:1" x14ac:dyDescent="0.4">
      <c r="A455" s="9"/>
    </row>
    <row r="456" spans="1:1" x14ac:dyDescent="0.4">
      <c r="A456" s="9"/>
    </row>
    <row r="457" spans="1:1" x14ac:dyDescent="0.4">
      <c r="A457" s="9"/>
    </row>
    <row r="458" spans="1:1" x14ac:dyDescent="0.4">
      <c r="A458" s="9"/>
    </row>
    <row r="459" spans="1:1" x14ac:dyDescent="0.4">
      <c r="A459" s="9"/>
    </row>
    <row r="460" spans="1:1" x14ac:dyDescent="0.4">
      <c r="A460" s="9"/>
    </row>
    <row r="461" spans="1:1" x14ac:dyDescent="0.4">
      <c r="A461" s="9"/>
    </row>
    <row r="462" spans="1:1" x14ac:dyDescent="0.4">
      <c r="A462" s="9"/>
    </row>
    <row r="463" spans="1:1" x14ac:dyDescent="0.4">
      <c r="A463" s="9"/>
    </row>
    <row r="464" spans="1:1" x14ac:dyDescent="0.4">
      <c r="A464" s="9"/>
    </row>
    <row r="465" spans="1:1" x14ac:dyDescent="0.4">
      <c r="A465" s="9"/>
    </row>
    <row r="466" spans="1:1" x14ac:dyDescent="0.4">
      <c r="A466" s="9"/>
    </row>
    <row r="467" spans="1:1" x14ac:dyDescent="0.4">
      <c r="A467" s="9"/>
    </row>
    <row r="468" spans="1:1" x14ac:dyDescent="0.4">
      <c r="A468" s="9"/>
    </row>
    <row r="469" spans="1:1" x14ac:dyDescent="0.4">
      <c r="A469" s="9"/>
    </row>
    <row r="470" spans="1:1" x14ac:dyDescent="0.4">
      <c r="A470" s="9"/>
    </row>
    <row r="471" spans="1:1" x14ac:dyDescent="0.4">
      <c r="A471" s="9"/>
    </row>
    <row r="472" spans="1:1" x14ac:dyDescent="0.4">
      <c r="A472" s="9"/>
    </row>
    <row r="473" spans="1:1" x14ac:dyDescent="0.4">
      <c r="A473" s="9"/>
    </row>
    <row r="474" spans="1:1" x14ac:dyDescent="0.4">
      <c r="A474" s="9"/>
    </row>
    <row r="475" spans="1:1" x14ac:dyDescent="0.4">
      <c r="A475" s="9"/>
    </row>
    <row r="476" spans="1:1" x14ac:dyDescent="0.4">
      <c r="A476" s="9"/>
    </row>
    <row r="477" spans="1:1" x14ac:dyDescent="0.4">
      <c r="A477" s="9"/>
    </row>
    <row r="478" spans="1:1" x14ac:dyDescent="0.4">
      <c r="A478" s="9"/>
    </row>
    <row r="479" spans="1:1" x14ac:dyDescent="0.4">
      <c r="A479" s="9"/>
    </row>
    <row r="480" spans="1:1" x14ac:dyDescent="0.4">
      <c r="A480" s="9"/>
    </row>
    <row r="481" spans="1:1" x14ac:dyDescent="0.4">
      <c r="A481" s="9"/>
    </row>
    <row r="482" spans="1:1" x14ac:dyDescent="0.4">
      <c r="A482" s="9"/>
    </row>
    <row r="483" spans="1:1" x14ac:dyDescent="0.4">
      <c r="A483" s="9"/>
    </row>
    <row r="484" spans="1:1" x14ac:dyDescent="0.4">
      <c r="A484" s="9"/>
    </row>
    <row r="485" spans="1:1" x14ac:dyDescent="0.4">
      <c r="A485" s="9"/>
    </row>
    <row r="486" spans="1:1" x14ac:dyDescent="0.4">
      <c r="A486" s="9"/>
    </row>
    <row r="487" spans="1:1" x14ac:dyDescent="0.4">
      <c r="A487" s="9"/>
    </row>
    <row r="488" spans="1:1" x14ac:dyDescent="0.4">
      <c r="A488" s="9"/>
    </row>
    <row r="489" spans="1:1" x14ac:dyDescent="0.4">
      <c r="A489" s="9"/>
    </row>
    <row r="490" spans="1:1" x14ac:dyDescent="0.4">
      <c r="A490" s="9"/>
    </row>
    <row r="491" spans="1:1" x14ac:dyDescent="0.4">
      <c r="A491" s="9"/>
    </row>
    <row r="492" spans="1:1" x14ac:dyDescent="0.4">
      <c r="A492" s="9"/>
    </row>
    <row r="493" spans="1:1" x14ac:dyDescent="0.4">
      <c r="A493" s="9"/>
    </row>
    <row r="494" spans="1:1" x14ac:dyDescent="0.4">
      <c r="A494" s="9"/>
    </row>
    <row r="495" spans="1:1" x14ac:dyDescent="0.4">
      <c r="A495" s="9"/>
    </row>
    <row r="496" spans="1:1" x14ac:dyDescent="0.4">
      <c r="A496" s="9"/>
    </row>
    <row r="497" spans="1:1" x14ac:dyDescent="0.4">
      <c r="A497" s="9"/>
    </row>
    <row r="498" spans="1:1" x14ac:dyDescent="0.4">
      <c r="A498" s="9"/>
    </row>
    <row r="499" spans="1:1" x14ac:dyDescent="0.4">
      <c r="A499" s="9"/>
    </row>
    <row r="500" spans="1:1" x14ac:dyDescent="0.4">
      <c r="A500" s="9"/>
    </row>
    <row r="501" spans="1:1" x14ac:dyDescent="0.4">
      <c r="A501" s="9"/>
    </row>
    <row r="502" spans="1:1" x14ac:dyDescent="0.4">
      <c r="A502" s="9"/>
    </row>
    <row r="503" spans="1:1" x14ac:dyDescent="0.4">
      <c r="A503" s="9"/>
    </row>
    <row r="504" spans="1:1" x14ac:dyDescent="0.4">
      <c r="A504" s="9"/>
    </row>
    <row r="505" spans="1:1" x14ac:dyDescent="0.4">
      <c r="A505" s="9"/>
    </row>
    <row r="506" spans="1:1" x14ac:dyDescent="0.4">
      <c r="A506" s="9"/>
    </row>
    <row r="507" spans="1:1" x14ac:dyDescent="0.4">
      <c r="A507" s="9"/>
    </row>
    <row r="508" spans="1:1" x14ac:dyDescent="0.4">
      <c r="A508" s="9"/>
    </row>
    <row r="509" spans="1:1" x14ac:dyDescent="0.4">
      <c r="A509" s="9"/>
    </row>
    <row r="510" spans="1:1" x14ac:dyDescent="0.4">
      <c r="A510" s="9"/>
    </row>
    <row r="511" spans="1:1" x14ac:dyDescent="0.4">
      <c r="A511" s="9"/>
    </row>
    <row r="512" spans="1:1" x14ac:dyDescent="0.4">
      <c r="A512" s="9"/>
    </row>
    <row r="513" spans="1:1" x14ac:dyDescent="0.4">
      <c r="A513" s="9"/>
    </row>
    <row r="514" spans="1:1" x14ac:dyDescent="0.4">
      <c r="A514" s="9"/>
    </row>
    <row r="515" spans="1:1" x14ac:dyDescent="0.4">
      <c r="A515" s="9"/>
    </row>
    <row r="516" spans="1:1" x14ac:dyDescent="0.4">
      <c r="A516" s="9"/>
    </row>
    <row r="517" spans="1:1" x14ac:dyDescent="0.4">
      <c r="A517" s="9"/>
    </row>
    <row r="518" spans="1:1" x14ac:dyDescent="0.4">
      <c r="A518" s="9"/>
    </row>
    <row r="519" spans="1:1" x14ac:dyDescent="0.4">
      <c r="A519" s="9"/>
    </row>
    <row r="520" spans="1:1" x14ac:dyDescent="0.4">
      <c r="A520" s="9"/>
    </row>
    <row r="521" spans="1:1" x14ac:dyDescent="0.4">
      <c r="A521" s="9"/>
    </row>
    <row r="522" spans="1:1" x14ac:dyDescent="0.4">
      <c r="A522" s="9"/>
    </row>
    <row r="523" spans="1:1" x14ac:dyDescent="0.4">
      <c r="A523" s="9"/>
    </row>
    <row r="524" spans="1:1" x14ac:dyDescent="0.4">
      <c r="A524" s="9"/>
    </row>
    <row r="525" spans="1:1" x14ac:dyDescent="0.4">
      <c r="A525" s="9"/>
    </row>
    <row r="526" spans="1:1" x14ac:dyDescent="0.4">
      <c r="A526" s="9"/>
    </row>
    <row r="527" spans="1:1" x14ac:dyDescent="0.4">
      <c r="A527" s="9"/>
    </row>
    <row r="528" spans="1:1" x14ac:dyDescent="0.4">
      <c r="A528" s="9"/>
    </row>
    <row r="529" spans="1:1" x14ac:dyDescent="0.4">
      <c r="A529" s="9"/>
    </row>
    <row r="530" spans="1:1" x14ac:dyDescent="0.4">
      <c r="A530" s="9"/>
    </row>
    <row r="531" spans="1:1" x14ac:dyDescent="0.4">
      <c r="A531" s="9"/>
    </row>
    <row r="532" spans="1:1" x14ac:dyDescent="0.4">
      <c r="A532" s="9"/>
    </row>
    <row r="533" spans="1:1" x14ac:dyDescent="0.4">
      <c r="A533" s="9"/>
    </row>
    <row r="534" spans="1:1" x14ac:dyDescent="0.4">
      <c r="A534" s="9"/>
    </row>
    <row r="535" spans="1:1" x14ac:dyDescent="0.4">
      <c r="A535" s="9"/>
    </row>
    <row r="536" spans="1:1" x14ac:dyDescent="0.4">
      <c r="A536" s="9"/>
    </row>
    <row r="537" spans="1:1" x14ac:dyDescent="0.4">
      <c r="A537" s="9"/>
    </row>
    <row r="538" spans="1:1" x14ac:dyDescent="0.4">
      <c r="A538" s="9"/>
    </row>
    <row r="539" spans="1:1" x14ac:dyDescent="0.4">
      <c r="A539" s="9"/>
    </row>
    <row r="540" spans="1:1" x14ac:dyDescent="0.4">
      <c r="A540" s="9"/>
    </row>
    <row r="541" spans="1:1" x14ac:dyDescent="0.4">
      <c r="A541" s="9"/>
    </row>
    <row r="542" spans="1:1" x14ac:dyDescent="0.4">
      <c r="A542" s="9"/>
    </row>
    <row r="543" spans="1:1" x14ac:dyDescent="0.4">
      <c r="A543" s="9"/>
    </row>
    <row r="544" spans="1:1" x14ac:dyDescent="0.4">
      <c r="A544" s="9"/>
    </row>
    <row r="545" spans="1:1" x14ac:dyDescent="0.4">
      <c r="A545" s="9"/>
    </row>
    <row r="546" spans="1:1" x14ac:dyDescent="0.4">
      <c r="A546" s="9"/>
    </row>
    <row r="547" spans="1:1" x14ac:dyDescent="0.4">
      <c r="A547" s="9"/>
    </row>
    <row r="548" spans="1:1" x14ac:dyDescent="0.4">
      <c r="A548" s="9"/>
    </row>
    <row r="549" spans="1:1" x14ac:dyDescent="0.4">
      <c r="A549" s="9"/>
    </row>
    <row r="550" spans="1:1" x14ac:dyDescent="0.4">
      <c r="A550" s="9"/>
    </row>
    <row r="551" spans="1:1" x14ac:dyDescent="0.4">
      <c r="A551" s="9"/>
    </row>
    <row r="552" spans="1:1" x14ac:dyDescent="0.4">
      <c r="A552" s="9"/>
    </row>
    <row r="553" spans="1:1" x14ac:dyDescent="0.4">
      <c r="A553" s="9"/>
    </row>
    <row r="554" spans="1:1" x14ac:dyDescent="0.4">
      <c r="A554" s="9"/>
    </row>
    <row r="555" spans="1:1" x14ac:dyDescent="0.4">
      <c r="A555" s="9"/>
    </row>
    <row r="556" spans="1:1" x14ac:dyDescent="0.4">
      <c r="A556" s="9"/>
    </row>
    <row r="557" spans="1:1" x14ac:dyDescent="0.4">
      <c r="A557" s="9"/>
    </row>
    <row r="558" spans="1:1" x14ac:dyDescent="0.4">
      <c r="A558" s="9"/>
    </row>
    <row r="559" spans="1:1" x14ac:dyDescent="0.4">
      <c r="A559" s="9"/>
    </row>
    <row r="560" spans="1:1" x14ac:dyDescent="0.4">
      <c r="A560" s="9"/>
    </row>
    <row r="561" spans="1:1" x14ac:dyDescent="0.4">
      <c r="A561" s="9"/>
    </row>
    <row r="562" spans="1:1" x14ac:dyDescent="0.4">
      <c r="A562" s="9"/>
    </row>
    <row r="563" spans="1:1" x14ac:dyDescent="0.4">
      <c r="A563" s="9"/>
    </row>
    <row r="564" spans="1:1" x14ac:dyDescent="0.4">
      <c r="A564" s="9"/>
    </row>
    <row r="565" spans="1:1" x14ac:dyDescent="0.4">
      <c r="A565" s="9"/>
    </row>
    <row r="566" spans="1:1" x14ac:dyDescent="0.4">
      <c r="A566" s="9"/>
    </row>
    <row r="567" spans="1:1" x14ac:dyDescent="0.4">
      <c r="A567" s="9"/>
    </row>
    <row r="568" spans="1:1" x14ac:dyDescent="0.4">
      <c r="A568" s="9"/>
    </row>
    <row r="569" spans="1:1" x14ac:dyDescent="0.4">
      <c r="A569" s="9"/>
    </row>
    <row r="570" spans="1:1" x14ac:dyDescent="0.4">
      <c r="A570" s="9"/>
    </row>
    <row r="571" spans="1:1" x14ac:dyDescent="0.4">
      <c r="A571" s="9"/>
    </row>
    <row r="572" spans="1:1" x14ac:dyDescent="0.4">
      <c r="A572" s="9"/>
    </row>
    <row r="573" spans="1:1" x14ac:dyDescent="0.4">
      <c r="A573" s="9"/>
    </row>
    <row r="574" spans="1:1" x14ac:dyDescent="0.4">
      <c r="A574" s="9"/>
    </row>
    <row r="575" spans="1:1" x14ac:dyDescent="0.4">
      <c r="A575" s="9"/>
    </row>
    <row r="576" spans="1:1" x14ac:dyDescent="0.4">
      <c r="A576" s="9"/>
    </row>
    <row r="577" spans="1:1" x14ac:dyDescent="0.4">
      <c r="A577" s="9"/>
    </row>
    <row r="578" spans="1:1" x14ac:dyDescent="0.4">
      <c r="A578" s="9"/>
    </row>
    <row r="579" spans="1:1" x14ac:dyDescent="0.4">
      <c r="A579" s="9"/>
    </row>
    <row r="580" spans="1:1" x14ac:dyDescent="0.4">
      <c r="A580" s="9"/>
    </row>
    <row r="581" spans="1:1" x14ac:dyDescent="0.4">
      <c r="A581" s="9"/>
    </row>
    <row r="582" spans="1:1" x14ac:dyDescent="0.4">
      <c r="A582" s="9"/>
    </row>
    <row r="583" spans="1:1" x14ac:dyDescent="0.4">
      <c r="A583" s="9"/>
    </row>
    <row r="584" spans="1:1" x14ac:dyDescent="0.4">
      <c r="A584" s="9"/>
    </row>
    <row r="585" spans="1:1" x14ac:dyDescent="0.4">
      <c r="A585" s="9"/>
    </row>
    <row r="586" spans="1:1" x14ac:dyDescent="0.4">
      <c r="A586" s="9"/>
    </row>
    <row r="587" spans="1:1" x14ac:dyDescent="0.4">
      <c r="A587" s="9"/>
    </row>
    <row r="588" spans="1:1" x14ac:dyDescent="0.4">
      <c r="A588" s="9"/>
    </row>
    <row r="589" spans="1:1" x14ac:dyDescent="0.4">
      <c r="A589" s="9"/>
    </row>
    <row r="590" spans="1:1" x14ac:dyDescent="0.4">
      <c r="A590" s="9"/>
    </row>
    <row r="591" spans="1:1" x14ac:dyDescent="0.4">
      <c r="A591" s="9"/>
    </row>
    <row r="592" spans="1:1" x14ac:dyDescent="0.4">
      <c r="A592" s="9"/>
    </row>
    <row r="593" spans="1:1" x14ac:dyDescent="0.4">
      <c r="A593" s="9"/>
    </row>
    <row r="594" spans="1:1" x14ac:dyDescent="0.4">
      <c r="A594" s="9"/>
    </row>
    <row r="595" spans="1:1" x14ac:dyDescent="0.4">
      <c r="A595" s="9"/>
    </row>
    <row r="596" spans="1:1" x14ac:dyDescent="0.4">
      <c r="A596" s="9"/>
    </row>
    <row r="597" spans="1:1" x14ac:dyDescent="0.4">
      <c r="A597" s="9"/>
    </row>
    <row r="598" spans="1:1" x14ac:dyDescent="0.4">
      <c r="A598" s="9"/>
    </row>
    <row r="599" spans="1:1" x14ac:dyDescent="0.4">
      <c r="A599" s="9"/>
    </row>
    <row r="600" spans="1:1" x14ac:dyDescent="0.4">
      <c r="A600" s="9"/>
    </row>
    <row r="601" spans="1:1" x14ac:dyDescent="0.4">
      <c r="A601" s="9"/>
    </row>
    <row r="602" spans="1:1" x14ac:dyDescent="0.4">
      <c r="A602" s="9"/>
    </row>
    <row r="603" spans="1:1" x14ac:dyDescent="0.4">
      <c r="A603" s="9"/>
    </row>
    <row r="604" spans="1:1" x14ac:dyDescent="0.4">
      <c r="A604" s="9"/>
    </row>
    <row r="605" spans="1:1" x14ac:dyDescent="0.4">
      <c r="A605" s="9"/>
    </row>
    <row r="606" spans="1:1" x14ac:dyDescent="0.4">
      <c r="A606" s="9"/>
    </row>
    <row r="607" spans="1:1" x14ac:dyDescent="0.4">
      <c r="A607" s="9"/>
    </row>
    <row r="608" spans="1:1" x14ac:dyDescent="0.4">
      <c r="A608" s="9"/>
    </row>
    <row r="609" spans="1:1" x14ac:dyDescent="0.4">
      <c r="A609" s="9"/>
    </row>
    <row r="610" spans="1:1" x14ac:dyDescent="0.4">
      <c r="A610" s="9"/>
    </row>
    <row r="611" spans="1:1" x14ac:dyDescent="0.4">
      <c r="A611" s="9"/>
    </row>
    <row r="612" spans="1:1" x14ac:dyDescent="0.4">
      <c r="A612" s="9"/>
    </row>
    <row r="613" spans="1:1" x14ac:dyDescent="0.4">
      <c r="A613" s="9"/>
    </row>
    <row r="614" spans="1:1" x14ac:dyDescent="0.4">
      <c r="A614" s="9"/>
    </row>
    <row r="615" spans="1:1" x14ac:dyDescent="0.4">
      <c r="A615" s="9"/>
    </row>
    <row r="616" spans="1:1" x14ac:dyDescent="0.4">
      <c r="A616" s="9"/>
    </row>
    <row r="617" spans="1:1" x14ac:dyDescent="0.4">
      <c r="A617" s="9"/>
    </row>
    <row r="618" spans="1:1" x14ac:dyDescent="0.4">
      <c r="A618" s="9"/>
    </row>
    <row r="619" spans="1:1" x14ac:dyDescent="0.4">
      <c r="A619" s="9"/>
    </row>
    <row r="620" spans="1:1" x14ac:dyDescent="0.4">
      <c r="A620" s="9"/>
    </row>
    <row r="621" spans="1:1" x14ac:dyDescent="0.4">
      <c r="A621" s="9"/>
    </row>
    <row r="622" spans="1:1" x14ac:dyDescent="0.4">
      <c r="A622" s="9"/>
    </row>
    <row r="623" spans="1:1" x14ac:dyDescent="0.4">
      <c r="A623" s="9"/>
    </row>
    <row r="624" spans="1:1" x14ac:dyDescent="0.4">
      <c r="A624" s="9"/>
    </row>
    <row r="625" spans="1:1" x14ac:dyDescent="0.4">
      <c r="A625" s="9"/>
    </row>
    <row r="626" spans="1:1" x14ac:dyDescent="0.4">
      <c r="A626" s="9"/>
    </row>
    <row r="627" spans="1:1" x14ac:dyDescent="0.4">
      <c r="A627" s="9"/>
    </row>
    <row r="628" spans="1:1" x14ac:dyDescent="0.4">
      <c r="A628" s="9"/>
    </row>
    <row r="629" spans="1:1" x14ac:dyDescent="0.4">
      <c r="A629" s="9"/>
    </row>
    <row r="630" spans="1:1" x14ac:dyDescent="0.4">
      <c r="A630" s="9"/>
    </row>
    <row r="631" spans="1:1" x14ac:dyDescent="0.4">
      <c r="A631" s="9"/>
    </row>
    <row r="632" spans="1:1" x14ac:dyDescent="0.4">
      <c r="A632" s="9"/>
    </row>
    <row r="633" spans="1:1" x14ac:dyDescent="0.4">
      <c r="A633" s="9"/>
    </row>
    <row r="634" spans="1:1" x14ac:dyDescent="0.4">
      <c r="A634" s="9"/>
    </row>
    <row r="635" spans="1:1" x14ac:dyDescent="0.4">
      <c r="A635" s="9"/>
    </row>
    <row r="636" spans="1:1" x14ac:dyDescent="0.4">
      <c r="A636" s="9"/>
    </row>
    <row r="637" spans="1:1" x14ac:dyDescent="0.4">
      <c r="A637" s="9"/>
    </row>
    <row r="638" spans="1:1" x14ac:dyDescent="0.4">
      <c r="A638" s="9"/>
    </row>
    <row r="639" spans="1:1" x14ac:dyDescent="0.4">
      <c r="A639" s="9"/>
    </row>
    <row r="640" spans="1:1" x14ac:dyDescent="0.4">
      <c r="A640" s="9"/>
    </row>
    <row r="641" spans="1:1" x14ac:dyDescent="0.4">
      <c r="A641" s="9"/>
    </row>
    <row r="642" spans="1:1" x14ac:dyDescent="0.4">
      <c r="A642" s="9"/>
    </row>
    <row r="643" spans="1:1" x14ac:dyDescent="0.4">
      <c r="A643" s="9"/>
    </row>
    <row r="644" spans="1:1" x14ac:dyDescent="0.4">
      <c r="A644" s="9"/>
    </row>
    <row r="645" spans="1:1" x14ac:dyDescent="0.4">
      <c r="A645" s="9"/>
    </row>
    <row r="646" spans="1:1" x14ac:dyDescent="0.4">
      <c r="A646" s="9"/>
    </row>
    <row r="647" spans="1:1" x14ac:dyDescent="0.4">
      <c r="A647" s="9"/>
    </row>
    <row r="648" spans="1:1" x14ac:dyDescent="0.4">
      <c r="A648" s="9"/>
    </row>
    <row r="649" spans="1:1" x14ac:dyDescent="0.4">
      <c r="A649" s="9"/>
    </row>
    <row r="650" spans="1:1" x14ac:dyDescent="0.4">
      <c r="A650" s="9"/>
    </row>
    <row r="651" spans="1:1" x14ac:dyDescent="0.4">
      <c r="A651" s="9"/>
    </row>
    <row r="652" spans="1:1" x14ac:dyDescent="0.4">
      <c r="A652" s="9"/>
    </row>
    <row r="653" spans="1:1" x14ac:dyDescent="0.4">
      <c r="A653" s="9"/>
    </row>
    <row r="654" spans="1:1" x14ac:dyDescent="0.4">
      <c r="A654" s="9"/>
    </row>
    <row r="655" spans="1:1" x14ac:dyDescent="0.4">
      <c r="A655" s="9"/>
    </row>
    <row r="656" spans="1:1" x14ac:dyDescent="0.4">
      <c r="A656" s="9"/>
    </row>
    <row r="657" spans="1:1" x14ac:dyDescent="0.4">
      <c r="A657" s="9"/>
    </row>
    <row r="658" spans="1:1" x14ac:dyDescent="0.4">
      <c r="A658" s="9"/>
    </row>
    <row r="659" spans="1:1" x14ac:dyDescent="0.4">
      <c r="A659" s="9"/>
    </row>
    <row r="660" spans="1:1" x14ac:dyDescent="0.4">
      <c r="A660" s="9"/>
    </row>
    <row r="661" spans="1:1" x14ac:dyDescent="0.4">
      <c r="A661" s="9"/>
    </row>
    <row r="662" spans="1:1" x14ac:dyDescent="0.4">
      <c r="A662" s="9"/>
    </row>
    <row r="663" spans="1:1" x14ac:dyDescent="0.4">
      <c r="A663" s="9"/>
    </row>
    <row r="664" spans="1:1" x14ac:dyDescent="0.4">
      <c r="A664" s="9"/>
    </row>
    <row r="665" spans="1:1" x14ac:dyDescent="0.4">
      <c r="A665" s="9"/>
    </row>
    <row r="666" spans="1:1" x14ac:dyDescent="0.4">
      <c r="A666" s="9"/>
    </row>
    <row r="667" spans="1:1" x14ac:dyDescent="0.4">
      <c r="A667" s="9"/>
    </row>
    <row r="668" spans="1:1" x14ac:dyDescent="0.4">
      <c r="A668" s="9"/>
    </row>
    <row r="669" spans="1:1" x14ac:dyDescent="0.4">
      <c r="A669" s="9"/>
    </row>
    <row r="670" spans="1:1" x14ac:dyDescent="0.4">
      <c r="A670" s="9"/>
    </row>
    <row r="671" spans="1:1" x14ac:dyDescent="0.4">
      <c r="A671" s="9"/>
    </row>
    <row r="672" spans="1:1" x14ac:dyDescent="0.4">
      <c r="A672" s="9"/>
    </row>
    <row r="673" spans="1:1" x14ac:dyDescent="0.4">
      <c r="A673" s="9"/>
    </row>
    <row r="674" spans="1:1" x14ac:dyDescent="0.4">
      <c r="A674" s="9"/>
    </row>
    <row r="675" spans="1:1" x14ac:dyDescent="0.4">
      <c r="A675" s="9"/>
    </row>
    <row r="676" spans="1:1" x14ac:dyDescent="0.4">
      <c r="A676" s="9"/>
    </row>
    <row r="677" spans="1:1" x14ac:dyDescent="0.4">
      <c r="A677" s="9"/>
    </row>
    <row r="678" spans="1:1" x14ac:dyDescent="0.4">
      <c r="A678" s="9"/>
    </row>
    <row r="679" spans="1:1" x14ac:dyDescent="0.4">
      <c r="A679" s="9"/>
    </row>
    <row r="680" spans="1:1" x14ac:dyDescent="0.4">
      <c r="A680" s="9"/>
    </row>
    <row r="681" spans="1:1" x14ac:dyDescent="0.4">
      <c r="A681" s="9"/>
    </row>
    <row r="682" spans="1:1" x14ac:dyDescent="0.4">
      <c r="A682" s="9"/>
    </row>
    <row r="683" spans="1:1" x14ac:dyDescent="0.4">
      <c r="A683" s="9"/>
    </row>
    <row r="684" spans="1:1" x14ac:dyDescent="0.4">
      <c r="A684" s="9"/>
    </row>
    <row r="685" spans="1:1" x14ac:dyDescent="0.4">
      <c r="A685" s="9"/>
    </row>
    <row r="686" spans="1:1" x14ac:dyDescent="0.4">
      <c r="A686" s="9"/>
    </row>
    <row r="687" spans="1:1" x14ac:dyDescent="0.4">
      <c r="A687" s="9"/>
    </row>
    <row r="688" spans="1:1" x14ac:dyDescent="0.4">
      <c r="A688" s="9"/>
    </row>
    <row r="689" spans="1:1" x14ac:dyDescent="0.4">
      <c r="A689" s="9"/>
    </row>
    <row r="690" spans="1:1" x14ac:dyDescent="0.4">
      <c r="A690" s="9"/>
    </row>
    <row r="691" spans="1:1" x14ac:dyDescent="0.4">
      <c r="A691" s="9"/>
    </row>
    <row r="692" spans="1:1" x14ac:dyDescent="0.4">
      <c r="A692" s="9"/>
    </row>
    <row r="693" spans="1:1" x14ac:dyDescent="0.4">
      <c r="A693" s="9"/>
    </row>
    <row r="694" spans="1:1" x14ac:dyDescent="0.4">
      <c r="A694" s="9"/>
    </row>
    <row r="695" spans="1:1" x14ac:dyDescent="0.4">
      <c r="A695" s="9"/>
    </row>
    <row r="696" spans="1:1" x14ac:dyDescent="0.4">
      <c r="A696" s="9"/>
    </row>
    <row r="697" spans="1:1" x14ac:dyDescent="0.4">
      <c r="A697" s="9"/>
    </row>
    <row r="698" spans="1:1" x14ac:dyDescent="0.4">
      <c r="A698" s="9"/>
    </row>
    <row r="699" spans="1:1" x14ac:dyDescent="0.4">
      <c r="A699" s="9"/>
    </row>
    <row r="700" spans="1:1" x14ac:dyDescent="0.4">
      <c r="A700" s="9"/>
    </row>
    <row r="701" spans="1:1" x14ac:dyDescent="0.4">
      <c r="A701" s="9"/>
    </row>
    <row r="702" spans="1:1" x14ac:dyDescent="0.4">
      <c r="A702" s="9"/>
    </row>
    <row r="703" spans="1:1" x14ac:dyDescent="0.4">
      <c r="A703" s="9"/>
    </row>
    <row r="704" spans="1:1" x14ac:dyDescent="0.4">
      <c r="A704" s="9"/>
    </row>
    <row r="705" spans="1:1" x14ac:dyDescent="0.4">
      <c r="A705" s="9"/>
    </row>
    <row r="706" spans="1:1" x14ac:dyDescent="0.4">
      <c r="A706" s="9"/>
    </row>
    <row r="707" spans="1:1" x14ac:dyDescent="0.4">
      <c r="A707" s="9"/>
    </row>
    <row r="708" spans="1:1" x14ac:dyDescent="0.4">
      <c r="A708" s="9"/>
    </row>
    <row r="709" spans="1:1" x14ac:dyDescent="0.4">
      <c r="A709" s="9"/>
    </row>
    <row r="710" spans="1:1" x14ac:dyDescent="0.4">
      <c r="A710" s="9"/>
    </row>
    <row r="711" spans="1:1" x14ac:dyDescent="0.4">
      <c r="A711" s="9"/>
    </row>
    <row r="712" spans="1:1" x14ac:dyDescent="0.4">
      <c r="A712" s="9"/>
    </row>
    <row r="713" spans="1:1" x14ac:dyDescent="0.4">
      <c r="A713" s="9"/>
    </row>
    <row r="714" spans="1:1" x14ac:dyDescent="0.4">
      <c r="A714" s="9"/>
    </row>
    <row r="715" spans="1:1" x14ac:dyDescent="0.4">
      <c r="A715" s="9"/>
    </row>
    <row r="716" spans="1:1" x14ac:dyDescent="0.4">
      <c r="A716" s="9"/>
    </row>
    <row r="717" spans="1:1" x14ac:dyDescent="0.4">
      <c r="A717" s="9"/>
    </row>
    <row r="718" spans="1:1" x14ac:dyDescent="0.4">
      <c r="A718" s="9"/>
    </row>
    <row r="719" spans="1:1" x14ac:dyDescent="0.4">
      <c r="A719" s="9"/>
    </row>
    <row r="720" spans="1:1" x14ac:dyDescent="0.4">
      <c r="A720" s="9"/>
    </row>
    <row r="721" spans="1:1" x14ac:dyDescent="0.4">
      <c r="A721" s="9"/>
    </row>
    <row r="722" spans="1:1" x14ac:dyDescent="0.4">
      <c r="A722" s="9"/>
    </row>
    <row r="723" spans="1:1" x14ac:dyDescent="0.4">
      <c r="A723" s="9"/>
    </row>
    <row r="724" spans="1:1" x14ac:dyDescent="0.4">
      <c r="A724" s="9"/>
    </row>
    <row r="725" spans="1:1" x14ac:dyDescent="0.4">
      <c r="A725" s="9"/>
    </row>
    <row r="726" spans="1:1" x14ac:dyDescent="0.4">
      <c r="A726" s="9"/>
    </row>
    <row r="727" spans="1:1" x14ac:dyDescent="0.4">
      <c r="A727" s="9"/>
    </row>
    <row r="728" spans="1:1" x14ac:dyDescent="0.4">
      <c r="A728" s="9"/>
    </row>
    <row r="729" spans="1:1" x14ac:dyDescent="0.4">
      <c r="A729" s="9"/>
    </row>
    <row r="730" spans="1:1" x14ac:dyDescent="0.4">
      <c r="A730" s="9"/>
    </row>
    <row r="731" spans="1:1" x14ac:dyDescent="0.4">
      <c r="A731" s="9"/>
    </row>
    <row r="732" spans="1:1" x14ac:dyDescent="0.4">
      <c r="A732" s="9"/>
    </row>
    <row r="733" spans="1:1" x14ac:dyDescent="0.4">
      <c r="A733" s="9"/>
    </row>
    <row r="734" spans="1:1" x14ac:dyDescent="0.4">
      <c r="A734" s="9"/>
    </row>
    <row r="735" spans="1:1" x14ac:dyDescent="0.4">
      <c r="A735" s="9"/>
    </row>
    <row r="736" spans="1:1" x14ac:dyDescent="0.4">
      <c r="A736" s="9"/>
    </row>
    <row r="737" spans="1:1" x14ac:dyDescent="0.4">
      <c r="A737" s="9"/>
    </row>
    <row r="738" spans="1:1" x14ac:dyDescent="0.4">
      <c r="A738" s="9"/>
    </row>
    <row r="739" spans="1:1" x14ac:dyDescent="0.4">
      <c r="A739" s="9"/>
    </row>
    <row r="740" spans="1:1" x14ac:dyDescent="0.4">
      <c r="A740" s="9"/>
    </row>
    <row r="741" spans="1:1" x14ac:dyDescent="0.4">
      <c r="A741" s="9"/>
    </row>
    <row r="742" spans="1:1" x14ac:dyDescent="0.4">
      <c r="A742" s="9"/>
    </row>
    <row r="743" spans="1:1" x14ac:dyDescent="0.4">
      <c r="A743" s="9"/>
    </row>
    <row r="744" spans="1:1" x14ac:dyDescent="0.4">
      <c r="A744" s="9"/>
    </row>
    <row r="745" spans="1:1" x14ac:dyDescent="0.4">
      <c r="A745" s="9"/>
    </row>
    <row r="746" spans="1:1" x14ac:dyDescent="0.4">
      <c r="A746" s="9"/>
    </row>
    <row r="747" spans="1:1" x14ac:dyDescent="0.4">
      <c r="A747" s="9"/>
    </row>
    <row r="748" spans="1:1" x14ac:dyDescent="0.4">
      <c r="A748" s="9"/>
    </row>
    <row r="749" spans="1:1" x14ac:dyDescent="0.4">
      <c r="A749" s="9"/>
    </row>
    <row r="750" spans="1:1" x14ac:dyDescent="0.4">
      <c r="A750" s="9"/>
    </row>
    <row r="751" spans="1:1" x14ac:dyDescent="0.4">
      <c r="A751" s="9"/>
    </row>
    <row r="752" spans="1:1" x14ac:dyDescent="0.4">
      <c r="A752" s="9"/>
    </row>
    <row r="753" spans="1:1" x14ac:dyDescent="0.4">
      <c r="A753" s="9"/>
    </row>
    <row r="754" spans="1:1" x14ac:dyDescent="0.4">
      <c r="A754" s="9"/>
    </row>
    <row r="755" spans="1:1" x14ac:dyDescent="0.4">
      <c r="A755" s="9"/>
    </row>
    <row r="756" spans="1:1" x14ac:dyDescent="0.4">
      <c r="A756" s="9"/>
    </row>
    <row r="757" spans="1:1" x14ac:dyDescent="0.4">
      <c r="A757" s="9"/>
    </row>
    <row r="758" spans="1:1" x14ac:dyDescent="0.4">
      <c r="A758" s="9"/>
    </row>
    <row r="759" spans="1:1" x14ac:dyDescent="0.4">
      <c r="A759" s="9"/>
    </row>
    <row r="760" spans="1:1" x14ac:dyDescent="0.4">
      <c r="A760" s="9"/>
    </row>
    <row r="761" spans="1:1" x14ac:dyDescent="0.4">
      <c r="A761" s="9"/>
    </row>
    <row r="762" spans="1:1" x14ac:dyDescent="0.4">
      <c r="A762" s="9"/>
    </row>
    <row r="763" spans="1:1" x14ac:dyDescent="0.4">
      <c r="A763" s="9"/>
    </row>
    <row r="764" spans="1:1" x14ac:dyDescent="0.4">
      <c r="A764" s="9"/>
    </row>
    <row r="765" spans="1:1" x14ac:dyDescent="0.4">
      <c r="A765" s="9"/>
    </row>
    <row r="766" spans="1:1" x14ac:dyDescent="0.4">
      <c r="A766" s="9"/>
    </row>
    <row r="767" spans="1:1" x14ac:dyDescent="0.4">
      <c r="A767" s="9"/>
    </row>
    <row r="768" spans="1:1" x14ac:dyDescent="0.4">
      <c r="A768" s="9"/>
    </row>
    <row r="769" spans="1:1" x14ac:dyDescent="0.4">
      <c r="A769" s="9"/>
    </row>
    <row r="770" spans="1:1" x14ac:dyDescent="0.4">
      <c r="A770" s="9"/>
    </row>
    <row r="771" spans="1:1" x14ac:dyDescent="0.4">
      <c r="A771" s="9"/>
    </row>
    <row r="772" spans="1:1" x14ac:dyDescent="0.4">
      <c r="A772" s="9"/>
    </row>
    <row r="773" spans="1:1" x14ac:dyDescent="0.4">
      <c r="A773" s="9"/>
    </row>
    <row r="774" spans="1:1" x14ac:dyDescent="0.4">
      <c r="A774" s="9"/>
    </row>
    <row r="775" spans="1:1" x14ac:dyDescent="0.4">
      <c r="A775" s="9"/>
    </row>
    <row r="776" spans="1:1" x14ac:dyDescent="0.4">
      <c r="A776" s="9"/>
    </row>
    <row r="777" spans="1:1" x14ac:dyDescent="0.4">
      <c r="A777" s="9"/>
    </row>
    <row r="778" spans="1:1" x14ac:dyDescent="0.4">
      <c r="A778" s="9"/>
    </row>
    <row r="779" spans="1:1" x14ac:dyDescent="0.4">
      <c r="A779" s="9"/>
    </row>
    <row r="780" spans="1:1" x14ac:dyDescent="0.4">
      <c r="A780" s="9"/>
    </row>
    <row r="781" spans="1:1" x14ac:dyDescent="0.4">
      <c r="A781" s="9"/>
    </row>
    <row r="782" spans="1:1" x14ac:dyDescent="0.4">
      <c r="A782" s="9"/>
    </row>
    <row r="783" spans="1:1" x14ac:dyDescent="0.4">
      <c r="A783" s="9"/>
    </row>
    <row r="784" spans="1:1" x14ac:dyDescent="0.4">
      <c r="A784" s="9"/>
    </row>
    <row r="785" spans="1:1" x14ac:dyDescent="0.4">
      <c r="A785" s="9"/>
    </row>
    <row r="786" spans="1:1" x14ac:dyDescent="0.4">
      <c r="A786" s="9"/>
    </row>
    <row r="787" spans="1:1" x14ac:dyDescent="0.4">
      <c r="A787" s="9"/>
    </row>
    <row r="788" spans="1:1" x14ac:dyDescent="0.4">
      <c r="A788" s="9"/>
    </row>
    <row r="789" spans="1:1" x14ac:dyDescent="0.4">
      <c r="A789" s="9"/>
    </row>
    <row r="790" spans="1:1" x14ac:dyDescent="0.4">
      <c r="A790" s="9"/>
    </row>
    <row r="791" spans="1:1" x14ac:dyDescent="0.4">
      <c r="A791" s="9"/>
    </row>
    <row r="792" spans="1:1" x14ac:dyDescent="0.4">
      <c r="A792" s="9"/>
    </row>
    <row r="793" spans="1:1" x14ac:dyDescent="0.4">
      <c r="A793" s="9"/>
    </row>
    <row r="794" spans="1:1" x14ac:dyDescent="0.4">
      <c r="A794" s="9"/>
    </row>
    <row r="795" spans="1:1" x14ac:dyDescent="0.4">
      <c r="A795" s="9"/>
    </row>
    <row r="796" spans="1:1" x14ac:dyDescent="0.4">
      <c r="A796" s="9"/>
    </row>
    <row r="797" spans="1:1" x14ac:dyDescent="0.4">
      <c r="A797" s="9"/>
    </row>
    <row r="798" spans="1:1" x14ac:dyDescent="0.4">
      <c r="A798" s="9"/>
    </row>
    <row r="799" spans="1:1" x14ac:dyDescent="0.4">
      <c r="A799" s="9"/>
    </row>
    <row r="800" spans="1:1" x14ac:dyDescent="0.4">
      <c r="A800" s="9"/>
    </row>
    <row r="801" spans="1:1" x14ac:dyDescent="0.4">
      <c r="A801" s="9"/>
    </row>
    <row r="802" spans="1:1" x14ac:dyDescent="0.4">
      <c r="A802" s="9"/>
    </row>
    <row r="803" spans="1:1" x14ac:dyDescent="0.4">
      <c r="A803" s="9"/>
    </row>
    <row r="804" spans="1:1" x14ac:dyDescent="0.4">
      <c r="A804" s="9"/>
    </row>
    <row r="805" spans="1:1" x14ac:dyDescent="0.4">
      <c r="A805" s="9"/>
    </row>
    <row r="806" spans="1:1" x14ac:dyDescent="0.4">
      <c r="A806" s="9"/>
    </row>
    <row r="807" spans="1:1" x14ac:dyDescent="0.4">
      <c r="A807" s="9"/>
    </row>
    <row r="808" spans="1:1" x14ac:dyDescent="0.4">
      <c r="A808" s="9"/>
    </row>
    <row r="809" spans="1:1" x14ac:dyDescent="0.4">
      <c r="A809" s="9"/>
    </row>
    <row r="810" spans="1:1" x14ac:dyDescent="0.4">
      <c r="A810" s="9"/>
    </row>
    <row r="811" spans="1:1" x14ac:dyDescent="0.4">
      <c r="A811" s="9"/>
    </row>
    <row r="812" spans="1:1" x14ac:dyDescent="0.4">
      <c r="A812" s="9"/>
    </row>
    <row r="813" spans="1:1" x14ac:dyDescent="0.4">
      <c r="A813" s="9"/>
    </row>
    <row r="814" spans="1:1" x14ac:dyDescent="0.4">
      <c r="A814" s="9"/>
    </row>
    <row r="815" spans="1:1" x14ac:dyDescent="0.4">
      <c r="A815" s="9"/>
    </row>
    <row r="816" spans="1:1" x14ac:dyDescent="0.4">
      <c r="A816" s="9"/>
    </row>
    <row r="817" spans="1:1" x14ac:dyDescent="0.4">
      <c r="A817" s="9"/>
    </row>
    <row r="818" spans="1:1" x14ac:dyDescent="0.4">
      <c r="A818" s="9"/>
    </row>
    <row r="819" spans="1:1" x14ac:dyDescent="0.4">
      <c r="A819" s="9"/>
    </row>
    <row r="820" spans="1:1" x14ac:dyDescent="0.4">
      <c r="A820" s="9"/>
    </row>
    <row r="821" spans="1:1" x14ac:dyDescent="0.4">
      <c r="A821" s="9"/>
    </row>
    <row r="822" spans="1:1" x14ac:dyDescent="0.4">
      <c r="A822" s="9"/>
    </row>
    <row r="823" spans="1:1" x14ac:dyDescent="0.4">
      <c r="A823" s="9"/>
    </row>
    <row r="824" spans="1:1" x14ac:dyDescent="0.4">
      <c r="A824" s="9"/>
    </row>
    <row r="825" spans="1:1" x14ac:dyDescent="0.4">
      <c r="A825" s="9"/>
    </row>
    <row r="826" spans="1:1" x14ac:dyDescent="0.4">
      <c r="A826" s="9"/>
    </row>
    <row r="827" spans="1:1" x14ac:dyDescent="0.4">
      <c r="A827" s="9"/>
    </row>
    <row r="828" spans="1:1" x14ac:dyDescent="0.4">
      <c r="A828" s="9"/>
    </row>
    <row r="829" spans="1:1" x14ac:dyDescent="0.4">
      <c r="A829" s="9"/>
    </row>
    <row r="830" spans="1:1" x14ac:dyDescent="0.4">
      <c r="A830" s="9"/>
    </row>
    <row r="831" spans="1:1" x14ac:dyDescent="0.4">
      <c r="A831" s="9"/>
    </row>
    <row r="832" spans="1:1" x14ac:dyDescent="0.4">
      <c r="A832" s="9"/>
    </row>
    <row r="833" spans="1:1" x14ac:dyDescent="0.4">
      <c r="A833" s="9"/>
    </row>
    <row r="834" spans="1:1" x14ac:dyDescent="0.4">
      <c r="A834" s="9"/>
    </row>
    <row r="835" spans="1:1" x14ac:dyDescent="0.4">
      <c r="A835" s="9"/>
    </row>
    <row r="836" spans="1:1" x14ac:dyDescent="0.4">
      <c r="A836" s="9"/>
    </row>
    <row r="837" spans="1:1" x14ac:dyDescent="0.4">
      <c r="A837" s="9"/>
    </row>
    <row r="838" spans="1:1" x14ac:dyDescent="0.4">
      <c r="A838" s="9"/>
    </row>
    <row r="839" spans="1:1" x14ac:dyDescent="0.4">
      <c r="A839" s="9"/>
    </row>
    <row r="840" spans="1:1" x14ac:dyDescent="0.4">
      <c r="A840" s="9"/>
    </row>
    <row r="841" spans="1:1" x14ac:dyDescent="0.4">
      <c r="A841" s="9"/>
    </row>
    <row r="842" spans="1:1" x14ac:dyDescent="0.4">
      <c r="A842" s="9"/>
    </row>
    <row r="843" spans="1:1" x14ac:dyDescent="0.4">
      <c r="A843" s="9"/>
    </row>
    <row r="844" spans="1:1" x14ac:dyDescent="0.4">
      <c r="A844" s="9"/>
    </row>
    <row r="845" spans="1:1" x14ac:dyDescent="0.4">
      <c r="A845" s="9"/>
    </row>
    <row r="846" spans="1:1" x14ac:dyDescent="0.4">
      <c r="A846" s="9"/>
    </row>
    <row r="847" spans="1:1" x14ac:dyDescent="0.4">
      <c r="A847" s="9"/>
    </row>
    <row r="848" spans="1:1" x14ac:dyDescent="0.4">
      <c r="A848" s="9"/>
    </row>
    <row r="849" spans="1:1" x14ac:dyDescent="0.4">
      <c r="A849" s="9"/>
    </row>
    <row r="850" spans="1:1" x14ac:dyDescent="0.4">
      <c r="A850" s="9"/>
    </row>
    <row r="851" spans="1:1" x14ac:dyDescent="0.4">
      <c r="A851" s="9"/>
    </row>
    <row r="852" spans="1:1" x14ac:dyDescent="0.4">
      <c r="A852" s="9"/>
    </row>
    <row r="853" spans="1:1" x14ac:dyDescent="0.4">
      <c r="A853" s="9"/>
    </row>
    <row r="854" spans="1:1" x14ac:dyDescent="0.4">
      <c r="A854" s="9"/>
    </row>
    <row r="855" spans="1:1" x14ac:dyDescent="0.4">
      <c r="A855" s="9"/>
    </row>
    <row r="856" spans="1:1" x14ac:dyDescent="0.4">
      <c r="A856" s="9"/>
    </row>
    <row r="857" spans="1:1" x14ac:dyDescent="0.4">
      <c r="A857" s="9"/>
    </row>
    <row r="858" spans="1:1" x14ac:dyDescent="0.4">
      <c r="A858" s="9"/>
    </row>
    <row r="859" spans="1:1" x14ac:dyDescent="0.4">
      <c r="A859" s="9"/>
    </row>
    <row r="860" spans="1:1" x14ac:dyDescent="0.4">
      <c r="A860" s="9"/>
    </row>
    <row r="861" spans="1:1" x14ac:dyDescent="0.4">
      <c r="A861" s="9"/>
    </row>
    <row r="862" spans="1:1" x14ac:dyDescent="0.4">
      <c r="A862" s="9"/>
    </row>
    <row r="863" spans="1:1" x14ac:dyDescent="0.4">
      <c r="A863" s="9"/>
    </row>
    <row r="864" spans="1:1" x14ac:dyDescent="0.4">
      <c r="A864" s="9"/>
    </row>
    <row r="865" spans="1:1" x14ac:dyDescent="0.4">
      <c r="A865" s="9"/>
    </row>
    <row r="866" spans="1:1" x14ac:dyDescent="0.4">
      <c r="A866" s="9"/>
    </row>
    <row r="867" spans="1:1" x14ac:dyDescent="0.4">
      <c r="A867" s="9"/>
    </row>
    <row r="868" spans="1:1" x14ac:dyDescent="0.4">
      <c r="A868" s="9"/>
    </row>
    <row r="869" spans="1:1" x14ac:dyDescent="0.4">
      <c r="A869" s="9"/>
    </row>
    <row r="870" spans="1:1" x14ac:dyDescent="0.4">
      <c r="A870" s="9"/>
    </row>
    <row r="871" spans="1:1" x14ac:dyDescent="0.4">
      <c r="A871" s="9"/>
    </row>
    <row r="872" spans="1:1" x14ac:dyDescent="0.4">
      <c r="A872" s="9"/>
    </row>
    <row r="873" spans="1:1" x14ac:dyDescent="0.4">
      <c r="A873" s="9"/>
    </row>
    <row r="874" spans="1:1" x14ac:dyDescent="0.4">
      <c r="A874" s="9"/>
    </row>
    <row r="875" spans="1:1" x14ac:dyDescent="0.4">
      <c r="A875" s="9"/>
    </row>
    <row r="876" spans="1:1" x14ac:dyDescent="0.4">
      <c r="A876" s="9"/>
    </row>
    <row r="877" spans="1:1" x14ac:dyDescent="0.4">
      <c r="A877" s="9"/>
    </row>
    <row r="878" spans="1:1" x14ac:dyDescent="0.4">
      <c r="A878" s="9"/>
    </row>
    <row r="879" spans="1:1" x14ac:dyDescent="0.4">
      <c r="A879" s="9"/>
    </row>
    <row r="880" spans="1:1" x14ac:dyDescent="0.4">
      <c r="A880" s="9"/>
    </row>
    <row r="881" spans="1:1" x14ac:dyDescent="0.4">
      <c r="A881" s="9"/>
    </row>
    <row r="882" spans="1:1" x14ac:dyDescent="0.4">
      <c r="A882" s="9"/>
    </row>
    <row r="883" spans="1:1" x14ac:dyDescent="0.4">
      <c r="A883" s="9"/>
    </row>
    <row r="884" spans="1:1" x14ac:dyDescent="0.4">
      <c r="A884" s="9"/>
    </row>
    <row r="885" spans="1:1" x14ac:dyDescent="0.4">
      <c r="A885" s="9"/>
    </row>
    <row r="886" spans="1:1" x14ac:dyDescent="0.4">
      <c r="A886" s="9"/>
    </row>
    <row r="887" spans="1:1" x14ac:dyDescent="0.4">
      <c r="A887" s="9"/>
    </row>
    <row r="888" spans="1:1" x14ac:dyDescent="0.4">
      <c r="A888" s="9"/>
    </row>
    <row r="889" spans="1:1" x14ac:dyDescent="0.4">
      <c r="A889" s="9"/>
    </row>
    <row r="890" spans="1:1" x14ac:dyDescent="0.4">
      <c r="A890" s="9"/>
    </row>
    <row r="891" spans="1:1" x14ac:dyDescent="0.4">
      <c r="A891" s="9"/>
    </row>
    <row r="892" spans="1:1" x14ac:dyDescent="0.4">
      <c r="A892" s="9"/>
    </row>
    <row r="893" spans="1:1" x14ac:dyDescent="0.4">
      <c r="A893" s="9"/>
    </row>
    <row r="894" spans="1:1" x14ac:dyDescent="0.4">
      <c r="A894" s="9"/>
    </row>
    <row r="895" spans="1:1" x14ac:dyDescent="0.4">
      <c r="A895" s="9"/>
    </row>
    <row r="896" spans="1:1" x14ac:dyDescent="0.4">
      <c r="A896" s="9"/>
    </row>
    <row r="897" spans="1:1" x14ac:dyDescent="0.4">
      <c r="A897" s="9"/>
    </row>
    <row r="898" spans="1:1" x14ac:dyDescent="0.4">
      <c r="A898" s="9"/>
    </row>
    <row r="899" spans="1:1" x14ac:dyDescent="0.4">
      <c r="A899" s="9"/>
    </row>
    <row r="900" spans="1:1" x14ac:dyDescent="0.4">
      <c r="A900" s="9"/>
    </row>
    <row r="901" spans="1:1" x14ac:dyDescent="0.4">
      <c r="A901" s="9"/>
    </row>
    <row r="902" spans="1:1" x14ac:dyDescent="0.4">
      <c r="A902" s="9"/>
    </row>
    <row r="903" spans="1:1" x14ac:dyDescent="0.4">
      <c r="A903" s="9"/>
    </row>
    <row r="904" spans="1:1" x14ac:dyDescent="0.4">
      <c r="A904" s="9"/>
    </row>
    <row r="905" spans="1:1" x14ac:dyDescent="0.4">
      <c r="A905" s="9"/>
    </row>
    <row r="906" spans="1:1" x14ac:dyDescent="0.4">
      <c r="A906" s="9"/>
    </row>
    <row r="907" spans="1:1" x14ac:dyDescent="0.4">
      <c r="A907" s="9"/>
    </row>
    <row r="908" spans="1:1" x14ac:dyDescent="0.4">
      <c r="A908" s="9"/>
    </row>
    <row r="909" spans="1:1" x14ac:dyDescent="0.4">
      <c r="A909" s="9"/>
    </row>
    <row r="910" spans="1:1" x14ac:dyDescent="0.4">
      <c r="A910" s="9"/>
    </row>
    <row r="911" spans="1:1" x14ac:dyDescent="0.4">
      <c r="A911" s="9"/>
    </row>
    <row r="912" spans="1:1" x14ac:dyDescent="0.4">
      <c r="A912" s="9"/>
    </row>
    <row r="913" spans="1:1" x14ac:dyDescent="0.4">
      <c r="A913" s="9"/>
    </row>
    <row r="914" spans="1:1" x14ac:dyDescent="0.4">
      <c r="A914" s="9"/>
    </row>
    <row r="915" spans="1:1" x14ac:dyDescent="0.4">
      <c r="A915" s="9"/>
    </row>
    <row r="916" spans="1:1" x14ac:dyDescent="0.4">
      <c r="A916" s="9"/>
    </row>
    <row r="917" spans="1:1" x14ac:dyDescent="0.4">
      <c r="A917" s="9"/>
    </row>
    <row r="918" spans="1:1" x14ac:dyDescent="0.4">
      <c r="A918" s="9"/>
    </row>
    <row r="919" spans="1:1" x14ac:dyDescent="0.4">
      <c r="A919" s="9"/>
    </row>
    <row r="920" spans="1:1" x14ac:dyDescent="0.4">
      <c r="A920" s="9"/>
    </row>
    <row r="921" spans="1:1" x14ac:dyDescent="0.4">
      <c r="A921" s="9"/>
    </row>
    <row r="922" spans="1:1" x14ac:dyDescent="0.4">
      <c r="A922" s="9"/>
    </row>
    <row r="923" spans="1:1" x14ac:dyDescent="0.4">
      <c r="A923" s="9"/>
    </row>
    <row r="924" spans="1:1" x14ac:dyDescent="0.4">
      <c r="A924" s="9"/>
    </row>
    <row r="925" spans="1:1" x14ac:dyDescent="0.4">
      <c r="A925" s="9"/>
    </row>
    <row r="926" spans="1:1" x14ac:dyDescent="0.4">
      <c r="A926" s="9"/>
    </row>
    <row r="927" spans="1:1" x14ac:dyDescent="0.4">
      <c r="A927" s="9"/>
    </row>
    <row r="928" spans="1:1" x14ac:dyDescent="0.4">
      <c r="A928" s="9"/>
    </row>
    <row r="929" spans="1:1" x14ac:dyDescent="0.4">
      <c r="A929" s="9"/>
    </row>
    <row r="930" spans="1:1" x14ac:dyDescent="0.4">
      <c r="A930" s="9"/>
    </row>
    <row r="931" spans="1:1" x14ac:dyDescent="0.4">
      <c r="A931" s="9"/>
    </row>
    <row r="932" spans="1:1" x14ac:dyDescent="0.4">
      <c r="A932" s="9"/>
    </row>
    <row r="933" spans="1:1" x14ac:dyDescent="0.4">
      <c r="A933" s="9"/>
    </row>
    <row r="934" spans="1:1" x14ac:dyDescent="0.4">
      <c r="A934" s="9"/>
    </row>
    <row r="935" spans="1:1" x14ac:dyDescent="0.4">
      <c r="A935" s="9"/>
    </row>
    <row r="936" spans="1:1" x14ac:dyDescent="0.4">
      <c r="A936" s="9"/>
    </row>
    <row r="937" spans="1:1" x14ac:dyDescent="0.4">
      <c r="A937" s="9"/>
    </row>
    <row r="938" spans="1:1" x14ac:dyDescent="0.4">
      <c r="A938" s="9"/>
    </row>
    <row r="939" spans="1:1" x14ac:dyDescent="0.4">
      <c r="A939" s="9"/>
    </row>
    <row r="940" spans="1:1" x14ac:dyDescent="0.4">
      <c r="A940" s="9"/>
    </row>
    <row r="941" spans="1:1" x14ac:dyDescent="0.4">
      <c r="A941" s="9"/>
    </row>
    <row r="942" spans="1:1" x14ac:dyDescent="0.4">
      <c r="A942" s="9"/>
    </row>
    <row r="943" spans="1:1" x14ac:dyDescent="0.4">
      <c r="A943" s="9"/>
    </row>
    <row r="944" spans="1:1" x14ac:dyDescent="0.4">
      <c r="A944" s="9"/>
    </row>
    <row r="945" spans="1:1" x14ac:dyDescent="0.4">
      <c r="A945" s="9"/>
    </row>
    <row r="946" spans="1:1" x14ac:dyDescent="0.4">
      <c r="A946" s="9"/>
    </row>
    <row r="947" spans="1:1" x14ac:dyDescent="0.4">
      <c r="A947" s="9"/>
    </row>
    <row r="948" spans="1:1" x14ac:dyDescent="0.4">
      <c r="A948" s="9"/>
    </row>
    <row r="949" spans="1:1" x14ac:dyDescent="0.4">
      <c r="A949" s="9"/>
    </row>
    <row r="950" spans="1:1" x14ac:dyDescent="0.4">
      <c r="A950" s="9"/>
    </row>
    <row r="951" spans="1:1" x14ac:dyDescent="0.4">
      <c r="A951" s="9"/>
    </row>
    <row r="952" spans="1:1" x14ac:dyDescent="0.4">
      <c r="A952" s="9"/>
    </row>
    <row r="953" spans="1:1" x14ac:dyDescent="0.4">
      <c r="A953" s="9"/>
    </row>
    <row r="954" spans="1:1" x14ac:dyDescent="0.4">
      <c r="A954" s="9"/>
    </row>
    <row r="955" spans="1:1" x14ac:dyDescent="0.4">
      <c r="A955" s="9"/>
    </row>
    <row r="956" spans="1:1" x14ac:dyDescent="0.4">
      <c r="A956" s="9"/>
    </row>
    <row r="957" spans="1:1" x14ac:dyDescent="0.4">
      <c r="A957" s="9"/>
    </row>
    <row r="958" spans="1:1" x14ac:dyDescent="0.4">
      <c r="A958" s="9"/>
    </row>
    <row r="959" spans="1:1" x14ac:dyDescent="0.4">
      <c r="A959" s="9"/>
    </row>
    <row r="960" spans="1:1" x14ac:dyDescent="0.4">
      <c r="A960" s="9"/>
    </row>
    <row r="961" spans="1:1" x14ac:dyDescent="0.4">
      <c r="A961" s="9"/>
    </row>
    <row r="962" spans="1:1" x14ac:dyDescent="0.4">
      <c r="A962" s="9"/>
    </row>
    <row r="963" spans="1:1" x14ac:dyDescent="0.4">
      <c r="A963" s="9"/>
    </row>
    <row r="964" spans="1:1" x14ac:dyDescent="0.4">
      <c r="A964" s="9"/>
    </row>
    <row r="965" spans="1:1" x14ac:dyDescent="0.4">
      <c r="A965" s="9"/>
    </row>
    <row r="966" spans="1:1" x14ac:dyDescent="0.4">
      <c r="A966" s="9"/>
    </row>
    <row r="967" spans="1:1" x14ac:dyDescent="0.4">
      <c r="A967" s="9"/>
    </row>
    <row r="968" spans="1:1" x14ac:dyDescent="0.4">
      <c r="A968" s="9"/>
    </row>
    <row r="969" spans="1:1" x14ac:dyDescent="0.4">
      <c r="A969" s="9"/>
    </row>
    <row r="970" spans="1:1" x14ac:dyDescent="0.4">
      <c r="A970" s="9"/>
    </row>
    <row r="971" spans="1:1" x14ac:dyDescent="0.4">
      <c r="A971" s="9"/>
    </row>
    <row r="972" spans="1:1" x14ac:dyDescent="0.4">
      <c r="A972" s="9"/>
    </row>
    <row r="973" spans="1:1" x14ac:dyDescent="0.4">
      <c r="A973" s="9"/>
    </row>
    <row r="974" spans="1:1" x14ac:dyDescent="0.4">
      <c r="A974" s="9"/>
    </row>
    <row r="975" spans="1:1" x14ac:dyDescent="0.4">
      <c r="A975" s="9"/>
    </row>
    <row r="976" spans="1:1" x14ac:dyDescent="0.4">
      <c r="A976" s="9"/>
    </row>
    <row r="977" spans="1:1" x14ac:dyDescent="0.4">
      <c r="A977" s="9"/>
    </row>
    <row r="978" spans="1:1" x14ac:dyDescent="0.4">
      <c r="A978" s="9"/>
    </row>
    <row r="979" spans="1:1" x14ac:dyDescent="0.4">
      <c r="A979" s="9"/>
    </row>
    <row r="980" spans="1:1" x14ac:dyDescent="0.4">
      <c r="A980" s="9"/>
    </row>
    <row r="981" spans="1:1" x14ac:dyDescent="0.4">
      <c r="A981" s="9"/>
    </row>
    <row r="982" spans="1:1" x14ac:dyDescent="0.4">
      <c r="A982" s="9"/>
    </row>
    <row r="983" spans="1:1" x14ac:dyDescent="0.4">
      <c r="A983" s="9"/>
    </row>
    <row r="984" spans="1:1" x14ac:dyDescent="0.4">
      <c r="A984" s="9"/>
    </row>
    <row r="985" spans="1:1" x14ac:dyDescent="0.4">
      <c r="A985" s="9"/>
    </row>
    <row r="986" spans="1:1" x14ac:dyDescent="0.4">
      <c r="A986" s="9"/>
    </row>
    <row r="987" spans="1:1" x14ac:dyDescent="0.4">
      <c r="A987" s="9"/>
    </row>
    <row r="988" spans="1:1" x14ac:dyDescent="0.4">
      <c r="A988" s="9"/>
    </row>
    <row r="989" spans="1:1" x14ac:dyDescent="0.4">
      <c r="A989" s="9"/>
    </row>
    <row r="990" spans="1:1" x14ac:dyDescent="0.4">
      <c r="A990" s="9"/>
    </row>
    <row r="991" spans="1:1" x14ac:dyDescent="0.4">
      <c r="A991" s="9"/>
    </row>
    <row r="992" spans="1:1" x14ac:dyDescent="0.4">
      <c r="A992" s="9"/>
    </row>
    <row r="993" spans="1:1" x14ac:dyDescent="0.4">
      <c r="A993" s="9"/>
    </row>
    <row r="994" spans="1:1" x14ac:dyDescent="0.4">
      <c r="A994" s="9"/>
    </row>
    <row r="995" spans="1:1" x14ac:dyDescent="0.4">
      <c r="A995" s="9"/>
    </row>
    <row r="996" spans="1:1" x14ac:dyDescent="0.4">
      <c r="A996" s="9"/>
    </row>
    <row r="997" spans="1:1" x14ac:dyDescent="0.4">
      <c r="A997" s="9"/>
    </row>
    <row r="998" spans="1:1" x14ac:dyDescent="0.4">
      <c r="A998" s="9"/>
    </row>
    <row r="999" spans="1:1" x14ac:dyDescent="0.4">
      <c r="A999" s="9"/>
    </row>
    <row r="1000" spans="1:1" x14ac:dyDescent="0.4">
      <c r="A1000" s="9"/>
    </row>
    <row r="1001" spans="1:1" x14ac:dyDescent="0.4">
      <c r="A1001" s="9"/>
    </row>
    <row r="1002" spans="1:1" x14ac:dyDescent="0.4">
      <c r="A1002" s="9"/>
    </row>
    <row r="1003" spans="1:1" x14ac:dyDescent="0.4">
      <c r="A1003" s="9"/>
    </row>
    <row r="1004" spans="1:1" x14ac:dyDescent="0.4">
      <c r="A1004" s="9"/>
    </row>
    <row r="1005" spans="1:1" x14ac:dyDescent="0.4">
      <c r="A1005" s="9"/>
    </row>
    <row r="1006" spans="1:1" x14ac:dyDescent="0.4">
      <c r="A1006" s="9"/>
    </row>
    <row r="1007" spans="1:1" x14ac:dyDescent="0.4">
      <c r="A1007" s="9"/>
    </row>
    <row r="1008" spans="1:1" x14ac:dyDescent="0.4">
      <c r="A1008" s="9"/>
    </row>
    <row r="1009" spans="1:1" x14ac:dyDescent="0.4">
      <c r="A1009" s="9"/>
    </row>
    <row r="1010" spans="1:1" x14ac:dyDescent="0.4">
      <c r="A1010" s="9"/>
    </row>
    <row r="1011" spans="1:1" x14ac:dyDescent="0.4">
      <c r="A1011" s="9"/>
    </row>
    <row r="1012" spans="1:1" x14ac:dyDescent="0.4">
      <c r="A1012" s="9"/>
    </row>
    <row r="1013" spans="1:1" x14ac:dyDescent="0.4">
      <c r="A1013" s="9"/>
    </row>
    <row r="1014" spans="1:1" x14ac:dyDescent="0.4">
      <c r="A1014" s="9"/>
    </row>
    <row r="1015" spans="1:1" x14ac:dyDescent="0.4">
      <c r="A1015" s="9"/>
    </row>
    <row r="1016" spans="1:1" x14ac:dyDescent="0.4">
      <c r="A1016" s="9"/>
    </row>
    <row r="1017" spans="1:1" x14ac:dyDescent="0.4">
      <c r="A1017" s="9"/>
    </row>
    <row r="1018" spans="1:1" x14ac:dyDescent="0.4">
      <c r="A1018" s="9"/>
    </row>
    <row r="1019" spans="1:1" x14ac:dyDescent="0.4">
      <c r="A1019" s="9"/>
    </row>
    <row r="1020" spans="1:1" x14ac:dyDescent="0.4">
      <c r="A1020" s="9"/>
    </row>
    <row r="1021" spans="1:1" x14ac:dyDescent="0.4">
      <c r="A1021" s="9"/>
    </row>
    <row r="1022" spans="1:1" x14ac:dyDescent="0.4">
      <c r="A1022" s="9"/>
    </row>
    <row r="1023" spans="1:1" x14ac:dyDescent="0.4">
      <c r="A1023" s="9"/>
    </row>
    <row r="1024" spans="1:1" x14ac:dyDescent="0.4">
      <c r="A1024" s="9"/>
    </row>
    <row r="1025" spans="1:1" x14ac:dyDescent="0.4">
      <c r="A1025" s="9"/>
    </row>
    <row r="1026" spans="1:1" x14ac:dyDescent="0.4">
      <c r="A1026" s="9"/>
    </row>
    <row r="1027" spans="1:1" x14ac:dyDescent="0.4">
      <c r="A1027" s="9"/>
    </row>
    <row r="1028" spans="1:1" x14ac:dyDescent="0.4">
      <c r="A1028" s="9"/>
    </row>
    <row r="1029" spans="1:1" x14ac:dyDescent="0.4">
      <c r="A1029" s="9"/>
    </row>
    <row r="1030" spans="1:1" x14ac:dyDescent="0.4">
      <c r="A1030" s="9"/>
    </row>
    <row r="1031" spans="1:1" x14ac:dyDescent="0.4">
      <c r="A1031" s="9"/>
    </row>
    <row r="1032" spans="1:1" x14ac:dyDescent="0.4">
      <c r="A1032" s="9"/>
    </row>
    <row r="1033" spans="1:1" x14ac:dyDescent="0.4">
      <c r="A1033" s="9"/>
    </row>
    <row r="1034" spans="1:1" x14ac:dyDescent="0.4">
      <c r="A1034" s="9"/>
    </row>
    <row r="1035" spans="1:1" x14ac:dyDescent="0.4">
      <c r="A1035" s="9"/>
    </row>
    <row r="1036" spans="1:1" x14ac:dyDescent="0.4">
      <c r="A1036" s="9"/>
    </row>
    <row r="1037" spans="1:1" x14ac:dyDescent="0.4">
      <c r="A1037" s="9"/>
    </row>
    <row r="1038" spans="1:1" x14ac:dyDescent="0.4">
      <c r="A1038" s="9"/>
    </row>
    <row r="1039" spans="1:1" x14ac:dyDescent="0.4">
      <c r="A1039" s="9"/>
    </row>
    <row r="1040" spans="1:1" x14ac:dyDescent="0.4">
      <c r="A1040" s="9"/>
    </row>
    <row r="1041" spans="1:1" x14ac:dyDescent="0.4">
      <c r="A1041" s="9"/>
    </row>
    <row r="1042" spans="1:1" x14ac:dyDescent="0.4">
      <c r="A1042" s="9"/>
    </row>
    <row r="1043" spans="1:1" x14ac:dyDescent="0.4">
      <c r="A1043" s="9"/>
    </row>
    <row r="1044" spans="1:1" x14ac:dyDescent="0.4">
      <c r="A1044" s="9"/>
    </row>
    <row r="1045" spans="1:1" x14ac:dyDescent="0.4">
      <c r="A1045" s="9"/>
    </row>
    <row r="1046" spans="1:1" x14ac:dyDescent="0.4">
      <c r="A1046" s="9"/>
    </row>
    <row r="1047" spans="1:1" x14ac:dyDescent="0.4">
      <c r="A1047" s="9"/>
    </row>
    <row r="1048" spans="1:1" x14ac:dyDescent="0.4">
      <c r="A1048" s="9"/>
    </row>
    <row r="1049" spans="1:1" x14ac:dyDescent="0.4">
      <c r="A1049" s="9"/>
    </row>
    <row r="1050" spans="1:1" x14ac:dyDescent="0.4">
      <c r="A1050" s="9"/>
    </row>
    <row r="1051" spans="1:1" x14ac:dyDescent="0.4">
      <c r="A1051" s="9"/>
    </row>
    <row r="1052" spans="1:1" x14ac:dyDescent="0.4">
      <c r="A1052" s="9"/>
    </row>
    <row r="1053" spans="1:1" x14ac:dyDescent="0.4">
      <c r="A1053" s="9"/>
    </row>
    <row r="1054" spans="1:1" x14ac:dyDescent="0.4">
      <c r="A1054" s="9"/>
    </row>
    <row r="1055" spans="1:1" x14ac:dyDescent="0.4">
      <c r="A1055" s="9"/>
    </row>
    <row r="1056" spans="1:1" x14ac:dyDescent="0.4">
      <c r="A1056" s="9"/>
    </row>
    <row r="1057" spans="1:1" x14ac:dyDescent="0.4">
      <c r="A1057" s="9"/>
    </row>
    <row r="1058" spans="1:1" x14ac:dyDescent="0.4">
      <c r="A1058" s="9"/>
    </row>
    <row r="1059" spans="1:1" x14ac:dyDescent="0.4">
      <c r="A1059" s="9"/>
    </row>
    <row r="1060" spans="1:1" x14ac:dyDescent="0.4">
      <c r="A1060" s="9"/>
    </row>
    <row r="1061" spans="1:1" x14ac:dyDescent="0.4">
      <c r="A1061" s="9"/>
    </row>
    <row r="1062" spans="1:1" x14ac:dyDescent="0.4">
      <c r="A1062" s="9"/>
    </row>
    <row r="1063" spans="1:1" x14ac:dyDescent="0.4">
      <c r="A1063" s="9"/>
    </row>
    <row r="1064" spans="1:1" x14ac:dyDescent="0.4">
      <c r="A1064" s="9"/>
    </row>
    <row r="1065" spans="1:1" x14ac:dyDescent="0.4">
      <c r="A1065" s="9"/>
    </row>
    <row r="1066" spans="1:1" x14ac:dyDescent="0.4">
      <c r="A1066" s="9"/>
    </row>
    <row r="1067" spans="1:1" x14ac:dyDescent="0.4">
      <c r="A1067" s="9"/>
    </row>
    <row r="1068" spans="1:1" x14ac:dyDescent="0.4">
      <c r="A1068" s="9"/>
    </row>
    <row r="1069" spans="1:1" x14ac:dyDescent="0.4">
      <c r="A1069" s="9"/>
    </row>
    <row r="1070" spans="1:1" x14ac:dyDescent="0.4">
      <c r="A1070" s="9"/>
    </row>
    <row r="1071" spans="1:1" x14ac:dyDescent="0.4">
      <c r="A1071" s="9"/>
    </row>
    <row r="1072" spans="1:1" x14ac:dyDescent="0.4">
      <c r="A1072" s="9"/>
    </row>
    <row r="1073" spans="1:1" x14ac:dyDescent="0.4">
      <c r="A1073" s="9"/>
    </row>
    <row r="1074" spans="1:1" x14ac:dyDescent="0.4">
      <c r="A1074" s="9"/>
    </row>
    <row r="1075" spans="1:1" x14ac:dyDescent="0.4">
      <c r="A1075" s="9"/>
    </row>
    <row r="1076" spans="1:1" x14ac:dyDescent="0.4">
      <c r="A1076" s="9"/>
    </row>
    <row r="1077" spans="1:1" x14ac:dyDescent="0.4">
      <c r="A1077" s="9"/>
    </row>
    <row r="1078" spans="1:1" x14ac:dyDescent="0.4">
      <c r="A1078" s="9"/>
    </row>
    <row r="1079" spans="1:1" x14ac:dyDescent="0.4">
      <c r="A1079" s="9"/>
    </row>
    <row r="1080" spans="1:1" x14ac:dyDescent="0.4">
      <c r="A1080" s="9"/>
    </row>
    <row r="1081" spans="1:1" x14ac:dyDescent="0.4">
      <c r="A1081" s="9"/>
    </row>
    <row r="1082" spans="1:1" x14ac:dyDescent="0.4">
      <c r="A1082" s="9"/>
    </row>
    <row r="1083" spans="1:1" x14ac:dyDescent="0.4">
      <c r="A1083" s="9"/>
    </row>
    <row r="1084" spans="1:1" x14ac:dyDescent="0.4">
      <c r="A1084" s="9"/>
    </row>
    <row r="1085" spans="1:1" x14ac:dyDescent="0.4">
      <c r="A1085" s="9"/>
    </row>
    <row r="1086" spans="1:1" x14ac:dyDescent="0.4">
      <c r="A1086" s="9"/>
    </row>
    <row r="1087" spans="1:1" x14ac:dyDescent="0.4">
      <c r="A1087" s="9"/>
    </row>
    <row r="1088" spans="1:1" x14ac:dyDescent="0.4">
      <c r="A1088" s="9"/>
    </row>
    <row r="1089" spans="1:1" x14ac:dyDescent="0.4">
      <c r="A1089" s="9"/>
    </row>
    <row r="1090" spans="1:1" x14ac:dyDescent="0.4">
      <c r="A1090" s="9"/>
    </row>
    <row r="1091" spans="1:1" x14ac:dyDescent="0.4">
      <c r="A1091" s="9"/>
    </row>
    <row r="1092" spans="1:1" x14ac:dyDescent="0.4">
      <c r="A1092" s="9"/>
    </row>
    <row r="1093" spans="1:1" x14ac:dyDescent="0.4">
      <c r="A1093" s="9"/>
    </row>
    <row r="1094" spans="1:1" x14ac:dyDescent="0.4">
      <c r="A1094" s="9"/>
    </row>
    <row r="1095" spans="1:1" x14ac:dyDescent="0.4">
      <c r="A1095" s="9"/>
    </row>
    <row r="1096" spans="1:1" x14ac:dyDescent="0.4">
      <c r="A1096" s="9"/>
    </row>
    <row r="1097" spans="1:1" x14ac:dyDescent="0.4">
      <c r="A1097" s="9"/>
    </row>
    <row r="1098" spans="1:1" x14ac:dyDescent="0.4">
      <c r="A1098" s="9"/>
    </row>
    <row r="1099" spans="1:1" x14ac:dyDescent="0.4">
      <c r="A1099" s="9"/>
    </row>
    <row r="1100" spans="1:1" x14ac:dyDescent="0.4">
      <c r="A1100" s="9"/>
    </row>
    <row r="1101" spans="1:1" x14ac:dyDescent="0.4">
      <c r="A1101" s="9"/>
    </row>
    <row r="1102" spans="1:1" x14ac:dyDescent="0.4">
      <c r="A1102" s="9"/>
    </row>
    <row r="1103" spans="1:1" x14ac:dyDescent="0.4">
      <c r="A1103" s="9"/>
    </row>
    <row r="1104" spans="1:1" x14ac:dyDescent="0.4">
      <c r="A1104" s="9"/>
    </row>
    <row r="1105" spans="1:1" x14ac:dyDescent="0.4">
      <c r="A1105" s="9"/>
    </row>
    <row r="1106" spans="1:1" x14ac:dyDescent="0.4">
      <c r="A1106" s="9"/>
    </row>
    <row r="1107" spans="1:1" x14ac:dyDescent="0.4">
      <c r="A1107" s="9"/>
    </row>
    <row r="1108" spans="1:1" x14ac:dyDescent="0.4">
      <c r="A1108" s="9"/>
    </row>
    <row r="1109" spans="1:1" x14ac:dyDescent="0.4">
      <c r="A1109" s="9"/>
    </row>
    <row r="1110" spans="1:1" x14ac:dyDescent="0.4">
      <c r="A1110" s="9"/>
    </row>
    <row r="1111" spans="1:1" x14ac:dyDescent="0.4">
      <c r="A1111" s="9"/>
    </row>
    <row r="1112" spans="1:1" x14ac:dyDescent="0.4">
      <c r="A1112" s="9"/>
    </row>
    <row r="1113" spans="1:1" x14ac:dyDescent="0.4">
      <c r="A1113" s="9"/>
    </row>
    <row r="1114" spans="1:1" x14ac:dyDescent="0.4">
      <c r="A1114" s="9"/>
    </row>
    <row r="1115" spans="1:1" x14ac:dyDescent="0.4">
      <c r="A1115" s="9"/>
    </row>
    <row r="1116" spans="1:1" x14ac:dyDescent="0.4">
      <c r="A1116" s="9"/>
    </row>
    <row r="1117" spans="1:1" x14ac:dyDescent="0.4">
      <c r="A1117" s="9"/>
    </row>
    <row r="1118" spans="1:1" x14ac:dyDescent="0.4">
      <c r="A1118" s="9"/>
    </row>
    <row r="1119" spans="1:1" x14ac:dyDescent="0.4">
      <c r="A1119" s="9"/>
    </row>
    <row r="1120" spans="1:1" x14ac:dyDescent="0.4">
      <c r="A1120" s="9"/>
    </row>
    <row r="1121" spans="1:1" x14ac:dyDescent="0.4">
      <c r="A1121" s="9"/>
    </row>
    <row r="1122" spans="1:1" x14ac:dyDescent="0.4">
      <c r="A1122" s="9"/>
    </row>
    <row r="1123" spans="1:1" x14ac:dyDescent="0.4">
      <c r="A1123" s="9"/>
    </row>
    <row r="1124" spans="1:1" x14ac:dyDescent="0.4">
      <c r="A1124" s="9"/>
    </row>
    <row r="1125" spans="1:1" x14ac:dyDescent="0.4">
      <c r="A1125" s="9"/>
    </row>
    <row r="1126" spans="1:1" x14ac:dyDescent="0.4">
      <c r="A1126" s="9"/>
    </row>
    <row r="1127" spans="1:1" x14ac:dyDescent="0.4">
      <c r="A1127" s="9"/>
    </row>
    <row r="1128" spans="1:1" x14ac:dyDescent="0.4">
      <c r="A1128" s="9"/>
    </row>
    <row r="1129" spans="1:1" x14ac:dyDescent="0.4">
      <c r="A1129" s="9"/>
    </row>
    <row r="1130" spans="1:1" x14ac:dyDescent="0.4">
      <c r="A1130" s="9"/>
    </row>
    <row r="1131" spans="1:1" x14ac:dyDescent="0.4">
      <c r="A1131" s="9"/>
    </row>
    <row r="1132" spans="1:1" x14ac:dyDescent="0.4">
      <c r="A1132" s="9"/>
    </row>
    <row r="1133" spans="1:1" x14ac:dyDescent="0.4">
      <c r="A1133" s="9"/>
    </row>
    <row r="1134" spans="1:1" x14ac:dyDescent="0.4">
      <c r="A1134" s="9"/>
    </row>
    <row r="1135" spans="1:1" x14ac:dyDescent="0.4">
      <c r="A1135" s="9"/>
    </row>
    <row r="1136" spans="1:1" x14ac:dyDescent="0.4">
      <c r="A1136" s="9"/>
    </row>
    <row r="1137" spans="1:1" x14ac:dyDescent="0.4">
      <c r="A1137" s="9"/>
    </row>
    <row r="1138" spans="1:1" x14ac:dyDescent="0.4">
      <c r="A1138" s="9"/>
    </row>
    <row r="1139" spans="1:1" x14ac:dyDescent="0.4">
      <c r="A1139" s="9"/>
    </row>
    <row r="1140" spans="1:1" x14ac:dyDescent="0.4">
      <c r="A1140" s="9"/>
    </row>
    <row r="1141" spans="1:1" x14ac:dyDescent="0.4">
      <c r="A1141" s="9"/>
    </row>
    <row r="1142" spans="1:1" x14ac:dyDescent="0.4">
      <c r="A1142" s="9"/>
    </row>
    <row r="1143" spans="1:1" x14ac:dyDescent="0.4">
      <c r="A1143" s="9"/>
    </row>
    <row r="1144" spans="1:1" x14ac:dyDescent="0.4">
      <c r="A1144" s="9"/>
    </row>
    <row r="1145" spans="1:1" x14ac:dyDescent="0.4">
      <c r="A1145" s="9"/>
    </row>
    <row r="1146" spans="1:1" x14ac:dyDescent="0.4">
      <c r="A1146" s="9"/>
    </row>
    <row r="1147" spans="1:1" x14ac:dyDescent="0.4">
      <c r="A1147" s="9"/>
    </row>
    <row r="1148" spans="1:1" x14ac:dyDescent="0.4">
      <c r="A1148" s="9"/>
    </row>
    <row r="1149" spans="1:1" x14ac:dyDescent="0.4">
      <c r="A1149" s="9"/>
    </row>
    <row r="1150" spans="1:1" x14ac:dyDescent="0.4">
      <c r="A1150" s="9"/>
    </row>
    <row r="1151" spans="1:1" x14ac:dyDescent="0.4">
      <c r="A1151" s="9"/>
    </row>
    <row r="1152" spans="1:1" x14ac:dyDescent="0.4">
      <c r="A1152" s="9"/>
    </row>
    <row r="1153" spans="1:1" x14ac:dyDescent="0.4">
      <c r="A1153" s="9"/>
    </row>
    <row r="1154" spans="1:1" x14ac:dyDescent="0.4">
      <c r="A1154" s="9"/>
    </row>
    <row r="1155" spans="1:1" x14ac:dyDescent="0.4">
      <c r="A1155" s="9"/>
    </row>
    <row r="1156" spans="1:1" x14ac:dyDescent="0.4">
      <c r="A1156" s="9"/>
    </row>
    <row r="1157" spans="1:1" x14ac:dyDescent="0.4">
      <c r="A1157" s="9"/>
    </row>
    <row r="1158" spans="1:1" x14ac:dyDescent="0.4">
      <c r="A1158" s="9"/>
    </row>
    <row r="1159" spans="1:1" x14ac:dyDescent="0.4">
      <c r="A1159" s="9"/>
    </row>
    <row r="1160" spans="1:1" x14ac:dyDescent="0.4">
      <c r="A1160" s="9"/>
    </row>
  </sheetData>
  <mergeCells count="14">
    <mergeCell ref="I5:I6"/>
    <mergeCell ref="C5:C6"/>
    <mergeCell ref="J5:J6"/>
    <mergeCell ref="C42:F42"/>
    <mergeCell ref="F5:F6"/>
    <mergeCell ref="D4:F4"/>
    <mergeCell ref="G5:G6"/>
    <mergeCell ref="H5:H6"/>
    <mergeCell ref="A1:F1"/>
    <mergeCell ref="A2:F2"/>
    <mergeCell ref="A5:A6"/>
    <mergeCell ref="A3:F3"/>
    <mergeCell ref="B5:B6"/>
    <mergeCell ref="D5:E5"/>
  </mergeCells>
  <phoneticPr fontId="0" type="noConversion"/>
  <printOptions horizontalCentered="1"/>
  <pageMargins left="0.5" right="0" top="0.66" bottom="0.67" header="0.39" footer="0.25"/>
  <pageSetup paperSize="9" scale="86" orientation="portrait" r:id="rId1"/>
  <headerFooter alignWithMargins="0">
    <oddFooter>&amp;C&amp;P/2 (Phụ lục số 01)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B6" sqref="B6"/>
    </sheetView>
  </sheetViews>
  <sheetFormatPr defaultColWidth="9" defaultRowHeight="15.6" x14ac:dyDescent="0.3"/>
  <cols>
    <col min="1" max="1" width="4.59765625" style="85" customWidth="1"/>
    <col min="2" max="2" width="46.69921875" style="85" customWidth="1"/>
    <col min="3" max="4" width="12.59765625" style="85" customWidth="1"/>
    <col min="5" max="5" width="9.59765625" style="85" customWidth="1"/>
    <col min="6" max="6" width="9.69921875" style="84" customWidth="1"/>
    <col min="7" max="16384" width="9" style="85"/>
  </cols>
  <sheetData>
    <row r="1" spans="1:6" x14ac:dyDescent="0.3">
      <c r="A1" s="112" t="s">
        <v>18</v>
      </c>
      <c r="B1" s="112"/>
      <c r="C1" s="112"/>
      <c r="D1" s="112"/>
      <c r="E1" s="112"/>
    </row>
    <row r="2" spans="1:6" x14ac:dyDescent="0.3">
      <c r="A2" s="112" t="s">
        <v>99</v>
      </c>
      <c r="B2" s="112"/>
      <c r="C2" s="112"/>
      <c r="D2" s="112"/>
      <c r="E2" s="112"/>
    </row>
    <row r="3" spans="1:6" x14ac:dyDescent="0.3">
      <c r="A3" s="113" t="s">
        <v>118</v>
      </c>
      <c r="B3" s="114"/>
      <c r="C3" s="114"/>
      <c r="D3" s="114"/>
      <c r="E3" s="114"/>
    </row>
    <row r="4" spans="1:6" ht="21" customHeight="1" x14ac:dyDescent="0.3">
      <c r="A4" s="71"/>
      <c r="B4" s="72"/>
      <c r="C4" s="115" t="s">
        <v>19</v>
      </c>
      <c r="D4" s="115"/>
      <c r="E4" s="115"/>
    </row>
    <row r="5" spans="1:6" s="87" customFormat="1" ht="39.75" customHeight="1" x14ac:dyDescent="0.25">
      <c r="A5" s="73" t="s">
        <v>20</v>
      </c>
      <c r="B5" s="73" t="s">
        <v>21</v>
      </c>
      <c r="C5" s="73" t="s">
        <v>84</v>
      </c>
      <c r="D5" s="73" t="s">
        <v>117</v>
      </c>
      <c r="E5" s="73" t="s">
        <v>113</v>
      </c>
      <c r="F5" s="86"/>
    </row>
    <row r="6" spans="1:6" s="89" customFormat="1" ht="32.25" customHeight="1" x14ac:dyDescent="0.25">
      <c r="A6" s="74"/>
      <c r="B6" s="75" t="s">
        <v>22</v>
      </c>
      <c r="C6" s="76">
        <f>C7+C11+SUM(C36:C49)</f>
        <v>14909932</v>
      </c>
      <c r="D6" s="76">
        <f t="shared" ref="D6" si="0">D7+D11+SUM(D36:D49)</f>
        <v>6419772</v>
      </c>
      <c r="E6" s="90">
        <f>D6/C6</f>
        <v>0.43057017295585254</v>
      </c>
      <c r="F6" s="88"/>
    </row>
    <row r="7" spans="1:6" s="89" customFormat="1" ht="28.5" customHeight="1" x14ac:dyDescent="0.25">
      <c r="A7" s="77" t="s">
        <v>23</v>
      </c>
      <c r="B7" s="78" t="s">
        <v>24</v>
      </c>
      <c r="C7" s="78">
        <f>C8+C9+C10</f>
        <v>3438877</v>
      </c>
      <c r="D7" s="78">
        <f t="shared" ref="D7" si="1">D8+D9+D10</f>
        <v>2179061</v>
      </c>
      <c r="E7" s="79">
        <f>D7/C7</f>
        <v>0.63365482394397943</v>
      </c>
      <c r="F7" s="88"/>
    </row>
    <row r="8" spans="1:6" s="89" customFormat="1" ht="36" customHeight="1" x14ac:dyDescent="0.25">
      <c r="A8" s="80">
        <v>1</v>
      </c>
      <c r="B8" s="81" t="s">
        <v>25</v>
      </c>
      <c r="C8" s="81">
        <v>2096898</v>
      </c>
      <c r="D8" s="81">
        <f>2345061-299600-86000-80000</f>
        <v>1879461</v>
      </c>
      <c r="E8" s="91">
        <f>D8/C8</f>
        <v>0.8963053996903998</v>
      </c>
      <c r="F8" s="88"/>
    </row>
    <row r="9" spans="1:6" s="89" customFormat="1" ht="28.5" customHeight="1" x14ac:dyDescent="0.25">
      <c r="A9" s="80">
        <v>2</v>
      </c>
      <c r="B9" s="81" t="s">
        <v>76</v>
      </c>
      <c r="C9" s="81">
        <v>1293979</v>
      </c>
      <c r="D9" s="81">
        <v>299600</v>
      </c>
      <c r="E9" s="91">
        <f>D9/C9</f>
        <v>0.23153389660883214</v>
      </c>
      <c r="F9" s="88"/>
    </row>
    <row r="10" spans="1:6" s="89" customFormat="1" ht="28.5" customHeight="1" x14ac:dyDescent="0.25">
      <c r="A10" s="80">
        <v>3</v>
      </c>
      <c r="B10" s="81" t="s">
        <v>98</v>
      </c>
      <c r="C10" s="81">
        <v>48000</v>
      </c>
      <c r="D10" s="81"/>
      <c r="E10" s="91"/>
      <c r="F10" s="88"/>
    </row>
    <row r="11" spans="1:6" s="89" customFormat="1" ht="28.5" customHeight="1" x14ac:dyDescent="0.25">
      <c r="A11" s="77" t="s">
        <v>26</v>
      </c>
      <c r="B11" s="78" t="s">
        <v>27</v>
      </c>
      <c r="C11" s="78">
        <f>SUM(C13:C35)</f>
        <v>9429258</v>
      </c>
      <c r="D11" s="78">
        <f t="shared" ref="D11" si="2">SUM(D13:D35)</f>
        <v>3741044</v>
      </c>
      <c r="E11" s="92">
        <f>D11/C11</f>
        <v>0.39674850343473472</v>
      </c>
      <c r="F11" s="88"/>
    </row>
    <row r="12" spans="1:6" s="89" customFormat="1" ht="28.5" customHeight="1" x14ac:dyDescent="0.25">
      <c r="A12" s="82"/>
      <c r="B12" s="83" t="s">
        <v>116</v>
      </c>
      <c r="C12" s="83"/>
      <c r="D12" s="83"/>
      <c r="E12" s="93"/>
      <c r="F12" s="88"/>
    </row>
    <row r="13" spans="1:6" s="89" customFormat="1" ht="28.5" customHeight="1" x14ac:dyDescent="0.25">
      <c r="A13" s="80">
        <v>1</v>
      </c>
      <c r="B13" s="81" t="s">
        <v>82</v>
      </c>
      <c r="C13" s="81">
        <v>2016472</v>
      </c>
      <c r="D13" s="81">
        <v>935883</v>
      </c>
      <c r="E13" s="91">
        <f t="shared" ref="E13:E24" si="3">D13/C13</f>
        <v>0.46411901578598663</v>
      </c>
      <c r="F13" s="88"/>
    </row>
    <row r="14" spans="1:6" s="89" customFormat="1" ht="28.5" customHeight="1" x14ac:dyDescent="0.25">
      <c r="A14" s="80">
        <v>2</v>
      </c>
      <c r="B14" s="81" t="s">
        <v>83</v>
      </c>
      <c r="C14" s="81">
        <v>3792473</v>
      </c>
      <c r="D14" s="81">
        <v>1465229</v>
      </c>
      <c r="E14" s="91">
        <f t="shared" si="3"/>
        <v>0.38635186064607446</v>
      </c>
      <c r="F14" s="88"/>
    </row>
    <row r="15" spans="1:6" s="89" customFormat="1" ht="28.5" customHeight="1" x14ac:dyDescent="0.25">
      <c r="A15" s="80">
        <v>3</v>
      </c>
      <c r="B15" s="81" t="s">
        <v>30</v>
      </c>
      <c r="C15" s="81">
        <v>536177</v>
      </c>
      <c r="D15" s="81">
        <v>328288</v>
      </c>
      <c r="E15" s="91">
        <f t="shared" si="3"/>
        <v>0.61227542397379975</v>
      </c>
      <c r="F15" s="88"/>
    </row>
    <row r="16" spans="1:6" s="89" customFormat="1" ht="28.5" customHeight="1" x14ac:dyDescent="0.25">
      <c r="A16" s="80">
        <v>4</v>
      </c>
      <c r="B16" s="81" t="s">
        <v>31</v>
      </c>
      <c r="C16" s="81">
        <v>155190</v>
      </c>
      <c r="D16" s="81">
        <v>55913</v>
      </c>
      <c r="E16" s="91">
        <f t="shared" si="3"/>
        <v>0.36028738965139506</v>
      </c>
      <c r="F16" s="88"/>
    </row>
    <row r="17" spans="1:6" s="89" customFormat="1" ht="28.5" customHeight="1" x14ac:dyDescent="0.25">
      <c r="A17" s="80">
        <v>5</v>
      </c>
      <c r="B17" s="81" t="s">
        <v>32</v>
      </c>
      <c r="C17" s="81">
        <v>54000</v>
      </c>
      <c r="D17" s="81">
        <v>18643</v>
      </c>
      <c r="E17" s="91">
        <f t="shared" si="3"/>
        <v>0.34524074074074074</v>
      </c>
      <c r="F17" s="88"/>
    </row>
    <row r="18" spans="1:6" s="89" customFormat="1" ht="28.5" customHeight="1" x14ac:dyDescent="0.25">
      <c r="A18" s="80">
        <v>6</v>
      </c>
      <c r="B18" s="81" t="s">
        <v>33</v>
      </c>
      <c r="C18" s="81">
        <v>6800</v>
      </c>
      <c r="D18" s="81">
        <v>3500</v>
      </c>
      <c r="E18" s="91">
        <f t="shared" si="3"/>
        <v>0.51470588235294112</v>
      </c>
      <c r="F18" s="88"/>
    </row>
    <row r="19" spans="1:6" s="89" customFormat="1" ht="28.5" customHeight="1" x14ac:dyDescent="0.25">
      <c r="A19" s="80">
        <v>7</v>
      </c>
      <c r="B19" s="81" t="s">
        <v>34</v>
      </c>
      <c r="C19" s="81">
        <v>39573</v>
      </c>
      <c r="D19" s="81">
        <v>16840</v>
      </c>
      <c r="E19" s="91">
        <f t="shared" si="3"/>
        <v>0.4255426679806939</v>
      </c>
      <c r="F19" s="88"/>
    </row>
    <row r="20" spans="1:6" s="89" customFormat="1" ht="28.5" customHeight="1" x14ac:dyDescent="0.25">
      <c r="A20" s="80">
        <v>8</v>
      </c>
      <c r="B20" s="81" t="s">
        <v>35</v>
      </c>
      <c r="C20" s="81">
        <v>1066271</v>
      </c>
      <c r="D20" s="81">
        <v>280945</v>
      </c>
      <c r="E20" s="91">
        <f t="shared" si="3"/>
        <v>0.26348367347512969</v>
      </c>
      <c r="F20" s="88"/>
    </row>
    <row r="21" spans="1:6" s="89" customFormat="1" ht="28.5" customHeight="1" x14ac:dyDescent="0.25">
      <c r="A21" s="80">
        <v>9</v>
      </c>
      <c r="B21" s="81" t="s">
        <v>36</v>
      </c>
      <c r="C21" s="81">
        <v>151627</v>
      </c>
      <c r="D21" s="81">
        <v>140611</v>
      </c>
      <c r="E21" s="91">
        <f t="shared" si="3"/>
        <v>0.92734803168301161</v>
      </c>
      <c r="F21" s="88"/>
    </row>
    <row r="22" spans="1:6" s="89" customFormat="1" ht="28.5" customHeight="1" x14ac:dyDescent="0.25">
      <c r="A22" s="80">
        <v>10</v>
      </c>
      <c r="B22" s="81" t="s">
        <v>37</v>
      </c>
      <c r="C22" s="81">
        <v>78575</v>
      </c>
      <c r="D22" s="81">
        <v>69400</v>
      </c>
      <c r="E22" s="91">
        <f t="shared" si="3"/>
        <v>0.88323258033725738</v>
      </c>
      <c r="F22" s="88"/>
    </row>
    <row r="23" spans="1:6" s="89" customFormat="1" ht="28.5" customHeight="1" x14ac:dyDescent="0.25">
      <c r="A23" s="80">
        <v>11</v>
      </c>
      <c r="B23" s="81" t="s">
        <v>28</v>
      </c>
      <c r="C23" s="81">
        <v>990751</v>
      </c>
      <c r="D23" s="81">
        <v>283185</v>
      </c>
      <c r="E23" s="91">
        <f t="shared" si="3"/>
        <v>0.2858286289895241</v>
      </c>
      <c r="F23" s="88"/>
    </row>
    <row r="24" spans="1:6" s="89" customFormat="1" ht="28.5" customHeight="1" x14ac:dyDescent="0.25">
      <c r="A24" s="80">
        <v>12</v>
      </c>
      <c r="B24" s="81" t="s">
        <v>29</v>
      </c>
      <c r="C24" s="81">
        <v>130120</v>
      </c>
      <c r="D24" s="81">
        <v>38231</v>
      </c>
      <c r="E24" s="91">
        <f t="shared" si="3"/>
        <v>0.29381340301260372</v>
      </c>
      <c r="F24" s="88"/>
    </row>
    <row r="25" spans="1:6" s="89" customFormat="1" ht="28.5" customHeight="1" x14ac:dyDescent="0.25">
      <c r="A25" s="80">
        <v>13</v>
      </c>
      <c r="B25" s="81" t="s">
        <v>38</v>
      </c>
      <c r="C25" s="81">
        <v>80000</v>
      </c>
      <c r="D25" s="81"/>
      <c r="E25" s="91"/>
      <c r="F25" s="88"/>
    </row>
    <row r="26" spans="1:6" s="89" customFormat="1" ht="28.5" customHeight="1" x14ac:dyDescent="0.25">
      <c r="A26" s="80">
        <v>13</v>
      </c>
      <c r="B26" s="81" t="s">
        <v>39</v>
      </c>
      <c r="C26" s="81">
        <v>30000</v>
      </c>
      <c r="D26" s="81">
        <v>6800</v>
      </c>
      <c r="E26" s="91">
        <f t="shared" ref="E26:E31" si="4">D26/C26</f>
        <v>0.22666666666666666</v>
      </c>
      <c r="F26" s="88"/>
    </row>
    <row r="27" spans="1:6" s="89" customFormat="1" ht="28.5" customHeight="1" x14ac:dyDescent="0.25">
      <c r="A27" s="80">
        <v>14</v>
      </c>
      <c r="B27" s="81" t="s">
        <v>100</v>
      </c>
      <c r="C27" s="81">
        <v>30000</v>
      </c>
      <c r="D27" s="81">
        <v>1250</v>
      </c>
      <c r="E27" s="91">
        <f t="shared" si="4"/>
        <v>4.1666666666666664E-2</v>
      </c>
      <c r="F27" s="88"/>
    </row>
    <row r="28" spans="1:6" s="89" customFormat="1" ht="28.5" customHeight="1" x14ac:dyDescent="0.25">
      <c r="A28" s="80">
        <v>15</v>
      </c>
      <c r="B28" s="81" t="s">
        <v>40</v>
      </c>
      <c r="C28" s="81">
        <v>2000</v>
      </c>
      <c r="D28" s="81">
        <v>850</v>
      </c>
      <c r="E28" s="91">
        <f t="shared" si="4"/>
        <v>0.42499999999999999</v>
      </c>
      <c r="F28" s="88"/>
    </row>
    <row r="29" spans="1:6" s="89" customFormat="1" ht="55.5" customHeight="1" x14ac:dyDescent="0.25">
      <c r="A29" s="80">
        <v>16</v>
      </c>
      <c r="B29" s="81" t="s">
        <v>101</v>
      </c>
      <c r="C29" s="81">
        <v>5000</v>
      </c>
      <c r="D29" s="81">
        <v>2000</v>
      </c>
      <c r="E29" s="91">
        <f t="shared" si="4"/>
        <v>0.4</v>
      </c>
      <c r="F29" s="88"/>
    </row>
    <row r="30" spans="1:6" s="89" customFormat="1" ht="28.5" customHeight="1" x14ac:dyDescent="0.25">
      <c r="A30" s="80">
        <v>17</v>
      </c>
      <c r="B30" s="81" t="s">
        <v>41</v>
      </c>
      <c r="C30" s="81">
        <v>1200</v>
      </c>
      <c r="D30" s="81">
        <v>600</v>
      </c>
      <c r="E30" s="91">
        <f t="shared" si="4"/>
        <v>0.5</v>
      </c>
      <c r="F30" s="88"/>
    </row>
    <row r="31" spans="1:6" s="89" customFormat="1" ht="28.5" customHeight="1" x14ac:dyDescent="0.25">
      <c r="A31" s="80">
        <v>18</v>
      </c>
      <c r="B31" s="81" t="s">
        <v>102</v>
      </c>
      <c r="C31" s="81">
        <v>70000</v>
      </c>
      <c r="D31" s="81">
        <v>17700</v>
      </c>
      <c r="E31" s="91">
        <f t="shared" si="4"/>
        <v>0.25285714285714284</v>
      </c>
      <c r="F31" s="88"/>
    </row>
    <row r="32" spans="1:6" s="89" customFormat="1" ht="28.5" customHeight="1" x14ac:dyDescent="0.25">
      <c r="A32" s="80">
        <v>20</v>
      </c>
      <c r="B32" s="81" t="s">
        <v>42</v>
      </c>
      <c r="C32" s="81">
        <v>50000</v>
      </c>
      <c r="D32" s="81"/>
      <c r="E32" s="91"/>
      <c r="F32" s="88"/>
    </row>
    <row r="33" spans="1:6" s="89" customFormat="1" ht="28.5" customHeight="1" x14ac:dyDescent="0.25">
      <c r="A33" s="80">
        <v>19</v>
      </c>
      <c r="B33" s="81" t="s">
        <v>43</v>
      </c>
      <c r="C33" s="81">
        <v>61719</v>
      </c>
      <c r="D33" s="81">
        <v>31176</v>
      </c>
      <c r="E33" s="91">
        <f>D33/C33</f>
        <v>0.50512808049385116</v>
      </c>
      <c r="F33" s="88"/>
    </row>
    <row r="34" spans="1:6" s="89" customFormat="1" ht="28.5" customHeight="1" x14ac:dyDescent="0.25">
      <c r="A34" s="80">
        <v>20</v>
      </c>
      <c r="B34" s="81" t="s">
        <v>103</v>
      </c>
      <c r="C34" s="81">
        <v>23000</v>
      </c>
      <c r="D34" s="81">
        <v>3000</v>
      </c>
      <c r="E34" s="91">
        <f>D34/C34</f>
        <v>0.13043478260869565</v>
      </c>
      <c r="F34" s="88"/>
    </row>
    <row r="35" spans="1:6" s="89" customFormat="1" ht="28.5" customHeight="1" x14ac:dyDescent="0.25">
      <c r="A35" s="80">
        <v>21</v>
      </c>
      <c r="B35" s="81" t="s">
        <v>104</v>
      </c>
      <c r="C35" s="81">
        <v>58310</v>
      </c>
      <c r="D35" s="81">
        <v>41000</v>
      </c>
      <c r="E35" s="91">
        <f>D35/C35</f>
        <v>0.70313839821642943</v>
      </c>
      <c r="F35" s="88"/>
    </row>
    <row r="36" spans="1:6" s="89" customFormat="1" ht="36.75" customHeight="1" x14ac:dyDescent="0.25">
      <c r="A36" s="77" t="s">
        <v>44</v>
      </c>
      <c r="B36" s="78" t="s">
        <v>105</v>
      </c>
      <c r="C36" s="78">
        <v>310000</v>
      </c>
      <c r="D36" s="78"/>
      <c r="E36" s="94"/>
      <c r="F36" s="88"/>
    </row>
    <row r="37" spans="1:6" s="89" customFormat="1" ht="28.5" customHeight="1" x14ac:dyDescent="0.25">
      <c r="A37" s="77" t="s">
        <v>45</v>
      </c>
      <c r="B37" s="78" t="s">
        <v>47</v>
      </c>
      <c r="C37" s="78">
        <v>248263</v>
      </c>
      <c r="D37" s="78">
        <f>13009+17158</f>
        <v>30167</v>
      </c>
      <c r="E37" s="94">
        <f>D37/C37</f>
        <v>0.12151226723273303</v>
      </c>
      <c r="F37" s="88"/>
    </row>
    <row r="38" spans="1:6" s="89" customFormat="1" ht="28.5" customHeight="1" x14ac:dyDescent="0.25">
      <c r="A38" s="77" t="s">
        <v>46</v>
      </c>
      <c r="B38" s="78" t="s">
        <v>49</v>
      </c>
      <c r="C38" s="78">
        <v>1340</v>
      </c>
      <c r="D38" s="78"/>
      <c r="E38" s="94"/>
      <c r="F38" s="88"/>
    </row>
    <row r="39" spans="1:6" s="89" customFormat="1" ht="28.5" customHeight="1" x14ac:dyDescent="0.25">
      <c r="A39" s="77" t="s">
        <v>48</v>
      </c>
      <c r="B39" s="78" t="s">
        <v>61</v>
      </c>
      <c r="C39" s="78">
        <v>70000</v>
      </c>
      <c r="D39" s="78">
        <v>19200</v>
      </c>
      <c r="E39" s="94">
        <f>D39/C39</f>
        <v>0.2742857142857143</v>
      </c>
      <c r="F39" s="88"/>
    </row>
    <row r="40" spans="1:6" s="89" customFormat="1" ht="28.5" customHeight="1" x14ac:dyDescent="0.25">
      <c r="A40" s="77" t="s">
        <v>50</v>
      </c>
      <c r="B40" s="78" t="s">
        <v>106</v>
      </c>
      <c r="C40" s="78">
        <v>117697</v>
      </c>
      <c r="D40" s="78"/>
      <c r="E40" s="94"/>
      <c r="F40" s="88"/>
    </row>
    <row r="41" spans="1:6" s="89" customFormat="1" ht="28.5" customHeight="1" x14ac:dyDescent="0.25">
      <c r="A41" s="77" t="s">
        <v>51</v>
      </c>
      <c r="B41" s="78" t="s">
        <v>56</v>
      </c>
      <c r="C41" s="78">
        <v>10000</v>
      </c>
      <c r="D41" s="78">
        <v>6000</v>
      </c>
      <c r="E41" s="94">
        <f>D41/C41</f>
        <v>0.6</v>
      </c>
      <c r="F41" s="88"/>
    </row>
    <row r="42" spans="1:6" s="89" customFormat="1" ht="28.5" customHeight="1" x14ac:dyDescent="0.25">
      <c r="A42" s="77" t="s">
        <v>52</v>
      </c>
      <c r="B42" s="78" t="s">
        <v>77</v>
      </c>
      <c r="C42" s="78">
        <v>7000</v>
      </c>
      <c r="D42" s="78"/>
      <c r="E42" s="94"/>
      <c r="F42" s="88"/>
    </row>
    <row r="43" spans="1:6" s="89" customFormat="1" ht="28.5" customHeight="1" x14ac:dyDescent="0.25">
      <c r="A43" s="77" t="s">
        <v>53</v>
      </c>
      <c r="B43" s="78" t="s">
        <v>85</v>
      </c>
      <c r="C43" s="78">
        <v>25000</v>
      </c>
      <c r="D43" s="78">
        <v>6000</v>
      </c>
      <c r="E43" s="94">
        <f>D43/C43</f>
        <v>0.24</v>
      </c>
      <c r="F43" s="88"/>
    </row>
    <row r="44" spans="1:6" s="89" customFormat="1" ht="28.5" customHeight="1" x14ac:dyDescent="0.25">
      <c r="A44" s="77" t="s">
        <v>54</v>
      </c>
      <c r="B44" s="78" t="s">
        <v>60</v>
      </c>
      <c r="C44" s="78">
        <v>10000</v>
      </c>
      <c r="D44" s="78"/>
      <c r="E44" s="94"/>
      <c r="F44" s="88"/>
    </row>
    <row r="45" spans="1:6" s="89" customFormat="1" ht="36.75" customHeight="1" x14ac:dyDescent="0.25">
      <c r="A45" s="77" t="s">
        <v>55</v>
      </c>
      <c r="B45" s="78" t="s">
        <v>107</v>
      </c>
      <c r="C45" s="78">
        <v>220000</v>
      </c>
      <c r="D45" s="78">
        <v>72500</v>
      </c>
      <c r="E45" s="94">
        <f>D45/C45</f>
        <v>0.32954545454545453</v>
      </c>
      <c r="F45" s="88"/>
    </row>
    <row r="46" spans="1:6" s="89" customFormat="1" ht="39" customHeight="1" x14ac:dyDescent="0.25">
      <c r="A46" s="77" t="s">
        <v>57</v>
      </c>
      <c r="B46" s="78" t="s">
        <v>108</v>
      </c>
      <c r="C46" s="78">
        <v>140500</v>
      </c>
      <c r="D46" s="78">
        <v>121600</v>
      </c>
      <c r="E46" s="94">
        <f>D46/C46</f>
        <v>0.86548042704626338</v>
      </c>
      <c r="F46" s="88"/>
    </row>
    <row r="47" spans="1:6" s="89" customFormat="1" ht="28.5" customHeight="1" x14ac:dyDescent="0.25">
      <c r="A47" s="77" t="s">
        <v>58</v>
      </c>
      <c r="B47" s="78" t="s">
        <v>109</v>
      </c>
      <c r="C47" s="78">
        <v>316997</v>
      </c>
      <c r="D47" s="78">
        <v>116200</v>
      </c>
      <c r="E47" s="94">
        <f>D47/C47</f>
        <v>0.36656498326482584</v>
      </c>
      <c r="F47" s="88"/>
    </row>
    <row r="48" spans="1:6" s="89" customFormat="1" ht="51" customHeight="1" x14ac:dyDescent="0.25">
      <c r="A48" s="77" t="s">
        <v>59</v>
      </c>
      <c r="B48" s="78" t="s">
        <v>110</v>
      </c>
      <c r="C48" s="78">
        <v>165000</v>
      </c>
      <c r="D48" s="78">
        <v>60000</v>
      </c>
      <c r="E48" s="94">
        <f>D48/C48</f>
        <v>0.36363636363636365</v>
      </c>
      <c r="F48" s="88"/>
    </row>
    <row r="49" spans="1:6" s="89" customFormat="1" ht="39" customHeight="1" x14ac:dyDescent="0.25">
      <c r="A49" s="77" t="s">
        <v>112</v>
      </c>
      <c r="B49" s="78" t="s">
        <v>111</v>
      </c>
      <c r="C49" s="78">
        <v>400000</v>
      </c>
      <c r="D49" s="78">
        <v>68000</v>
      </c>
      <c r="E49" s="94">
        <f>D49/C49</f>
        <v>0.17</v>
      </c>
      <c r="F49" s="88"/>
    </row>
    <row r="50" spans="1:6" ht="34.5" customHeight="1" x14ac:dyDescent="0.3">
      <c r="A50" s="68"/>
      <c r="B50" s="69"/>
      <c r="C50" s="116" t="s">
        <v>78</v>
      </c>
      <c r="D50" s="116"/>
      <c r="E50" s="116"/>
    </row>
  </sheetData>
  <mergeCells count="5">
    <mergeCell ref="A1:E1"/>
    <mergeCell ref="A2:E2"/>
    <mergeCell ref="A3:E3"/>
    <mergeCell ref="C4:E4"/>
    <mergeCell ref="C50:E50"/>
  </mergeCells>
  <printOptions horizontalCentered="1"/>
  <pageMargins left="0.5" right="0" top="0.7" bottom="0.7" header="0.3" footer="0.3"/>
  <pageSetup paperSize="9" scale="96" orientation="portrait" r:id="rId1"/>
  <headerFooter>
    <oddFooter>&amp;C&amp;P/2 (Phụ lục số 02)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Thu NSNN.PL01</vt:lpstr>
      <vt:lpstr>Chi NSNN.PL01</vt:lpstr>
      <vt:lpstr>'Thu NSNN.PL01'!Print_Area</vt:lpstr>
      <vt:lpstr>'Chi NSNN.PL01'!Print_Titles</vt:lpstr>
      <vt:lpstr>'Thu NSNN.PL01'!Print_Titles</vt:lpstr>
    </vt:vector>
  </TitlesOfParts>
  <Company>So Tai chinh Ha Tinh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Trinh Van Ngoc</dc:creator>
  <cp:lastModifiedBy>H2C</cp:lastModifiedBy>
  <cp:lastPrinted>2018-07-09T07:27:49Z</cp:lastPrinted>
  <dcterms:created xsi:type="dcterms:W3CDTF">2012-12-13T00:57:34Z</dcterms:created>
  <dcterms:modified xsi:type="dcterms:W3CDTF">2018-07-10T08:59:50Z</dcterms:modified>
</cp:coreProperties>
</file>