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HANTH~1\AppData\Local\Temp\Tandan JSC\files\"/>
    </mc:Choice>
  </mc:AlternateContent>
  <bookViews>
    <workbookView xWindow="-120" yWindow="-120" windowWidth="20640" windowHeight="11160" tabRatio="908" activeTab="1"/>
  </bookViews>
  <sheets>
    <sheet name="PLI " sheetId="1" r:id="rId1"/>
    <sheet name="PL I.01" sheetId="23" r:id="rId2"/>
    <sheet name="PL I.01A" sheetId="22" r:id="rId3"/>
    <sheet name="PL I.01B" sheetId="21" r:id="rId4"/>
    <sheet name="PL I.02" sheetId="20" r:id="rId5"/>
    <sheet name="PL I.03" sheetId="2" r:id="rId6"/>
    <sheet name="PL I.04" sheetId="3" r:id="rId7"/>
    <sheet name="PL I.05" sheetId="4" r:id="rId8"/>
    <sheet name="PL I.06" sheetId="5" r:id="rId9"/>
    <sheet name="PL I.07" sheetId="6" r:id="rId10"/>
    <sheet name="PL I.08" sheetId="7" r:id="rId11"/>
    <sheet name="PL I.09" sheetId="8" r:id="rId12"/>
    <sheet name="PL I.10" sheetId="9" r:id="rId13"/>
    <sheet name="PL I.11" sheetId="10" r:id="rId14"/>
    <sheet name="PL I.12" sheetId="19" r:id="rId15"/>
    <sheet name="PL I.13" sheetId="12" r:id="rId16"/>
    <sheet name="PL I.14" sheetId="13" r:id="rId17"/>
    <sheet name="PL I.15" sheetId="14" r:id="rId18"/>
    <sheet name="PL I.16" sheetId="15" r:id="rId19"/>
    <sheet name="PL I.17" sheetId="16" r:id="rId20"/>
    <sheet name="BS I.18" sheetId="24" r:id="rId21"/>
    <sheet name="PLII TONG HOP GN" sheetId="25" r:id="rId22"/>
    <sheet name="PL II.01 CT106" sheetId="26" r:id="rId23"/>
    <sheet name="PL II.02 CT 135" sheetId="27" r:id="rId24"/>
    <sheet name="PL II.03 Von SN giam ng" sheetId="28" r:id="rId25"/>
  </sheets>
  <definedNames>
    <definedName name="__boi1" localSheetId="22">#REF!</definedName>
    <definedName name="__boi1" localSheetId="23">#REF!</definedName>
    <definedName name="__boi1" localSheetId="24">#REF!</definedName>
    <definedName name="__boi1" localSheetId="21">#REF!</definedName>
    <definedName name="__boi1">#REF!</definedName>
    <definedName name="__boi2" localSheetId="22">#REF!</definedName>
    <definedName name="__boi2" localSheetId="23">#REF!</definedName>
    <definedName name="__boi2" localSheetId="24">#REF!</definedName>
    <definedName name="__boi2" localSheetId="21">#REF!</definedName>
    <definedName name="__boi2">#REF!</definedName>
    <definedName name="__boi3" localSheetId="22">#REF!</definedName>
    <definedName name="__boi3" localSheetId="23">#REF!</definedName>
    <definedName name="__boi3" localSheetId="24">#REF!</definedName>
    <definedName name="__boi3" localSheetId="21">#REF!</definedName>
    <definedName name="__boi3">#REF!</definedName>
    <definedName name="__boi4" localSheetId="22">#REF!</definedName>
    <definedName name="__boi4" localSheetId="23">#REF!</definedName>
    <definedName name="__boi4" localSheetId="24">#REF!</definedName>
    <definedName name="__boi4">#REF!</definedName>
    <definedName name="__btm10" localSheetId="22">#REF!</definedName>
    <definedName name="__btm10" localSheetId="23">#REF!</definedName>
    <definedName name="__btm10" localSheetId="24">#REF!</definedName>
    <definedName name="__btm10">#REF!</definedName>
    <definedName name="__btm100" localSheetId="22">#REF!</definedName>
    <definedName name="__btm100" localSheetId="23">#REF!</definedName>
    <definedName name="__btm100" localSheetId="24">#REF!</definedName>
    <definedName name="__btm100">#REF!</definedName>
    <definedName name="__BTM250" localSheetId="22">#REF!</definedName>
    <definedName name="__BTM250" localSheetId="23">#REF!</definedName>
    <definedName name="__BTM250" localSheetId="24">#REF!</definedName>
    <definedName name="__BTM250">#REF!</definedName>
    <definedName name="__btM300" localSheetId="22">#REF!</definedName>
    <definedName name="__btM300" localSheetId="23">#REF!</definedName>
    <definedName name="__btM300" localSheetId="24">#REF!</definedName>
    <definedName name="__btM300">#REF!</definedName>
    <definedName name="__cao1" localSheetId="22">#REF!</definedName>
    <definedName name="__cao1" localSheetId="23">#REF!</definedName>
    <definedName name="__cao1" localSheetId="24">#REF!</definedName>
    <definedName name="__cao1">#REF!</definedName>
    <definedName name="__cao2" localSheetId="22">#REF!</definedName>
    <definedName name="__cao2" localSheetId="23">#REF!</definedName>
    <definedName name="__cao2" localSheetId="24">#REF!</definedName>
    <definedName name="__cao2">#REF!</definedName>
    <definedName name="__cao3" localSheetId="22">#REF!</definedName>
    <definedName name="__cao3" localSheetId="23">#REF!</definedName>
    <definedName name="__cao3" localSheetId="24">#REF!</definedName>
    <definedName name="__cao3">#REF!</definedName>
    <definedName name="__cao4" localSheetId="22">#REF!</definedName>
    <definedName name="__cao4" localSheetId="23">#REF!</definedName>
    <definedName name="__cao4" localSheetId="24">#REF!</definedName>
    <definedName name="__cao4">#REF!</definedName>
    <definedName name="__cao5" localSheetId="22">#REF!</definedName>
    <definedName name="__cao5" localSheetId="23">#REF!</definedName>
    <definedName name="__cao5" localSheetId="24">#REF!</definedName>
    <definedName name="__cao5">#REF!</definedName>
    <definedName name="__cao6" localSheetId="22">#REF!</definedName>
    <definedName name="__cao6" localSheetId="23">#REF!</definedName>
    <definedName name="__cao6" localSheetId="24">#REF!</definedName>
    <definedName name="__cao6">#REF!</definedName>
    <definedName name="__CON1" localSheetId="22">#REF!</definedName>
    <definedName name="__CON1" localSheetId="23">#REF!</definedName>
    <definedName name="__CON1" localSheetId="24">#REF!</definedName>
    <definedName name="__CON1">#REF!</definedName>
    <definedName name="__CON2" localSheetId="22">#REF!</definedName>
    <definedName name="__CON2" localSheetId="23">#REF!</definedName>
    <definedName name="__CON2" localSheetId="24">#REF!</definedName>
    <definedName name="__CON2">#REF!</definedName>
    <definedName name="__dai1" localSheetId="22">#REF!</definedName>
    <definedName name="__dai1" localSheetId="23">#REF!</definedName>
    <definedName name="__dai1" localSheetId="24">#REF!</definedName>
    <definedName name="__dai1">#REF!</definedName>
    <definedName name="__dai2" localSheetId="22">#REF!</definedName>
    <definedName name="__dai2" localSheetId="23">#REF!</definedName>
    <definedName name="__dai2" localSheetId="24">#REF!</definedName>
    <definedName name="__dai2">#REF!</definedName>
    <definedName name="__dai3" localSheetId="22">#REF!</definedName>
    <definedName name="__dai3" localSheetId="23">#REF!</definedName>
    <definedName name="__dai3" localSheetId="24">#REF!</definedName>
    <definedName name="__dai3">#REF!</definedName>
    <definedName name="__dai4" localSheetId="22">#REF!</definedName>
    <definedName name="__dai4" localSheetId="23">#REF!</definedName>
    <definedName name="__dai4" localSheetId="24">#REF!</definedName>
    <definedName name="__dai4">#REF!</definedName>
    <definedName name="__dai5" localSheetId="22">#REF!</definedName>
    <definedName name="__dai5" localSheetId="23">#REF!</definedName>
    <definedName name="__dai5" localSheetId="24">#REF!</definedName>
    <definedName name="__dai5">#REF!</definedName>
    <definedName name="__dai6" localSheetId="22">#REF!</definedName>
    <definedName name="__dai6" localSheetId="23">#REF!</definedName>
    <definedName name="__dai6" localSheetId="24">#REF!</definedName>
    <definedName name="__dai6">#REF!</definedName>
    <definedName name="__dan1" localSheetId="22">#REF!</definedName>
    <definedName name="__dan1" localSheetId="23">#REF!</definedName>
    <definedName name="__dan1" localSheetId="24">#REF!</definedName>
    <definedName name="__dan1">#REF!</definedName>
    <definedName name="__dan2" localSheetId="22">#REF!</definedName>
    <definedName name="__dan2" localSheetId="23">#REF!</definedName>
    <definedName name="__dan2" localSheetId="24">#REF!</definedName>
    <definedName name="__dan2">#REF!</definedName>
    <definedName name="__dao1" localSheetId="22">#REF!</definedName>
    <definedName name="__dao1" localSheetId="23">#REF!</definedName>
    <definedName name="__dao1" localSheetId="24">#REF!</definedName>
    <definedName name="__dao1">#REF!</definedName>
    <definedName name="__dbu1" localSheetId="22">#REF!</definedName>
    <definedName name="__dbu1" localSheetId="23">#REF!</definedName>
    <definedName name="__dbu1" localSheetId="24">#REF!</definedName>
    <definedName name="__dbu1">#REF!</definedName>
    <definedName name="__dbu2" localSheetId="22">#REF!</definedName>
    <definedName name="__dbu2" localSheetId="23">#REF!</definedName>
    <definedName name="__dbu2" localSheetId="24">#REF!</definedName>
    <definedName name="__dbu2">#REF!</definedName>
    <definedName name="__ddn400" localSheetId="22">#REF!</definedName>
    <definedName name="__ddn400" localSheetId="23">#REF!</definedName>
    <definedName name="__ddn400" localSheetId="24">#REF!</definedName>
    <definedName name="__ddn400">#REF!</definedName>
    <definedName name="__ddn600" localSheetId="22">#REF!</definedName>
    <definedName name="__ddn600" localSheetId="23">#REF!</definedName>
    <definedName name="__ddn600" localSheetId="24">#REF!</definedName>
    <definedName name="__ddn600">#REF!</definedName>
    <definedName name="__gon4" localSheetId="22">#REF!</definedName>
    <definedName name="__gon4" localSheetId="23">#REF!</definedName>
    <definedName name="__gon4" localSheetId="24">#REF!</definedName>
    <definedName name="__gon4">#REF!</definedName>
    <definedName name="__hom2" localSheetId="22">#REF!</definedName>
    <definedName name="__hom2" localSheetId="23">#REF!</definedName>
    <definedName name="__hom2" localSheetId="24">#REF!</definedName>
    <definedName name="__hom2">#REF!</definedName>
    <definedName name="__KM188" localSheetId="22">#REF!</definedName>
    <definedName name="__KM188" localSheetId="23">#REF!</definedName>
    <definedName name="__KM188" localSheetId="24">#REF!</definedName>
    <definedName name="__KM188">#REF!</definedName>
    <definedName name="__km189" localSheetId="22">#REF!</definedName>
    <definedName name="__km189" localSheetId="23">#REF!</definedName>
    <definedName name="__km189" localSheetId="24">#REF!</definedName>
    <definedName name="__km189">#REF!</definedName>
    <definedName name="__km190" localSheetId="22">#REF!</definedName>
    <definedName name="__km190" localSheetId="23">#REF!</definedName>
    <definedName name="__km190" localSheetId="24">#REF!</definedName>
    <definedName name="__km190">#REF!</definedName>
    <definedName name="__km191" localSheetId="22">#REF!</definedName>
    <definedName name="__km191" localSheetId="23">#REF!</definedName>
    <definedName name="__km191" localSheetId="24">#REF!</definedName>
    <definedName name="__km191">#REF!</definedName>
    <definedName name="__km192" localSheetId="22">#REF!</definedName>
    <definedName name="__km192" localSheetId="23">#REF!</definedName>
    <definedName name="__km192" localSheetId="24">#REF!</definedName>
    <definedName name="__km192">#REF!</definedName>
    <definedName name="__km193" localSheetId="22">#REF!</definedName>
    <definedName name="__km193" localSheetId="23">#REF!</definedName>
    <definedName name="__km193" localSheetId="24">#REF!</definedName>
    <definedName name="__km193">#REF!</definedName>
    <definedName name="__km194" localSheetId="22">#REF!</definedName>
    <definedName name="__km194" localSheetId="23">#REF!</definedName>
    <definedName name="__km194" localSheetId="24">#REF!</definedName>
    <definedName name="__km194">#REF!</definedName>
    <definedName name="__km195" localSheetId="22">#REF!</definedName>
    <definedName name="__km195" localSheetId="23">#REF!</definedName>
    <definedName name="__km195" localSheetId="24">#REF!</definedName>
    <definedName name="__km195">#REF!</definedName>
    <definedName name="__km196" localSheetId="22">#REF!</definedName>
    <definedName name="__km196" localSheetId="23">#REF!</definedName>
    <definedName name="__km196" localSheetId="24">#REF!</definedName>
    <definedName name="__km196">#REF!</definedName>
    <definedName name="__km197" localSheetId="22">#REF!</definedName>
    <definedName name="__km197" localSheetId="23">#REF!</definedName>
    <definedName name="__km197" localSheetId="24">#REF!</definedName>
    <definedName name="__km197">#REF!</definedName>
    <definedName name="__km198" localSheetId="22">#REF!</definedName>
    <definedName name="__km198" localSheetId="23">#REF!</definedName>
    <definedName name="__km198" localSheetId="24">#REF!</definedName>
    <definedName name="__km198">#REF!</definedName>
    <definedName name="__lap1" localSheetId="22">#REF!</definedName>
    <definedName name="__lap1" localSheetId="23">#REF!</definedName>
    <definedName name="__lap1" localSheetId="24">#REF!</definedName>
    <definedName name="__lap1">#REF!</definedName>
    <definedName name="__lap2" localSheetId="22">#REF!</definedName>
    <definedName name="__lap2" localSheetId="23">#REF!</definedName>
    <definedName name="__lap2" localSheetId="24">#REF!</definedName>
    <definedName name="__lap2">#REF!</definedName>
    <definedName name="__MAC12" localSheetId="22">#REF!</definedName>
    <definedName name="__MAC12" localSheetId="23">#REF!</definedName>
    <definedName name="__MAC12" localSheetId="24">#REF!</definedName>
    <definedName name="__MAC12">#REF!</definedName>
    <definedName name="__MAC46" localSheetId="22">#REF!</definedName>
    <definedName name="__MAC46" localSheetId="23">#REF!</definedName>
    <definedName name="__MAC46" localSheetId="24">#REF!</definedName>
    <definedName name="__MAC46">#REF!</definedName>
    <definedName name="__NCL100" localSheetId="22">#REF!</definedName>
    <definedName name="__NCL100" localSheetId="23">#REF!</definedName>
    <definedName name="__NCL100" localSheetId="24">#REF!</definedName>
    <definedName name="__NCL100">#REF!</definedName>
    <definedName name="__NCL200" localSheetId="22">#REF!</definedName>
    <definedName name="__NCL200" localSheetId="23">#REF!</definedName>
    <definedName name="__NCL200" localSheetId="24">#REF!</definedName>
    <definedName name="__NCL200">#REF!</definedName>
    <definedName name="__NCL250" localSheetId="22">#REF!</definedName>
    <definedName name="__NCL250" localSheetId="23">#REF!</definedName>
    <definedName name="__NCL250" localSheetId="24">#REF!</definedName>
    <definedName name="__NCL250">#REF!</definedName>
    <definedName name="__NET2" localSheetId="22">#REF!</definedName>
    <definedName name="__NET2" localSheetId="23">#REF!</definedName>
    <definedName name="__NET2" localSheetId="24">#REF!</definedName>
    <definedName name="__NET2">#REF!</definedName>
    <definedName name="__nin190" localSheetId="22">#REF!</definedName>
    <definedName name="__nin190" localSheetId="23">#REF!</definedName>
    <definedName name="__nin190" localSheetId="24">#REF!</definedName>
    <definedName name="__nin190">#REF!</definedName>
    <definedName name="__NSO2" localSheetId="22" hidden="1">{"'Sheet1'!$L$16"}</definedName>
    <definedName name="__NSO2" localSheetId="23" hidden="1">{"'Sheet1'!$L$16"}</definedName>
    <definedName name="__NSO2" localSheetId="24" hidden="1">{"'Sheet1'!$L$16"}</definedName>
    <definedName name="__NSO2" localSheetId="21" hidden="1">{"'Sheet1'!$L$16"}</definedName>
    <definedName name="__NSO2" hidden="1">{"'Sheet1'!$L$16"}</definedName>
    <definedName name="__phi10" localSheetId="22">#REF!</definedName>
    <definedName name="__phi10" localSheetId="23">#REF!</definedName>
    <definedName name="__phi10" localSheetId="24">#REF!</definedName>
    <definedName name="__phi10">#REF!</definedName>
    <definedName name="__phi12" localSheetId="22">#REF!</definedName>
    <definedName name="__phi12" localSheetId="23">#REF!</definedName>
    <definedName name="__phi12" localSheetId="24">#REF!</definedName>
    <definedName name="__phi12">#REF!</definedName>
    <definedName name="__phi14" localSheetId="22">#REF!</definedName>
    <definedName name="__phi14" localSheetId="23">#REF!</definedName>
    <definedName name="__phi14" localSheetId="24">#REF!</definedName>
    <definedName name="__phi14">#REF!</definedName>
    <definedName name="__phi16" localSheetId="22">#REF!</definedName>
    <definedName name="__phi16" localSheetId="23">#REF!</definedName>
    <definedName name="__phi16" localSheetId="24">#REF!</definedName>
    <definedName name="__phi16">#REF!</definedName>
    <definedName name="__phi18" localSheetId="22">#REF!</definedName>
    <definedName name="__phi18" localSheetId="23">#REF!</definedName>
    <definedName name="__phi18" localSheetId="24">#REF!</definedName>
    <definedName name="__phi18">#REF!</definedName>
    <definedName name="__phi20" localSheetId="22">#REF!</definedName>
    <definedName name="__phi20" localSheetId="23">#REF!</definedName>
    <definedName name="__phi20" localSheetId="24">#REF!</definedName>
    <definedName name="__phi20">#REF!</definedName>
    <definedName name="__phi22" localSheetId="22">#REF!</definedName>
    <definedName name="__phi22" localSheetId="23">#REF!</definedName>
    <definedName name="__phi22" localSheetId="24">#REF!</definedName>
    <definedName name="__phi22">#REF!</definedName>
    <definedName name="__phi25" localSheetId="22">#REF!</definedName>
    <definedName name="__phi25" localSheetId="23">#REF!</definedName>
    <definedName name="__phi25" localSheetId="24">#REF!</definedName>
    <definedName name="__phi25">#REF!</definedName>
    <definedName name="__phi28" localSheetId="22">#REF!</definedName>
    <definedName name="__phi28" localSheetId="23">#REF!</definedName>
    <definedName name="__phi28" localSheetId="24">#REF!</definedName>
    <definedName name="__phi28">#REF!</definedName>
    <definedName name="__phi6" localSheetId="22">#REF!</definedName>
    <definedName name="__phi6" localSheetId="23">#REF!</definedName>
    <definedName name="__phi6" localSheetId="24">#REF!</definedName>
    <definedName name="__phi6">#REF!</definedName>
    <definedName name="__phi8" localSheetId="22">#REF!</definedName>
    <definedName name="__phi8" localSheetId="23">#REF!</definedName>
    <definedName name="__phi8" localSheetId="24">#REF!</definedName>
    <definedName name="__phi8">#REF!</definedName>
    <definedName name="__PL1242" localSheetId="22">#REF!</definedName>
    <definedName name="__PL1242" localSheetId="23">#REF!</definedName>
    <definedName name="__PL1242" localSheetId="24">#REF!</definedName>
    <definedName name="__PL1242">#REF!</definedName>
    <definedName name="__sat10" localSheetId="22">#REF!</definedName>
    <definedName name="__sat10" localSheetId="23">#REF!</definedName>
    <definedName name="__sat10" localSheetId="24">#REF!</definedName>
    <definedName name="__sat10">#REF!</definedName>
    <definedName name="__sat14" localSheetId="22">#REF!</definedName>
    <definedName name="__sat14" localSheetId="23">#REF!</definedName>
    <definedName name="__sat14" localSheetId="24">#REF!</definedName>
    <definedName name="__sat14">#REF!</definedName>
    <definedName name="__sat16" localSheetId="22">#REF!</definedName>
    <definedName name="__sat16" localSheetId="23">#REF!</definedName>
    <definedName name="__sat16" localSheetId="24">#REF!</definedName>
    <definedName name="__sat16">#REF!</definedName>
    <definedName name="__sat20" localSheetId="22">#REF!</definedName>
    <definedName name="__sat20" localSheetId="23">#REF!</definedName>
    <definedName name="__sat20" localSheetId="24">#REF!</definedName>
    <definedName name="__sat20">#REF!</definedName>
    <definedName name="__sat8" localSheetId="22">#REF!</definedName>
    <definedName name="__sat8" localSheetId="23">#REF!</definedName>
    <definedName name="__sat8" localSheetId="24">#REF!</definedName>
    <definedName name="__sat8">#REF!</definedName>
    <definedName name="__sc1" localSheetId="22">#REF!</definedName>
    <definedName name="__sc1" localSheetId="23">#REF!</definedName>
    <definedName name="__sc1" localSheetId="24">#REF!</definedName>
    <definedName name="__sc1">#REF!</definedName>
    <definedName name="__SC2" localSheetId="22">#REF!</definedName>
    <definedName name="__SC2" localSheetId="23">#REF!</definedName>
    <definedName name="__SC2" localSheetId="24">#REF!</definedName>
    <definedName name="__SC2">#REF!</definedName>
    <definedName name="__sc3" localSheetId="22">#REF!</definedName>
    <definedName name="__sc3" localSheetId="23">#REF!</definedName>
    <definedName name="__sc3" localSheetId="24">#REF!</definedName>
    <definedName name="__sc3">#REF!</definedName>
    <definedName name="__slg1" localSheetId="22">#REF!</definedName>
    <definedName name="__slg1" localSheetId="23">#REF!</definedName>
    <definedName name="__slg1" localSheetId="24">#REF!</definedName>
    <definedName name="__slg1">#REF!</definedName>
    <definedName name="__slg2" localSheetId="22">#REF!</definedName>
    <definedName name="__slg2" localSheetId="23">#REF!</definedName>
    <definedName name="__slg2" localSheetId="24">#REF!</definedName>
    <definedName name="__slg2">#REF!</definedName>
    <definedName name="__slg3" localSheetId="22">#REF!</definedName>
    <definedName name="__slg3" localSheetId="23">#REF!</definedName>
    <definedName name="__slg3" localSheetId="24">#REF!</definedName>
    <definedName name="__slg3">#REF!</definedName>
    <definedName name="__slg4" localSheetId="22">#REF!</definedName>
    <definedName name="__slg4" localSheetId="23">#REF!</definedName>
    <definedName name="__slg4" localSheetId="24">#REF!</definedName>
    <definedName name="__slg4">#REF!</definedName>
    <definedName name="__slg5" localSheetId="22">#REF!</definedName>
    <definedName name="__slg5" localSheetId="23">#REF!</definedName>
    <definedName name="__slg5" localSheetId="24">#REF!</definedName>
    <definedName name="__slg5">#REF!</definedName>
    <definedName name="__slg6" localSheetId="22">#REF!</definedName>
    <definedName name="__slg6" localSheetId="23">#REF!</definedName>
    <definedName name="__slg6" localSheetId="24">#REF!</definedName>
    <definedName name="__slg6">#REF!</definedName>
    <definedName name="__SN3" localSheetId="22">#REF!</definedName>
    <definedName name="__SN3" localSheetId="23">#REF!</definedName>
    <definedName name="__SN3" localSheetId="24">#REF!</definedName>
    <definedName name="__SN3">#REF!</definedName>
    <definedName name="__sua20" localSheetId="22">#REF!</definedName>
    <definedName name="__sua20" localSheetId="23">#REF!</definedName>
    <definedName name="__sua20" localSheetId="24">#REF!</definedName>
    <definedName name="__sua20">#REF!</definedName>
    <definedName name="__sua30" localSheetId="22">#REF!</definedName>
    <definedName name="__sua30" localSheetId="23">#REF!</definedName>
    <definedName name="__sua30" localSheetId="24">#REF!</definedName>
    <definedName name="__sua30">#REF!</definedName>
    <definedName name="__TB1" localSheetId="22">#REF!</definedName>
    <definedName name="__TB1" localSheetId="23">#REF!</definedName>
    <definedName name="__TB1" localSheetId="24">#REF!</definedName>
    <definedName name="__TB1">#REF!</definedName>
    <definedName name="__TH1" localSheetId="22">#REF!</definedName>
    <definedName name="__TH1" localSheetId="23">#REF!</definedName>
    <definedName name="__TH1" localSheetId="24">#REF!</definedName>
    <definedName name="__TH1">#REF!</definedName>
    <definedName name="__TH2" localSheetId="22">#REF!</definedName>
    <definedName name="__TH2" localSheetId="23">#REF!</definedName>
    <definedName name="__TH2" localSheetId="24">#REF!</definedName>
    <definedName name="__TH2">#REF!</definedName>
    <definedName name="__TH3" localSheetId="22">#REF!</definedName>
    <definedName name="__TH3" localSheetId="23">#REF!</definedName>
    <definedName name="__TH3" localSheetId="24">#REF!</definedName>
    <definedName name="__TH3">#REF!</definedName>
    <definedName name="__TL1" localSheetId="22">#REF!</definedName>
    <definedName name="__TL1" localSheetId="23">#REF!</definedName>
    <definedName name="__TL1" localSheetId="24">#REF!</definedName>
    <definedName name="__TL1">#REF!</definedName>
    <definedName name="__TL2" localSheetId="22">#REF!</definedName>
    <definedName name="__TL2" localSheetId="23">#REF!</definedName>
    <definedName name="__TL2" localSheetId="24">#REF!</definedName>
    <definedName name="__TL2">#REF!</definedName>
    <definedName name="__TL3" localSheetId="22">#REF!</definedName>
    <definedName name="__TL3" localSheetId="23">#REF!</definedName>
    <definedName name="__TL3" localSheetId="24">#REF!</definedName>
    <definedName name="__TL3">#REF!</definedName>
    <definedName name="__TLA120" localSheetId="22">#REF!</definedName>
    <definedName name="__TLA120" localSheetId="23">#REF!</definedName>
    <definedName name="__TLA120" localSheetId="24">#REF!</definedName>
    <definedName name="__TLA120">#REF!</definedName>
    <definedName name="__TLA35" localSheetId="22">#REF!</definedName>
    <definedName name="__TLA35" localSheetId="23">#REF!</definedName>
    <definedName name="__TLA35" localSheetId="24">#REF!</definedName>
    <definedName name="__TLA35">#REF!</definedName>
    <definedName name="__TLA50" localSheetId="22">#REF!</definedName>
    <definedName name="__TLA50" localSheetId="23">#REF!</definedName>
    <definedName name="__TLA50" localSheetId="24">#REF!</definedName>
    <definedName name="__TLA50">#REF!</definedName>
    <definedName name="__TLA70" localSheetId="22">#REF!</definedName>
    <definedName name="__TLA70" localSheetId="23">#REF!</definedName>
    <definedName name="__TLA70" localSheetId="24">#REF!</definedName>
    <definedName name="__TLA70">#REF!</definedName>
    <definedName name="__TLA95" localSheetId="22">#REF!</definedName>
    <definedName name="__TLA95" localSheetId="23">#REF!</definedName>
    <definedName name="__TLA95" localSheetId="24">#REF!</definedName>
    <definedName name="__TLA95">#REF!</definedName>
    <definedName name="__vc1" localSheetId="22">#REF!</definedName>
    <definedName name="__vc1" localSheetId="23">#REF!</definedName>
    <definedName name="__vc1" localSheetId="24">#REF!</definedName>
    <definedName name="__vc1">#REF!</definedName>
    <definedName name="__vc2" localSheetId="22">#REF!</definedName>
    <definedName name="__vc2" localSheetId="23">#REF!</definedName>
    <definedName name="__vc2" localSheetId="24">#REF!</definedName>
    <definedName name="__vc2">#REF!</definedName>
    <definedName name="__vc3" localSheetId="22">#REF!</definedName>
    <definedName name="__vc3" localSheetId="23">#REF!</definedName>
    <definedName name="__vc3" localSheetId="24">#REF!</definedName>
    <definedName name="__vc3">#REF!</definedName>
    <definedName name="__VL100" localSheetId="22">#REF!</definedName>
    <definedName name="__VL100" localSheetId="23">#REF!</definedName>
    <definedName name="__VL100" localSheetId="24">#REF!</definedName>
    <definedName name="__VL100">#REF!</definedName>
    <definedName name="__vl2" localSheetId="22" hidden="1">{"'Sheet1'!$L$16"}</definedName>
    <definedName name="__vl2" localSheetId="23" hidden="1">{"'Sheet1'!$L$16"}</definedName>
    <definedName name="__vl2" localSheetId="24" hidden="1">{"'Sheet1'!$L$16"}</definedName>
    <definedName name="__vl2" localSheetId="21" hidden="1">{"'Sheet1'!$L$16"}</definedName>
    <definedName name="__vl2" hidden="1">{"'Sheet1'!$L$16"}</definedName>
    <definedName name="__VL250" localSheetId="22">#REF!</definedName>
    <definedName name="__VL250" localSheetId="23">#REF!</definedName>
    <definedName name="__VL250" localSheetId="24">#REF!</definedName>
    <definedName name="__VL250">#REF!</definedName>
    <definedName name="_1">#N/A</definedName>
    <definedName name="_1000A01">#N/A</definedName>
    <definedName name="_2">#N/A</definedName>
    <definedName name="_40x4">5100</definedName>
    <definedName name="_boi1" localSheetId="22">#REF!</definedName>
    <definedName name="_boi1" localSheetId="23">#REF!</definedName>
    <definedName name="_boi1" localSheetId="24">#REF!</definedName>
    <definedName name="_boi1" localSheetId="21">#REF!</definedName>
    <definedName name="_boi1">#REF!</definedName>
    <definedName name="_boi2" localSheetId="22">#REF!</definedName>
    <definedName name="_boi2" localSheetId="23">#REF!</definedName>
    <definedName name="_boi2" localSheetId="24">#REF!</definedName>
    <definedName name="_boi2" localSheetId="21">#REF!</definedName>
    <definedName name="_boi2">#REF!</definedName>
    <definedName name="_boi3" localSheetId="22">#REF!</definedName>
    <definedName name="_boi3" localSheetId="23">#REF!</definedName>
    <definedName name="_boi3" localSheetId="24">#REF!</definedName>
    <definedName name="_boi3" localSheetId="21">#REF!</definedName>
    <definedName name="_boi3">#REF!</definedName>
    <definedName name="_boi4" localSheetId="22">#REF!</definedName>
    <definedName name="_boi4" localSheetId="23">#REF!</definedName>
    <definedName name="_boi4" localSheetId="24">#REF!</definedName>
    <definedName name="_boi4">#REF!</definedName>
    <definedName name="_BTM250" localSheetId="22">#REF!</definedName>
    <definedName name="_BTM250" localSheetId="23">#REF!</definedName>
    <definedName name="_BTM250" localSheetId="24">#REF!</definedName>
    <definedName name="_BTM250">#REF!</definedName>
    <definedName name="_btM300" localSheetId="22">#REF!</definedName>
    <definedName name="_btM300" localSheetId="23">#REF!</definedName>
    <definedName name="_btM300" localSheetId="24">#REF!</definedName>
    <definedName name="_btM300">#REF!</definedName>
    <definedName name="_cao1" localSheetId="22">#REF!</definedName>
    <definedName name="_cao1" localSheetId="23">#REF!</definedName>
    <definedName name="_cao1" localSheetId="24">#REF!</definedName>
    <definedName name="_cao1">#REF!</definedName>
    <definedName name="_cao2" localSheetId="22">#REF!</definedName>
    <definedName name="_cao2" localSheetId="23">#REF!</definedName>
    <definedName name="_cao2" localSheetId="24">#REF!</definedName>
    <definedName name="_cao2">#REF!</definedName>
    <definedName name="_cao3" localSheetId="22">#REF!</definedName>
    <definedName name="_cao3" localSheetId="23">#REF!</definedName>
    <definedName name="_cao3" localSheetId="24">#REF!</definedName>
    <definedName name="_cao3">#REF!</definedName>
    <definedName name="_cao4" localSheetId="22">#REF!</definedName>
    <definedName name="_cao4" localSheetId="23">#REF!</definedName>
    <definedName name="_cao4" localSheetId="24">#REF!</definedName>
    <definedName name="_cao4">#REF!</definedName>
    <definedName name="_cao5" localSheetId="22">#REF!</definedName>
    <definedName name="_cao5" localSheetId="23">#REF!</definedName>
    <definedName name="_cao5" localSheetId="24">#REF!</definedName>
    <definedName name="_cao5">#REF!</definedName>
    <definedName name="_cao6" localSheetId="22">#REF!</definedName>
    <definedName name="_cao6" localSheetId="23">#REF!</definedName>
    <definedName name="_cao6" localSheetId="24">#REF!</definedName>
    <definedName name="_cao6">#REF!</definedName>
    <definedName name="_CON1" localSheetId="22">#REF!</definedName>
    <definedName name="_CON1" localSheetId="23">#REF!</definedName>
    <definedName name="_CON1" localSheetId="24">#REF!</definedName>
    <definedName name="_CON1">#REF!</definedName>
    <definedName name="_CON2" localSheetId="22">#REF!</definedName>
    <definedName name="_CON2" localSheetId="23">#REF!</definedName>
    <definedName name="_CON2" localSheetId="24">#REF!</definedName>
    <definedName name="_CON2">#REF!</definedName>
    <definedName name="_dai1" localSheetId="22">#REF!</definedName>
    <definedName name="_dai1" localSheetId="23">#REF!</definedName>
    <definedName name="_dai1" localSheetId="24">#REF!</definedName>
    <definedName name="_dai1">#REF!</definedName>
    <definedName name="_dai2" localSheetId="22">#REF!</definedName>
    <definedName name="_dai2" localSheetId="23">#REF!</definedName>
    <definedName name="_dai2" localSheetId="24">#REF!</definedName>
    <definedName name="_dai2">#REF!</definedName>
    <definedName name="_dai3" localSheetId="22">#REF!</definedName>
    <definedName name="_dai3" localSheetId="23">#REF!</definedName>
    <definedName name="_dai3" localSheetId="24">#REF!</definedName>
    <definedName name="_dai3">#REF!</definedName>
    <definedName name="_dai4" localSheetId="22">#REF!</definedName>
    <definedName name="_dai4" localSheetId="23">#REF!</definedName>
    <definedName name="_dai4" localSheetId="24">#REF!</definedName>
    <definedName name="_dai4">#REF!</definedName>
    <definedName name="_dai5" localSheetId="22">#REF!</definedName>
    <definedName name="_dai5" localSheetId="23">#REF!</definedName>
    <definedName name="_dai5" localSheetId="24">#REF!</definedName>
    <definedName name="_dai5">#REF!</definedName>
    <definedName name="_dai6" localSheetId="22">#REF!</definedName>
    <definedName name="_dai6" localSheetId="23">#REF!</definedName>
    <definedName name="_dai6" localSheetId="24">#REF!</definedName>
    <definedName name="_dai6">#REF!</definedName>
    <definedName name="_dan1" localSheetId="22">#REF!</definedName>
    <definedName name="_dan1" localSheetId="23">#REF!</definedName>
    <definedName name="_dan1" localSheetId="24">#REF!</definedName>
    <definedName name="_dan1">#REF!</definedName>
    <definedName name="_dan2" localSheetId="22">#REF!</definedName>
    <definedName name="_dan2" localSheetId="23">#REF!</definedName>
    <definedName name="_dan2" localSheetId="24">#REF!</definedName>
    <definedName name="_dan2">#REF!</definedName>
    <definedName name="_dao1" localSheetId="22">#REF!</definedName>
    <definedName name="_dao1" localSheetId="23">#REF!</definedName>
    <definedName name="_dao1" localSheetId="24">#REF!</definedName>
    <definedName name="_dao1">#REF!</definedName>
    <definedName name="_dbu1" localSheetId="22">#REF!</definedName>
    <definedName name="_dbu1" localSheetId="23">#REF!</definedName>
    <definedName name="_dbu1" localSheetId="24">#REF!</definedName>
    <definedName name="_dbu1">#REF!</definedName>
    <definedName name="_dbu2" localSheetId="22">#REF!</definedName>
    <definedName name="_dbu2" localSheetId="23">#REF!</definedName>
    <definedName name="_dbu2" localSheetId="24">#REF!</definedName>
    <definedName name="_dbu2">#REF!</definedName>
    <definedName name="_ddn400" localSheetId="22">#REF!</definedName>
    <definedName name="_ddn400" localSheetId="23">#REF!</definedName>
    <definedName name="_ddn400" localSheetId="24">#REF!</definedName>
    <definedName name="_ddn400">#REF!</definedName>
    <definedName name="_ddn600" localSheetId="22">#REF!</definedName>
    <definedName name="_ddn600" localSheetId="23">#REF!</definedName>
    <definedName name="_ddn600" localSheetId="24">#REF!</definedName>
    <definedName name="_ddn600">#REF!</definedName>
    <definedName name="_Fill" localSheetId="22" hidden="1">#REF!</definedName>
    <definedName name="_Fill" localSheetId="23" hidden="1">#REF!</definedName>
    <definedName name="_Fill" localSheetId="24" hidden="1">#REF!</definedName>
    <definedName name="_Fill" hidden="1">#REF!</definedName>
    <definedName name="_xlnm._FilterDatabase" localSheetId="20" hidden="1">'BS I.18'!$A$6:$O$27</definedName>
    <definedName name="_xlnm._FilterDatabase" localSheetId="5" hidden="1">'PL I.03'!$A$5:$E$45</definedName>
    <definedName name="_xlnm._FilterDatabase" localSheetId="7" hidden="1">'PL I.05'!$A$5:$D$29</definedName>
    <definedName name="_xlnm._FilterDatabase" localSheetId="8" hidden="1">'PL I.06'!$A$5:$D$44</definedName>
    <definedName name="_xlnm._FilterDatabase" localSheetId="9" hidden="1">'PL I.07'!$A$5:$D$56</definedName>
    <definedName name="_xlnm._FilterDatabase" localSheetId="10" hidden="1">'PL I.08'!$A$5:$D$34</definedName>
    <definedName name="_xlnm._FilterDatabase" localSheetId="11" hidden="1">'PL I.09'!$A$5:$D$24</definedName>
    <definedName name="_xlnm._FilterDatabase" localSheetId="12" hidden="1">'PL I.10'!$A$5:$D$18</definedName>
    <definedName name="_xlnm._FilterDatabase" localSheetId="14" hidden="1">'PL I.12'!$A$5:$D$64</definedName>
    <definedName name="_xlnm._FilterDatabase" localSheetId="15" hidden="1">'PL I.13'!$A$6:$G$41</definedName>
    <definedName name="_xlnm._FilterDatabase" localSheetId="16" hidden="1">'PL I.14'!$A$5:$E$32</definedName>
    <definedName name="_xlnm._FilterDatabase" localSheetId="17" hidden="1">'PL I.15'!$A$5:$E$45</definedName>
    <definedName name="_xlnm._FilterDatabase" localSheetId="18" hidden="1">'PL I.16'!$A$6:$J$55</definedName>
    <definedName name="_xlnm._FilterDatabase" localSheetId="19" hidden="1">'PL I.17'!$A$5:$D$5</definedName>
    <definedName name="_gon4" localSheetId="22">#REF!</definedName>
    <definedName name="_gon4" localSheetId="23">#REF!</definedName>
    <definedName name="_gon4" localSheetId="24">#REF!</definedName>
    <definedName name="_gon4" localSheetId="21">#REF!</definedName>
    <definedName name="_gon4">#REF!</definedName>
    <definedName name="_Key1" localSheetId="22" hidden="1">#REF!</definedName>
    <definedName name="_Key1" localSheetId="23" hidden="1">#REF!</definedName>
    <definedName name="_Key1" localSheetId="24" hidden="1">#REF!</definedName>
    <definedName name="_Key1" localSheetId="21" hidden="1">#REF!</definedName>
    <definedName name="_Key1" hidden="1">#REF!</definedName>
    <definedName name="_Key2" localSheetId="22" hidden="1">#REF!</definedName>
    <definedName name="_Key2" localSheetId="23" hidden="1">#REF!</definedName>
    <definedName name="_Key2" localSheetId="24" hidden="1">#REF!</definedName>
    <definedName name="_Key2" localSheetId="21" hidden="1">#REF!</definedName>
    <definedName name="_Key2" hidden="1">#REF!</definedName>
    <definedName name="_km190" localSheetId="22">#REF!</definedName>
    <definedName name="_km190" localSheetId="23">#REF!</definedName>
    <definedName name="_km190" localSheetId="24">#REF!</definedName>
    <definedName name="_km190">#REF!</definedName>
    <definedName name="_km191" localSheetId="22">#REF!</definedName>
    <definedName name="_km191" localSheetId="23">#REF!</definedName>
    <definedName name="_km191" localSheetId="24">#REF!</definedName>
    <definedName name="_km191">#REF!</definedName>
    <definedName name="_km192" localSheetId="22">#REF!</definedName>
    <definedName name="_km192" localSheetId="23">#REF!</definedName>
    <definedName name="_km192" localSheetId="24">#REF!</definedName>
    <definedName name="_km192">#REF!</definedName>
    <definedName name="_lap1" localSheetId="22">#REF!</definedName>
    <definedName name="_lap1" localSheetId="23">#REF!</definedName>
    <definedName name="_lap1" localSheetId="24">#REF!</definedName>
    <definedName name="_lap1">#REF!</definedName>
    <definedName name="_lap2" localSheetId="22">#REF!</definedName>
    <definedName name="_lap2" localSheetId="23">#REF!</definedName>
    <definedName name="_lap2" localSheetId="24">#REF!</definedName>
    <definedName name="_lap2">#REF!</definedName>
    <definedName name="_MAC12" localSheetId="22">#REF!</definedName>
    <definedName name="_MAC12" localSheetId="23">#REF!</definedName>
    <definedName name="_MAC12" localSheetId="24">#REF!</definedName>
    <definedName name="_MAC12">#REF!</definedName>
    <definedName name="_MAC46" localSheetId="22">#REF!</definedName>
    <definedName name="_MAC46" localSheetId="23">#REF!</definedName>
    <definedName name="_MAC46" localSheetId="24">#REF!</definedName>
    <definedName name="_MAC46">#REF!</definedName>
    <definedName name="_NET2" localSheetId="22">#REF!</definedName>
    <definedName name="_NET2" localSheetId="23">#REF!</definedName>
    <definedName name="_NET2" localSheetId="24">#REF!</definedName>
    <definedName name="_NET2">#REF!</definedName>
    <definedName name="_NSO2" localSheetId="22" hidden="1">{"'Sheet1'!$L$16"}</definedName>
    <definedName name="_NSO2" localSheetId="23" hidden="1">{"'Sheet1'!$L$16"}</definedName>
    <definedName name="_NSO2" localSheetId="24" hidden="1">{"'Sheet1'!$L$16"}</definedName>
    <definedName name="_NSO2" localSheetId="21" hidden="1">{"'Sheet1'!$L$16"}</definedName>
    <definedName name="_NSO2" hidden="1">{"'Sheet1'!$L$16"}</definedName>
    <definedName name="_Order1" hidden="1">255</definedName>
    <definedName name="_Order2" hidden="1">255</definedName>
    <definedName name="_phi10" localSheetId="22">#REF!</definedName>
    <definedName name="_phi10" localSheetId="23">#REF!</definedName>
    <definedName name="_phi10" localSheetId="24">#REF!</definedName>
    <definedName name="_phi10" localSheetId="21">#REF!</definedName>
    <definedName name="_phi10">#REF!</definedName>
    <definedName name="_phi12" localSheetId="22">#REF!</definedName>
    <definedName name="_phi12" localSheetId="23">#REF!</definedName>
    <definedName name="_phi12" localSheetId="24">#REF!</definedName>
    <definedName name="_phi12" localSheetId="21">#REF!</definedName>
    <definedName name="_phi12">#REF!</definedName>
    <definedName name="_phi14" localSheetId="22">#REF!</definedName>
    <definedName name="_phi14" localSheetId="23">#REF!</definedName>
    <definedName name="_phi14" localSheetId="24">#REF!</definedName>
    <definedName name="_phi14">#REF!</definedName>
    <definedName name="_phi16" localSheetId="22">#REF!</definedName>
    <definedName name="_phi16" localSheetId="23">#REF!</definedName>
    <definedName name="_phi16" localSheetId="24">#REF!</definedName>
    <definedName name="_phi16">#REF!</definedName>
    <definedName name="_phi18" localSheetId="22">#REF!</definedName>
    <definedName name="_phi18" localSheetId="23">#REF!</definedName>
    <definedName name="_phi18" localSheetId="24">#REF!</definedName>
    <definedName name="_phi18">#REF!</definedName>
    <definedName name="_phi20" localSheetId="22">#REF!</definedName>
    <definedName name="_phi20" localSheetId="23">#REF!</definedName>
    <definedName name="_phi20" localSheetId="24">#REF!</definedName>
    <definedName name="_phi20">#REF!</definedName>
    <definedName name="_phi22" localSheetId="22">#REF!</definedName>
    <definedName name="_phi22" localSheetId="23">#REF!</definedName>
    <definedName name="_phi22" localSheetId="24">#REF!</definedName>
    <definedName name="_phi22">#REF!</definedName>
    <definedName name="_phi25" localSheetId="22">#REF!</definedName>
    <definedName name="_phi25" localSheetId="23">#REF!</definedName>
    <definedName name="_phi25" localSheetId="24">#REF!</definedName>
    <definedName name="_phi25">#REF!</definedName>
    <definedName name="_phi28" localSheetId="22">#REF!</definedName>
    <definedName name="_phi28" localSheetId="23">#REF!</definedName>
    <definedName name="_phi28" localSheetId="24">#REF!</definedName>
    <definedName name="_phi28">#REF!</definedName>
    <definedName name="_phi6" localSheetId="22">#REF!</definedName>
    <definedName name="_phi6" localSheetId="23">#REF!</definedName>
    <definedName name="_phi6" localSheetId="24">#REF!</definedName>
    <definedName name="_phi6">#REF!</definedName>
    <definedName name="_phi8" localSheetId="22">#REF!</definedName>
    <definedName name="_phi8" localSheetId="23">#REF!</definedName>
    <definedName name="_phi8" localSheetId="24">#REF!</definedName>
    <definedName name="_phi8">#REF!</definedName>
    <definedName name="_PL1242" localSheetId="22">#REF!</definedName>
    <definedName name="_PL1242" localSheetId="23">#REF!</definedName>
    <definedName name="_PL1242" localSheetId="24">#REF!</definedName>
    <definedName name="_PL1242" localSheetId="21">#REF!</definedName>
    <definedName name="_PL1242">#REF!</definedName>
    <definedName name="_sat10" localSheetId="22">#REF!</definedName>
    <definedName name="_sat10" localSheetId="23">#REF!</definedName>
    <definedName name="_sat10" localSheetId="24">#REF!</definedName>
    <definedName name="_sat10">#REF!</definedName>
    <definedName name="_sat14" localSheetId="22">#REF!</definedName>
    <definedName name="_sat14" localSheetId="23">#REF!</definedName>
    <definedName name="_sat14" localSheetId="24">#REF!</definedName>
    <definedName name="_sat14">#REF!</definedName>
    <definedName name="_sat16" localSheetId="22">#REF!</definedName>
    <definedName name="_sat16" localSheetId="23">#REF!</definedName>
    <definedName name="_sat16" localSheetId="24">#REF!</definedName>
    <definedName name="_sat16">#REF!</definedName>
    <definedName name="_sat20" localSheetId="22">#REF!</definedName>
    <definedName name="_sat20" localSheetId="23">#REF!</definedName>
    <definedName name="_sat20" localSheetId="24">#REF!</definedName>
    <definedName name="_sat20">#REF!</definedName>
    <definedName name="_sat8" localSheetId="22">#REF!</definedName>
    <definedName name="_sat8" localSheetId="23">#REF!</definedName>
    <definedName name="_sat8" localSheetId="24">#REF!</definedName>
    <definedName name="_sat8">#REF!</definedName>
    <definedName name="_sc1" localSheetId="22">#REF!</definedName>
    <definedName name="_sc1" localSheetId="23">#REF!</definedName>
    <definedName name="_sc1" localSheetId="24">#REF!</definedName>
    <definedName name="_sc1">#REF!</definedName>
    <definedName name="_SC2" localSheetId="22">#REF!</definedName>
    <definedName name="_SC2" localSheetId="23">#REF!</definedName>
    <definedName name="_SC2" localSheetId="24">#REF!</definedName>
    <definedName name="_SC2">#REF!</definedName>
    <definedName name="_sc3" localSheetId="22">#REF!</definedName>
    <definedName name="_sc3" localSheetId="23">#REF!</definedName>
    <definedName name="_sc3" localSheetId="24">#REF!</definedName>
    <definedName name="_sc3">#REF!</definedName>
    <definedName name="_slg1" localSheetId="22">#REF!</definedName>
    <definedName name="_slg1" localSheetId="23">#REF!</definedName>
    <definedName name="_slg1" localSheetId="24">#REF!</definedName>
    <definedName name="_slg1">#REF!</definedName>
    <definedName name="_slg2" localSheetId="22">#REF!</definedName>
    <definedName name="_slg2" localSheetId="23">#REF!</definedName>
    <definedName name="_slg2" localSheetId="24">#REF!</definedName>
    <definedName name="_slg2">#REF!</definedName>
    <definedName name="_slg3" localSheetId="22">#REF!</definedName>
    <definedName name="_slg3" localSheetId="23">#REF!</definedName>
    <definedName name="_slg3" localSheetId="24">#REF!</definedName>
    <definedName name="_slg3">#REF!</definedName>
    <definedName name="_slg4" localSheetId="22">#REF!</definedName>
    <definedName name="_slg4" localSheetId="23">#REF!</definedName>
    <definedName name="_slg4" localSheetId="24">#REF!</definedName>
    <definedName name="_slg4">#REF!</definedName>
    <definedName name="_slg5" localSheetId="22">#REF!</definedName>
    <definedName name="_slg5" localSheetId="23">#REF!</definedName>
    <definedName name="_slg5" localSheetId="24">#REF!</definedName>
    <definedName name="_slg5">#REF!</definedName>
    <definedName name="_slg6" localSheetId="22">#REF!</definedName>
    <definedName name="_slg6" localSheetId="23">#REF!</definedName>
    <definedName name="_slg6" localSheetId="24">#REF!</definedName>
    <definedName name="_slg6">#REF!</definedName>
    <definedName name="_Sort" localSheetId="22" hidden="1">#REF!</definedName>
    <definedName name="_Sort" localSheetId="23" hidden="1">#REF!</definedName>
    <definedName name="_Sort" localSheetId="24" hidden="1">#REF!</definedName>
    <definedName name="_Sort" hidden="1">#REF!</definedName>
    <definedName name="_TH1" localSheetId="22">#REF!</definedName>
    <definedName name="_TH1" localSheetId="23">#REF!</definedName>
    <definedName name="_TH1" localSheetId="24">#REF!</definedName>
    <definedName name="_TH1">#REF!</definedName>
    <definedName name="_TH2" localSheetId="22">#REF!</definedName>
    <definedName name="_TH2" localSheetId="23">#REF!</definedName>
    <definedName name="_TH2" localSheetId="24">#REF!</definedName>
    <definedName name="_TH2">#REF!</definedName>
    <definedName name="_TH3" localSheetId="22">#REF!</definedName>
    <definedName name="_TH3" localSheetId="23">#REF!</definedName>
    <definedName name="_TH3" localSheetId="24">#REF!</definedName>
    <definedName name="_TH3">#REF!</definedName>
    <definedName name="_TL1" localSheetId="22">#REF!</definedName>
    <definedName name="_TL1" localSheetId="23">#REF!</definedName>
    <definedName name="_TL1" localSheetId="24">#REF!</definedName>
    <definedName name="_TL1">#REF!</definedName>
    <definedName name="_TL2" localSheetId="22">#REF!</definedName>
    <definedName name="_TL2" localSheetId="23">#REF!</definedName>
    <definedName name="_TL2" localSheetId="24">#REF!</definedName>
    <definedName name="_TL2">#REF!</definedName>
    <definedName name="_TLA120" localSheetId="22">#REF!</definedName>
    <definedName name="_TLA120" localSheetId="23">#REF!</definedName>
    <definedName name="_TLA120" localSheetId="24">#REF!</definedName>
    <definedName name="_TLA120">#REF!</definedName>
    <definedName name="_TLA35" localSheetId="22">#REF!</definedName>
    <definedName name="_TLA35" localSheetId="23">#REF!</definedName>
    <definedName name="_TLA35" localSheetId="24">#REF!</definedName>
    <definedName name="_TLA35">#REF!</definedName>
    <definedName name="_TLA50" localSheetId="22">#REF!</definedName>
    <definedName name="_TLA50" localSheetId="23">#REF!</definedName>
    <definedName name="_TLA50" localSheetId="24">#REF!</definedName>
    <definedName name="_TLA50">#REF!</definedName>
    <definedName name="_TLA70" localSheetId="22">#REF!</definedName>
    <definedName name="_TLA70" localSheetId="23">#REF!</definedName>
    <definedName name="_TLA70" localSheetId="24">#REF!</definedName>
    <definedName name="_TLA70">#REF!</definedName>
    <definedName name="_TLA95" localSheetId="22">#REF!</definedName>
    <definedName name="_TLA95" localSheetId="23">#REF!</definedName>
    <definedName name="_TLA95" localSheetId="24">#REF!</definedName>
    <definedName name="_TLA95">#REF!</definedName>
    <definedName name="_vc1" localSheetId="22">#REF!</definedName>
    <definedName name="_vc1" localSheetId="23">#REF!</definedName>
    <definedName name="_vc1" localSheetId="24">#REF!</definedName>
    <definedName name="_vc1">#REF!</definedName>
    <definedName name="_vc2" localSheetId="22">#REF!</definedName>
    <definedName name="_vc2" localSheetId="23">#REF!</definedName>
    <definedName name="_vc2" localSheetId="24">#REF!</definedName>
    <definedName name="_vc2">#REF!</definedName>
    <definedName name="_vc3" localSheetId="22">#REF!</definedName>
    <definedName name="_vc3" localSheetId="23">#REF!</definedName>
    <definedName name="_vc3" localSheetId="24">#REF!</definedName>
    <definedName name="_vc3">#REF!</definedName>
    <definedName name="_vl2" localSheetId="22" hidden="1">{"'Sheet1'!$L$16"}</definedName>
    <definedName name="_vl2" localSheetId="23" hidden="1">{"'Sheet1'!$L$16"}</definedName>
    <definedName name="_vl2" localSheetId="24" hidden="1">{"'Sheet1'!$L$16"}</definedName>
    <definedName name="_vl2" localSheetId="21" hidden="1">{"'Sheet1'!$L$16"}</definedName>
    <definedName name="_vl2"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22">#REF!</definedName>
    <definedName name="A120_" localSheetId="23">#REF!</definedName>
    <definedName name="A120_" localSheetId="24">#REF!</definedName>
    <definedName name="A120_" localSheetId="21">#REF!</definedName>
    <definedName name="A120_">#REF!</definedName>
    <definedName name="a277Print_Titles" localSheetId="22">#REF!</definedName>
    <definedName name="a277Print_Titles" localSheetId="23">#REF!</definedName>
    <definedName name="a277Print_Titles" localSheetId="24">#REF!</definedName>
    <definedName name="a277Print_Titles" localSheetId="21">#REF!</definedName>
    <definedName name="a277Print_Titles">#REF!</definedName>
    <definedName name="A35_" localSheetId="22">#REF!</definedName>
    <definedName name="A35_" localSheetId="23">#REF!</definedName>
    <definedName name="A35_" localSheetId="24">#REF!</definedName>
    <definedName name="A35_" localSheetId="21">#REF!</definedName>
    <definedName name="A35_">#REF!</definedName>
    <definedName name="A50_" localSheetId="22">#REF!</definedName>
    <definedName name="A50_" localSheetId="23">#REF!</definedName>
    <definedName name="A50_" localSheetId="24">#REF!</definedName>
    <definedName name="A50_">#REF!</definedName>
    <definedName name="A6N2" localSheetId="22">#REF!</definedName>
    <definedName name="A6N2" localSheetId="23">#REF!</definedName>
    <definedName name="A6N2" localSheetId="24">#REF!</definedName>
    <definedName name="A6N2">#REF!</definedName>
    <definedName name="A6N3" localSheetId="22">#REF!</definedName>
    <definedName name="A6N3" localSheetId="23">#REF!</definedName>
    <definedName name="A6N3" localSheetId="24">#REF!</definedName>
    <definedName name="A6N3">#REF!</definedName>
    <definedName name="A70_" localSheetId="22">#REF!</definedName>
    <definedName name="A70_" localSheetId="23">#REF!</definedName>
    <definedName name="A70_" localSheetId="24">#REF!</definedName>
    <definedName name="A70_">#REF!</definedName>
    <definedName name="A95_" localSheetId="22">#REF!</definedName>
    <definedName name="A95_" localSheetId="23">#REF!</definedName>
    <definedName name="A95_" localSheetId="24">#REF!</definedName>
    <definedName name="A95_">#REF!</definedName>
    <definedName name="AA" localSheetId="22">#REF!</definedName>
    <definedName name="AA" localSheetId="23">#REF!</definedName>
    <definedName name="AA" localSheetId="24">#REF!</definedName>
    <definedName name="AA">#REF!</definedName>
    <definedName name="abc" localSheetId="22">#REF!</definedName>
    <definedName name="abc" localSheetId="23">#REF!</definedName>
    <definedName name="abc" localSheetId="24">#REF!</definedName>
    <definedName name="abc">#REF!</definedName>
    <definedName name="AC120_" localSheetId="22">#REF!</definedName>
    <definedName name="AC120_" localSheetId="23">#REF!</definedName>
    <definedName name="AC120_" localSheetId="24">#REF!</definedName>
    <definedName name="AC120_">#REF!</definedName>
    <definedName name="AC35_" localSheetId="22">#REF!</definedName>
    <definedName name="AC35_" localSheetId="23">#REF!</definedName>
    <definedName name="AC35_" localSheetId="24">#REF!</definedName>
    <definedName name="AC35_">#REF!</definedName>
    <definedName name="AC50_" localSheetId="22">#REF!</definedName>
    <definedName name="AC50_" localSheetId="23">#REF!</definedName>
    <definedName name="AC50_" localSheetId="24">#REF!</definedName>
    <definedName name="AC50_">#REF!</definedName>
    <definedName name="AC70_" localSheetId="22">#REF!</definedName>
    <definedName name="AC70_" localSheetId="23">#REF!</definedName>
    <definedName name="AC70_" localSheetId="24">#REF!</definedName>
    <definedName name="AC70_">#REF!</definedName>
    <definedName name="AC95_" localSheetId="22">#REF!</definedName>
    <definedName name="AC95_" localSheetId="23">#REF!</definedName>
    <definedName name="AC95_" localSheetId="24">#REF!</definedName>
    <definedName name="AC95_">#REF!</definedName>
    <definedName name="ad" localSheetId="20">#REF!</definedName>
    <definedName name="ad" localSheetId="5">#REF!</definedName>
    <definedName name="ad" localSheetId="6">#REF!</definedName>
    <definedName name="ad" localSheetId="7">#REF!</definedName>
    <definedName name="ad" localSheetId="8">#REF!</definedName>
    <definedName name="ad" localSheetId="9">#REF!</definedName>
    <definedName name="ad" localSheetId="10">#REF!</definedName>
    <definedName name="ad" localSheetId="11">#REF!</definedName>
    <definedName name="ad" localSheetId="13">#REF!</definedName>
    <definedName name="ad" localSheetId="14">#REF!</definedName>
    <definedName name="ad" localSheetId="15">#REF!</definedName>
    <definedName name="ad" localSheetId="16">#REF!</definedName>
    <definedName name="ad" localSheetId="17">#REF!</definedName>
    <definedName name="ad" localSheetId="18">#REF!</definedName>
    <definedName name="ad" localSheetId="19">#REF!</definedName>
    <definedName name="ad" localSheetId="22">#REF!</definedName>
    <definedName name="ad" localSheetId="23">#REF!</definedName>
    <definedName name="ad" localSheetId="24">#REF!</definedName>
    <definedName name="ad">#REF!</definedName>
    <definedName name="All_Item" localSheetId="22">#REF!</definedName>
    <definedName name="All_Item" localSheetId="23">#REF!</definedName>
    <definedName name="All_Item" localSheetId="24">#REF!</definedName>
    <definedName name="All_Item">#REF!</definedName>
    <definedName name="ALPIN">#N/A</definedName>
    <definedName name="ALPJYOU">#N/A</definedName>
    <definedName name="ALPTOI">#N/A</definedName>
    <definedName name="anpha" localSheetId="22">#REF!</definedName>
    <definedName name="anpha" localSheetId="23">#REF!</definedName>
    <definedName name="anpha" localSheetId="24">#REF!</definedName>
    <definedName name="anpha" localSheetId="21">#REF!</definedName>
    <definedName name="anpha">#REF!</definedName>
    <definedName name="b_240" localSheetId="22">#REF!</definedName>
    <definedName name="b_240" localSheetId="23">#REF!</definedName>
    <definedName name="b_240" localSheetId="24">#REF!</definedName>
    <definedName name="b_240" localSheetId="21">#REF!</definedName>
    <definedName name="b_240">#REF!</definedName>
    <definedName name="b_280" localSheetId="22">#REF!</definedName>
    <definedName name="b_280" localSheetId="23">#REF!</definedName>
    <definedName name="b_280" localSheetId="24">#REF!</definedName>
    <definedName name="b_280" localSheetId="21">#REF!</definedName>
    <definedName name="b_280">#REF!</definedName>
    <definedName name="b_320" localSheetId="22">#REF!</definedName>
    <definedName name="b_320" localSheetId="23">#REF!</definedName>
    <definedName name="b_320" localSheetId="24">#REF!</definedName>
    <definedName name="b_320">#REF!</definedName>
    <definedName name="BANG_CHI_TIET_THI_NGHIEM_CONG_TO" localSheetId="22">#REF!</definedName>
    <definedName name="BANG_CHI_TIET_THI_NGHIEM_CONG_TO" localSheetId="23">#REF!</definedName>
    <definedName name="BANG_CHI_TIET_THI_NGHIEM_CONG_TO" localSheetId="24">#REF!</definedName>
    <definedName name="BANG_CHI_TIET_THI_NGHIEM_CONG_TO">#REF!</definedName>
    <definedName name="BANG_CHI_TIET_THI_NGHIEM_DZ0.4KV" localSheetId="22">#REF!</definedName>
    <definedName name="BANG_CHI_TIET_THI_NGHIEM_DZ0.4KV" localSheetId="23">#REF!</definedName>
    <definedName name="BANG_CHI_TIET_THI_NGHIEM_DZ0.4KV" localSheetId="24">#REF!</definedName>
    <definedName name="BANG_CHI_TIET_THI_NGHIEM_DZ0.4KV">#REF!</definedName>
    <definedName name="Bang_cly" localSheetId="22">#REF!</definedName>
    <definedName name="Bang_cly" localSheetId="23">#REF!</definedName>
    <definedName name="Bang_cly" localSheetId="24">#REF!</definedName>
    <definedName name="Bang_cly">#REF!</definedName>
    <definedName name="Bang_CVC" localSheetId="22">#REF!</definedName>
    <definedName name="Bang_CVC" localSheetId="23">#REF!</definedName>
    <definedName name="Bang_CVC" localSheetId="24">#REF!</definedName>
    <definedName name="Bang_CVC">#REF!</definedName>
    <definedName name="bang_gia" localSheetId="22">#REF!</definedName>
    <definedName name="bang_gia" localSheetId="23">#REF!</definedName>
    <definedName name="bang_gia" localSheetId="24">#REF!</definedName>
    <definedName name="bang_gia">#REF!</definedName>
    <definedName name="BANG_TONG_HOP_CONG_TO" localSheetId="22">#REF!</definedName>
    <definedName name="BANG_TONG_HOP_CONG_TO" localSheetId="23">#REF!</definedName>
    <definedName name="BANG_TONG_HOP_CONG_TO" localSheetId="24">#REF!</definedName>
    <definedName name="BANG_TONG_HOP_CONG_TO">#REF!</definedName>
    <definedName name="BANG_TONG_HOP_DZ0.4KV" localSheetId="22">#REF!</definedName>
    <definedName name="BANG_TONG_HOP_DZ0.4KV" localSheetId="23">#REF!</definedName>
    <definedName name="BANG_TONG_HOP_DZ0.4KV" localSheetId="24">#REF!</definedName>
    <definedName name="BANG_TONG_HOP_DZ0.4KV">#REF!</definedName>
    <definedName name="BANG_TONG_HOP_DZ22KV" localSheetId="22">#REF!</definedName>
    <definedName name="BANG_TONG_HOP_DZ22KV" localSheetId="23">#REF!</definedName>
    <definedName name="BANG_TONG_HOP_DZ22KV" localSheetId="24">#REF!</definedName>
    <definedName name="BANG_TONG_HOP_DZ22KV">#REF!</definedName>
    <definedName name="BANG_TONG_HOP_KHO_BAI" localSheetId="22">#REF!</definedName>
    <definedName name="BANG_TONG_HOP_KHO_BAI" localSheetId="23">#REF!</definedName>
    <definedName name="BANG_TONG_HOP_KHO_BAI" localSheetId="24">#REF!</definedName>
    <definedName name="BANG_TONG_HOP_KHO_BAI">#REF!</definedName>
    <definedName name="BANG_TONG_HOP_TBA" localSheetId="22">#REF!</definedName>
    <definedName name="BANG_TONG_HOP_TBA" localSheetId="23">#REF!</definedName>
    <definedName name="BANG_TONG_HOP_TBA" localSheetId="24">#REF!</definedName>
    <definedName name="BANG_TONG_HOP_TBA">#REF!</definedName>
    <definedName name="Bang_travl" localSheetId="22">#REF!</definedName>
    <definedName name="Bang_travl" localSheetId="23">#REF!</definedName>
    <definedName name="Bang_travl" localSheetId="24">#REF!</definedName>
    <definedName name="Bang_travl">#REF!</definedName>
    <definedName name="bangchu" localSheetId="22">#REF!</definedName>
    <definedName name="bangchu" localSheetId="23">#REF!</definedName>
    <definedName name="bangchu" localSheetId="24">#REF!</definedName>
    <definedName name="bangchu">#REF!</definedName>
    <definedName name="BB" localSheetId="22">#REF!</definedName>
    <definedName name="BB" localSheetId="23">#REF!</definedName>
    <definedName name="BB" localSheetId="24">#REF!</definedName>
    <definedName name="BB">#REF!</definedName>
    <definedName name="bengam" localSheetId="22">#REF!</definedName>
    <definedName name="bengam" localSheetId="23">#REF!</definedName>
    <definedName name="bengam" localSheetId="24">#REF!</definedName>
    <definedName name="bengam">#REF!</definedName>
    <definedName name="benuoc" localSheetId="22">#REF!</definedName>
    <definedName name="benuoc" localSheetId="23">#REF!</definedName>
    <definedName name="benuoc" localSheetId="24">#REF!</definedName>
    <definedName name="benuoc">#REF!</definedName>
    <definedName name="beta" localSheetId="22">#REF!</definedName>
    <definedName name="beta" localSheetId="23">#REF!</definedName>
    <definedName name="beta" localSheetId="24">#REF!</definedName>
    <definedName name="beta">#REF!</definedName>
    <definedName name="blkh" localSheetId="22">#REF!</definedName>
    <definedName name="blkh" localSheetId="23">#REF!</definedName>
    <definedName name="blkh" localSheetId="24">#REF!</definedName>
    <definedName name="blkh">#REF!</definedName>
    <definedName name="blkh1" localSheetId="22">#REF!</definedName>
    <definedName name="blkh1" localSheetId="23">#REF!</definedName>
    <definedName name="blkh1" localSheetId="24">#REF!</definedName>
    <definedName name="blkh1">#REF!</definedName>
    <definedName name="Book2" localSheetId="22">#REF!</definedName>
    <definedName name="Book2" localSheetId="23">#REF!</definedName>
    <definedName name="Book2" localSheetId="24">#REF!</definedName>
    <definedName name="Book2">#REF!</definedName>
    <definedName name="BOQ" localSheetId="22">#REF!</definedName>
    <definedName name="BOQ" localSheetId="23">#REF!</definedName>
    <definedName name="BOQ" localSheetId="24">#REF!</definedName>
    <definedName name="BOQ">#REF!</definedName>
    <definedName name="BT" localSheetId="22">#REF!</definedName>
    <definedName name="BT" localSheetId="23">#REF!</definedName>
    <definedName name="BT" localSheetId="24">#REF!</definedName>
    <definedName name="BT">#REF!</definedName>
    <definedName name="btchiuaxitm300" localSheetId="22">#REF!</definedName>
    <definedName name="btchiuaxitm300" localSheetId="23">#REF!</definedName>
    <definedName name="btchiuaxitm300" localSheetId="24">#REF!</definedName>
    <definedName name="btchiuaxitm300">#REF!</definedName>
    <definedName name="BTchiuaxm200" localSheetId="22">#REF!</definedName>
    <definedName name="BTchiuaxm200" localSheetId="23">#REF!</definedName>
    <definedName name="BTchiuaxm200" localSheetId="24">#REF!</definedName>
    <definedName name="BTchiuaxm200">#REF!</definedName>
    <definedName name="btcocM400" localSheetId="22">#REF!</definedName>
    <definedName name="btcocM400" localSheetId="23">#REF!</definedName>
    <definedName name="btcocM400" localSheetId="24">#REF!</definedName>
    <definedName name="btcocM400">#REF!</definedName>
    <definedName name="BTlotm100" localSheetId="22">#REF!</definedName>
    <definedName name="BTlotm100" localSheetId="23">#REF!</definedName>
    <definedName name="BTlotm100" localSheetId="24">#REF!</definedName>
    <definedName name="BTlotm100">#REF!</definedName>
    <definedName name="BU_CHENH_LECH_DZ0.4KV" localSheetId="22">#REF!</definedName>
    <definedName name="BU_CHENH_LECH_DZ0.4KV" localSheetId="23">#REF!</definedName>
    <definedName name="BU_CHENH_LECH_DZ0.4KV" localSheetId="24">#REF!</definedName>
    <definedName name="BU_CHENH_LECH_DZ0.4KV">#REF!</definedName>
    <definedName name="BU_CHENH_LECH_DZ22KV" localSheetId="22">#REF!</definedName>
    <definedName name="BU_CHENH_LECH_DZ22KV" localSheetId="23">#REF!</definedName>
    <definedName name="BU_CHENH_LECH_DZ22KV" localSheetId="24">#REF!</definedName>
    <definedName name="BU_CHENH_LECH_DZ22KV">#REF!</definedName>
    <definedName name="BU_CHENH_LECH_TBA" localSheetId="22">#REF!</definedName>
    <definedName name="BU_CHENH_LECH_TBA" localSheetId="23">#REF!</definedName>
    <definedName name="BU_CHENH_LECH_TBA" localSheetId="24">#REF!</definedName>
    <definedName name="BU_CHENH_LECH_TBA">#REF!</definedName>
    <definedName name="Bulongma">8700</definedName>
    <definedName name="BVCISUMMARY" localSheetId="22">#REF!</definedName>
    <definedName name="BVCISUMMARY" localSheetId="23">#REF!</definedName>
    <definedName name="BVCISUMMARY" localSheetId="24">#REF!</definedName>
    <definedName name="BVCISUMMARY" localSheetId="21">#REF!</definedName>
    <definedName name="BVCISUMMARY">#REF!</definedName>
    <definedName name="BŸo_cŸo_täng_hìp_giŸ_trÙ_t_i_s_n_câ__Ùnh" localSheetId="22">#REF!</definedName>
    <definedName name="BŸo_cŸo_täng_hìp_giŸ_trÙ_t_i_s_n_câ__Ùnh" localSheetId="23">#REF!</definedName>
    <definedName name="BŸo_cŸo_täng_hìp_giŸ_trÙ_t_i_s_n_câ__Ùnh" localSheetId="24">#REF!</definedName>
    <definedName name="BŸo_cŸo_täng_hìp_giŸ_trÙ_t_i_s_n_câ__Ùnh" localSheetId="21">#REF!</definedName>
    <definedName name="BŸo_cŸo_täng_hìp_giŸ_trÙ_t_i_s_n_câ__Ùnh">#REF!</definedName>
    <definedName name="C.1.1..Phat_tuyen" localSheetId="22">#REF!</definedName>
    <definedName name="C.1.1..Phat_tuyen" localSheetId="23">#REF!</definedName>
    <definedName name="C.1.1..Phat_tuyen" localSheetId="24">#REF!</definedName>
    <definedName name="C.1.1..Phat_tuyen" localSheetId="21">#REF!</definedName>
    <definedName name="C.1.1..Phat_tuyen">#REF!</definedName>
    <definedName name="C.1.10..VC_Thu_cong_CG" localSheetId="22">#REF!</definedName>
    <definedName name="C.1.10..VC_Thu_cong_CG" localSheetId="23">#REF!</definedName>
    <definedName name="C.1.10..VC_Thu_cong_CG" localSheetId="24">#REF!</definedName>
    <definedName name="C.1.10..VC_Thu_cong_CG">#REF!</definedName>
    <definedName name="C.1.2..Chat_cay_thu_cong" localSheetId="22">#REF!</definedName>
    <definedName name="C.1.2..Chat_cay_thu_cong" localSheetId="23">#REF!</definedName>
    <definedName name="C.1.2..Chat_cay_thu_cong" localSheetId="24">#REF!</definedName>
    <definedName name="C.1.2..Chat_cay_thu_cong">#REF!</definedName>
    <definedName name="C.1.3..Chat_cay_may" localSheetId="22">#REF!</definedName>
    <definedName name="C.1.3..Chat_cay_may" localSheetId="23">#REF!</definedName>
    <definedName name="C.1.3..Chat_cay_may" localSheetId="24">#REF!</definedName>
    <definedName name="C.1.3..Chat_cay_may">#REF!</definedName>
    <definedName name="C.1.4..Dao_goc_cay" localSheetId="22">#REF!</definedName>
    <definedName name="C.1.4..Dao_goc_cay" localSheetId="23">#REF!</definedName>
    <definedName name="C.1.4..Dao_goc_cay" localSheetId="24">#REF!</definedName>
    <definedName name="C.1.4..Dao_goc_cay">#REF!</definedName>
    <definedName name="C.1.5..Lam_duong_tam" localSheetId="22">#REF!</definedName>
    <definedName name="C.1.5..Lam_duong_tam" localSheetId="23">#REF!</definedName>
    <definedName name="C.1.5..Lam_duong_tam" localSheetId="24">#REF!</definedName>
    <definedName name="C.1.5..Lam_duong_tam">#REF!</definedName>
    <definedName name="C.1.6..Lam_cau_tam" localSheetId="22">#REF!</definedName>
    <definedName name="C.1.6..Lam_cau_tam" localSheetId="23">#REF!</definedName>
    <definedName name="C.1.6..Lam_cau_tam" localSheetId="24">#REF!</definedName>
    <definedName name="C.1.6..Lam_cau_tam">#REF!</definedName>
    <definedName name="C.1.7..Rai_da_chong_lun" localSheetId="22">#REF!</definedName>
    <definedName name="C.1.7..Rai_da_chong_lun" localSheetId="23">#REF!</definedName>
    <definedName name="C.1.7..Rai_da_chong_lun" localSheetId="24">#REF!</definedName>
    <definedName name="C.1.7..Rai_da_chong_lun">#REF!</definedName>
    <definedName name="C.1.8..Lam_kho_tam" localSheetId="22">#REF!</definedName>
    <definedName name="C.1.8..Lam_kho_tam" localSheetId="23">#REF!</definedName>
    <definedName name="C.1.8..Lam_kho_tam" localSheetId="24">#REF!</definedName>
    <definedName name="C.1.8..Lam_kho_tam">#REF!</definedName>
    <definedName name="C.1.8..San_mat_bang" localSheetId="22">#REF!</definedName>
    <definedName name="C.1.8..San_mat_bang" localSheetId="23">#REF!</definedName>
    <definedName name="C.1.8..San_mat_bang" localSheetId="24">#REF!</definedName>
    <definedName name="C.1.8..San_mat_bang">#REF!</definedName>
    <definedName name="C.2.1..VC_Thu_cong" localSheetId="22">#REF!</definedName>
    <definedName name="C.2.1..VC_Thu_cong" localSheetId="23">#REF!</definedName>
    <definedName name="C.2.1..VC_Thu_cong" localSheetId="24">#REF!</definedName>
    <definedName name="C.2.1..VC_Thu_cong">#REF!</definedName>
    <definedName name="C.2.2..VC_T_cong_CG" localSheetId="22">#REF!</definedName>
    <definedName name="C.2.2..VC_T_cong_CG" localSheetId="23">#REF!</definedName>
    <definedName name="C.2.2..VC_T_cong_CG" localSheetId="24">#REF!</definedName>
    <definedName name="C.2.2..VC_T_cong_CG">#REF!</definedName>
    <definedName name="C.2.3..Boc_do" localSheetId="22">#REF!</definedName>
    <definedName name="C.2.3..Boc_do" localSheetId="23">#REF!</definedName>
    <definedName name="C.2.3..Boc_do" localSheetId="24">#REF!</definedName>
    <definedName name="C.2.3..Boc_do">#REF!</definedName>
    <definedName name="C.3.1..Dao_dat_mong_cot" localSheetId="22">#REF!</definedName>
    <definedName name="C.3.1..Dao_dat_mong_cot" localSheetId="23">#REF!</definedName>
    <definedName name="C.3.1..Dao_dat_mong_cot" localSheetId="24">#REF!</definedName>
    <definedName name="C.3.1..Dao_dat_mong_cot">#REF!</definedName>
    <definedName name="C.3.2..Dao_dat_de_dap" localSheetId="22">#REF!</definedName>
    <definedName name="C.3.2..Dao_dat_de_dap" localSheetId="23">#REF!</definedName>
    <definedName name="C.3.2..Dao_dat_de_dap" localSheetId="24">#REF!</definedName>
    <definedName name="C.3.2..Dao_dat_de_dap">#REF!</definedName>
    <definedName name="C.3.3..Dap_dat_mong" localSheetId="22">#REF!</definedName>
    <definedName name="C.3.3..Dap_dat_mong" localSheetId="23">#REF!</definedName>
    <definedName name="C.3.3..Dap_dat_mong" localSheetId="24">#REF!</definedName>
    <definedName name="C.3.3..Dap_dat_mong">#REF!</definedName>
    <definedName name="C.3.4..Dao_dap_TDia" localSheetId="22">#REF!</definedName>
    <definedName name="C.3.4..Dao_dap_TDia" localSheetId="23">#REF!</definedName>
    <definedName name="C.3.4..Dao_dap_TDia" localSheetId="24">#REF!</definedName>
    <definedName name="C.3.4..Dao_dap_TDia">#REF!</definedName>
    <definedName name="C.3.5..Dap_bo_bao" localSheetId="22">#REF!</definedName>
    <definedName name="C.3.5..Dap_bo_bao" localSheetId="23">#REF!</definedName>
    <definedName name="C.3.5..Dap_bo_bao" localSheetId="24">#REF!</definedName>
    <definedName name="C.3.5..Dap_bo_bao">#REF!</definedName>
    <definedName name="C.3.6..Bom_tat_nuoc" localSheetId="22">#REF!</definedName>
    <definedName name="C.3.6..Bom_tat_nuoc" localSheetId="23">#REF!</definedName>
    <definedName name="C.3.6..Bom_tat_nuoc" localSheetId="24">#REF!</definedName>
    <definedName name="C.3.6..Bom_tat_nuoc">#REF!</definedName>
    <definedName name="C.3.7..Dao_bun" localSheetId="22">#REF!</definedName>
    <definedName name="C.3.7..Dao_bun" localSheetId="23">#REF!</definedName>
    <definedName name="C.3.7..Dao_bun" localSheetId="24">#REF!</definedName>
    <definedName name="C.3.7..Dao_bun">#REF!</definedName>
    <definedName name="C.3.8..Dap_cat_CT" localSheetId="22">#REF!</definedName>
    <definedName name="C.3.8..Dap_cat_CT" localSheetId="23">#REF!</definedName>
    <definedName name="C.3.8..Dap_cat_CT" localSheetId="24">#REF!</definedName>
    <definedName name="C.3.8..Dap_cat_CT">#REF!</definedName>
    <definedName name="C.3.9..Dao_pha_da" localSheetId="22">#REF!</definedName>
    <definedName name="C.3.9..Dao_pha_da" localSheetId="23">#REF!</definedName>
    <definedName name="C.3.9..Dao_pha_da" localSheetId="24">#REF!</definedName>
    <definedName name="C.3.9..Dao_pha_da">#REF!</definedName>
    <definedName name="C.4.1.Cot_thep" localSheetId="22">#REF!</definedName>
    <definedName name="C.4.1.Cot_thep" localSheetId="23">#REF!</definedName>
    <definedName name="C.4.1.Cot_thep" localSheetId="24">#REF!</definedName>
    <definedName name="C.4.1.Cot_thep">#REF!</definedName>
    <definedName name="C.4.2..Van_khuon" localSheetId="22">#REF!</definedName>
    <definedName name="C.4.2..Van_khuon" localSheetId="23">#REF!</definedName>
    <definedName name="C.4.2..Van_khuon" localSheetId="24">#REF!</definedName>
    <definedName name="C.4.2..Van_khuon">#REF!</definedName>
    <definedName name="C.4.3..Be_tong" localSheetId="22">#REF!</definedName>
    <definedName name="C.4.3..Be_tong" localSheetId="23">#REF!</definedName>
    <definedName name="C.4.3..Be_tong" localSheetId="24">#REF!</definedName>
    <definedName name="C.4.3..Be_tong">#REF!</definedName>
    <definedName name="C.4.4..Lap_BT_D.San" localSheetId="22">#REF!</definedName>
    <definedName name="C.4.4..Lap_BT_D.San" localSheetId="23">#REF!</definedName>
    <definedName name="C.4.4..Lap_BT_D.San" localSheetId="24">#REF!</definedName>
    <definedName name="C.4.4..Lap_BT_D.San">#REF!</definedName>
    <definedName name="C.4.5..Xay_da_hoc" localSheetId="22">#REF!</definedName>
    <definedName name="C.4.5..Xay_da_hoc" localSheetId="23">#REF!</definedName>
    <definedName name="C.4.5..Xay_da_hoc" localSheetId="24">#REF!</definedName>
    <definedName name="C.4.5..Xay_da_hoc">#REF!</definedName>
    <definedName name="C.4.6..Dong_coc" localSheetId="22">#REF!</definedName>
    <definedName name="C.4.6..Dong_coc" localSheetId="23">#REF!</definedName>
    <definedName name="C.4.6..Dong_coc" localSheetId="24">#REF!</definedName>
    <definedName name="C.4.6..Dong_coc">#REF!</definedName>
    <definedName name="C.4.7..Quet_Bi_tum" localSheetId="22">#REF!</definedName>
    <definedName name="C.4.7..Quet_Bi_tum" localSheetId="23">#REF!</definedName>
    <definedName name="C.4.7..Quet_Bi_tum" localSheetId="24">#REF!</definedName>
    <definedName name="C.4.7..Quet_Bi_tum">#REF!</definedName>
    <definedName name="C.5.1..Lap_cot_thep" localSheetId="22">#REF!</definedName>
    <definedName name="C.5.1..Lap_cot_thep" localSheetId="23">#REF!</definedName>
    <definedName name="C.5.1..Lap_cot_thep" localSheetId="24">#REF!</definedName>
    <definedName name="C.5.1..Lap_cot_thep">#REF!</definedName>
    <definedName name="C.5.2..Lap_cot_BT" localSheetId="22">#REF!</definedName>
    <definedName name="C.5.2..Lap_cot_BT" localSheetId="23">#REF!</definedName>
    <definedName name="C.5.2..Lap_cot_BT" localSheetId="24">#REF!</definedName>
    <definedName name="C.5.2..Lap_cot_BT">#REF!</definedName>
    <definedName name="C.5.3..Lap_dat_xa" localSheetId="22">#REF!</definedName>
    <definedName name="C.5.3..Lap_dat_xa" localSheetId="23">#REF!</definedName>
    <definedName name="C.5.3..Lap_dat_xa" localSheetId="24">#REF!</definedName>
    <definedName name="C.5.3..Lap_dat_xa">#REF!</definedName>
    <definedName name="C.5.4..Lap_tiep_dia" localSheetId="22">#REF!</definedName>
    <definedName name="C.5.4..Lap_tiep_dia" localSheetId="23">#REF!</definedName>
    <definedName name="C.5.4..Lap_tiep_dia" localSheetId="24">#REF!</definedName>
    <definedName name="C.5.4..Lap_tiep_dia">#REF!</definedName>
    <definedName name="C.5.5..Son_sat_thep" localSheetId="22">#REF!</definedName>
    <definedName name="C.5.5..Son_sat_thep" localSheetId="23">#REF!</definedName>
    <definedName name="C.5.5..Son_sat_thep" localSheetId="24">#REF!</definedName>
    <definedName name="C.5.5..Son_sat_thep">#REF!</definedName>
    <definedName name="C.6.1..Lap_su_dung" localSheetId="22">#REF!</definedName>
    <definedName name="C.6.1..Lap_su_dung" localSheetId="23">#REF!</definedName>
    <definedName name="C.6.1..Lap_su_dung" localSheetId="24">#REF!</definedName>
    <definedName name="C.6.1..Lap_su_dung">#REF!</definedName>
    <definedName name="C.6.2..Lap_su_CS" localSheetId="22">#REF!</definedName>
    <definedName name="C.6.2..Lap_su_CS" localSheetId="23">#REF!</definedName>
    <definedName name="C.6.2..Lap_su_CS" localSheetId="24">#REF!</definedName>
    <definedName name="C.6.2..Lap_su_CS">#REF!</definedName>
    <definedName name="C.6.3..Su_chuoi_do" localSheetId="22">#REF!</definedName>
    <definedName name="C.6.3..Su_chuoi_do" localSheetId="23">#REF!</definedName>
    <definedName name="C.6.3..Su_chuoi_do" localSheetId="24">#REF!</definedName>
    <definedName name="C.6.3..Su_chuoi_do">#REF!</definedName>
    <definedName name="C.6.4..Su_chuoi_neo" localSheetId="22">#REF!</definedName>
    <definedName name="C.6.4..Su_chuoi_neo" localSheetId="23">#REF!</definedName>
    <definedName name="C.6.4..Su_chuoi_neo" localSheetId="24">#REF!</definedName>
    <definedName name="C.6.4..Su_chuoi_neo">#REF!</definedName>
    <definedName name="C.6.5..Lap_phu_kien" localSheetId="22">#REF!</definedName>
    <definedName name="C.6.5..Lap_phu_kien" localSheetId="23">#REF!</definedName>
    <definedName name="C.6.5..Lap_phu_kien" localSheetId="24">#REF!</definedName>
    <definedName name="C.6.5..Lap_phu_kien">#REF!</definedName>
    <definedName name="C.6.6..Ep_noi_day" localSheetId="22">#REF!</definedName>
    <definedName name="C.6.6..Ep_noi_day" localSheetId="23">#REF!</definedName>
    <definedName name="C.6.6..Ep_noi_day" localSheetId="24">#REF!</definedName>
    <definedName name="C.6.6..Ep_noi_day">#REF!</definedName>
    <definedName name="C.6.7..KD_vuot_CN" localSheetId="22">#REF!</definedName>
    <definedName name="C.6.7..KD_vuot_CN" localSheetId="23">#REF!</definedName>
    <definedName name="C.6.7..KD_vuot_CN" localSheetId="24">#REF!</definedName>
    <definedName name="C.6.7..KD_vuot_CN">#REF!</definedName>
    <definedName name="C.6.8..Rai_cang_day" localSheetId="22">#REF!</definedName>
    <definedName name="C.6.8..Rai_cang_day" localSheetId="23">#REF!</definedName>
    <definedName name="C.6.8..Rai_cang_day" localSheetId="24">#REF!</definedName>
    <definedName name="C.6.8..Rai_cang_day">#REF!</definedName>
    <definedName name="C.6.9..Cap_quang" localSheetId="22">#REF!</definedName>
    <definedName name="C.6.9..Cap_quang" localSheetId="23">#REF!</definedName>
    <definedName name="C.6.9..Cap_quang" localSheetId="24">#REF!</definedName>
    <definedName name="C.6.9..Cap_quang">#REF!</definedName>
    <definedName name="ca.1111" localSheetId="22">#REF!</definedName>
    <definedName name="ca.1111" localSheetId="23">#REF!</definedName>
    <definedName name="ca.1111" localSheetId="24">#REF!</definedName>
    <definedName name="ca.1111">#REF!</definedName>
    <definedName name="ca.1111.th" localSheetId="22">#REF!</definedName>
    <definedName name="ca.1111.th" localSheetId="23">#REF!</definedName>
    <definedName name="ca.1111.th" localSheetId="24">#REF!</definedName>
    <definedName name="ca.1111.th">#REF!</definedName>
    <definedName name="CACAU">298161</definedName>
    <definedName name="cao" localSheetId="22">#REF!</definedName>
    <definedName name="cao" localSheetId="23">#REF!</definedName>
    <definedName name="cao" localSheetId="24">#REF!</definedName>
    <definedName name="cao" localSheetId="21">#REF!</definedName>
    <definedName name="cao">#REF!</definedName>
    <definedName name="Cat" localSheetId="22">#REF!</definedName>
    <definedName name="Cat" localSheetId="23">#REF!</definedName>
    <definedName name="Cat" localSheetId="24">#REF!</definedName>
    <definedName name="Cat">#REF!</definedName>
    <definedName name="Category_All" localSheetId="22">#REF!</definedName>
    <definedName name="Category_All" localSheetId="23">#REF!</definedName>
    <definedName name="Category_All" localSheetId="24">#REF!</definedName>
    <definedName name="Category_All">#REF!</definedName>
    <definedName name="CATIN">#N/A</definedName>
    <definedName name="CATJYOU">#N/A</definedName>
    <definedName name="catm" localSheetId="22">#REF!</definedName>
    <definedName name="catm" localSheetId="23">#REF!</definedName>
    <definedName name="catm" localSheetId="24">#REF!</definedName>
    <definedName name="catm" localSheetId="21">#REF!</definedName>
    <definedName name="catm">#REF!</definedName>
    <definedName name="catn" localSheetId="22">#REF!</definedName>
    <definedName name="catn" localSheetId="23">#REF!</definedName>
    <definedName name="catn" localSheetId="24">#REF!</definedName>
    <definedName name="catn" localSheetId="21">#REF!</definedName>
    <definedName name="catn">#REF!</definedName>
    <definedName name="CATREC">#N/A</definedName>
    <definedName name="CATSYU">#N/A</definedName>
    <definedName name="catvang" localSheetId="22">#REF!</definedName>
    <definedName name="catvang" localSheetId="23">#REF!</definedName>
    <definedName name="catvang" localSheetId="24">#REF!</definedName>
    <definedName name="catvang" localSheetId="21">#REF!</definedName>
    <definedName name="catvang">#REF!</definedName>
    <definedName name="CCS" localSheetId="22">#REF!</definedName>
    <definedName name="CCS" localSheetId="23">#REF!</definedName>
    <definedName name="CCS" localSheetId="24">#REF!</definedName>
    <definedName name="CCS" localSheetId="21">#REF!</definedName>
    <definedName name="CCS">#REF!</definedName>
    <definedName name="CDD" localSheetId="22">#REF!</definedName>
    <definedName name="CDD" localSheetId="23">#REF!</definedName>
    <definedName name="CDD" localSheetId="24">#REF!</definedName>
    <definedName name="CDD" localSheetId="21">#REF!</definedName>
    <definedName name="CDD">#REF!</definedName>
    <definedName name="CDDD" localSheetId="22">#REF!</definedName>
    <definedName name="CDDD" localSheetId="23">#REF!</definedName>
    <definedName name="CDDD" localSheetId="24">#REF!</definedName>
    <definedName name="CDDD" localSheetId="21">#REF!</definedName>
    <definedName name="CDDD">#REF!</definedName>
    <definedName name="CDDD1P" localSheetId="22">#REF!</definedName>
    <definedName name="CDDD1P" localSheetId="23">#REF!</definedName>
    <definedName name="CDDD1P" localSheetId="24">#REF!</definedName>
    <definedName name="CDDD1P">#REF!</definedName>
    <definedName name="CDDD1PHA" localSheetId="22">#REF!</definedName>
    <definedName name="CDDD1PHA" localSheetId="23">#REF!</definedName>
    <definedName name="CDDD1PHA" localSheetId="24">#REF!</definedName>
    <definedName name="CDDD1PHA">#REF!</definedName>
    <definedName name="CDDD3PHA" localSheetId="22">#REF!</definedName>
    <definedName name="CDDD3PHA" localSheetId="23">#REF!</definedName>
    <definedName name="CDDD3PHA" localSheetId="24">#REF!</definedName>
    <definedName name="CDDD3PHA">#REF!</definedName>
    <definedName name="Cdnum" localSheetId="22">#REF!</definedName>
    <definedName name="Cdnum" localSheetId="23">#REF!</definedName>
    <definedName name="Cdnum" localSheetId="24">#REF!</definedName>
    <definedName name="Cdnum">#REF!</definedName>
    <definedName name="CH" localSheetId="22">#REF!</definedName>
    <definedName name="CH" localSheetId="23">#REF!</definedName>
    <definedName name="CH" localSheetId="24">#REF!</definedName>
    <definedName name="CH">#REF!</definedName>
    <definedName name="chon" localSheetId="22">#REF!</definedName>
    <definedName name="chon" localSheetId="23">#REF!</definedName>
    <definedName name="chon" localSheetId="24">#REF!</definedName>
    <definedName name="chon">#REF!</definedName>
    <definedName name="chon1" localSheetId="22">#REF!</definedName>
    <definedName name="chon1" localSheetId="23">#REF!</definedName>
    <definedName name="chon1" localSheetId="24">#REF!</definedName>
    <definedName name="chon1">#REF!</definedName>
    <definedName name="chon2" localSheetId="22">#REF!</definedName>
    <definedName name="chon2" localSheetId="23">#REF!</definedName>
    <definedName name="chon2" localSheetId="24">#REF!</definedName>
    <definedName name="chon2">#REF!</definedName>
    <definedName name="chon3" localSheetId="22">#REF!</definedName>
    <definedName name="chon3" localSheetId="23">#REF!</definedName>
    <definedName name="chon3" localSheetId="24">#REF!</definedName>
    <definedName name="chon3">#REF!</definedName>
    <definedName name="CK" localSheetId="22">#REF!</definedName>
    <definedName name="CK" localSheetId="23">#REF!</definedName>
    <definedName name="CK" localSheetId="24">#REF!</definedName>
    <definedName name="CK">#REF!</definedName>
    <definedName name="CLECH_0.4" localSheetId="22">#REF!</definedName>
    <definedName name="CLECH_0.4" localSheetId="23">#REF!</definedName>
    <definedName name="CLECH_0.4" localSheetId="24">#REF!</definedName>
    <definedName name="CLECH_0.4">#REF!</definedName>
    <definedName name="CLVC3">0.1</definedName>
    <definedName name="CLVC35" localSheetId="22">#REF!</definedName>
    <definedName name="CLVC35" localSheetId="23">#REF!</definedName>
    <definedName name="CLVC35" localSheetId="24">#REF!</definedName>
    <definedName name="CLVC35" localSheetId="21">#REF!</definedName>
    <definedName name="CLVC35">#REF!</definedName>
    <definedName name="CLVCTB" localSheetId="22">#REF!</definedName>
    <definedName name="CLVCTB" localSheetId="23">#REF!</definedName>
    <definedName name="CLVCTB" localSheetId="24">#REF!</definedName>
    <definedName name="CLVCTB" localSheetId="21">#REF!</definedName>
    <definedName name="CLVCTB">#REF!</definedName>
    <definedName name="clvl" localSheetId="22">#REF!</definedName>
    <definedName name="clvl" localSheetId="23">#REF!</definedName>
    <definedName name="clvl" localSheetId="24">#REF!</definedName>
    <definedName name="clvl" localSheetId="21">#REF!</definedName>
    <definedName name="clvl">#REF!</definedName>
    <definedName name="cn" localSheetId="22">#REF!</definedName>
    <definedName name="cn" localSheetId="23">#REF!</definedName>
    <definedName name="cn" localSheetId="24">#REF!</definedName>
    <definedName name="cn">#REF!</definedName>
    <definedName name="CNC" localSheetId="22">#REF!</definedName>
    <definedName name="CNC" localSheetId="23">#REF!</definedName>
    <definedName name="CNC" localSheetId="24">#REF!</definedName>
    <definedName name="CNC">#REF!</definedName>
    <definedName name="CND" localSheetId="22">#REF!</definedName>
    <definedName name="CND" localSheetId="23">#REF!</definedName>
    <definedName name="CND" localSheetId="24">#REF!</definedName>
    <definedName name="CND">#REF!</definedName>
    <definedName name="CNG" localSheetId="22">#REF!</definedName>
    <definedName name="CNG" localSheetId="23">#REF!</definedName>
    <definedName name="CNG" localSheetId="24">#REF!</definedName>
    <definedName name="CNG">#REF!</definedName>
    <definedName name="Co" localSheetId="22">#REF!</definedName>
    <definedName name="Co" localSheetId="23">#REF!</definedName>
    <definedName name="Co" localSheetId="24">#REF!</definedName>
    <definedName name="Co">#REF!</definedName>
    <definedName name="coc" localSheetId="22">#REF!</definedName>
    <definedName name="coc" localSheetId="23">#REF!</definedName>
    <definedName name="coc" localSheetId="24">#REF!</definedName>
    <definedName name="coc">#REF!</definedName>
    <definedName name="cocbtct" localSheetId="22">#REF!</definedName>
    <definedName name="cocbtct" localSheetId="23">#REF!</definedName>
    <definedName name="cocbtct" localSheetId="24">#REF!</definedName>
    <definedName name="cocbtct">#REF!</definedName>
    <definedName name="cocot" localSheetId="22">#REF!</definedName>
    <definedName name="cocot" localSheetId="23">#REF!</definedName>
    <definedName name="cocot" localSheetId="24">#REF!</definedName>
    <definedName name="cocot">#REF!</definedName>
    <definedName name="cocott" localSheetId="22">#REF!</definedName>
    <definedName name="cocott" localSheetId="23">#REF!</definedName>
    <definedName name="cocott" localSheetId="24">#REF!</definedName>
    <definedName name="cocott">#REF!</definedName>
    <definedName name="Cöï_ly_vaän_chuyeãn" localSheetId="22">#REF!</definedName>
    <definedName name="Cöï_ly_vaän_chuyeãn" localSheetId="23">#REF!</definedName>
    <definedName name="Cöï_ly_vaän_chuyeãn" localSheetId="24">#REF!</definedName>
    <definedName name="Cöï_ly_vaän_chuyeãn">#REF!</definedName>
    <definedName name="CÖÏ_LY_VAÄN_CHUYEÅN" localSheetId="22">#REF!</definedName>
    <definedName name="CÖÏ_LY_VAÄN_CHUYEÅN" localSheetId="23">#REF!</definedName>
    <definedName name="CÖÏ_LY_VAÄN_CHUYEÅN" localSheetId="24">#REF!</definedName>
    <definedName name="CÖÏ_LY_VAÄN_CHUYEÅN">#REF!</definedName>
    <definedName name="COMMON" localSheetId="22">#REF!</definedName>
    <definedName name="COMMON" localSheetId="23">#REF!</definedName>
    <definedName name="COMMON" localSheetId="24">#REF!</definedName>
    <definedName name="COMMON">#REF!</definedName>
    <definedName name="comong" localSheetId="22">#REF!</definedName>
    <definedName name="comong" localSheetId="23">#REF!</definedName>
    <definedName name="comong" localSheetId="24">#REF!</definedName>
    <definedName name="comong">#REF!</definedName>
    <definedName name="CON_EQP_COS" localSheetId="22">#REF!</definedName>
    <definedName name="CON_EQP_COS" localSheetId="23">#REF!</definedName>
    <definedName name="CON_EQP_COS" localSheetId="24">#REF!</definedName>
    <definedName name="CON_EQP_COS">#REF!</definedName>
    <definedName name="CON_EQP_COST" localSheetId="22">#REF!</definedName>
    <definedName name="CON_EQP_COST" localSheetId="23">#REF!</definedName>
    <definedName name="CON_EQP_COST" localSheetId="24">#REF!</definedName>
    <definedName name="CON_EQP_COST">#REF!</definedName>
    <definedName name="Cong_HM_DTCT" localSheetId="22">#REF!</definedName>
    <definedName name="Cong_HM_DTCT" localSheetId="23">#REF!</definedName>
    <definedName name="Cong_HM_DTCT" localSheetId="24">#REF!</definedName>
    <definedName name="Cong_HM_DTCT">#REF!</definedName>
    <definedName name="Cong_M_DTCT" localSheetId="22">#REF!</definedName>
    <definedName name="Cong_M_DTCT" localSheetId="23">#REF!</definedName>
    <definedName name="Cong_M_DTCT" localSheetId="24">#REF!</definedName>
    <definedName name="Cong_M_DTCT">#REF!</definedName>
    <definedName name="Cong_NC_DTCT" localSheetId="22">#REF!</definedName>
    <definedName name="Cong_NC_DTCT" localSheetId="23">#REF!</definedName>
    <definedName name="Cong_NC_DTCT" localSheetId="24">#REF!</definedName>
    <definedName name="Cong_NC_DTCT">#REF!</definedName>
    <definedName name="Cong_VL_DTCT" localSheetId="22">#REF!</definedName>
    <definedName name="Cong_VL_DTCT" localSheetId="23">#REF!</definedName>
    <definedName name="Cong_VL_DTCT" localSheetId="24">#REF!</definedName>
    <definedName name="Cong_VL_DTCT">#REF!</definedName>
    <definedName name="congbengam" localSheetId="22">#REF!</definedName>
    <definedName name="congbengam" localSheetId="23">#REF!</definedName>
    <definedName name="congbengam" localSheetId="24">#REF!</definedName>
    <definedName name="congbengam">#REF!</definedName>
    <definedName name="congbenuoc" localSheetId="22">#REF!</definedName>
    <definedName name="congbenuoc" localSheetId="23">#REF!</definedName>
    <definedName name="congbenuoc" localSheetId="24">#REF!</definedName>
    <definedName name="congbenuoc">#REF!</definedName>
    <definedName name="congcoc" localSheetId="22">#REF!</definedName>
    <definedName name="congcoc" localSheetId="23">#REF!</definedName>
    <definedName name="congcoc" localSheetId="24">#REF!</definedName>
    <definedName name="congcoc">#REF!</definedName>
    <definedName name="congcocot" localSheetId="22">#REF!</definedName>
    <definedName name="congcocot" localSheetId="23">#REF!</definedName>
    <definedName name="congcocot" localSheetId="24">#REF!</definedName>
    <definedName name="congcocot">#REF!</definedName>
    <definedName name="congcocott" localSheetId="22">#REF!</definedName>
    <definedName name="congcocott" localSheetId="23">#REF!</definedName>
    <definedName name="congcocott" localSheetId="24">#REF!</definedName>
    <definedName name="congcocott">#REF!</definedName>
    <definedName name="congcomong" localSheetId="22">#REF!</definedName>
    <definedName name="congcomong" localSheetId="23">#REF!</definedName>
    <definedName name="congcomong" localSheetId="24">#REF!</definedName>
    <definedName name="congcomong">#REF!</definedName>
    <definedName name="congcottron" localSheetId="22">#REF!</definedName>
    <definedName name="congcottron" localSheetId="23">#REF!</definedName>
    <definedName name="congcottron" localSheetId="24">#REF!</definedName>
    <definedName name="congcottron">#REF!</definedName>
    <definedName name="congcotvuong" localSheetId="22">#REF!</definedName>
    <definedName name="congcotvuong" localSheetId="23">#REF!</definedName>
    <definedName name="congcotvuong" localSheetId="24">#REF!</definedName>
    <definedName name="congcotvuong">#REF!</definedName>
    <definedName name="congdam" localSheetId="22">#REF!</definedName>
    <definedName name="congdam" localSheetId="23">#REF!</definedName>
    <definedName name="congdam" localSheetId="24">#REF!</definedName>
    <definedName name="congdam">#REF!</definedName>
    <definedName name="congdan1" localSheetId="22">#REF!</definedName>
    <definedName name="congdan1" localSheetId="23">#REF!</definedName>
    <definedName name="congdan1" localSheetId="24">#REF!</definedName>
    <definedName name="congdan1">#REF!</definedName>
    <definedName name="congdan2" localSheetId="22">#REF!</definedName>
    <definedName name="congdan2" localSheetId="23">#REF!</definedName>
    <definedName name="congdan2" localSheetId="24">#REF!</definedName>
    <definedName name="congdan2">#REF!</definedName>
    <definedName name="congdandusan" localSheetId="22">#REF!</definedName>
    <definedName name="congdandusan" localSheetId="23">#REF!</definedName>
    <definedName name="congdandusan" localSheetId="24">#REF!</definedName>
    <definedName name="congdandusan">#REF!</definedName>
    <definedName name="conglanhto" localSheetId="22">#REF!</definedName>
    <definedName name="conglanhto" localSheetId="23">#REF!</definedName>
    <definedName name="conglanhto" localSheetId="24">#REF!</definedName>
    <definedName name="conglanhto">#REF!</definedName>
    <definedName name="congmong" localSheetId="22">#REF!</definedName>
    <definedName name="congmong" localSheetId="23">#REF!</definedName>
    <definedName name="congmong" localSheetId="24">#REF!</definedName>
    <definedName name="congmong">#REF!</definedName>
    <definedName name="congmongbang" localSheetId="22">#REF!</definedName>
    <definedName name="congmongbang" localSheetId="23">#REF!</definedName>
    <definedName name="congmongbang" localSheetId="24">#REF!</definedName>
    <definedName name="congmongbang">#REF!</definedName>
    <definedName name="congmongdon" localSheetId="22">#REF!</definedName>
    <definedName name="congmongdon" localSheetId="23">#REF!</definedName>
    <definedName name="congmongdon" localSheetId="24">#REF!</definedName>
    <definedName name="congmongdon">#REF!</definedName>
    <definedName name="congpanen" localSheetId="22">#REF!</definedName>
    <definedName name="congpanen" localSheetId="23">#REF!</definedName>
    <definedName name="congpanen" localSheetId="24">#REF!</definedName>
    <definedName name="congpanen">#REF!</definedName>
    <definedName name="congsan" localSheetId="22">#REF!</definedName>
    <definedName name="congsan" localSheetId="23">#REF!</definedName>
    <definedName name="congsan" localSheetId="24">#REF!</definedName>
    <definedName name="congsan">#REF!</definedName>
    <definedName name="congthang" localSheetId="22">#REF!</definedName>
    <definedName name="congthang" localSheetId="23">#REF!</definedName>
    <definedName name="congthang" localSheetId="24">#REF!</definedName>
    <definedName name="congthang">#REF!</definedName>
    <definedName name="CONST_EQ" localSheetId="22">#REF!</definedName>
    <definedName name="CONST_EQ" localSheetId="23">#REF!</definedName>
    <definedName name="CONST_EQ" localSheetId="24">#REF!</definedName>
    <definedName name="CONST_EQ">#REF!</definedName>
    <definedName name="COT" localSheetId="22">#REF!</definedName>
    <definedName name="COT" localSheetId="23">#REF!</definedName>
    <definedName name="COT" localSheetId="24">#REF!</definedName>
    <definedName name="COT">#REF!</definedName>
    <definedName name="cot7.5" localSheetId="22">#REF!</definedName>
    <definedName name="cot7.5" localSheetId="23">#REF!</definedName>
    <definedName name="cot7.5" localSheetId="24">#REF!</definedName>
    <definedName name="cot7.5">#REF!</definedName>
    <definedName name="cot8.5" localSheetId="22">#REF!</definedName>
    <definedName name="cot8.5" localSheetId="23">#REF!</definedName>
    <definedName name="cot8.5" localSheetId="24">#REF!</definedName>
    <definedName name="cot8.5">#REF!</definedName>
    <definedName name="Cotsatma">9726</definedName>
    <definedName name="Cotthepma">9726</definedName>
    <definedName name="cottron" localSheetId="22">#REF!</definedName>
    <definedName name="cottron" localSheetId="23">#REF!</definedName>
    <definedName name="cottron" localSheetId="24">#REF!</definedName>
    <definedName name="cottron" localSheetId="21">#REF!</definedName>
    <definedName name="cottron">#REF!</definedName>
    <definedName name="cotvuong" localSheetId="22">#REF!</definedName>
    <definedName name="cotvuong" localSheetId="23">#REF!</definedName>
    <definedName name="cotvuong" localSheetId="24">#REF!</definedName>
    <definedName name="cotvuong" localSheetId="21">#REF!</definedName>
    <definedName name="cotvuong">#REF!</definedName>
    <definedName name="COVER" localSheetId="22">#REF!</definedName>
    <definedName name="COVER" localSheetId="23">#REF!</definedName>
    <definedName name="COVER" localSheetId="24">#REF!</definedName>
    <definedName name="COVER" localSheetId="21">#REF!</definedName>
    <definedName name="COVER">#REF!</definedName>
    <definedName name="cpmtc" localSheetId="22">#REF!</definedName>
    <definedName name="cpmtc" localSheetId="23">#REF!</definedName>
    <definedName name="cpmtc" localSheetId="24">#REF!</definedName>
    <definedName name="cpmtc">#REF!</definedName>
    <definedName name="cpnc" localSheetId="22">#REF!</definedName>
    <definedName name="cpnc" localSheetId="23">#REF!</definedName>
    <definedName name="cpnc" localSheetId="24">#REF!</definedName>
    <definedName name="cpnc">#REF!</definedName>
    <definedName name="cptt" localSheetId="22">#REF!</definedName>
    <definedName name="cptt" localSheetId="23">#REF!</definedName>
    <definedName name="cptt" localSheetId="24">#REF!</definedName>
    <definedName name="cptt">#REF!</definedName>
    <definedName name="CPVC35" localSheetId="22">#REF!</definedName>
    <definedName name="CPVC35" localSheetId="23">#REF!</definedName>
    <definedName name="CPVC35" localSheetId="24">#REF!</definedName>
    <definedName name="CPVC35">#REF!</definedName>
    <definedName name="CPVCDN" localSheetId="22">#REF!</definedName>
    <definedName name="CPVCDN" localSheetId="23">#REF!</definedName>
    <definedName name="CPVCDN" localSheetId="24">#REF!</definedName>
    <definedName name="CPVCDN">#REF!</definedName>
    <definedName name="cpvl" localSheetId="22">#REF!</definedName>
    <definedName name="cpvl" localSheetId="23">#REF!</definedName>
    <definedName name="cpvl" localSheetId="24">#REF!</definedName>
    <definedName name="cpvl">#REF!</definedName>
    <definedName name="CRD" localSheetId="22">#REF!</definedName>
    <definedName name="CRD" localSheetId="23">#REF!</definedName>
    <definedName name="CRD" localSheetId="24">#REF!</definedName>
    <definedName name="CRD">#REF!</definedName>
    <definedName name="CRITINST" localSheetId="22">#REF!</definedName>
    <definedName name="CRITINST" localSheetId="23">#REF!</definedName>
    <definedName name="CRITINST" localSheetId="24">#REF!</definedName>
    <definedName name="CRITINST">#REF!</definedName>
    <definedName name="CRITPURC" localSheetId="22">#REF!</definedName>
    <definedName name="CRITPURC" localSheetId="23">#REF!</definedName>
    <definedName name="CRITPURC" localSheetId="24">#REF!</definedName>
    <definedName name="CRITPURC">#REF!</definedName>
    <definedName name="CRS" localSheetId="22">#REF!</definedName>
    <definedName name="CRS" localSheetId="23">#REF!</definedName>
    <definedName name="CRS" localSheetId="24">#REF!</definedName>
    <definedName name="CRS">#REF!</definedName>
    <definedName name="CS" localSheetId="22">#REF!</definedName>
    <definedName name="CS" localSheetId="23">#REF!</definedName>
    <definedName name="CS" localSheetId="24">#REF!</definedName>
    <definedName name="CS">#REF!</definedName>
    <definedName name="CS_10" localSheetId="22">#REF!</definedName>
    <definedName name="CS_10" localSheetId="23">#REF!</definedName>
    <definedName name="CS_10" localSheetId="24">#REF!</definedName>
    <definedName name="CS_10">#REF!</definedName>
    <definedName name="CS_100" localSheetId="22">#REF!</definedName>
    <definedName name="CS_100" localSheetId="23">#REF!</definedName>
    <definedName name="CS_100" localSheetId="24">#REF!</definedName>
    <definedName name="CS_100">#REF!</definedName>
    <definedName name="CS_10S" localSheetId="22">#REF!</definedName>
    <definedName name="CS_10S" localSheetId="23">#REF!</definedName>
    <definedName name="CS_10S" localSheetId="24">#REF!</definedName>
    <definedName name="CS_10S">#REF!</definedName>
    <definedName name="CS_120" localSheetId="22">#REF!</definedName>
    <definedName name="CS_120" localSheetId="23">#REF!</definedName>
    <definedName name="CS_120" localSheetId="24">#REF!</definedName>
    <definedName name="CS_120">#REF!</definedName>
    <definedName name="CS_140" localSheetId="22">#REF!</definedName>
    <definedName name="CS_140" localSheetId="23">#REF!</definedName>
    <definedName name="CS_140" localSheetId="24">#REF!</definedName>
    <definedName name="CS_140">#REF!</definedName>
    <definedName name="CS_160" localSheetId="22">#REF!</definedName>
    <definedName name="CS_160" localSheetId="23">#REF!</definedName>
    <definedName name="CS_160" localSheetId="24">#REF!</definedName>
    <definedName name="CS_160">#REF!</definedName>
    <definedName name="CS_20" localSheetId="22">#REF!</definedName>
    <definedName name="CS_20" localSheetId="23">#REF!</definedName>
    <definedName name="CS_20" localSheetId="24">#REF!</definedName>
    <definedName name="CS_20">#REF!</definedName>
    <definedName name="CS_30" localSheetId="22">#REF!</definedName>
    <definedName name="CS_30" localSheetId="23">#REF!</definedName>
    <definedName name="CS_30" localSheetId="24">#REF!</definedName>
    <definedName name="CS_30">#REF!</definedName>
    <definedName name="CS_40" localSheetId="22">#REF!</definedName>
    <definedName name="CS_40" localSheetId="23">#REF!</definedName>
    <definedName name="CS_40" localSheetId="24">#REF!</definedName>
    <definedName name="CS_40">#REF!</definedName>
    <definedName name="CS_40S" localSheetId="22">#REF!</definedName>
    <definedName name="CS_40S" localSheetId="23">#REF!</definedName>
    <definedName name="CS_40S" localSheetId="24">#REF!</definedName>
    <definedName name="CS_40S">#REF!</definedName>
    <definedName name="CS_5S" localSheetId="22">#REF!</definedName>
    <definedName name="CS_5S" localSheetId="23">#REF!</definedName>
    <definedName name="CS_5S" localSheetId="24">#REF!</definedName>
    <definedName name="CS_5S">#REF!</definedName>
    <definedName name="CS_60" localSheetId="22">#REF!</definedName>
    <definedName name="CS_60" localSheetId="23">#REF!</definedName>
    <definedName name="CS_60" localSheetId="24">#REF!</definedName>
    <definedName name="CS_60">#REF!</definedName>
    <definedName name="CS_80" localSheetId="22">#REF!</definedName>
    <definedName name="CS_80" localSheetId="23">#REF!</definedName>
    <definedName name="CS_80" localSheetId="24">#REF!</definedName>
    <definedName name="CS_80">#REF!</definedName>
    <definedName name="CS_80S" localSheetId="22">#REF!</definedName>
    <definedName name="CS_80S" localSheetId="23">#REF!</definedName>
    <definedName name="CS_80S" localSheetId="24">#REF!</definedName>
    <definedName name="CS_80S">#REF!</definedName>
    <definedName name="CS_STD" localSheetId="22">#REF!</definedName>
    <definedName name="CS_STD" localSheetId="23">#REF!</definedName>
    <definedName name="CS_STD" localSheetId="24">#REF!</definedName>
    <definedName name="CS_STD">#REF!</definedName>
    <definedName name="CS_XS" localSheetId="22">#REF!</definedName>
    <definedName name="CS_XS" localSheetId="23">#REF!</definedName>
    <definedName name="CS_XS" localSheetId="24">#REF!</definedName>
    <definedName name="CS_XS">#REF!</definedName>
    <definedName name="CS_XXS" localSheetId="22">#REF!</definedName>
    <definedName name="CS_XXS" localSheetId="23">#REF!</definedName>
    <definedName name="CS_XXS" localSheetId="24">#REF!</definedName>
    <definedName name="CS_XXS">#REF!</definedName>
    <definedName name="csd3p" localSheetId="22">#REF!</definedName>
    <definedName name="csd3p" localSheetId="23">#REF!</definedName>
    <definedName name="csd3p" localSheetId="24">#REF!</definedName>
    <definedName name="csd3p">#REF!</definedName>
    <definedName name="csddg1p" localSheetId="22">#REF!</definedName>
    <definedName name="csddg1p" localSheetId="23">#REF!</definedName>
    <definedName name="csddg1p" localSheetId="24">#REF!</definedName>
    <definedName name="csddg1p">#REF!</definedName>
    <definedName name="csddt1p" localSheetId="22">#REF!</definedName>
    <definedName name="csddt1p" localSheetId="23">#REF!</definedName>
    <definedName name="csddt1p" localSheetId="24">#REF!</definedName>
    <definedName name="csddt1p">#REF!</definedName>
    <definedName name="csht3p" localSheetId="22">#REF!</definedName>
    <definedName name="csht3p" localSheetId="23">#REF!</definedName>
    <definedName name="csht3p" localSheetId="24">#REF!</definedName>
    <definedName name="csht3p">#REF!</definedName>
    <definedName name="ctiep" localSheetId="22">#REF!</definedName>
    <definedName name="ctiep" localSheetId="23">#REF!</definedName>
    <definedName name="ctiep" localSheetId="24">#REF!</definedName>
    <definedName name="ctiep">#REF!</definedName>
    <definedName name="CTIET" localSheetId="22">#REF!</definedName>
    <definedName name="CTIET" localSheetId="23">#REF!</definedName>
    <definedName name="CTIET" localSheetId="24">#REF!</definedName>
    <definedName name="CTIET">#REF!</definedName>
    <definedName name="CU_LY_VAN_CHUYEN_GIA_QUYEN" localSheetId="22">#REF!</definedName>
    <definedName name="CU_LY_VAN_CHUYEN_GIA_QUYEN" localSheetId="23">#REF!</definedName>
    <definedName name="CU_LY_VAN_CHUYEN_GIA_QUYEN" localSheetId="24">#REF!</definedName>
    <definedName name="CU_LY_VAN_CHUYEN_GIA_QUYEN">#REF!</definedName>
    <definedName name="CU_LY_VAN_CHUYEN_THU_CONG" localSheetId="22">#REF!</definedName>
    <definedName name="CU_LY_VAN_CHUYEN_THU_CONG" localSheetId="23">#REF!</definedName>
    <definedName name="CU_LY_VAN_CHUYEN_THU_CONG" localSheetId="24">#REF!</definedName>
    <definedName name="CU_LY_VAN_CHUYEN_THU_CONG">#REF!</definedName>
    <definedName name="CURRENCY" localSheetId="22">#REF!</definedName>
    <definedName name="CURRENCY" localSheetId="23">#REF!</definedName>
    <definedName name="CURRENCY" localSheetId="24">#REF!</definedName>
    <definedName name="CURRENCY">#REF!</definedName>
    <definedName name="cx" localSheetId="22">#REF!</definedName>
    <definedName name="cx" localSheetId="23">#REF!</definedName>
    <definedName name="cx" localSheetId="24">#REF!</definedName>
    <definedName name="cx">#REF!</definedName>
    <definedName name="d" localSheetId="20">#REF!</definedName>
    <definedName name="d" localSheetId="5">#REF!</definedName>
    <definedName name="d" localSheetId="6">#REF!</definedName>
    <definedName name="d" localSheetId="7">#REF!</definedName>
    <definedName name="d" localSheetId="8">#REF!</definedName>
    <definedName name="d" localSheetId="9">#REF!</definedName>
    <definedName name="d" localSheetId="10">#REF!</definedName>
    <definedName name="d" localSheetId="11">#REF!</definedName>
    <definedName name="d" localSheetId="13">#REF!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19">#REF!</definedName>
    <definedName name="d" localSheetId="22">#REF!</definedName>
    <definedName name="d" localSheetId="23">#REF!</definedName>
    <definedName name="d" localSheetId="24">#REF!</definedName>
    <definedName name="d">#REF!</definedName>
    <definedName name="D_7101A_B" localSheetId="22">#REF!</definedName>
    <definedName name="D_7101A_B" localSheetId="23">#REF!</definedName>
    <definedName name="D_7101A_B" localSheetId="24">#REF!</definedName>
    <definedName name="D_7101A_B">#REF!</definedName>
    <definedName name="da1x2" localSheetId="22">#REF!</definedName>
    <definedName name="da1x2" localSheetId="23">#REF!</definedName>
    <definedName name="da1x2" localSheetId="24">#REF!</definedName>
    <definedName name="da1x2">#REF!</definedName>
    <definedName name="dahoc" localSheetId="22">#REF!</definedName>
    <definedName name="dahoc" localSheetId="23">#REF!</definedName>
    <definedName name="dahoc" localSheetId="24">#REF!</definedName>
    <definedName name="dahoc">#REF!</definedName>
    <definedName name="dam" localSheetId="22">#REF!</definedName>
    <definedName name="dam" localSheetId="23">#REF!</definedName>
    <definedName name="dam" localSheetId="24">#REF!</definedName>
    <definedName name="dam">#REF!</definedName>
    <definedName name="danducsan" localSheetId="22">#REF!</definedName>
    <definedName name="danducsan" localSheetId="23">#REF!</definedName>
    <definedName name="danducsan" localSheetId="24">#REF!</definedName>
    <definedName name="danducsan">#REF!</definedName>
    <definedName name="dao" localSheetId="22">#REF!</definedName>
    <definedName name="dao" localSheetId="23">#REF!</definedName>
    <definedName name="dao" localSheetId="24">#REF!</definedName>
    <definedName name="dao">#REF!</definedName>
    <definedName name="dap" localSheetId="22">#REF!</definedName>
    <definedName name="dap" localSheetId="23">#REF!</definedName>
    <definedName name="dap" localSheetId="24">#REF!</definedName>
    <definedName name="dap">#REF!</definedName>
    <definedName name="DAT" localSheetId="22">#REF!</definedName>
    <definedName name="DAT" localSheetId="23">#REF!</definedName>
    <definedName name="DAT" localSheetId="24">#REF!</definedName>
    <definedName name="DAT">#REF!</definedName>
    <definedName name="DATA_DATA2_List" localSheetId="22">#REF!</definedName>
    <definedName name="DATA_DATA2_List" localSheetId="23">#REF!</definedName>
    <definedName name="DATA_DATA2_List" localSheetId="24">#REF!</definedName>
    <definedName name="DATA_DATA2_List">#REF!</definedName>
    <definedName name="_xlnm.Database" localSheetId="22">#REF!</definedName>
    <definedName name="_xlnm.Database" localSheetId="23">#REF!</definedName>
    <definedName name="_xlnm.Database" localSheetId="24">#REF!</definedName>
    <definedName name="_xlnm.Database">#REF!</definedName>
    <definedName name="DCL_22">12117600</definedName>
    <definedName name="DCL_35">25490000</definedName>
    <definedName name="DD" localSheetId="22">#REF!</definedName>
    <definedName name="DD" localSheetId="23">#REF!</definedName>
    <definedName name="DD" localSheetId="24">#REF!</definedName>
    <definedName name="DD" localSheetId="21">#REF!</definedName>
    <definedName name="DD">#REF!</definedName>
    <definedName name="DDAY" localSheetId="22">#REF!</definedName>
    <definedName name="DDAY" localSheetId="23">#REF!</definedName>
    <definedName name="DDAY" localSheetId="24">#REF!</definedName>
    <definedName name="DDAY">#REF!</definedName>
    <definedName name="DDK" localSheetId="22">#REF!</definedName>
    <definedName name="DDK" localSheetId="23">#REF!</definedName>
    <definedName name="DDK" localSheetId="24">#REF!</definedName>
    <definedName name="DDK">#REF!</definedName>
    <definedName name="den_bu" localSheetId="22">#REF!</definedName>
    <definedName name="den_bu" localSheetId="23">#REF!</definedName>
    <definedName name="den_bu" localSheetId="24">#REF!</definedName>
    <definedName name="den_bu">#REF!</definedName>
    <definedName name="denbu" localSheetId="22">#REF!</definedName>
    <definedName name="denbu" localSheetId="23">#REF!</definedName>
    <definedName name="denbu" localSheetId="24">#REF!</definedName>
    <definedName name="denbu">#REF!</definedName>
    <definedName name="Det32x3" localSheetId="22">#REF!</definedName>
    <definedName name="Det32x3" localSheetId="23">#REF!</definedName>
    <definedName name="Det32x3" localSheetId="24">#REF!</definedName>
    <definedName name="Det32x3">#REF!</definedName>
    <definedName name="Det35x3" localSheetId="22">#REF!</definedName>
    <definedName name="Det35x3" localSheetId="23">#REF!</definedName>
    <definedName name="Det35x3" localSheetId="24">#REF!</definedName>
    <definedName name="Det35x3">#REF!</definedName>
    <definedName name="Det40x4" localSheetId="22">#REF!</definedName>
    <definedName name="Det40x4" localSheetId="23">#REF!</definedName>
    <definedName name="Det40x4" localSheetId="24">#REF!</definedName>
    <definedName name="Det40x4">#REF!</definedName>
    <definedName name="Det50x5" localSheetId="22">#REF!</definedName>
    <definedName name="Det50x5" localSheetId="23">#REF!</definedName>
    <definedName name="Det50x5" localSheetId="24">#REF!</definedName>
    <definedName name="Det50x5">#REF!</definedName>
    <definedName name="Det63x6" localSheetId="22">#REF!</definedName>
    <definedName name="Det63x6" localSheetId="23">#REF!</definedName>
    <definedName name="Det63x6" localSheetId="24">#REF!</definedName>
    <definedName name="Det63x6">#REF!</definedName>
    <definedName name="Det75x6" localSheetId="22">#REF!</definedName>
    <definedName name="Det75x6" localSheetId="23">#REF!</definedName>
    <definedName name="Det75x6" localSheetId="24">#REF!</definedName>
    <definedName name="Det75x6">#REF!</definedName>
    <definedName name="dgbdII" localSheetId="22">#REF!</definedName>
    <definedName name="dgbdII" localSheetId="23">#REF!</definedName>
    <definedName name="dgbdII" localSheetId="24">#REF!</definedName>
    <definedName name="dgbdII">#REF!</definedName>
    <definedName name="DGCTI592" localSheetId="22">#REF!</definedName>
    <definedName name="DGCTI592" localSheetId="23">#REF!</definedName>
    <definedName name="DGCTI592" localSheetId="24">#REF!</definedName>
    <definedName name="DGCTI592">#REF!</definedName>
    <definedName name="DGNC" localSheetId="22">#REF!</definedName>
    <definedName name="DGNC" localSheetId="23">#REF!</definedName>
    <definedName name="DGNC" localSheetId="24">#REF!</definedName>
    <definedName name="DGNC">#REF!</definedName>
    <definedName name="dgqndn" localSheetId="22">#REF!</definedName>
    <definedName name="dgqndn" localSheetId="23">#REF!</definedName>
    <definedName name="dgqndn" localSheetId="24">#REF!</definedName>
    <definedName name="dgqndn">#REF!</definedName>
    <definedName name="DGTV" localSheetId="22">#REF!</definedName>
    <definedName name="DGTV" localSheetId="23">#REF!</definedName>
    <definedName name="DGTV" localSheetId="24">#REF!</definedName>
    <definedName name="DGTV">#REF!</definedName>
    <definedName name="dgvl" localSheetId="22">#REF!</definedName>
    <definedName name="dgvl" localSheetId="23">#REF!</definedName>
    <definedName name="dgvl" localSheetId="24">#REF!</definedName>
    <definedName name="dgvl">#REF!</definedName>
    <definedName name="DGVT" localSheetId="22">#REF!</definedName>
    <definedName name="DGVT" localSheetId="23">#REF!</definedName>
    <definedName name="DGVT" localSheetId="24">#REF!</definedName>
    <definedName name="DGVT">#REF!</definedName>
    <definedName name="dhom" localSheetId="22">#REF!</definedName>
    <definedName name="dhom" localSheetId="23">#REF!</definedName>
    <definedName name="dhom" localSheetId="24">#REF!</definedName>
    <definedName name="dhom">#REF!</definedName>
    <definedName name="dien" localSheetId="22">#REF!</definedName>
    <definedName name="dien" localSheetId="23">#REF!</definedName>
    <definedName name="dien" localSheetId="24">#REF!</definedName>
    <definedName name="dien">#REF!</definedName>
    <definedName name="dientichck" localSheetId="22">#REF!</definedName>
    <definedName name="dientichck" localSheetId="23">#REF!</definedName>
    <definedName name="dientichck" localSheetId="24">#REF!</definedName>
    <definedName name="dientichck">#REF!</definedName>
    <definedName name="dinh2" localSheetId="22">#REF!</definedName>
    <definedName name="dinh2" localSheetId="23">#REF!</definedName>
    <definedName name="dinh2" localSheetId="24">#REF!</definedName>
    <definedName name="dinh2">#REF!</definedName>
    <definedName name="DLCC" localSheetId="22">#REF!</definedName>
    <definedName name="DLCC" localSheetId="23">#REF!</definedName>
    <definedName name="DLCC" localSheetId="24">#REF!</definedName>
    <definedName name="DLCC">#REF!</definedName>
    <definedName name="DM" localSheetId="22">#REF!</definedName>
    <definedName name="DM" localSheetId="23">#REF!</definedName>
    <definedName name="DM" localSheetId="24">#REF!</definedName>
    <definedName name="DM">#REF!</definedName>
    <definedName name="dm56bxd" localSheetId="22">#REF!</definedName>
    <definedName name="dm56bxd" localSheetId="23">#REF!</definedName>
    <definedName name="dm56bxd" localSheetId="24">#REF!</definedName>
    <definedName name="dm56bxd">#REF!</definedName>
    <definedName name="DN" localSheetId="22">#REF!</definedName>
    <definedName name="DN" localSheetId="23">#REF!</definedName>
    <definedName name="DN" localSheetId="24">#REF!</definedName>
    <definedName name="DN">#REF!</definedName>
    <definedName name="DÑt45x4" localSheetId="22">#REF!</definedName>
    <definedName name="DÑt45x4" localSheetId="23">#REF!</definedName>
    <definedName name="DÑt45x4" localSheetId="24">#REF!</definedName>
    <definedName name="DÑt45x4">#REF!</definedName>
    <definedName name="doan1" localSheetId="22">#REF!</definedName>
    <definedName name="doan1" localSheetId="23">#REF!</definedName>
    <definedName name="doan1" localSheetId="24">#REF!</definedName>
    <definedName name="doan1">#REF!</definedName>
    <definedName name="doan2" localSheetId="22">#REF!</definedName>
    <definedName name="doan2" localSheetId="23">#REF!</definedName>
    <definedName name="doan2" localSheetId="24">#REF!</definedName>
    <definedName name="doan2">#REF!</definedName>
    <definedName name="doan3" localSheetId="22">#REF!</definedName>
    <definedName name="doan3" localSheetId="23">#REF!</definedName>
    <definedName name="doan3" localSheetId="24">#REF!</definedName>
    <definedName name="doan3">#REF!</definedName>
    <definedName name="doan4" localSheetId="22">#REF!</definedName>
    <definedName name="doan4" localSheetId="23">#REF!</definedName>
    <definedName name="doan4" localSheetId="24">#REF!</definedName>
    <definedName name="doan4">#REF!</definedName>
    <definedName name="doan5" localSheetId="22">#REF!</definedName>
    <definedName name="doan5" localSheetId="23">#REF!</definedName>
    <definedName name="doan5" localSheetId="24">#REF!</definedName>
    <definedName name="doan5">#REF!</definedName>
    <definedName name="doan6" localSheetId="22">#REF!</definedName>
    <definedName name="doan6" localSheetId="23">#REF!</definedName>
    <definedName name="doan6" localSheetId="24">#REF!</definedName>
    <definedName name="doan6">#REF!</definedName>
    <definedName name="Document_array" localSheetId="22">{"Thuxm2.xls","Sheet1"}</definedName>
    <definedName name="Document_array" localSheetId="23">{"Thuxm2.xls","Sheet1"}</definedName>
    <definedName name="Document_array" localSheetId="24">{"Thuxm2.xls","Sheet1"}</definedName>
    <definedName name="Document_array" localSheetId="21">{"Thuxm2.xls","Sheet1"}</definedName>
    <definedName name="Document_array">{"Thuxm2.xls","Sheet1"}</definedName>
    <definedName name="DON_GIA_3282" localSheetId="22">#REF!</definedName>
    <definedName name="DON_GIA_3282" localSheetId="23">#REF!</definedName>
    <definedName name="DON_GIA_3282" localSheetId="24">#REF!</definedName>
    <definedName name="DON_GIA_3282" localSheetId="21">#REF!</definedName>
    <definedName name="DON_GIA_3282">#REF!</definedName>
    <definedName name="DON_GIA_3283" localSheetId="22">#REF!</definedName>
    <definedName name="DON_GIA_3283" localSheetId="23">#REF!</definedName>
    <definedName name="DON_GIA_3283" localSheetId="24">#REF!</definedName>
    <definedName name="DON_GIA_3283" localSheetId="21">#REF!</definedName>
    <definedName name="DON_GIA_3283">#REF!</definedName>
    <definedName name="DON_GIA_3285" localSheetId="22">#REF!</definedName>
    <definedName name="DON_GIA_3285" localSheetId="23">#REF!</definedName>
    <definedName name="DON_GIA_3285" localSheetId="24">#REF!</definedName>
    <definedName name="DON_GIA_3285" localSheetId="21">#REF!</definedName>
    <definedName name="DON_GIA_3285">#REF!</definedName>
    <definedName name="DON_GIA_VAN_CHUYEN_36" localSheetId="22">#REF!</definedName>
    <definedName name="DON_GIA_VAN_CHUYEN_36" localSheetId="23">#REF!</definedName>
    <definedName name="DON_GIA_VAN_CHUYEN_36" localSheetId="24">#REF!</definedName>
    <definedName name="DON_GIA_VAN_CHUYEN_36">#REF!</definedName>
    <definedName name="dongia" localSheetId="22">#REF!</definedName>
    <definedName name="dongia" localSheetId="23">#REF!</definedName>
    <definedName name="dongia" localSheetId="24">#REF!</definedName>
    <definedName name="dongia">#REF!</definedName>
    <definedName name="DS1p1vc" localSheetId="22">#REF!</definedName>
    <definedName name="DS1p1vc" localSheetId="23">#REF!</definedName>
    <definedName name="DS1p1vc" localSheetId="24">#REF!</definedName>
    <definedName name="DS1p1vc">#REF!</definedName>
    <definedName name="ds1p2nc" localSheetId="22">#REF!</definedName>
    <definedName name="ds1p2nc" localSheetId="23">#REF!</definedName>
    <definedName name="ds1p2nc" localSheetId="24">#REF!</definedName>
    <definedName name="ds1p2nc">#REF!</definedName>
    <definedName name="ds1p2vc" localSheetId="22">#REF!</definedName>
    <definedName name="ds1p2vc" localSheetId="23">#REF!</definedName>
    <definedName name="ds1p2vc" localSheetId="24">#REF!</definedName>
    <definedName name="ds1p2vc">#REF!</definedName>
    <definedName name="ds1pnc" localSheetId="22">#REF!</definedName>
    <definedName name="ds1pnc" localSheetId="23">#REF!</definedName>
    <definedName name="ds1pnc" localSheetId="24">#REF!</definedName>
    <definedName name="ds1pnc">#REF!</definedName>
    <definedName name="ds1pvl" localSheetId="22">#REF!</definedName>
    <definedName name="ds1pvl" localSheetId="23">#REF!</definedName>
    <definedName name="ds1pvl" localSheetId="24">#REF!</definedName>
    <definedName name="ds1pvl">#REF!</definedName>
    <definedName name="ds3pctnc" localSheetId="22">#REF!</definedName>
    <definedName name="ds3pctnc" localSheetId="23">#REF!</definedName>
    <definedName name="ds3pctnc" localSheetId="24">#REF!</definedName>
    <definedName name="ds3pctnc">#REF!</definedName>
    <definedName name="ds3pctvc" localSheetId="22">#REF!</definedName>
    <definedName name="ds3pctvc" localSheetId="23">#REF!</definedName>
    <definedName name="ds3pctvc" localSheetId="24">#REF!</definedName>
    <definedName name="ds3pctvc">#REF!</definedName>
    <definedName name="ds3pctvl" localSheetId="22">#REF!</definedName>
    <definedName name="ds3pctvl" localSheetId="23">#REF!</definedName>
    <definedName name="ds3pctvl" localSheetId="24">#REF!</definedName>
    <definedName name="ds3pctvl">#REF!</definedName>
    <definedName name="DSPK1p1nc" localSheetId="22">#REF!</definedName>
    <definedName name="DSPK1p1nc" localSheetId="23">#REF!</definedName>
    <definedName name="DSPK1p1nc" localSheetId="24">#REF!</definedName>
    <definedName name="DSPK1p1nc">#REF!</definedName>
    <definedName name="DSPK1p1vl" localSheetId="22">#REF!</definedName>
    <definedName name="DSPK1p1vl" localSheetId="23">#REF!</definedName>
    <definedName name="DSPK1p1vl" localSheetId="24">#REF!</definedName>
    <definedName name="DSPK1p1vl">#REF!</definedName>
    <definedName name="DSPK1pnc" localSheetId="22">#REF!</definedName>
    <definedName name="DSPK1pnc" localSheetId="23">#REF!</definedName>
    <definedName name="DSPK1pnc" localSheetId="24">#REF!</definedName>
    <definedName name="DSPK1pnc">#REF!</definedName>
    <definedName name="DSPK1pvl" localSheetId="22">#REF!</definedName>
    <definedName name="DSPK1pvl" localSheetId="23">#REF!</definedName>
    <definedName name="DSPK1pvl" localSheetId="24">#REF!</definedName>
    <definedName name="DSPK1pvl">#REF!</definedName>
    <definedName name="DSUMDATA" localSheetId="22">#REF!</definedName>
    <definedName name="DSUMDATA" localSheetId="23">#REF!</definedName>
    <definedName name="DSUMDATA" localSheetId="24">#REF!</definedName>
    <definedName name="DSUMDATA">#REF!</definedName>
    <definedName name="dtich1" localSheetId="22">#REF!</definedName>
    <definedName name="dtich1" localSheetId="23">#REF!</definedName>
    <definedName name="dtich1" localSheetId="24">#REF!</definedName>
    <definedName name="dtich1">#REF!</definedName>
    <definedName name="dtich2" localSheetId="22">#REF!</definedName>
    <definedName name="dtich2" localSheetId="23">#REF!</definedName>
    <definedName name="dtich2" localSheetId="24">#REF!</definedName>
    <definedName name="dtich2">#REF!</definedName>
    <definedName name="dtich3" localSheetId="22">#REF!</definedName>
    <definedName name="dtich3" localSheetId="23">#REF!</definedName>
    <definedName name="dtich3" localSheetId="24">#REF!</definedName>
    <definedName name="dtich3">#REF!</definedName>
    <definedName name="dtich4" localSheetId="22">#REF!</definedName>
    <definedName name="dtich4" localSheetId="23">#REF!</definedName>
    <definedName name="dtich4" localSheetId="24">#REF!</definedName>
    <definedName name="dtich4">#REF!</definedName>
    <definedName name="dtich5" localSheetId="22">#REF!</definedName>
    <definedName name="dtich5" localSheetId="23">#REF!</definedName>
    <definedName name="dtich5" localSheetId="24">#REF!</definedName>
    <definedName name="dtich5">#REF!</definedName>
    <definedName name="dtich6" localSheetId="22">#REF!</definedName>
    <definedName name="dtich6" localSheetId="23">#REF!</definedName>
    <definedName name="dtich6" localSheetId="24">#REF!</definedName>
    <definedName name="dtich6">#REF!</definedName>
    <definedName name="DU_TOAN_CHI_TIET_CONG_TO" localSheetId="22">#REF!</definedName>
    <definedName name="DU_TOAN_CHI_TIET_CONG_TO" localSheetId="23">#REF!</definedName>
    <definedName name="DU_TOAN_CHI_TIET_CONG_TO" localSheetId="24">#REF!</definedName>
    <definedName name="DU_TOAN_CHI_TIET_CONG_TO">#REF!</definedName>
    <definedName name="DU_TOAN_CHI_TIET_DZ22KV" localSheetId="22">#REF!</definedName>
    <definedName name="DU_TOAN_CHI_TIET_DZ22KV" localSheetId="23">#REF!</definedName>
    <definedName name="DU_TOAN_CHI_TIET_DZ22KV" localSheetId="24">#REF!</definedName>
    <definedName name="DU_TOAN_CHI_TIET_DZ22KV">#REF!</definedName>
    <definedName name="DU_TOAN_CHI_TIET_KHO_BAI" localSheetId="22">#REF!</definedName>
    <definedName name="DU_TOAN_CHI_TIET_KHO_BAI" localSheetId="23">#REF!</definedName>
    <definedName name="DU_TOAN_CHI_TIET_KHO_BAI" localSheetId="24">#REF!</definedName>
    <definedName name="DU_TOAN_CHI_TIET_KHO_BAI">#REF!</definedName>
    <definedName name="DutoanDongmo" localSheetId="22">#REF!</definedName>
    <definedName name="DutoanDongmo" localSheetId="23">#REF!</definedName>
    <definedName name="DutoanDongmo" localSheetId="24">#REF!</definedName>
    <definedName name="DutoanDongmo">#REF!</definedName>
    <definedName name="emb" localSheetId="22">#REF!</definedName>
    <definedName name="emb" localSheetId="23">#REF!</definedName>
    <definedName name="emb" localSheetId="24">#REF!</definedName>
    <definedName name="emb">#REF!</definedName>
    <definedName name="End_1" localSheetId="22">#REF!</definedName>
    <definedName name="End_1" localSheetId="23">#REF!</definedName>
    <definedName name="End_1" localSheetId="24">#REF!</definedName>
    <definedName name="End_1">#REF!</definedName>
    <definedName name="End_10" localSheetId="22">#REF!</definedName>
    <definedName name="End_10" localSheetId="23">#REF!</definedName>
    <definedName name="End_10" localSheetId="24">#REF!</definedName>
    <definedName name="End_10">#REF!</definedName>
    <definedName name="End_11" localSheetId="22">#REF!</definedName>
    <definedName name="End_11" localSheetId="23">#REF!</definedName>
    <definedName name="End_11" localSheetId="24">#REF!</definedName>
    <definedName name="End_11">#REF!</definedName>
    <definedName name="End_12" localSheetId="22">#REF!</definedName>
    <definedName name="End_12" localSheetId="23">#REF!</definedName>
    <definedName name="End_12" localSheetId="24">#REF!</definedName>
    <definedName name="End_12">#REF!</definedName>
    <definedName name="End_13" localSheetId="22">#REF!</definedName>
    <definedName name="End_13" localSheetId="23">#REF!</definedName>
    <definedName name="End_13" localSheetId="24">#REF!</definedName>
    <definedName name="End_13">#REF!</definedName>
    <definedName name="End_2" localSheetId="22">#REF!</definedName>
    <definedName name="End_2" localSheetId="23">#REF!</definedName>
    <definedName name="End_2" localSheetId="24">#REF!</definedName>
    <definedName name="End_2">#REF!</definedName>
    <definedName name="End_3" localSheetId="22">#REF!</definedName>
    <definedName name="End_3" localSheetId="23">#REF!</definedName>
    <definedName name="End_3" localSheetId="24">#REF!</definedName>
    <definedName name="End_3">#REF!</definedName>
    <definedName name="End_4" localSheetId="22">#REF!</definedName>
    <definedName name="End_4" localSheetId="23">#REF!</definedName>
    <definedName name="End_4" localSheetId="24">#REF!</definedName>
    <definedName name="End_4">#REF!</definedName>
    <definedName name="End_5" localSheetId="22">#REF!</definedName>
    <definedName name="End_5" localSheetId="23">#REF!</definedName>
    <definedName name="End_5" localSheetId="24">#REF!</definedName>
    <definedName name="End_5">#REF!</definedName>
    <definedName name="End_6" localSheetId="22">#REF!</definedName>
    <definedName name="End_6" localSheetId="23">#REF!</definedName>
    <definedName name="End_6" localSheetId="24">#REF!</definedName>
    <definedName name="End_6">#REF!</definedName>
    <definedName name="End_7" localSheetId="22">#REF!</definedName>
    <definedName name="End_7" localSheetId="23">#REF!</definedName>
    <definedName name="End_7" localSheetId="24">#REF!</definedName>
    <definedName name="End_7">#REF!</definedName>
    <definedName name="End_8" localSheetId="22">#REF!</definedName>
    <definedName name="End_8" localSheetId="23">#REF!</definedName>
    <definedName name="End_8" localSheetId="24">#REF!</definedName>
    <definedName name="End_8">#REF!</definedName>
    <definedName name="End_9" localSheetId="22">#REF!</definedName>
    <definedName name="End_9" localSheetId="23">#REF!</definedName>
    <definedName name="End_9" localSheetId="24">#REF!</definedName>
    <definedName name="End_9">#REF!</definedName>
    <definedName name="ex" localSheetId="22">#REF!</definedName>
    <definedName name="ex" localSheetId="23">#REF!</definedName>
    <definedName name="ex" localSheetId="24">#REF!</definedName>
    <definedName name="ex">#REF!</definedName>
    <definedName name="f" localSheetId="22">#REF!</definedName>
    <definedName name="f" localSheetId="23">#REF!</definedName>
    <definedName name="f" localSheetId="24">#REF!</definedName>
    <definedName name="f">#REF!</definedName>
    <definedName name="FACTOR" localSheetId="22">#REF!</definedName>
    <definedName name="FACTOR" localSheetId="23">#REF!</definedName>
    <definedName name="FACTOR" localSheetId="24">#REF!</definedName>
    <definedName name="FACTOR">#REF!</definedName>
    <definedName name="FI_12">4820</definedName>
    <definedName name="G_ME" localSheetId="22">#REF!</definedName>
    <definedName name="G_ME" localSheetId="23">#REF!</definedName>
    <definedName name="G_ME" localSheetId="24">#REF!</definedName>
    <definedName name="G_ME" localSheetId="21">#REF!</definedName>
    <definedName name="G_ME">#REF!</definedName>
    <definedName name="gach" localSheetId="22">#REF!</definedName>
    <definedName name="gach" localSheetId="23">#REF!</definedName>
    <definedName name="gach" localSheetId="24">#REF!</definedName>
    <definedName name="gach" localSheetId="21">#REF!</definedName>
    <definedName name="gach">#REF!</definedName>
    <definedName name="geo" localSheetId="22">#REF!</definedName>
    <definedName name="geo" localSheetId="23">#REF!</definedName>
    <definedName name="geo" localSheetId="24">#REF!</definedName>
    <definedName name="geo" localSheetId="21">#REF!</definedName>
    <definedName name="geo">#REF!</definedName>
    <definedName name="gg" localSheetId="22">#REF!</definedName>
    <definedName name="gg" localSheetId="23">#REF!</definedName>
    <definedName name="gg" localSheetId="24">#REF!</definedName>
    <definedName name="gg">#REF!</definedName>
    <definedName name="ghip" localSheetId="22">#REF!</definedName>
    <definedName name="ghip" localSheetId="23">#REF!</definedName>
    <definedName name="ghip" localSheetId="24">#REF!</definedName>
    <definedName name="ghip">#REF!</definedName>
    <definedName name="gia" localSheetId="22">#REF!</definedName>
    <definedName name="gia" localSheetId="23">#REF!</definedName>
    <definedName name="gia" localSheetId="24">#REF!</definedName>
    <definedName name="gia">#REF!</definedName>
    <definedName name="Gia_CT" localSheetId="22">#REF!</definedName>
    <definedName name="Gia_CT" localSheetId="23">#REF!</definedName>
    <definedName name="Gia_CT" localSheetId="24">#REF!</definedName>
    <definedName name="Gia_CT">#REF!</definedName>
    <definedName name="GIA_CU_LY_VAN_CHUYEN" localSheetId="22">#REF!</definedName>
    <definedName name="GIA_CU_LY_VAN_CHUYEN" localSheetId="23">#REF!</definedName>
    <definedName name="GIA_CU_LY_VAN_CHUYEN" localSheetId="24">#REF!</definedName>
    <definedName name="GIA_CU_LY_VAN_CHUYEN">#REF!</definedName>
    <definedName name="gia_tien" localSheetId="22">#REF!</definedName>
    <definedName name="gia_tien" localSheetId="23">#REF!</definedName>
    <definedName name="gia_tien" localSheetId="24">#REF!</definedName>
    <definedName name="gia_tien">#REF!</definedName>
    <definedName name="gia_tien_BTN" localSheetId="22">#REF!</definedName>
    <definedName name="gia_tien_BTN" localSheetId="23">#REF!</definedName>
    <definedName name="gia_tien_BTN" localSheetId="24">#REF!</definedName>
    <definedName name="gia_tien_BTN">#REF!</definedName>
    <definedName name="Gia_VT" localSheetId="22">#REF!</definedName>
    <definedName name="Gia_VT" localSheetId="23">#REF!</definedName>
    <definedName name="Gia_VT" localSheetId="24">#REF!</definedName>
    <definedName name="Gia_VT">#REF!</definedName>
    <definedName name="GIAVLIEUTN" localSheetId="22">#REF!</definedName>
    <definedName name="GIAVLIEUTN" localSheetId="23">#REF!</definedName>
    <definedName name="GIAVLIEUTN" localSheetId="24">#REF!</definedName>
    <definedName name="GIAVLIEUTN">#REF!</definedName>
    <definedName name="Giocong" localSheetId="22">#REF!</definedName>
    <definedName name="Giocong" localSheetId="23">#REF!</definedName>
    <definedName name="Giocong" localSheetId="24">#REF!</definedName>
    <definedName name="Giocong">#REF!</definedName>
    <definedName name="gl3p" localSheetId="22">#REF!</definedName>
    <definedName name="gl3p" localSheetId="23">#REF!</definedName>
    <definedName name="gl3p" localSheetId="24">#REF!</definedName>
    <definedName name="gl3p">#REF!</definedName>
    <definedName name="Goc32x3" localSheetId="22">#REF!</definedName>
    <definedName name="Goc32x3" localSheetId="23">#REF!</definedName>
    <definedName name="Goc32x3" localSheetId="24">#REF!</definedName>
    <definedName name="Goc32x3">#REF!</definedName>
    <definedName name="Goc35x3" localSheetId="22">#REF!</definedName>
    <definedName name="Goc35x3" localSheetId="23">#REF!</definedName>
    <definedName name="Goc35x3" localSheetId="24">#REF!</definedName>
    <definedName name="Goc35x3">#REF!</definedName>
    <definedName name="Goc40x4" localSheetId="22">#REF!</definedName>
    <definedName name="Goc40x4" localSheetId="23">#REF!</definedName>
    <definedName name="Goc40x4" localSheetId="24">#REF!</definedName>
    <definedName name="Goc40x4">#REF!</definedName>
    <definedName name="Goc45x4" localSheetId="22">#REF!</definedName>
    <definedName name="Goc45x4" localSheetId="23">#REF!</definedName>
    <definedName name="Goc45x4" localSheetId="24">#REF!</definedName>
    <definedName name="Goc45x4">#REF!</definedName>
    <definedName name="Goc50x5" localSheetId="22">#REF!</definedName>
    <definedName name="Goc50x5" localSheetId="23">#REF!</definedName>
    <definedName name="Goc50x5" localSheetId="24">#REF!</definedName>
    <definedName name="Goc50x5">#REF!</definedName>
    <definedName name="Goc63x6" localSheetId="22">#REF!</definedName>
    <definedName name="Goc63x6" localSheetId="23">#REF!</definedName>
    <definedName name="Goc63x6" localSheetId="24">#REF!</definedName>
    <definedName name="Goc63x6">#REF!</definedName>
    <definedName name="Goc75x6" localSheetId="22">#REF!</definedName>
    <definedName name="Goc75x6" localSheetId="23">#REF!</definedName>
    <definedName name="Goc75x6" localSheetId="24">#REF!</definedName>
    <definedName name="Goc75x6">#REF!</definedName>
    <definedName name="Gtb" localSheetId="22">#REF!</definedName>
    <definedName name="Gtb" localSheetId="23">#REF!</definedName>
    <definedName name="Gtb" localSheetId="24">#REF!</definedName>
    <definedName name="Gtb">#REF!</definedName>
    <definedName name="gtbtt" localSheetId="22">#REF!</definedName>
    <definedName name="gtbtt" localSheetId="23">#REF!</definedName>
    <definedName name="gtbtt" localSheetId="24">#REF!</definedName>
    <definedName name="gtbtt">#REF!</definedName>
    <definedName name="gtst" localSheetId="22">#REF!</definedName>
    <definedName name="gtst" localSheetId="23">#REF!</definedName>
    <definedName name="gtst" localSheetId="24">#REF!</definedName>
    <definedName name="gtst">#REF!</definedName>
    <definedName name="GTXL" localSheetId="22">#REF!</definedName>
    <definedName name="GTXL" localSheetId="23">#REF!</definedName>
    <definedName name="GTXL" localSheetId="24">#REF!</definedName>
    <definedName name="GTXL">#REF!</definedName>
    <definedName name="Gxl" localSheetId="22">#REF!</definedName>
    <definedName name="Gxl" localSheetId="23">#REF!</definedName>
    <definedName name="Gxl" localSheetId="24">#REF!</definedName>
    <definedName name="Gxl">#REF!</definedName>
    <definedName name="gxltt" localSheetId="22">#REF!</definedName>
    <definedName name="gxltt" localSheetId="23">#REF!</definedName>
    <definedName name="gxltt" localSheetId="24">#REF!</definedName>
    <definedName name="gxltt">#REF!</definedName>
    <definedName name="h" localSheetId="22">#REF!</definedName>
    <definedName name="h" localSheetId="23">#REF!</definedName>
    <definedName name="h" localSheetId="24">#REF!</definedName>
    <definedName name="h">#REF!</definedName>
    <definedName name="H_THUCHTHH" localSheetId="22">#REF!</definedName>
    <definedName name="H_THUCHTHH" localSheetId="23">#REF!</definedName>
    <definedName name="H_THUCHTHH" localSheetId="24">#REF!</definedName>
    <definedName name="H_THUCHTHH">#REF!</definedName>
    <definedName name="H_THUCTT" localSheetId="22">#REF!</definedName>
    <definedName name="H_THUCTT" localSheetId="23">#REF!</definedName>
    <definedName name="H_THUCTT" localSheetId="24">#REF!</definedName>
    <definedName name="H_THUCTT">#REF!</definedName>
    <definedName name="HCM" localSheetId="22">#REF!</definedName>
    <definedName name="HCM" localSheetId="23">#REF!</definedName>
    <definedName name="HCM" localSheetId="24">#REF!</definedName>
    <definedName name="HCM">#REF!</definedName>
    <definedName name="HE_SO_KHO_KHAN_CANG_DAY" localSheetId="22">#REF!</definedName>
    <definedName name="HE_SO_KHO_KHAN_CANG_DAY" localSheetId="23">#REF!</definedName>
    <definedName name="HE_SO_KHO_KHAN_CANG_DAY" localSheetId="24">#REF!</definedName>
    <definedName name="HE_SO_KHO_KHAN_CANG_DAY">#REF!</definedName>
    <definedName name="Heä_soá_laép_xaø_H">1.7</definedName>
    <definedName name="heä_soá_sình_laày" localSheetId="22">#REF!</definedName>
    <definedName name="heä_soá_sình_laày" localSheetId="23">#REF!</definedName>
    <definedName name="heä_soá_sình_laày" localSheetId="24">#REF!</definedName>
    <definedName name="heä_soá_sình_laày" localSheetId="21">#REF!</definedName>
    <definedName name="heä_soá_sình_laày">#REF!</definedName>
    <definedName name="hh" localSheetId="22">#REF!</definedName>
    <definedName name="hh" localSheetId="23">#REF!</definedName>
    <definedName name="hh" localSheetId="24">#REF!</definedName>
    <definedName name="hh" localSheetId="21">#REF!</definedName>
    <definedName name="hh">#REF!</definedName>
    <definedName name="HHcat" localSheetId="22">#REF!</definedName>
    <definedName name="HHcat" localSheetId="23">#REF!</definedName>
    <definedName name="HHcat" localSheetId="24">#REF!</definedName>
    <definedName name="HHcat" localSheetId="21">#REF!</definedName>
    <definedName name="HHcat">#REF!</definedName>
    <definedName name="HHda" localSheetId="22">#REF!</definedName>
    <definedName name="HHda" localSheetId="23">#REF!</definedName>
    <definedName name="HHda" localSheetId="24">#REF!</definedName>
    <definedName name="HHda">#REF!</definedName>
    <definedName name="HHTT" localSheetId="22">#REF!</definedName>
    <definedName name="HHTT" localSheetId="23">#REF!</definedName>
    <definedName name="HHTT" localSheetId="24">#REF!</definedName>
    <definedName name="HHTT">#REF!</definedName>
    <definedName name="hien" localSheetId="22">#REF!</definedName>
    <definedName name="hien" localSheetId="23">#REF!</definedName>
    <definedName name="hien" localSheetId="24">#REF!</definedName>
    <definedName name="hien">#REF!</definedName>
    <definedName name="Hinh_thuc" localSheetId="22">#REF!</definedName>
    <definedName name="Hinh_thuc" localSheetId="23">#REF!</definedName>
    <definedName name="Hinh_thuc" localSheetId="24">#REF!</definedName>
    <definedName name="Hinh_thuc">#REF!</definedName>
    <definedName name="HiÕu" localSheetId="22">#REF!</definedName>
    <definedName name="HiÕu" localSheetId="23">#REF!</definedName>
    <definedName name="HiÕu" localSheetId="24">#REF!</definedName>
    <definedName name="HiÕu">#REF!</definedName>
    <definedName name="HOME_MANP" localSheetId="22">#REF!</definedName>
    <definedName name="HOME_MANP" localSheetId="23">#REF!</definedName>
    <definedName name="HOME_MANP" localSheetId="24">#REF!</definedName>
    <definedName name="HOME_MANP">#REF!</definedName>
    <definedName name="HOMEOFFICE_COST" localSheetId="22">#REF!</definedName>
    <definedName name="HOMEOFFICE_COST" localSheetId="23">#REF!</definedName>
    <definedName name="HOMEOFFICE_COST" localSheetId="24">#REF!</definedName>
    <definedName name="HOMEOFFICE_COST">#REF!</definedName>
    <definedName name="hs" localSheetId="22">#REF!</definedName>
    <definedName name="hs" localSheetId="23">#REF!</definedName>
    <definedName name="hs" localSheetId="24">#REF!</definedName>
    <definedName name="hs">#REF!</definedName>
    <definedName name="HSCT3">0.1</definedName>
    <definedName name="hsd" localSheetId="22">#REF!</definedName>
    <definedName name="hsd" localSheetId="23">#REF!</definedName>
    <definedName name="hsd" localSheetId="24">#REF!</definedName>
    <definedName name="hsd" localSheetId="21">#REF!</definedName>
    <definedName name="hsd">#REF!</definedName>
    <definedName name="hsdc" localSheetId="22">#REF!</definedName>
    <definedName name="hsdc" localSheetId="23">#REF!</definedName>
    <definedName name="hsdc" localSheetId="24">#REF!</definedName>
    <definedName name="hsdc" localSheetId="21">#REF!</definedName>
    <definedName name="hsdc">#REF!</definedName>
    <definedName name="hsdc1" localSheetId="22">#REF!</definedName>
    <definedName name="hsdc1" localSheetId="23">#REF!</definedName>
    <definedName name="hsdc1" localSheetId="24">#REF!</definedName>
    <definedName name="hsdc1" localSheetId="21">#REF!</definedName>
    <definedName name="hsdc1">#REF!</definedName>
    <definedName name="HSDN">2.5</definedName>
    <definedName name="HSHH" localSheetId="22">#REF!</definedName>
    <definedName name="HSHH" localSheetId="23">#REF!</definedName>
    <definedName name="HSHH" localSheetId="24">#REF!</definedName>
    <definedName name="HSHH">#REF!</definedName>
    <definedName name="HSHHUT" localSheetId="22">#REF!</definedName>
    <definedName name="HSHHUT" localSheetId="23">#REF!</definedName>
    <definedName name="HSHHUT" localSheetId="24">#REF!</definedName>
    <definedName name="HSHHUT">#REF!</definedName>
    <definedName name="hsk" localSheetId="22">#REF!</definedName>
    <definedName name="hsk" localSheetId="23">#REF!</definedName>
    <definedName name="hsk" localSheetId="24">#REF!</definedName>
    <definedName name="hsk">#REF!</definedName>
    <definedName name="HSKK35" localSheetId="22">#REF!</definedName>
    <definedName name="HSKK35" localSheetId="23">#REF!</definedName>
    <definedName name="HSKK35" localSheetId="24">#REF!</definedName>
    <definedName name="HSKK35">#REF!</definedName>
    <definedName name="HSLX" localSheetId="22">#REF!</definedName>
    <definedName name="HSLX" localSheetId="23">#REF!</definedName>
    <definedName name="HSLX" localSheetId="24">#REF!</definedName>
    <definedName name="HSLX">#REF!</definedName>
    <definedName name="HSLXH">1.7</definedName>
    <definedName name="HSLXP" localSheetId="22">#REF!</definedName>
    <definedName name="HSLXP" localSheetId="23">#REF!</definedName>
    <definedName name="HSLXP" localSheetId="24">#REF!</definedName>
    <definedName name="HSLXP" localSheetId="21">#REF!</definedName>
    <definedName name="HSLXP">#REF!</definedName>
    <definedName name="hßm4" localSheetId="22">#REF!</definedName>
    <definedName name="hßm4" localSheetId="23">#REF!</definedName>
    <definedName name="hßm4" localSheetId="24">#REF!</definedName>
    <definedName name="hßm4" localSheetId="21">#REF!</definedName>
    <definedName name="hßm4">#REF!</definedName>
    <definedName name="hstb" localSheetId="22">#REF!</definedName>
    <definedName name="hstb" localSheetId="23">#REF!</definedName>
    <definedName name="hstb" localSheetId="24">#REF!</definedName>
    <definedName name="hstb" localSheetId="21">#REF!</definedName>
    <definedName name="hstb">#REF!</definedName>
    <definedName name="hstdtk" localSheetId="22">#REF!</definedName>
    <definedName name="hstdtk" localSheetId="23">#REF!</definedName>
    <definedName name="hstdtk" localSheetId="24">#REF!</definedName>
    <definedName name="hstdtk">#REF!</definedName>
    <definedName name="hsthep" localSheetId="22">#REF!</definedName>
    <definedName name="hsthep" localSheetId="23">#REF!</definedName>
    <definedName name="hsthep" localSheetId="24">#REF!</definedName>
    <definedName name="hsthep">#REF!</definedName>
    <definedName name="HSVC1" localSheetId="22">#REF!</definedName>
    <definedName name="HSVC1" localSheetId="23">#REF!</definedName>
    <definedName name="HSVC1" localSheetId="24">#REF!</definedName>
    <definedName name="HSVC1">#REF!</definedName>
    <definedName name="HSVC2" localSheetId="22">#REF!</definedName>
    <definedName name="HSVC2" localSheetId="23">#REF!</definedName>
    <definedName name="HSVC2" localSheetId="24">#REF!</definedName>
    <definedName name="HSVC2">#REF!</definedName>
    <definedName name="HSVC3" localSheetId="22">#REF!</definedName>
    <definedName name="HSVC3" localSheetId="23">#REF!</definedName>
    <definedName name="HSVC3" localSheetId="24">#REF!</definedName>
    <definedName name="HSVC3">#REF!</definedName>
    <definedName name="hsvl" localSheetId="22">#REF!</definedName>
    <definedName name="hsvl" localSheetId="23">#REF!</definedName>
    <definedName name="hsvl" localSheetId="24">#REF!</definedName>
    <definedName name="hsvl">#REF!</definedName>
    <definedName name="HT" localSheetId="22">#REF!</definedName>
    <definedName name="HT" localSheetId="23">#REF!</definedName>
    <definedName name="HT" localSheetId="24">#REF!</definedName>
    <definedName name="HT">#REF!</definedName>
    <definedName name="HTHH" localSheetId="22">#REF!</definedName>
    <definedName name="HTHH" localSheetId="23">#REF!</definedName>
    <definedName name="HTHH" localSheetId="24">#REF!</definedName>
    <definedName name="HTHH" localSheetId="21">#REF!</definedName>
    <definedName name="HTHH">#REF!</definedName>
    <definedName name="HTML_CodePage" hidden="1">950</definedName>
    <definedName name="HTML_Control" localSheetId="22" hidden="1">{"'Sheet1'!$L$16"}</definedName>
    <definedName name="HTML_Control" localSheetId="23" hidden="1">{"'Sheet1'!$L$16"}</definedName>
    <definedName name="HTML_Control" localSheetId="24" hidden="1">{"'Sheet1'!$L$16"}</definedName>
    <definedName name="HTML_Control" localSheetId="2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22">#REF!</definedName>
    <definedName name="HTNC" localSheetId="23">#REF!</definedName>
    <definedName name="HTNC" localSheetId="24">#REF!</definedName>
    <definedName name="HTNC" localSheetId="21">#REF!</definedName>
    <definedName name="HTNC">#REF!</definedName>
    <definedName name="HTVL" localSheetId="22">#REF!</definedName>
    <definedName name="HTVL" localSheetId="23">#REF!</definedName>
    <definedName name="HTVL" localSheetId="24">#REF!</definedName>
    <definedName name="HTVL" localSheetId="21">#REF!</definedName>
    <definedName name="HTVL">#REF!</definedName>
    <definedName name="huy" localSheetId="22" hidden="1">{"'Sheet1'!$L$16"}</definedName>
    <definedName name="huy" localSheetId="23" hidden="1">{"'Sheet1'!$L$16"}</definedName>
    <definedName name="huy" localSheetId="24" hidden="1">{"'Sheet1'!$L$16"}</definedName>
    <definedName name="huy" localSheetId="21" hidden="1">{"'Sheet1'!$L$16"}</definedName>
    <definedName name="huy" hidden="1">{"'Sheet1'!$L$16"}</definedName>
    <definedName name="I" localSheetId="22">#REF!</definedName>
    <definedName name="I" localSheetId="23">#REF!</definedName>
    <definedName name="I" localSheetId="24">#REF!</definedName>
    <definedName name="I">#REF!</definedName>
    <definedName name="IDLAB_COST" localSheetId="22">#REF!</definedName>
    <definedName name="IDLAB_COST" localSheetId="23">#REF!</definedName>
    <definedName name="IDLAB_COST" localSheetId="24">#REF!</definedName>
    <definedName name="IDLAB_COST">#REF!</definedName>
    <definedName name="IND_LAB" localSheetId="22">#REF!</definedName>
    <definedName name="IND_LAB" localSheetId="23">#REF!</definedName>
    <definedName name="IND_LAB" localSheetId="24">#REF!</definedName>
    <definedName name="IND_LAB">#REF!</definedName>
    <definedName name="INDMANP" localSheetId="22">#REF!</definedName>
    <definedName name="INDMANP" localSheetId="23">#REF!</definedName>
    <definedName name="INDMANP" localSheetId="24">#REF!</definedName>
    <definedName name="INDMANP">#REF!</definedName>
    <definedName name="j" localSheetId="22">#REF!</definedName>
    <definedName name="j" localSheetId="23">#REF!</definedName>
    <definedName name="j" localSheetId="24">#REF!</definedName>
    <definedName name="j">#REF!</definedName>
    <definedName name="j356C8" localSheetId="22">#REF!</definedName>
    <definedName name="j356C8" localSheetId="23">#REF!</definedName>
    <definedName name="j356C8" localSheetId="24">#REF!</definedName>
    <definedName name="j356C8">#REF!</definedName>
    <definedName name="k" localSheetId="22">#REF!</definedName>
    <definedName name="k" localSheetId="23">#REF!</definedName>
    <definedName name="k" localSheetId="24">#REF!</definedName>
    <definedName name="k">#REF!</definedName>
    <definedName name="k2b" localSheetId="22">#REF!</definedName>
    <definedName name="k2b" localSheetId="23">#REF!</definedName>
    <definedName name="k2b" localSheetId="24">#REF!</definedName>
    <definedName name="k2b">#REF!</definedName>
    <definedName name="kcong" localSheetId="22">#REF!</definedName>
    <definedName name="kcong" localSheetId="23">#REF!</definedName>
    <definedName name="kcong" localSheetId="24">#REF!</definedName>
    <definedName name="kcong">#REF!</definedName>
    <definedName name="KH_Chang" localSheetId="22">#REF!</definedName>
    <definedName name="KH_Chang" localSheetId="23">#REF!</definedName>
    <definedName name="KH_Chang" localSheetId="24">#REF!</definedName>
    <definedName name="KH_Chang">#REF!</definedName>
    <definedName name="KHOI_LUONG_DAT_DAO_DAP" localSheetId="22">#REF!</definedName>
    <definedName name="KHOI_LUONG_DAT_DAO_DAP" localSheetId="23">#REF!</definedName>
    <definedName name="KHOI_LUONG_DAT_DAO_DAP" localSheetId="24">#REF!</definedName>
    <definedName name="KHOI_LUONG_DAT_DAO_DAP">#REF!</definedName>
    <definedName name="KINH_PHI_DEN_BU" localSheetId="22">#REF!</definedName>
    <definedName name="KINH_PHI_DEN_BU" localSheetId="23">#REF!</definedName>
    <definedName name="KINH_PHI_DEN_BU" localSheetId="24">#REF!</definedName>
    <definedName name="KINH_PHI_DEN_BU">#REF!</definedName>
    <definedName name="KINH_PHI_DZ0.4KV" localSheetId="22">#REF!</definedName>
    <definedName name="KINH_PHI_DZ0.4KV" localSheetId="23">#REF!</definedName>
    <definedName name="KINH_PHI_DZ0.4KV" localSheetId="24">#REF!</definedName>
    <definedName name="KINH_PHI_DZ0.4KV">#REF!</definedName>
    <definedName name="KINH_PHI_KHAO_SAT__LAP_BCNCKT__TKKTTC" localSheetId="22">#REF!</definedName>
    <definedName name="KINH_PHI_KHAO_SAT__LAP_BCNCKT__TKKTTC" localSheetId="23">#REF!</definedName>
    <definedName name="KINH_PHI_KHAO_SAT__LAP_BCNCKT__TKKTTC" localSheetId="24">#REF!</definedName>
    <definedName name="KINH_PHI_KHAO_SAT__LAP_BCNCKT__TKKTTC">#REF!</definedName>
    <definedName name="KINH_PHI_KHO_BAI" localSheetId="22">#REF!</definedName>
    <definedName name="KINH_PHI_KHO_BAI" localSheetId="23">#REF!</definedName>
    <definedName name="KINH_PHI_KHO_BAI" localSheetId="24">#REF!</definedName>
    <definedName name="KINH_PHI_KHO_BAI">#REF!</definedName>
    <definedName name="KINH_PHI_TBA" localSheetId="22">#REF!</definedName>
    <definedName name="KINH_PHI_TBA" localSheetId="23">#REF!</definedName>
    <definedName name="KINH_PHI_TBA" localSheetId="24">#REF!</definedName>
    <definedName name="KINH_PHI_TBA">#REF!</definedName>
    <definedName name="kl_ME" localSheetId="22">#REF!</definedName>
    <definedName name="kl_ME" localSheetId="23">#REF!</definedName>
    <definedName name="kl_ME" localSheetId="24">#REF!</definedName>
    <definedName name="kl_ME">#REF!</definedName>
    <definedName name="KLTHDN" localSheetId="22">#REF!</definedName>
    <definedName name="KLTHDN" localSheetId="23">#REF!</definedName>
    <definedName name="KLTHDN" localSheetId="24">#REF!</definedName>
    <definedName name="KLTHDN">#REF!</definedName>
    <definedName name="KLVANKHUON" localSheetId="22">#REF!</definedName>
    <definedName name="KLVANKHUON" localSheetId="23">#REF!</definedName>
    <definedName name="KLVANKHUON" localSheetId="24">#REF!</definedName>
    <definedName name="KLVANKHUON">#REF!</definedName>
    <definedName name="kp1ph" localSheetId="22">#REF!</definedName>
    <definedName name="kp1ph" localSheetId="23">#REF!</definedName>
    <definedName name="kp1ph" localSheetId="24">#REF!</definedName>
    <definedName name="kp1ph">#REF!</definedName>
    <definedName name="KSTK" localSheetId="22">#REF!</definedName>
    <definedName name="KSTK" localSheetId="23">#REF!</definedName>
    <definedName name="KSTK" localSheetId="24">#REF!</definedName>
    <definedName name="KSTK">#REF!</definedName>
    <definedName name="l" localSheetId="22">#REF!</definedName>
    <definedName name="l" localSheetId="23">#REF!</definedName>
    <definedName name="l" localSheetId="24">#REF!</definedName>
    <definedName name="l">#REF!</definedName>
    <definedName name="L_mong" localSheetId="22">#REF!</definedName>
    <definedName name="L_mong" localSheetId="23">#REF!</definedName>
    <definedName name="L_mong" localSheetId="24">#REF!</definedName>
    <definedName name="L_mong">#REF!</definedName>
    <definedName name="L63x6">5800</definedName>
    <definedName name="lan" localSheetId="22">#REF!</definedName>
    <definedName name="lan" localSheetId="23">#REF!</definedName>
    <definedName name="lan" localSheetId="24">#REF!</definedName>
    <definedName name="lan" localSheetId="21">#REF!</definedName>
    <definedName name="lan">#REF!</definedName>
    <definedName name="lanhto" localSheetId="22">#REF!</definedName>
    <definedName name="lanhto" localSheetId="23">#REF!</definedName>
    <definedName name="lanhto" localSheetId="24">#REF!</definedName>
    <definedName name="lanhto" localSheetId="21">#REF!</definedName>
    <definedName name="lanhto">#REF!</definedName>
    <definedName name="LAP_DAT_TBA" localSheetId="22">#REF!</definedName>
    <definedName name="LAP_DAT_TBA" localSheetId="23">#REF!</definedName>
    <definedName name="LAP_DAT_TBA" localSheetId="24">#REF!</definedName>
    <definedName name="LAP_DAT_TBA" localSheetId="21">#REF!</definedName>
    <definedName name="LAP_DAT_TBA">#REF!</definedName>
    <definedName name="LBS_22">107800000</definedName>
    <definedName name="LIET_KE_VI_TRI_DZ0.4KV" localSheetId="22">#REF!</definedName>
    <definedName name="LIET_KE_VI_TRI_DZ0.4KV" localSheetId="23">#REF!</definedName>
    <definedName name="LIET_KE_VI_TRI_DZ0.4KV" localSheetId="24">#REF!</definedName>
    <definedName name="LIET_KE_VI_TRI_DZ0.4KV" localSheetId="21">#REF!</definedName>
    <definedName name="LIET_KE_VI_TRI_DZ0.4KV">#REF!</definedName>
    <definedName name="LIET_KE_VI_TRI_DZ22KV" localSheetId="22">#REF!</definedName>
    <definedName name="LIET_KE_VI_TRI_DZ22KV" localSheetId="23">#REF!</definedName>
    <definedName name="LIET_KE_VI_TRI_DZ22KV" localSheetId="24">#REF!</definedName>
    <definedName name="LIET_KE_VI_TRI_DZ22KV">#REF!</definedName>
    <definedName name="LK_hathe" localSheetId="22">#REF!</definedName>
    <definedName name="LK_hathe" localSheetId="23">#REF!</definedName>
    <definedName name="LK_hathe" localSheetId="24">#REF!</definedName>
    <definedName name="LK_hathe">#REF!</definedName>
    <definedName name="Lmk" localSheetId="22">#REF!</definedName>
    <definedName name="Lmk" localSheetId="23">#REF!</definedName>
    <definedName name="Lmk" localSheetId="24">#REF!</definedName>
    <definedName name="Lmk">#REF!</definedName>
    <definedName name="lntt" localSheetId="22">#REF!</definedName>
    <definedName name="lntt" localSheetId="23">#REF!</definedName>
    <definedName name="lntt" localSheetId="24">#REF!</definedName>
    <definedName name="lntt">#REF!</definedName>
    <definedName name="Loai_TD" localSheetId="22">#REF!</definedName>
    <definedName name="Loai_TD" localSheetId="23">#REF!</definedName>
    <definedName name="Loai_TD" localSheetId="24">#REF!</definedName>
    <definedName name="Loai_TD">#REF!</definedName>
    <definedName name="M0.4" localSheetId="22">#REF!</definedName>
    <definedName name="M0.4" localSheetId="23">#REF!</definedName>
    <definedName name="M0.4" localSheetId="24">#REF!</definedName>
    <definedName name="M0.4">#REF!</definedName>
    <definedName name="M12aavl" localSheetId="22">#REF!</definedName>
    <definedName name="M12aavl" localSheetId="23">#REF!</definedName>
    <definedName name="M12aavl" localSheetId="24">#REF!</definedName>
    <definedName name="M12aavl">#REF!</definedName>
    <definedName name="M12ba3p" localSheetId="22">#REF!</definedName>
    <definedName name="M12ba3p" localSheetId="23">#REF!</definedName>
    <definedName name="M12ba3p" localSheetId="24">#REF!</definedName>
    <definedName name="M12ba3p">#REF!</definedName>
    <definedName name="M12bb1p" localSheetId="22">#REF!</definedName>
    <definedName name="M12bb1p" localSheetId="23">#REF!</definedName>
    <definedName name="M12bb1p" localSheetId="24">#REF!</definedName>
    <definedName name="M12bb1p">#REF!</definedName>
    <definedName name="M14bb1p" localSheetId="22">#REF!</definedName>
    <definedName name="M14bb1p" localSheetId="23">#REF!</definedName>
    <definedName name="M14bb1p" localSheetId="24">#REF!</definedName>
    <definedName name="M14bb1p">#REF!</definedName>
    <definedName name="M8a" localSheetId="22">#REF!</definedName>
    <definedName name="M8a" localSheetId="23">#REF!</definedName>
    <definedName name="M8a" localSheetId="24">#REF!</definedName>
    <definedName name="M8a">#REF!</definedName>
    <definedName name="M8aa" localSheetId="22">#REF!</definedName>
    <definedName name="M8aa" localSheetId="23">#REF!</definedName>
    <definedName name="M8aa" localSheetId="24">#REF!</definedName>
    <definedName name="M8aa">#REF!</definedName>
    <definedName name="m8aanc" localSheetId="22">#REF!</definedName>
    <definedName name="m8aanc" localSheetId="23">#REF!</definedName>
    <definedName name="m8aanc" localSheetId="24">#REF!</definedName>
    <definedName name="m8aanc">#REF!</definedName>
    <definedName name="m8aavl" localSheetId="22">#REF!</definedName>
    <definedName name="m8aavl" localSheetId="23">#REF!</definedName>
    <definedName name="m8aavl" localSheetId="24">#REF!</definedName>
    <definedName name="m8aavl">#REF!</definedName>
    <definedName name="Ma3pnc" localSheetId="22">#REF!</definedName>
    <definedName name="Ma3pnc" localSheetId="23">#REF!</definedName>
    <definedName name="Ma3pnc" localSheetId="24">#REF!</definedName>
    <definedName name="Ma3pnc">#REF!</definedName>
    <definedName name="Ma3pvl" localSheetId="22">#REF!</definedName>
    <definedName name="Ma3pvl" localSheetId="23">#REF!</definedName>
    <definedName name="Ma3pvl" localSheetId="24">#REF!</definedName>
    <definedName name="Ma3pvl">#REF!</definedName>
    <definedName name="Maa3pnc" localSheetId="22">#REF!</definedName>
    <definedName name="Maa3pnc" localSheetId="23">#REF!</definedName>
    <definedName name="Maa3pnc" localSheetId="24">#REF!</definedName>
    <definedName name="Maa3pnc">#REF!</definedName>
    <definedName name="Maa3pvl" localSheetId="22">#REF!</definedName>
    <definedName name="Maa3pvl" localSheetId="23">#REF!</definedName>
    <definedName name="Maa3pvl" localSheetId="24">#REF!</definedName>
    <definedName name="Maa3pvl">#REF!</definedName>
    <definedName name="MAJ_CON_EQP" localSheetId="22">#REF!</definedName>
    <definedName name="MAJ_CON_EQP" localSheetId="23">#REF!</definedName>
    <definedName name="MAJ_CON_EQP" localSheetId="24">#REF!</definedName>
    <definedName name="MAJ_CON_EQP">#REF!</definedName>
    <definedName name="MAVANKHUON" localSheetId="22">#REF!</definedName>
    <definedName name="MAVANKHUON" localSheetId="23">#REF!</definedName>
    <definedName name="MAVANKHUON" localSheetId="24">#REF!</definedName>
    <definedName name="MAVANKHUON">#REF!</definedName>
    <definedName name="MAVLTHDN" localSheetId="22">#REF!</definedName>
    <definedName name="MAVLTHDN" localSheetId="23">#REF!</definedName>
    <definedName name="MAVLTHDN" localSheetId="24">#REF!</definedName>
    <definedName name="MAVLTHDN">#REF!</definedName>
    <definedName name="Mba1p" localSheetId="22">#REF!</definedName>
    <definedName name="Mba1p" localSheetId="23">#REF!</definedName>
    <definedName name="Mba1p" localSheetId="24">#REF!</definedName>
    <definedName name="Mba1p">#REF!</definedName>
    <definedName name="Mba3p" localSheetId="22">#REF!</definedName>
    <definedName name="Mba3p" localSheetId="23">#REF!</definedName>
    <definedName name="Mba3p" localSheetId="24">#REF!</definedName>
    <definedName name="Mba3p">#REF!</definedName>
    <definedName name="Mbb3p" localSheetId="22">#REF!</definedName>
    <definedName name="Mbb3p" localSheetId="23">#REF!</definedName>
    <definedName name="Mbb3p" localSheetId="24">#REF!</definedName>
    <definedName name="Mbb3p">#REF!</definedName>
    <definedName name="mc" localSheetId="22">#REF!</definedName>
    <definedName name="mc" localSheetId="23">#REF!</definedName>
    <definedName name="mc" localSheetId="24">#REF!</definedName>
    <definedName name="mc">#REF!</definedName>
    <definedName name="MG_A" localSheetId="22">#REF!</definedName>
    <definedName name="MG_A" localSheetId="23">#REF!</definedName>
    <definedName name="MG_A" localSheetId="24">#REF!</definedName>
    <definedName name="MG_A">#REF!</definedName>
    <definedName name="MN" localSheetId="22">#REF!</definedName>
    <definedName name="MN" localSheetId="23">#REF!</definedName>
    <definedName name="MN" localSheetId="24">#REF!</definedName>
    <definedName name="MN">#REF!</definedName>
    <definedName name="mongbang" localSheetId="22">#REF!</definedName>
    <definedName name="mongbang" localSheetId="23">#REF!</definedName>
    <definedName name="mongbang" localSheetId="24">#REF!</definedName>
    <definedName name="mongbang">#REF!</definedName>
    <definedName name="mongdon" localSheetId="22">#REF!</definedName>
    <definedName name="mongdon" localSheetId="23">#REF!</definedName>
    <definedName name="mongdon" localSheetId="24">#REF!</definedName>
    <definedName name="mongdon">#REF!</definedName>
    <definedName name="Moùng" localSheetId="22">#REF!</definedName>
    <definedName name="Moùng" localSheetId="23">#REF!</definedName>
    <definedName name="Moùng" localSheetId="24">#REF!</definedName>
    <definedName name="Moùng">#REF!</definedName>
    <definedName name="MSCT" localSheetId="22">#REF!</definedName>
    <definedName name="MSCT" localSheetId="23">#REF!</definedName>
    <definedName name="MSCT" localSheetId="24">#REF!</definedName>
    <definedName name="MSCT">#REF!</definedName>
    <definedName name="mtcdg" localSheetId="22">#REF!</definedName>
    <definedName name="mtcdg" localSheetId="23">#REF!</definedName>
    <definedName name="mtcdg" localSheetId="24">#REF!</definedName>
    <definedName name="mtcdg">#REF!</definedName>
    <definedName name="MTMAC12" localSheetId="22">#REF!</definedName>
    <definedName name="MTMAC12" localSheetId="23">#REF!</definedName>
    <definedName name="MTMAC12" localSheetId="24">#REF!</definedName>
    <definedName name="MTMAC12">#REF!</definedName>
    <definedName name="mtram" localSheetId="22">#REF!</definedName>
    <definedName name="mtram" localSheetId="23">#REF!</definedName>
    <definedName name="mtram" localSheetId="24">#REF!</definedName>
    <definedName name="mtram">#REF!</definedName>
    <definedName name="myle" localSheetId="22">#REF!</definedName>
    <definedName name="myle" localSheetId="23">#REF!</definedName>
    <definedName name="myle" localSheetId="24">#REF!</definedName>
    <definedName name="myle">#REF!</definedName>
    <definedName name="n" localSheetId="22">#REF!</definedName>
    <definedName name="n" localSheetId="23">#REF!</definedName>
    <definedName name="n" localSheetId="24">#REF!</definedName>
    <definedName name="n">#REF!</definedName>
    <definedName name="n1pig" localSheetId="22">#REF!</definedName>
    <definedName name="n1pig" localSheetId="23">#REF!</definedName>
    <definedName name="n1pig" localSheetId="24">#REF!</definedName>
    <definedName name="n1pig">#REF!</definedName>
    <definedName name="N1pIGnc" localSheetId="22">#REF!</definedName>
    <definedName name="N1pIGnc" localSheetId="23">#REF!</definedName>
    <definedName name="N1pIGnc" localSheetId="24">#REF!</definedName>
    <definedName name="N1pIGnc">#REF!</definedName>
    <definedName name="N1pIGvc" localSheetId="22">#REF!</definedName>
    <definedName name="N1pIGvc" localSheetId="23">#REF!</definedName>
    <definedName name="N1pIGvc" localSheetId="24">#REF!</definedName>
    <definedName name="N1pIGvc">#REF!</definedName>
    <definedName name="N1pIGvl" localSheetId="22">#REF!</definedName>
    <definedName name="N1pIGvl" localSheetId="23">#REF!</definedName>
    <definedName name="N1pIGvl" localSheetId="24">#REF!</definedName>
    <definedName name="N1pIGvl">#REF!</definedName>
    <definedName name="n1pind" localSheetId="22">#REF!</definedName>
    <definedName name="n1pind" localSheetId="23">#REF!</definedName>
    <definedName name="n1pind" localSheetId="24">#REF!</definedName>
    <definedName name="n1pind">#REF!</definedName>
    <definedName name="N1pINDnc" localSheetId="22">#REF!</definedName>
    <definedName name="N1pINDnc" localSheetId="23">#REF!</definedName>
    <definedName name="N1pINDnc" localSheetId="24">#REF!</definedName>
    <definedName name="N1pINDnc">#REF!</definedName>
    <definedName name="N1pINDvc" localSheetId="22">#REF!</definedName>
    <definedName name="N1pINDvc" localSheetId="23">#REF!</definedName>
    <definedName name="N1pINDvc" localSheetId="24">#REF!</definedName>
    <definedName name="N1pINDvc">#REF!</definedName>
    <definedName name="N1pINDvl" localSheetId="22">#REF!</definedName>
    <definedName name="N1pINDvl" localSheetId="23">#REF!</definedName>
    <definedName name="N1pINDvl" localSheetId="24">#REF!</definedName>
    <definedName name="N1pINDvl">#REF!</definedName>
    <definedName name="n1ping" localSheetId="22">#REF!</definedName>
    <definedName name="n1ping" localSheetId="23">#REF!</definedName>
    <definedName name="n1ping" localSheetId="24">#REF!</definedName>
    <definedName name="n1ping">#REF!</definedName>
    <definedName name="N1pINGvc" localSheetId="22">#REF!</definedName>
    <definedName name="N1pINGvc" localSheetId="23">#REF!</definedName>
    <definedName name="N1pINGvc" localSheetId="24">#REF!</definedName>
    <definedName name="N1pINGvc">#REF!</definedName>
    <definedName name="n1pint" localSheetId="22">#REF!</definedName>
    <definedName name="n1pint" localSheetId="23">#REF!</definedName>
    <definedName name="n1pint" localSheetId="24">#REF!</definedName>
    <definedName name="n1pint">#REF!</definedName>
    <definedName name="nc" localSheetId="22">#REF!</definedName>
    <definedName name="nc" localSheetId="23">#REF!</definedName>
    <definedName name="nc" localSheetId="24">#REF!</definedName>
    <definedName name="nc">#REF!</definedName>
    <definedName name="nc_btm10" localSheetId="22">#REF!</definedName>
    <definedName name="nc_btm10" localSheetId="23">#REF!</definedName>
    <definedName name="nc_btm10" localSheetId="24">#REF!</definedName>
    <definedName name="nc_btm10">#REF!</definedName>
    <definedName name="nc_btm100" localSheetId="22">#REF!</definedName>
    <definedName name="nc_btm100" localSheetId="23">#REF!</definedName>
    <definedName name="nc_btm100" localSheetId="24">#REF!</definedName>
    <definedName name="nc_btm100">#REF!</definedName>
    <definedName name="nc3p" localSheetId="22">#REF!</definedName>
    <definedName name="nc3p" localSheetId="23">#REF!</definedName>
    <definedName name="nc3p" localSheetId="24">#REF!</definedName>
    <definedName name="nc3p">#REF!</definedName>
    <definedName name="NCBD100" localSheetId="22">#REF!</definedName>
    <definedName name="NCBD100" localSheetId="23">#REF!</definedName>
    <definedName name="NCBD100" localSheetId="24">#REF!</definedName>
    <definedName name="NCBD100">#REF!</definedName>
    <definedName name="NCBD200" localSheetId="22">#REF!</definedName>
    <definedName name="NCBD200" localSheetId="23">#REF!</definedName>
    <definedName name="NCBD200" localSheetId="24">#REF!</definedName>
    <definedName name="NCBD200">#REF!</definedName>
    <definedName name="NCBD250" localSheetId="22">#REF!</definedName>
    <definedName name="NCBD250" localSheetId="23">#REF!</definedName>
    <definedName name="NCBD250" localSheetId="24">#REF!</definedName>
    <definedName name="NCBD250">#REF!</definedName>
    <definedName name="NCCT3p" localSheetId="22">#REF!</definedName>
    <definedName name="NCCT3p" localSheetId="23">#REF!</definedName>
    <definedName name="NCCT3p" localSheetId="24">#REF!</definedName>
    <definedName name="NCCT3p">#REF!</definedName>
    <definedName name="ncdg" localSheetId="22">#REF!</definedName>
    <definedName name="ncdg" localSheetId="23">#REF!</definedName>
    <definedName name="ncdg" localSheetId="24">#REF!</definedName>
    <definedName name="ncdg">#REF!</definedName>
    <definedName name="NCKT" localSheetId="22">#REF!</definedName>
    <definedName name="NCKT" localSheetId="23">#REF!</definedName>
    <definedName name="NCKT" localSheetId="24">#REF!</definedName>
    <definedName name="NCKT">#REF!</definedName>
    <definedName name="nctram" localSheetId="22">#REF!</definedName>
    <definedName name="nctram" localSheetId="23">#REF!</definedName>
    <definedName name="nctram" localSheetId="24">#REF!</definedName>
    <definedName name="nctram">#REF!</definedName>
    <definedName name="NCVC100" localSheetId="22">#REF!</definedName>
    <definedName name="NCVC100" localSheetId="23">#REF!</definedName>
    <definedName name="NCVC100" localSheetId="24">#REF!</definedName>
    <definedName name="NCVC100">#REF!</definedName>
    <definedName name="NCVC200" localSheetId="22">#REF!</definedName>
    <definedName name="NCVC200" localSheetId="23">#REF!</definedName>
    <definedName name="NCVC200" localSheetId="24">#REF!</definedName>
    <definedName name="NCVC200">#REF!</definedName>
    <definedName name="NCVC250" localSheetId="22">#REF!</definedName>
    <definedName name="NCVC250" localSheetId="23">#REF!</definedName>
    <definedName name="NCVC250" localSheetId="24">#REF!</definedName>
    <definedName name="NCVC250">#REF!</definedName>
    <definedName name="NCVC3P" localSheetId="22">#REF!</definedName>
    <definedName name="NCVC3P" localSheetId="23">#REF!</definedName>
    <definedName name="NCVC3P" localSheetId="24">#REF!</definedName>
    <definedName name="NCVC3P">#REF!</definedName>
    <definedName name="NET" localSheetId="22">#REF!</definedName>
    <definedName name="NET" localSheetId="23">#REF!</definedName>
    <definedName name="NET" localSheetId="24">#REF!</definedName>
    <definedName name="NET">#REF!</definedName>
    <definedName name="NET_1" localSheetId="22">#REF!</definedName>
    <definedName name="NET_1" localSheetId="23">#REF!</definedName>
    <definedName name="NET_1" localSheetId="24">#REF!</definedName>
    <definedName name="NET_1">#REF!</definedName>
    <definedName name="NET_ANA" localSheetId="22">#REF!</definedName>
    <definedName name="NET_ANA" localSheetId="23">#REF!</definedName>
    <definedName name="NET_ANA" localSheetId="24">#REF!</definedName>
    <definedName name="NET_ANA">#REF!</definedName>
    <definedName name="NET_ANA_1" localSheetId="22">#REF!</definedName>
    <definedName name="NET_ANA_1" localSheetId="23">#REF!</definedName>
    <definedName name="NET_ANA_1" localSheetId="24">#REF!</definedName>
    <definedName name="NET_ANA_1">#REF!</definedName>
    <definedName name="NET_ANA_2" localSheetId="22">#REF!</definedName>
    <definedName name="NET_ANA_2" localSheetId="23">#REF!</definedName>
    <definedName name="NET_ANA_2" localSheetId="24">#REF!</definedName>
    <definedName name="NET_ANA_2">#REF!</definedName>
    <definedName name="NH" localSheetId="22">#REF!</definedName>
    <definedName name="NH" localSheetId="23">#REF!</definedName>
    <definedName name="NH" localSheetId="24">#REF!</definedName>
    <definedName name="NH">#REF!</definedName>
    <definedName name="nhn" localSheetId="22">#REF!</definedName>
    <definedName name="nhn" localSheetId="23">#REF!</definedName>
    <definedName name="nhn" localSheetId="24">#REF!</definedName>
    <definedName name="nhn">#REF!</definedName>
    <definedName name="NHot" localSheetId="22">#REF!</definedName>
    <definedName name="NHot" localSheetId="23">#REF!</definedName>
    <definedName name="NHot" localSheetId="24">#REF!</definedName>
    <definedName name="NHot">#REF!</definedName>
    <definedName name="nhu" localSheetId="22">#REF!</definedName>
    <definedName name="nhu" localSheetId="23">#REF!</definedName>
    <definedName name="nhu" localSheetId="24">#REF!</definedName>
    <definedName name="nhu">#REF!</definedName>
    <definedName name="nhua" localSheetId="22">#REF!</definedName>
    <definedName name="nhua" localSheetId="23">#REF!</definedName>
    <definedName name="nhua" localSheetId="24">#REF!</definedName>
    <definedName name="nhua">#REF!</definedName>
    <definedName name="nhuad" localSheetId="22">#REF!</definedName>
    <definedName name="nhuad" localSheetId="23">#REF!</definedName>
    <definedName name="nhuad" localSheetId="24">#REF!</definedName>
    <definedName name="nhuad">#REF!</definedName>
    <definedName name="nig" localSheetId="22">#REF!</definedName>
    <definedName name="nig" localSheetId="23">#REF!</definedName>
    <definedName name="nig" localSheetId="24">#REF!</definedName>
    <definedName name="nig">#REF!</definedName>
    <definedName name="nig1p" localSheetId="22">#REF!</definedName>
    <definedName name="nig1p" localSheetId="23">#REF!</definedName>
    <definedName name="nig1p" localSheetId="24">#REF!</definedName>
    <definedName name="nig1p">#REF!</definedName>
    <definedName name="nig3p" localSheetId="22">#REF!</definedName>
    <definedName name="nig3p" localSheetId="23">#REF!</definedName>
    <definedName name="nig3p" localSheetId="24">#REF!</definedName>
    <definedName name="nig3p">#REF!</definedName>
    <definedName name="NIGnc" localSheetId="22">#REF!</definedName>
    <definedName name="NIGnc" localSheetId="23">#REF!</definedName>
    <definedName name="NIGnc" localSheetId="24">#REF!</definedName>
    <definedName name="NIGnc">#REF!</definedName>
    <definedName name="nignc1p" localSheetId="22">#REF!</definedName>
    <definedName name="nignc1p" localSheetId="23">#REF!</definedName>
    <definedName name="nignc1p" localSheetId="24">#REF!</definedName>
    <definedName name="nignc1p">#REF!</definedName>
    <definedName name="NIGvc" localSheetId="22">#REF!</definedName>
    <definedName name="NIGvc" localSheetId="23">#REF!</definedName>
    <definedName name="NIGvc" localSheetId="24">#REF!</definedName>
    <definedName name="NIGvc">#REF!</definedName>
    <definedName name="NIGvl" localSheetId="22">#REF!</definedName>
    <definedName name="NIGvl" localSheetId="23">#REF!</definedName>
    <definedName name="NIGvl" localSheetId="24">#REF!</definedName>
    <definedName name="NIGvl">#REF!</definedName>
    <definedName name="nigvl1p" localSheetId="22">#REF!</definedName>
    <definedName name="nigvl1p" localSheetId="23">#REF!</definedName>
    <definedName name="nigvl1p" localSheetId="24">#REF!</definedName>
    <definedName name="nigvl1p">#REF!</definedName>
    <definedName name="nin" localSheetId="22">#REF!</definedName>
    <definedName name="nin" localSheetId="23">#REF!</definedName>
    <definedName name="nin" localSheetId="24">#REF!</definedName>
    <definedName name="nin">#REF!</definedName>
    <definedName name="nin1903p" localSheetId="22">#REF!</definedName>
    <definedName name="nin1903p" localSheetId="23">#REF!</definedName>
    <definedName name="nin1903p" localSheetId="24">#REF!</definedName>
    <definedName name="nin1903p">#REF!</definedName>
    <definedName name="nin3p" localSheetId="22">#REF!</definedName>
    <definedName name="nin3p" localSheetId="23">#REF!</definedName>
    <definedName name="nin3p" localSheetId="24">#REF!</definedName>
    <definedName name="nin3p">#REF!</definedName>
    <definedName name="nind" localSheetId="22">#REF!</definedName>
    <definedName name="nind" localSheetId="23">#REF!</definedName>
    <definedName name="nind" localSheetId="24">#REF!</definedName>
    <definedName name="nind">#REF!</definedName>
    <definedName name="nind1p" localSheetId="22">#REF!</definedName>
    <definedName name="nind1p" localSheetId="23">#REF!</definedName>
    <definedName name="nind1p" localSheetId="24">#REF!</definedName>
    <definedName name="nind1p">#REF!</definedName>
    <definedName name="nind3p" localSheetId="22">#REF!</definedName>
    <definedName name="nind3p" localSheetId="23">#REF!</definedName>
    <definedName name="nind3p" localSheetId="24">#REF!</definedName>
    <definedName name="nind3p">#REF!</definedName>
    <definedName name="NINDnc" localSheetId="22">#REF!</definedName>
    <definedName name="NINDnc" localSheetId="23">#REF!</definedName>
    <definedName name="NINDnc" localSheetId="24">#REF!</definedName>
    <definedName name="NINDnc">#REF!</definedName>
    <definedName name="nindnc1p" localSheetId="22">#REF!</definedName>
    <definedName name="nindnc1p" localSheetId="23">#REF!</definedName>
    <definedName name="nindnc1p" localSheetId="24">#REF!</definedName>
    <definedName name="nindnc1p">#REF!</definedName>
    <definedName name="NINDvc" localSheetId="22">#REF!</definedName>
    <definedName name="NINDvc" localSheetId="23">#REF!</definedName>
    <definedName name="NINDvc" localSheetId="24">#REF!</definedName>
    <definedName name="NINDvc">#REF!</definedName>
    <definedName name="NINDvl" localSheetId="22">#REF!</definedName>
    <definedName name="NINDvl" localSheetId="23">#REF!</definedName>
    <definedName name="NINDvl" localSheetId="24">#REF!</definedName>
    <definedName name="NINDvl">#REF!</definedName>
    <definedName name="nindvl1p" localSheetId="22">#REF!</definedName>
    <definedName name="nindvl1p" localSheetId="23">#REF!</definedName>
    <definedName name="nindvl1p" localSheetId="24">#REF!</definedName>
    <definedName name="nindvl1p">#REF!</definedName>
    <definedName name="ning1p" localSheetId="22">#REF!</definedName>
    <definedName name="ning1p" localSheetId="23">#REF!</definedName>
    <definedName name="ning1p" localSheetId="24">#REF!</definedName>
    <definedName name="ning1p">#REF!</definedName>
    <definedName name="ningnc1p" localSheetId="22">#REF!</definedName>
    <definedName name="ningnc1p" localSheetId="23">#REF!</definedName>
    <definedName name="ningnc1p" localSheetId="24">#REF!</definedName>
    <definedName name="ningnc1p">#REF!</definedName>
    <definedName name="ningvl1p" localSheetId="22">#REF!</definedName>
    <definedName name="ningvl1p" localSheetId="23">#REF!</definedName>
    <definedName name="ningvl1p" localSheetId="24">#REF!</definedName>
    <definedName name="ningvl1p">#REF!</definedName>
    <definedName name="NINnc" localSheetId="22">#REF!</definedName>
    <definedName name="NINnc" localSheetId="23">#REF!</definedName>
    <definedName name="NINnc" localSheetId="24">#REF!</definedName>
    <definedName name="NINnc">#REF!</definedName>
    <definedName name="nint1p" localSheetId="22">#REF!</definedName>
    <definedName name="nint1p" localSheetId="23">#REF!</definedName>
    <definedName name="nint1p" localSheetId="24">#REF!</definedName>
    <definedName name="nint1p">#REF!</definedName>
    <definedName name="nintnc1p" localSheetId="22">#REF!</definedName>
    <definedName name="nintnc1p" localSheetId="23">#REF!</definedName>
    <definedName name="nintnc1p" localSheetId="24">#REF!</definedName>
    <definedName name="nintnc1p">#REF!</definedName>
    <definedName name="nintvl1p" localSheetId="22">#REF!</definedName>
    <definedName name="nintvl1p" localSheetId="23">#REF!</definedName>
    <definedName name="nintvl1p" localSheetId="24">#REF!</definedName>
    <definedName name="nintvl1p">#REF!</definedName>
    <definedName name="NINvc" localSheetId="22">#REF!</definedName>
    <definedName name="NINvc" localSheetId="23">#REF!</definedName>
    <definedName name="NINvc" localSheetId="24">#REF!</definedName>
    <definedName name="NINvc">#REF!</definedName>
    <definedName name="NINvl" localSheetId="22">#REF!</definedName>
    <definedName name="NINvl" localSheetId="23">#REF!</definedName>
    <definedName name="NINvl" localSheetId="24">#REF!</definedName>
    <definedName name="NINvl">#REF!</definedName>
    <definedName name="nl" localSheetId="22">#REF!</definedName>
    <definedName name="nl" localSheetId="23">#REF!</definedName>
    <definedName name="nl" localSheetId="24">#REF!</definedName>
    <definedName name="nl">#REF!</definedName>
    <definedName name="nl1p" localSheetId="22">#REF!</definedName>
    <definedName name="nl1p" localSheetId="23">#REF!</definedName>
    <definedName name="nl1p" localSheetId="24">#REF!</definedName>
    <definedName name="nl1p">#REF!</definedName>
    <definedName name="nl3p" localSheetId="22">#REF!</definedName>
    <definedName name="nl3p" localSheetId="23">#REF!</definedName>
    <definedName name="nl3p" localSheetId="24">#REF!</definedName>
    <definedName name="nl3p">#REF!</definedName>
    <definedName name="nlht" localSheetId="22">#REF!</definedName>
    <definedName name="nlht" localSheetId="23">#REF!</definedName>
    <definedName name="nlht" localSheetId="24">#REF!</definedName>
    <definedName name="nlht">#REF!</definedName>
    <definedName name="NLTK1p" localSheetId="22">#REF!</definedName>
    <definedName name="NLTK1p" localSheetId="23">#REF!</definedName>
    <definedName name="NLTK1p" localSheetId="24">#REF!</definedName>
    <definedName name="NLTK1p">#REF!</definedName>
    <definedName name="nn" localSheetId="22">#REF!</definedName>
    <definedName name="nn" localSheetId="23">#REF!</definedName>
    <definedName name="nn" localSheetId="24">#REF!</definedName>
    <definedName name="nn">#REF!</definedName>
    <definedName name="nn1p" localSheetId="22">#REF!</definedName>
    <definedName name="nn1p" localSheetId="23">#REF!</definedName>
    <definedName name="nn1p" localSheetId="24">#REF!</definedName>
    <definedName name="nn1p">#REF!</definedName>
    <definedName name="nn3p" localSheetId="22">#REF!</definedName>
    <definedName name="nn3p" localSheetId="23">#REF!</definedName>
    <definedName name="nn3p" localSheetId="24">#REF!</definedName>
    <definedName name="nn3p">#REF!</definedName>
    <definedName name="No" localSheetId="22">#REF!</definedName>
    <definedName name="No" localSheetId="23">#REF!</definedName>
    <definedName name="No" localSheetId="24">#REF!</definedName>
    <definedName name="No">#REF!</definedName>
    <definedName name="nx" localSheetId="22">#REF!</definedName>
    <definedName name="nx" localSheetId="23">#REF!</definedName>
    <definedName name="nx" localSheetId="24">#REF!</definedName>
    <definedName name="nx">#REF!</definedName>
    <definedName name="ophom" localSheetId="22">#REF!</definedName>
    <definedName name="ophom" localSheetId="23">#REF!</definedName>
    <definedName name="ophom" localSheetId="24">#REF!</definedName>
    <definedName name="ophom">#REF!</definedName>
    <definedName name="osc" localSheetId="22">#REF!</definedName>
    <definedName name="osc" localSheetId="23">#REF!</definedName>
    <definedName name="osc" localSheetId="24">#REF!</definedName>
    <definedName name="osc">#REF!</definedName>
    <definedName name="PA" localSheetId="22">#REF!</definedName>
    <definedName name="PA" localSheetId="23">#REF!</definedName>
    <definedName name="PA" localSheetId="24">#REF!</definedName>
    <definedName name="PA">#REF!</definedName>
    <definedName name="panen" localSheetId="22">#REF!</definedName>
    <definedName name="panen" localSheetId="23">#REF!</definedName>
    <definedName name="panen" localSheetId="24">#REF!</definedName>
    <definedName name="panen">#REF!</definedName>
    <definedName name="PHAN_DIEN_DZ0.4KV" localSheetId="22">#REF!</definedName>
    <definedName name="PHAN_DIEN_DZ0.4KV" localSheetId="23">#REF!</definedName>
    <definedName name="PHAN_DIEN_DZ0.4KV" localSheetId="24">#REF!</definedName>
    <definedName name="PHAN_DIEN_DZ0.4KV">#REF!</definedName>
    <definedName name="PHAN_DIEN_TBA" localSheetId="22">#REF!</definedName>
    <definedName name="PHAN_DIEN_TBA" localSheetId="23">#REF!</definedName>
    <definedName name="PHAN_DIEN_TBA" localSheetId="24">#REF!</definedName>
    <definedName name="PHAN_DIEN_TBA">#REF!</definedName>
    <definedName name="PHAN_MUA_SAM_DZ0.4KV" localSheetId="22">#REF!</definedName>
    <definedName name="PHAN_MUA_SAM_DZ0.4KV" localSheetId="23">#REF!</definedName>
    <definedName name="PHAN_MUA_SAM_DZ0.4KV" localSheetId="24">#REF!</definedName>
    <definedName name="PHAN_MUA_SAM_DZ0.4KV">#REF!</definedName>
    <definedName name="phu_luc_vua" localSheetId="22">#REF!</definedName>
    <definedName name="phu_luc_vua" localSheetId="23">#REF!</definedName>
    <definedName name="phu_luc_vua" localSheetId="24">#REF!</definedName>
    <definedName name="phu_luc_vua">#REF!</definedName>
    <definedName name="PLKL" localSheetId="22">#REF!</definedName>
    <definedName name="PLKL" localSheetId="23">#REF!</definedName>
    <definedName name="PLKL" localSheetId="24">#REF!</definedName>
    <definedName name="PLKL">#REF!</definedName>
    <definedName name="PRICE" localSheetId="22">#REF!</definedName>
    <definedName name="PRICE" localSheetId="23">#REF!</definedName>
    <definedName name="PRICE" localSheetId="24">#REF!</definedName>
    <definedName name="PRICE">#REF!</definedName>
    <definedName name="PRICE1" localSheetId="22">#REF!</definedName>
    <definedName name="PRICE1" localSheetId="23">#REF!</definedName>
    <definedName name="PRICE1" localSheetId="24">#REF!</definedName>
    <definedName name="PRICE1">#REF!</definedName>
    <definedName name="_xlnm.Print_Titles" localSheetId="20">'BS I.18'!$5:$6</definedName>
    <definedName name="_xlnm.Print_Titles" localSheetId="2">'PL I.01A'!$3:$4</definedName>
    <definedName name="_xlnm.Print_Titles" localSheetId="3">'PL I.01B'!$3:$4</definedName>
    <definedName name="_xlnm.Print_Titles" localSheetId="4">'PL I.02'!$3:$4</definedName>
    <definedName name="_xlnm.Print_Titles" localSheetId="5">'PL I.03'!$5:$5</definedName>
    <definedName name="_xlnm.Print_Titles" localSheetId="7">'PL I.05'!$5:$5</definedName>
    <definedName name="_xlnm.Print_Titles" localSheetId="8">'PL I.06'!$5:$5</definedName>
    <definedName name="_xlnm.Print_Titles" localSheetId="9">'PL I.07'!$5:$5</definedName>
    <definedName name="_xlnm.Print_Titles" localSheetId="10">'PL I.08'!$5:$5</definedName>
    <definedName name="_xlnm.Print_Titles" localSheetId="11">'PL I.09'!$5:$5</definedName>
    <definedName name="_xlnm.Print_Titles" localSheetId="14">'PL I.12'!$5:$5</definedName>
    <definedName name="_xlnm.Print_Titles" localSheetId="15">'PL I.13'!$5:$6</definedName>
    <definedName name="_xlnm.Print_Titles" localSheetId="16">'PL I.14'!$5:$5</definedName>
    <definedName name="_xlnm.Print_Titles" localSheetId="17">'PL I.15'!$5:$5</definedName>
    <definedName name="_xlnm.Print_Titles" localSheetId="18">'PL I.16'!$5:$6</definedName>
    <definedName name="_xlnm.Print_Titles" localSheetId="19">'PL I.17'!$5:$5</definedName>
    <definedName name="_xlnm.Print_Titles" localSheetId="22">'PL II.01 CT106'!$A:$E,'PL II.01 CT106'!$1:$5</definedName>
    <definedName name="_xlnm.Print_Titles" localSheetId="23">'PL II.02 CT 135'!$4:$5</definedName>
    <definedName name="_xlnm.Print_Titles" localSheetId="24">'PL II.03 Von SN giam ng'!$3:$3</definedName>
    <definedName name="_xlnm.Print_Titles" localSheetId="0">'PLI '!$5:$5</definedName>
    <definedName name="_xlnm.Print_Titles" localSheetId="21">'PLII TONG HOP GN'!$5:$6</definedName>
    <definedName name="_xlnm.Print_Titles">#N/A</definedName>
    <definedName name="Print_Titles_MI" localSheetId="22">#REF!</definedName>
    <definedName name="Print_Titles_MI" localSheetId="23">#REF!</definedName>
    <definedName name="Print_Titles_MI" localSheetId="24">#REF!</definedName>
    <definedName name="Print_Titles_MI" localSheetId="21">#REF!</definedName>
    <definedName name="Print_Titles_MI">#REF!</definedName>
    <definedName name="PRINTA" localSheetId="22">#REF!</definedName>
    <definedName name="PRINTA" localSheetId="23">#REF!</definedName>
    <definedName name="PRINTA" localSheetId="24">#REF!</definedName>
    <definedName name="PRINTA" localSheetId="21">#REF!</definedName>
    <definedName name="PRINTA">#REF!</definedName>
    <definedName name="PRINTB" localSheetId="22">#REF!</definedName>
    <definedName name="PRINTB" localSheetId="23">#REF!</definedName>
    <definedName name="PRINTB" localSheetId="24">#REF!</definedName>
    <definedName name="PRINTB" localSheetId="21">#REF!</definedName>
    <definedName name="PRINTB">#REF!</definedName>
    <definedName name="PRINTC" localSheetId="22">#REF!</definedName>
    <definedName name="PRINTC" localSheetId="23">#REF!</definedName>
    <definedName name="PRINTC" localSheetId="24">#REF!</definedName>
    <definedName name="PRINTC">#REF!</definedName>
    <definedName name="PROPOSAL" localSheetId="22">#REF!</definedName>
    <definedName name="PROPOSAL" localSheetId="23">#REF!</definedName>
    <definedName name="PROPOSAL" localSheetId="24">#REF!</definedName>
    <definedName name="PROPOSAL">#REF!</definedName>
    <definedName name="pt" localSheetId="22">#REF!</definedName>
    <definedName name="pt" localSheetId="23">#REF!</definedName>
    <definedName name="pt" localSheetId="24">#REF!</definedName>
    <definedName name="pt">#REF!</definedName>
    <definedName name="PT_Duong" localSheetId="22">#REF!</definedName>
    <definedName name="PT_Duong" localSheetId="23">#REF!</definedName>
    <definedName name="PT_Duong" localSheetId="24">#REF!</definedName>
    <definedName name="PT_Duong">#REF!</definedName>
    <definedName name="ptdg" localSheetId="22">#REF!</definedName>
    <definedName name="ptdg" localSheetId="23">#REF!</definedName>
    <definedName name="ptdg" localSheetId="24">#REF!</definedName>
    <definedName name="ptdg">#REF!</definedName>
    <definedName name="PTDG_cau" localSheetId="22">#REF!</definedName>
    <definedName name="PTDG_cau" localSheetId="23">#REF!</definedName>
    <definedName name="PTDG_cau" localSheetId="24">#REF!</definedName>
    <definedName name="PTDG_cau">#REF!</definedName>
    <definedName name="PTNC" localSheetId="22">#REF!</definedName>
    <definedName name="PTNC" localSheetId="23">#REF!</definedName>
    <definedName name="PTNC" localSheetId="24">#REF!</definedName>
    <definedName name="PTNC">#REF!</definedName>
    <definedName name="pvd" localSheetId="22">#REF!</definedName>
    <definedName name="pvd" localSheetId="23">#REF!</definedName>
    <definedName name="pvd" localSheetId="24">#REF!</definedName>
    <definedName name="pvd">#REF!</definedName>
    <definedName name="qtdm" localSheetId="22">#REF!</definedName>
    <definedName name="qtdm" localSheetId="23">#REF!</definedName>
    <definedName name="qtdm" localSheetId="24">#REF!</definedName>
    <definedName name="qtdm">#REF!</definedName>
    <definedName name="ra11p" localSheetId="22">#REF!</definedName>
    <definedName name="ra11p" localSheetId="23">#REF!</definedName>
    <definedName name="ra11p" localSheetId="24">#REF!</definedName>
    <definedName name="ra11p">#REF!</definedName>
    <definedName name="ra13p" localSheetId="22">#REF!</definedName>
    <definedName name="ra13p" localSheetId="23">#REF!</definedName>
    <definedName name="ra13p" localSheetId="24">#REF!</definedName>
    <definedName name="ra13p">#REF!</definedName>
    <definedName name="rack1" localSheetId="22">#REF!</definedName>
    <definedName name="rack1" localSheetId="23">#REF!</definedName>
    <definedName name="rack1" localSheetId="24">#REF!</definedName>
    <definedName name="rack1">#REF!</definedName>
    <definedName name="rack2" localSheetId="22">#REF!</definedName>
    <definedName name="rack2" localSheetId="23">#REF!</definedName>
    <definedName name="rack2" localSheetId="24">#REF!</definedName>
    <definedName name="rack2">#REF!</definedName>
    <definedName name="rack3" localSheetId="22">#REF!</definedName>
    <definedName name="rack3" localSheetId="23">#REF!</definedName>
    <definedName name="rack3" localSheetId="24">#REF!</definedName>
    <definedName name="rack3">#REF!</definedName>
    <definedName name="rack4" localSheetId="22">#REF!</definedName>
    <definedName name="rack4" localSheetId="23">#REF!</definedName>
    <definedName name="rack4" localSheetId="24">#REF!</definedName>
    <definedName name="rack4">#REF!</definedName>
    <definedName name="rate">14000</definedName>
    <definedName name="_xlnm.Recorder" localSheetId="22">#REF!</definedName>
    <definedName name="_xlnm.Recorder" localSheetId="23">#REF!</definedName>
    <definedName name="_xlnm.Recorder" localSheetId="24">#REF!</definedName>
    <definedName name="_xlnm.Recorder" localSheetId="21">#REF!</definedName>
    <definedName name="_xlnm.Recorder">#REF!</definedName>
    <definedName name="RECOUT">#N/A</definedName>
    <definedName name="RFP003A" localSheetId="22">#REF!</definedName>
    <definedName name="RFP003A" localSheetId="23">#REF!</definedName>
    <definedName name="RFP003A" localSheetId="24">#REF!</definedName>
    <definedName name="RFP003A" localSheetId="21">#REF!</definedName>
    <definedName name="RFP003A">#REF!</definedName>
    <definedName name="RFP003B" localSheetId="22">#REF!</definedName>
    <definedName name="RFP003B" localSheetId="23">#REF!</definedName>
    <definedName name="RFP003B" localSheetId="24">#REF!</definedName>
    <definedName name="RFP003B" localSheetId="21">#REF!</definedName>
    <definedName name="RFP003B">#REF!</definedName>
    <definedName name="RFP003C" localSheetId="22">#REF!</definedName>
    <definedName name="RFP003C" localSheetId="23">#REF!</definedName>
    <definedName name="RFP003C" localSheetId="24">#REF!</definedName>
    <definedName name="RFP003C" localSheetId="21">#REF!</definedName>
    <definedName name="RFP003C">#REF!</definedName>
    <definedName name="RFP003D" localSheetId="22">#REF!</definedName>
    <definedName name="RFP003D" localSheetId="23">#REF!</definedName>
    <definedName name="RFP003D" localSheetId="24">#REF!</definedName>
    <definedName name="RFP003D">#REF!</definedName>
    <definedName name="RFP003E" localSheetId="22">#REF!</definedName>
    <definedName name="RFP003E" localSheetId="23">#REF!</definedName>
    <definedName name="RFP003E" localSheetId="24">#REF!</definedName>
    <definedName name="RFP003E">#REF!</definedName>
    <definedName name="RFP003F" localSheetId="22">#REF!</definedName>
    <definedName name="RFP003F" localSheetId="23">#REF!</definedName>
    <definedName name="RFP003F" localSheetId="24">#REF!</definedName>
    <definedName name="RFP003F">#REF!</definedName>
    <definedName name="rong1" localSheetId="22">#REF!</definedName>
    <definedName name="rong1" localSheetId="23">#REF!</definedName>
    <definedName name="rong1" localSheetId="24">#REF!</definedName>
    <definedName name="rong1">#REF!</definedName>
    <definedName name="rong2" localSheetId="22">#REF!</definedName>
    <definedName name="rong2" localSheetId="23">#REF!</definedName>
    <definedName name="rong2" localSheetId="24">#REF!</definedName>
    <definedName name="rong2">#REF!</definedName>
    <definedName name="rong3" localSheetId="22">#REF!</definedName>
    <definedName name="rong3" localSheetId="23">#REF!</definedName>
    <definedName name="rong3" localSheetId="24">#REF!</definedName>
    <definedName name="rong3">#REF!</definedName>
    <definedName name="rong4" localSheetId="22">#REF!</definedName>
    <definedName name="rong4" localSheetId="23">#REF!</definedName>
    <definedName name="rong4" localSheetId="24">#REF!</definedName>
    <definedName name="rong4">#REF!</definedName>
    <definedName name="rong5" localSheetId="22">#REF!</definedName>
    <definedName name="rong5" localSheetId="23">#REF!</definedName>
    <definedName name="rong5" localSheetId="24">#REF!</definedName>
    <definedName name="rong5">#REF!</definedName>
    <definedName name="rong6" localSheetId="22">#REF!</definedName>
    <definedName name="rong6" localSheetId="23">#REF!</definedName>
    <definedName name="rong6" localSheetId="24">#REF!</definedName>
    <definedName name="rong6">#REF!</definedName>
    <definedName name="san" localSheetId="22">#REF!</definedName>
    <definedName name="san" localSheetId="23">#REF!</definedName>
    <definedName name="san" localSheetId="24">#REF!</definedName>
    <definedName name="san">#REF!</definedName>
    <definedName name="sand" localSheetId="22">#REF!</definedName>
    <definedName name="sand" localSheetId="23">#REF!</definedName>
    <definedName name="sand" localSheetId="24">#REF!</definedName>
    <definedName name="sand">#REF!</definedName>
    <definedName name="SCH" localSheetId="22">#REF!</definedName>
    <definedName name="SCH" localSheetId="23">#REF!</definedName>
    <definedName name="SCH" localSheetId="24">#REF!</definedName>
    <definedName name="SCH">#REF!</definedName>
    <definedName name="sd1p" localSheetId="22">#REF!</definedName>
    <definedName name="sd1p" localSheetId="23">#REF!</definedName>
    <definedName name="sd1p" localSheetId="24">#REF!</definedName>
    <definedName name="sd1p">#REF!</definedName>
    <definedName name="sd3p" localSheetId="22">#REF!</definedName>
    <definedName name="sd3p" localSheetId="23">#REF!</definedName>
    <definedName name="sd3p" localSheetId="24">#REF!</definedName>
    <definedName name="sd3p">#REF!</definedName>
    <definedName name="SDMONG" localSheetId="22">#REF!</definedName>
    <definedName name="SDMONG" localSheetId="23">#REF!</definedName>
    <definedName name="SDMONG" localSheetId="24">#REF!</definedName>
    <definedName name="SDMONG">#REF!</definedName>
    <definedName name="sho" localSheetId="22">#REF!</definedName>
    <definedName name="sho" localSheetId="23">#REF!</definedName>
    <definedName name="sho" localSheetId="24">#REF!</definedName>
    <definedName name="sho">#REF!</definedName>
    <definedName name="sht" localSheetId="22">#REF!</definedName>
    <definedName name="sht" localSheetId="23">#REF!</definedName>
    <definedName name="sht" localSheetId="24">#REF!</definedName>
    <definedName name="sht">#REF!</definedName>
    <definedName name="sht1p" localSheetId="22">#REF!</definedName>
    <definedName name="sht1p" localSheetId="23">#REF!</definedName>
    <definedName name="sht1p" localSheetId="24">#REF!</definedName>
    <definedName name="sht1p">#REF!</definedName>
    <definedName name="sht3p" localSheetId="22">#REF!</definedName>
    <definedName name="sht3p" localSheetId="23">#REF!</definedName>
    <definedName name="sht3p" localSheetId="24">#REF!</definedName>
    <definedName name="sht3p">#REF!</definedName>
    <definedName name="SIZE" localSheetId="22">#REF!</definedName>
    <definedName name="SIZE" localSheetId="23">#REF!</definedName>
    <definedName name="SIZE" localSheetId="24">#REF!</definedName>
    <definedName name="SIZE">#REF!</definedName>
    <definedName name="SL_CRD" localSheetId="22">#REF!</definedName>
    <definedName name="SL_CRD" localSheetId="23">#REF!</definedName>
    <definedName name="SL_CRD" localSheetId="24">#REF!</definedName>
    <definedName name="SL_CRD">#REF!</definedName>
    <definedName name="SL_CRS" localSheetId="22">#REF!</definedName>
    <definedName name="SL_CRS" localSheetId="23">#REF!</definedName>
    <definedName name="SL_CRS" localSheetId="24">#REF!</definedName>
    <definedName name="SL_CRS">#REF!</definedName>
    <definedName name="SL_CS" localSheetId="22">#REF!</definedName>
    <definedName name="SL_CS" localSheetId="23">#REF!</definedName>
    <definedName name="SL_CS" localSheetId="24">#REF!</definedName>
    <definedName name="SL_CS">#REF!</definedName>
    <definedName name="SL_DD" localSheetId="22">#REF!</definedName>
    <definedName name="SL_DD" localSheetId="23">#REF!</definedName>
    <definedName name="SL_DD" localSheetId="24">#REF!</definedName>
    <definedName name="SL_DD">#REF!</definedName>
    <definedName name="slg" localSheetId="22">#REF!</definedName>
    <definedName name="slg" localSheetId="23">#REF!</definedName>
    <definedName name="slg" localSheetId="24">#REF!</definedName>
    <definedName name="slg">#REF!</definedName>
    <definedName name="soc3p" localSheetId="22">#REF!</definedName>
    <definedName name="soc3p" localSheetId="23">#REF!</definedName>
    <definedName name="soc3p" localSheetId="24">#REF!</definedName>
    <definedName name="soc3p">#REF!</definedName>
    <definedName name="Soi" localSheetId="22">#REF!</definedName>
    <definedName name="Soi" localSheetId="23">#REF!</definedName>
    <definedName name="Soi" localSheetId="24">#REF!</definedName>
    <definedName name="Soi">#REF!</definedName>
    <definedName name="soichon12" localSheetId="22">#REF!</definedName>
    <definedName name="soichon12" localSheetId="23">#REF!</definedName>
    <definedName name="soichon12" localSheetId="24">#REF!</definedName>
    <definedName name="soichon12">#REF!</definedName>
    <definedName name="soichon24" localSheetId="22">#REF!</definedName>
    <definedName name="soichon24" localSheetId="23">#REF!</definedName>
    <definedName name="soichon24" localSheetId="24">#REF!</definedName>
    <definedName name="soichon24">#REF!</definedName>
    <definedName name="soichon46" localSheetId="22">#REF!</definedName>
    <definedName name="soichon46" localSheetId="23">#REF!</definedName>
    <definedName name="soichon46" localSheetId="24">#REF!</definedName>
    <definedName name="soichon46">#REF!</definedName>
    <definedName name="solieu" localSheetId="22">#REF!</definedName>
    <definedName name="solieu" localSheetId="23">#REF!</definedName>
    <definedName name="solieu" localSheetId="24">#REF!</definedName>
    <definedName name="solieu">#REF!</definedName>
    <definedName name="SORT" localSheetId="22">#REF!</definedName>
    <definedName name="SORT" localSheetId="23">#REF!</definedName>
    <definedName name="SORT" localSheetId="24">#REF!</definedName>
    <definedName name="SORT">#REF!</definedName>
    <definedName name="SPEC" localSheetId="22">#REF!</definedName>
    <definedName name="SPEC" localSheetId="23">#REF!</definedName>
    <definedName name="SPEC" localSheetId="24">#REF!</definedName>
    <definedName name="SPEC">#REF!</definedName>
    <definedName name="SPECSUMMARY" localSheetId="22">#REF!</definedName>
    <definedName name="SPECSUMMARY" localSheetId="23">#REF!</definedName>
    <definedName name="SPECSUMMARY" localSheetId="24">#REF!</definedName>
    <definedName name="SPECSUMMARY">#REF!</definedName>
    <definedName name="ss" localSheetId="22">#REF!</definedName>
    <definedName name="ss" localSheetId="23">#REF!</definedName>
    <definedName name="ss" localSheetId="24">#REF!</definedName>
    <definedName name="ss">#REF!</definedName>
    <definedName name="sss" localSheetId="22">#REF!</definedName>
    <definedName name="sss" localSheetId="23">#REF!</definedName>
    <definedName name="sss" localSheetId="24">#REF!</definedName>
    <definedName name="sss">#REF!</definedName>
    <definedName name="st1p" localSheetId="22">#REF!</definedName>
    <definedName name="st1p" localSheetId="23">#REF!</definedName>
    <definedName name="st1p" localSheetId="24">#REF!</definedName>
    <definedName name="st1p">#REF!</definedName>
    <definedName name="st3p" localSheetId="22">#REF!</definedName>
    <definedName name="st3p" localSheetId="23">#REF!</definedName>
    <definedName name="st3p" localSheetId="24">#REF!</definedName>
    <definedName name="st3p">#REF!</definedName>
    <definedName name="Start_1" localSheetId="22">#REF!</definedName>
    <definedName name="Start_1" localSheetId="23">#REF!</definedName>
    <definedName name="Start_1" localSheetId="24">#REF!</definedName>
    <definedName name="Start_1">#REF!</definedName>
    <definedName name="Start_10" localSheetId="22">#REF!</definedName>
    <definedName name="Start_10" localSheetId="23">#REF!</definedName>
    <definedName name="Start_10" localSheetId="24">#REF!</definedName>
    <definedName name="Start_10">#REF!</definedName>
    <definedName name="Start_11" localSheetId="22">#REF!</definedName>
    <definedName name="Start_11" localSheetId="23">#REF!</definedName>
    <definedName name="Start_11" localSheetId="24">#REF!</definedName>
    <definedName name="Start_11">#REF!</definedName>
    <definedName name="Start_12" localSheetId="22">#REF!</definedName>
    <definedName name="Start_12" localSheetId="23">#REF!</definedName>
    <definedName name="Start_12" localSheetId="24">#REF!</definedName>
    <definedName name="Start_12">#REF!</definedName>
    <definedName name="Start_13" localSheetId="22">#REF!</definedName>
    <definedName name="Start_13" localSheetId="23">#REF!</definedName>
    <definedName name="Start_13" localSheetId="24">#REF!</definedName>
    <definedName name="Start_13">#REF!</definedName>
    <definedName name="Start_2" localSheetId="22">#REF!</definedName>
    <definedName name="Start_2" localSheetId="23">#REF!</definedName>
    <definedName name="Start_2" localSheetId="24">#REF!</definedName>
    <definedName name="Start_2">#REF!</definedName>
    <definedName name="Start_3" localSheetId="22">#REF!</definedName>
    <definedName name="Start_3" localSheetId="23">#REF!</definedName>
    <definedName name="Start_3" localSheetId="24">#REF!</definedName>
    <definedName name="Start_3">#REF!</definedName>
    <definedName name="Start_4" localSheetId="22">#REF!</definedName>
    <definedName name="Start_4" localSheetId="23">#REF!</definedName>
    <definedName name="Start_4" localSheetId="24">#REF!</definedName>
    <definedName name="Start_4">#REF!</definedName>
    <definedName name="Start_5" localSheetId="22">#REF!</definedName>
    <definedName name="Start_5" localSheetId="23">#REF!</definedName>
    <definedName name="Start_5" localSheetId="24">#REF!</definedName>
    <definedName name="Start_5">#REF!</definedName>
    <definedName name="Start_6" localSheetId="22">#REF!</definedName>
    <definedName name="Start_6" localSheetId="23">#REF!</definedName>
    <definedName name="Start_6" localSheetId="24">#REF!</definedName>
    <definedName name="Start_6">#REF!</definedName>
    <definedName name="Start_7" localSheetId="22">#REF!</definedName>
    <definedName name="Start_7" localSheetId="23">#REF!</definedName>
    <definedName name="Start_7" localSheetId="24">#REF!</definedName>
    <definedName name="Start_7">#REF!</definedName>
    <definedName name="Start_8" localSheetId="22">#REF!</definedName>
    <definedName name="Start_8" localSheetId="23">#REF!</definedName>
    <definedName name="Start_8" localSheetId="24">#REF!</definedName>
    <definedName name="Start_8">#REF!</definedName>
    <definedName name="Start_9" localSheetId="22">#REF!</definedName>
    <definedName name="Start_9" localSheetId="23">#REF!</definedName>
    <definedName name="Start_9" localSheetId="24">#REF!</definedName>
    <definedName name="Start_9">#REF!</definedName>
    <definedName name="SU" localSheetId="22">#REF!</definedName>
    <definedName name="SU" localSheetId="23">#REF!</definedName>
    <definedName name="SU" localSheetId="24">#REF!</definedName>
    <definedName name="SU">#REF!</definedName>
    <definedName name="sub" localSheetId="22">#REF!</definedName>
    <definedName name="sub" localSheetId="23">#REF!</definedName>
    <definedName name="sub" localSheetId="24">#REF!</definedName>
    <definedName name="sub">#REF!</definedName>
    <definedName name="SUMMARY" localSheetId="22">#REF!</definedName>
    <definedName name="SUMMARY" localSheetId="23">#REF!</definedName>
    <definedName name="SUMMARY" localSheetId="24">#REF!</definedName>
    <definedName name="SUMMARY">#REF!</definedName>
    <definedName name="sur" localSheetId="22">#REF!</definedName>
    <definedName name="sur" localSheetId="23">#REF!</definedName>
    <definedName name="sur" localSheetId="24">#REF!</definedName>
    <definedName name="sur">#REF!</definedName>
    <definedName name="T" localSheetId="22">#REF!</definedName>
    <definedName name="T" localSheetId="23">#REF!</definedName>
    <definedName name="T" localSheetId="24">#REF!</definedName>
    <definedName name="T">#REF!</definedName>
    <definedName name="t101p" localSheetId="22">#REF!</definedName>
    <definedName name="t101p" localSheetId="23">#REF!</definedName>
    <definedName name="t101p" localSheetId="24">#REF!</definedName>
    <definedName name="t101p">#REF!</definedName>
    <definedName name="t103p" localSheetId="22">#REF!</definedName>
    <definedName name="t103p" localSheetId="23">#REF!</definedName>
    <definedName name="t103p" localSheetId="24">#REF!</definedName>
    <definedName name="t103p">#REF!</definedName>
    <definedName name="t10m" localSheetId="22">#REF!</definedName>
    <definedName name="t10m" localSheetId="23">#REF!</definedName>
    <definedName name="t10m" localSheetId="24">#REF!</definedName>
    <definedName name="t10m">#REF!</definedName>
    <definedName name="t10nc1p" localSheetId="22">#REF!</definedName>
    <definedName name="t10nc1p" localSheetId="23">#REF!</definedName>
    <definedName name="t10nc1p" localSheetId="24">#REF!</definedName>
    <definedName name="t10nc1p">#REF!</definedName>
    <definedName name="t10vl1p" localSheetId="22">#REF!</definedName>
    <definedName name="t10vl1p" localSheetId="23">#REF!</definedName>
    <definedName name="t10vl1p" localSheetId="24">#REF!</definedName>
    <definedName name="t10vl1p">#REF!</definedName>
    <definedName name="t121p" localSheetId="22">#REF!</definedName>
    <definedName name="t121p" localSheetId="23">#REF!</definedName>
    <definedName name="t121p" localSheetId="24">#REF!</definedName>
    <definedName name="t121p">#REF!</definedName>
    <definedName name="t123p" localSheetId="22">#REF!</definedName>
    <definedName name="t123p" localSheetId="23">#REF!</definedName>
    <definedName name="t123p" localSheetId="24">#REF!</definedName>
    <definedName name="t123p">#REF!</definedName>
    <definedName name="T12nc" localSheetId="22">#REF!</definedName>
    <definedName name="T12nc" localSheetId="23">#REF!</definedName>
    <definedName name="T12nc" localSheetId="24">#REF!</definedName>
    <definedName name="T12nc">#REF!</definedName>
    <definedName name="t12nc3p" localSheetId="22">#REF!</definedName>
    <definedName name="t12nc3p" localSheetId="23">#REF!</definedName>
    <definedName name="t12nc3p" localSheetId="24">#REF!</definedName>
    <definedName name="t12nc3p">#REF!</definedName>
    <definedName name="T12vc" localSheetId="22">#REF!</definedName>
    <definedName name="T12vc" localSheetId="23">#REF!</definedName>
    <definedName name="T12vc" localSheetId="24">#REF!</definedName>
    <definedName name="T12vc">#REF!</definedName>
    <definedName name="T12vl" localSheetId="22">#REF!</definedName>
    <definedName name="T12vl" localSheetId="23">#REF!</definedName>
    <definedName name="T12vl" localSheetId="24">#REF!</definedName>
    <definedName name="T12vl">#REF!</definedName>
    <definedName name="t141p" localSheetId="22">#REF!</definedName>
    <definedName name="t141p" localSheetId="23">#REF!</definedName>
    <definedName name="t141p" localSheetId="24">#REF!</definedName>
    <definedName name="t141p">#REF!</definedName>
    <definedName name="t143p" localSheetId="22">#REF!</definedName>
    <definedName name="t143p" localSheetId="23">#REF!</definedName>
    <definedName name="t143p" localSheetId="24">#REF!</definedName>
    <definedName name="t143p">#REF!</definedName>
    <definedName name="t7m" localSheetId="22">#REF!</definedName>
    <definedName name="t7m" localSheetId="23">#REF!</definedName>
    <definedName name="t7m" localSheetId="24">#REF!</definedName>
    <definedName name="t7m">#REF!</definedName>
    <definedName name="t8m" localSheetId="22">#REF!</definedName>
    <definedName name="t8m" localSheetId="23">#REF!</definedName>
    <definedName name="t8m" localSheetId="24">#REF!</definedName>
    <definedName name="t8m">#REF!</definedName>
    <definedName name="Tæng_c_ng_suÊt_hiÖn_t_i">"THOP"</definedName>
    <definedName name="TAMTINH" localSheetId="22">#REF!</definedName>
    <definedName name="TAMTINH" localSheetId="23">#REF!</definedName>
    <definedName name="TAMTINH" localSheetId="24">#REF!</definedName>
    <definedName name="TAMTINH" localSheetId="21">#REF!</definedName>
    <definedName name="TAMTINH">#REF!</definedName>
    <definedName name="TaxTV">10%</definedName>
    <definedName name="TaxXL">5%</definedName>
    <definedName name="TBA" localSheetId="22">#REF!</definedName>
    <definedName name="TBA" localSheetId="23">#REF!</definedName>
    <definedName name="TBA" localSheetId="24">#REF!</definedName>
    <definedName name="TBA" localSheetId="21">#REF!</definedName>
    <definedName name="TBA">#REF!</definedName>
    <definedName name="tbtram" localSheetId="22">#REF!</definedName>
    <definedName name="tbtram" localSheetId="23">#REF!</definedName>
    <definedName name="tbtram" localSheetId="24">#REF!</definedName>
    <definedName name="tbtram" localSheetId="21">#REF!</definedName>
    <definedName name="tbtram">#REF!</definedName>
    <definedName name="TBXD" localSheetId="22">#REF!</definedName>
    <definedName name="TBXD" localSheetId="23">#REF!</definedName>
    <definedName name="TBXD" localSheetId="24">#REF!</definedName>
    <definedName name="TBXD" localSheetId="21">#REF!</definedName>
    <definedName name="TBXD">#REF!</definedName>
    <definedName name="TC" localSheetId="22">#REF!</definedName>
    <definedName name="TC" localSheetId="23">#REF!</definedName>
    <definedName name="TC" localSheetId="24">#REF!</definedName>
    <definedName name="TC">#REF!</definedName>
    <definedName name="TC_NHANH1" localSheetId="22">#REF!</definedName>
    <definedName name="TC_NHANH1" localSheetId="23">#REF!</definedName>
    <definedName name="TC_NHANH1" localSheetId="24">#REF!</definedName>
    <definedName name="TC_NHANH1">#REF!</definedName>
    <definedName name="TD" localSheetId="22">#REF!</definedName>
    <definedName name="TD" localSheetId="23">#REF!</definedName>
    <definedName name="TD" localSheetId="24">#REF!</definedName>
    <definedName name="TD">#REF!</definedName>
    <definedName name="TD12vl" localSheetId="22">#REF!</definedName>
    <definedName name="TD12vl" localSheetId="23">#REF!</definedName>
    <definedName name="TD12vl" localSheetId="24">#REF!</definedName>
    <definedName name="TD12vl">#REF!</definedName>
    <definedName name="TD1p1nc" localSheetId="22">#REF!</definedName>
    <definedName name="TD1p1nc" localSheetId="23">#REF!</definedName>
    <definedName name="TD1p1nc" localSheetId="24">#REF!</definedName>
    <definedName name="TD1p1nc">#REF!</definedName>
    <definedName name="td1p1vc" localSheetId="22">#REF!</definedName>
    <definedName name="td1p1vc" localSheetId="23">#REF!</definedName>
    <definedName name="td1p1vc" localSheetId="24">#REF!</definedName>
    <definedName name="td1p1vc">#REF!</definedName>
    <definedName name="TD1p1vl" localSheetId="22">#REF!</definedName>
    <definedName name="TD1p1vl" localSheetId="23">#REF!</definedName>
    <definedName name="TD1p1vl" localSheetId="24">#REF!</definedName>
    <definedName name="TD1p1vl">#REF!</definedName>
    <definedName name="td3p" localSheetId="22">#REF!</definedName>
    <definedName name="td3p" localSheetId="23">#REF!</definedName>
    <definedName name="td3p" localSheetId="24">#REF!</definedName>
    <definedName name="td3p">#REF!</definedName>
    <definedName name="TDctnc" localSheetId="22">#REF!</definedName>
    <definedName name="TDctnc" localSheetId="23">#REF!</definedName>
    <definedName name="TDctnc" localSheetId="24">#REF!</definedName>
    <definedName name="TDctnc">#REF!</definedName>
    <definedName name="TDctvc" localSheetId="22">#REF!</definedName>
    <definedName name="TDctvc" localSheetId="23">#REF!</definedName>
    <definedName name="TDctvc" localSheetId="24">#REF!</definedName>
    <definedName name="TDctvc">#REF!</definedName>
    <definedName name="TDctvl" localSheetId="22">#REF!</definedName>
    <definedName name="TDctvl" localSheetId="23">#REF!</definedName>
    <definedName name="TDctvl" localSheetId="24">#REF!</definedName>
    <definedName name="TDctvl">#REF!</definedName>
    <definedName name="tdia" localSheetId="22">#REF!</definedName>
    <definedName name="tdia" localSheetId="23">#REF!</definedName>
    <definedName name="tdia" localSheetId="24">#REF!</definedName>
    <definedName name="tdia">#REF!</definedName>
    <definedName name="tdnc1p" localSheetId="22">#REF!</definedName>
    <definedName name="tdnc1p" localSheetId="23">#REF!</definedName>
    <definedName name="tdnc1p" localSheetId="24">#REF!</definedName>
    <definedName name="tdnc1p">#REF!</definedName>
    <definedName name="tdt" localSheetId="22">#REF!</definedName>
    <definedName name="tdt" localSheetId="23">#REF!</definedName>
    <definedName name="tdt" localSheetId="24">#REF!</definedName>
    <definedName name="tdt">#REF!</definedName>
    <definedName name="tdtr2cnc" localSheetId="22">#REF!</definedName>
    <definedName name="tdtr2cnc" localSheetId="23">#REF!</definedName>
    <definedName name="tdtr2cnc" localSheetId="24">#REF!</definedName>
    <definedName name="tdtr2cnc">#REF!</definedName>
    <definedName name="tdtr2cvl" localSheetId="22">#REF!</definedName>
    <definedName name="tdtr2cvl" localSheetId="23">#REF!</definedName>
    <definedName name="tdtr2cvl" localSheetId="24">#REF!</definedName>
    <definedName name="tdtr2cvl" localSheetId="21">#REF!</definedName>
    <definedName name="tdtr2cvl">#REF!</definedName>
    <definedName name="tdvl1p" localSheetId="22">#REF!</definedName>
    <definedName name="tdvl1p" localSheetId="23">#REF!</definedName>
    <definedName name="tdvl1p" localSheetId="24">#REF!</definedName>
    <definedName name="tdvl1p">#REF!</definedName>
    <definedName name="tenck" localSheetId="22">#REF!</definedName>
    <definedName name="tenck" localSheetId="23">#REF!</definedName>
    <definedName name="tenck" localSheetId="24">#REF!</definedName>
    <definedName name="tenck">#REF!</definedName>
    <definedName name="thang" localSheetId="22">#REF!</definedName>
    <definedName name="thang" localSheetId="23">#REF!</definedName>
    <definedName name="thang" localSheetId="24">#REF!</definedName>
    <definedName name="thang">#REF!</definedName>
    <definedName name="thanhtien" localSheetId="22">#REF!</definedName>
    <definedName name="thanhtien" localSheetId="23">#REF!</definedName>
    <definedName name="thanhtien" localSheetId="24">#REF!</definedName>
    <definedName name="thanhtien">#REF!</definedName>
    <definedName name="THchon" localSheetId="22">#REF!</definedName>
    <definedName name="THchon" localSheetId="23">#REF!</definedName>
    <definedName name="THchon" localSheetId="24">#REF!</definedName>
    <definedName name="THchon">#REF!</definedName>
    <definedName name="thdt" localSheetId="22">#REF!</definedName>
    <definedName name="thdt" localSheetId="23">#REF!</definedName>
    <definedName name="thdt" localSheetId="24">#REF!</definedName>
    <definedName name="thdt">#REF!</definedName>
    <definedName name="THDT_HT_DAO_THUONG" localSheetId="22">#REF!</definedName>
    <definedName name="THDT_HT_DAO_THUONG" localSheetId="23">#REF!</definedName>
    <definedName name="THDT_HT_DAO_THUONG" localSheetId="24">#REF!</definedName>
    <definedName name="THDT_HT_DAO_THUONG">#REF!</definedName>
    <definedName name="THDT_HT_XOM_NOI" localSheetId="22">#REF!</definedName>
    <definedName name="THDT_HT_XOM_NOI" localSheetId="23">#REF!</definedName>
    <definedName name="THDT_HT_XOM_NOI" localSheetId="24">#REF!</definedName>
    <definedName name="THDT_HT_XOM_NOI">#REF!</definedName>
    <definedName name="THDT_NPP_XOM_NOI" localSheetId="22">#REF!</definedName>
    <definedName name="THDT_NPP_XOM_NOI" localSheetId="23">#REF!</definedName>
    <definedName name="THDT_NPP_XOM_NOI" localSheetId="24">#REF!</definedName>
    <definedName name="THDT_NPP_XOM_NOI">#REF!</definedName>
    <definedName name="THDT_TBA_XOM_NOI" localSheetId="22">#REF!</definedName>
    <definedName name="THDT_TBA_XOM_NOI" localSheetId="23">#REF!</definedName>
    <definedName name="THDT_TBA_XOM_NOI" localSheetId="24">#REF!</definedName>
    <definedName name="THDT_TBA_XOM_NOI">#REF!</definedName>
    <definedName name="thepban" localSheetId="22">#REF!</definedName>
    <definedName name="thepban" localSheetId="23">#REF!</definedName>
    <definedName name="thepban" localSheetId="24">#REF!</definedName>
    <definedName name="thepban">#REF!</definedName>
    <definedName name="thepgoc25_60" localSheetId="22">#REF!</definedName>
    <definedName name="thepgoc25_60" localSheetId="23">#REF!</definedName>
    <definedName name="thepgoc25_60" localSheetId="24">#REF!</definedName>
    <definedName name="thepgoc25_60">#REF!</definedName>
    <definedName name="thepgoc63_75" localSheetId="22">#REF!</definedName>
    <definedName name="thepgoc63_75" localSheetId="23">#REF!</definedName>
    <definedName name="thepgoc63_75" localSheetId="24">#REF!</definedName>
    <definedName name="thepgoc63_75" localSheetId="21">#REF!</definedName>
    <definedName name="thepgoc63_75">#REF!</definedName>
    <definedName name="thepgoc80_100" localSheetId="22">#REF!</definedName>
    <definedName name="thepgoc80_100" localSheetId="23">#REF!</definedName>
    <definedName name="thepgoc80_100" localSheetId="24">#REF!</definedName>
    <definedName name="thepgoc80_100">#REF!</definedName>
    <definedName name="thepma">10500</definedName>
    <definedName name="theptron12" localSheetId="22">#REF!</definedName>
    <definedName name="theptron12" localSheetId="23">#REF!</definedName>
    <definedName name="theptron12" localSheetId="24">#REF!</definedName>
    <definedName name="theptron12" localSheetId="21">#REF!</definedName>
    <definedName name="theptron12">#REF!</definedName>
    <definedName name="theptron14_22" localSheetId="22">#REF!</definedName>
    <definedName name="theptron14_22" localSheetId="23">#REF!</definedName>
    <definedName name="theptron14_22" localSheetId="24">#REF!</definedName>
    <definedName name="theptron14_22" localSheetId="21">#REF!</definedName>
    <definedName name="theptron14_22">#REF!</definedName>
    <definedName name="theptron6_8" localSheetId="22">#REF!</definedName>
    <definedName name="theptron6_8" localSheetId="23">#REF!</definedName>
    <definedName name="theptron6_8" localSheetId="24">#REF!</definedName>
    <definedName name="theptron6_8" localSheetId="21">#REF!</definedName>
    <definedName name="theptron6_8">#REF!</definedName>
    <definedName name="thetichck" localSheetId="22">#REF!</definedName>
    <definedName name="thetichck" localSheetId="23">#REF!</definedName>
    <definedName name="thetichck" localSheetId="24">#REF!</definedName>
    <definedName name="thetichck">#REF!</definedName>
    <definedName name="THGO1pnc" localSheetId="22">#REF!</definedName>
    <definedName name="THGO1pnc" localSheetId="23">#REF!</definedName>
    <definedName name="THGO1pnc" localSheetId="24">#REF!</definedName>
    <definedName name="THGO1pnc">#REF!</definedName>
    <definedName name="thht" localSheetId="22">#REF!</definedName>
    <definedName name="thht" localSheetId="23">#REF!</definedName>
    <definedName name="thht" localSheetId="24">#REF!</definedName>
    <definedName name="thht">#REF!</definedName>
    <definedName name="THI" localSheetId="22">#REF!</definedName>
    <definedName name="THI" localSheetId="23">#REF!</definedName>
    <definedName name="THI" localSheetId="24">#REF!</definedName>
    <definedName name="THI">#REF!</definedName>
    <definedName name="thkp3" localSheetId="22">#REF!</definedName>
    <definedName name="thkp3" localSheetId="23">#REF!</definedName>
    <definedName name="thkp3" localSheetId="24">#REF!</definedName>
    <definedName name="thkp3">#REF!</definedName>
    <definedName name="THOP">"THOP"</definedName>
    <definedName name="THT" localSheetId="22">#REF!</definedName>
    <definedName name="THT" localSheetId="23">#REF!</definedName>
    <definedName name="THT" localSheetId="24">#REF!</definedName>
    <definedName name="THT" localSheetId="21">#REF!</definedName>
    <definedName name="THT">#REF!</definedName>
    <definedName name="thtich1" localSheetId="22">#REF!</definedName>
    <definedName name="thtich1" localSheetId="23">#REF!</definedName>
    <definedName name="thtich1" localSheetId="24">#REF!</definedName>
    <definedName name="thtich1" localSheetId="21">#REF!</definedName>
    <definedName name="thtich1">#REF!</definedName>
    <definedName name="thtich2" localSheetId="22">#REF!</definedName>
    <definedName name="thtich2" localSheetId="23">#REF!</definedName>
    <definedName name="thtich2" localSheetId="24">#REF!</definedName>
    <definedName name="thtich2" localSheetId="21">#REF!</definedName>
    <definedName name="thtich2">#REF!</definedName>
    <definedName name="thtich3" localSheetId="22">#REF!</definedName>
    <definedName name="thtich3" localSheetId="23">#REF!</definedName>
    <definedName name="thtich3" localSheetId="24">#REF!</definedName>
    <definedName name="thtich3">#REF!</definedName>
    <definedName name="thtich4" localSheetId="22">#REF!</definedName>
    <definedName name="thtich4" localSheetId="23">#REF!</definedName>
    <definedName name="thtich4" localSheetId="24">#REF!</definedName>
    <definedName name="thtich4">#REF!</definedName>
    <definedName name="thtich5" localSheetId="22">#REF!</definedName>
    <definedName name="thtich5" localSheetId="23">#REF!</definedName>
    <definedName name="thtich5" localSheetId="24">#REF!</definedName>
    <definedName name="thtich5">#REF!</definedName>
    <definedName name="thtich6" localSheetId="22">#REF!</definedName>
    <definedName name="thtich6" localSheetId="23">#REF!</definedName>
    <definedName name="thtich6" localSheetId="24">#REF!</definedName>
    <definedName name="thtich6">#REF!</definedName>
    <definedName name="thtt" localSheetId="22">#REF!</definedName>
    <definedName name="thtt" localSheetId="23">#REF!</definedName>
    <definedName name="thtt" localSheetId="24">#REF!</definedName>
    <definedName name="thtt">#REF!</definedName>
    <definedName name="Tien" localSheetId="22">#REF!</definedName>
    <definedName name="Tien" localSheetId="23">#REF!</definedName>
    <definedName name="Tien" localSheetId="24">#REF!</definedName>
    <definedName name="Tien">#REF!</definedName>
    <definedName name="TIENLUONG" localSheetId="22">#REF!</definedName>
    <definedName name="TIENLUONG" localSheetId="23">#REF!</definedName>
    <definedName name="TIENLUONG" localSheetId="24">#REF!</definedName>
    <definedName name="TIENLUONG">#REF!</definedName>
    <definedName name="Tiepdiama">9500</definedName>
    <definedName name="TIEU_HAO_VAT_TU_DZ0.4KV" localSheetId="22">#REF!</definedName>
    <definedName name="TIEU_HAO_VAT_TU_DZ0.4KV" localSheetId="23">#REF!</definedName>
    <definedName name="TIEU_HAO_VAT_TU_DZ0.4KV" localSheetId="24">#REF!</definedName>
    <definedName name="TIEU_HAO_VAT_TU_DZ0.4KV" localSheetId="21">#REF!</definedName>
    <definedName name="TIEU_HAO_VAT_TU_DZ0.4KV">#REF!</definedName>
    <definedName name="TIEU_HAO_VAT_TU_DZ22KV" localSheetId="22">#REF!</definedName>
    <definedName name="TIEU_HAO_VAT_TU_DZ22KV" localSheetId="23">#REF!</definedName>
    <definedName name="TIEU_HAO_VAT_TU_DZ22KV" localSheetId="24">#REF!</definedName>
    <definedName name="TIEU_HAO_VAT_TU_DZ22KV" localSheetId="21">#REF!</definedName>
    <definedName name="TIEU_HAO_VAT_TU_DZ22KV">#REF!</definedName>
    <definedName name="TIEU_HAO_VAT_TU_TBA" localSheetId="22">#REF!</definedName>
    <definedName name="TIEU_HAO_VAT_TU_TBA" localSheetId="23">#REF!</definedName>
    <definedName name="TIEU_HAO_VAT_TU_TBA" localSheetId="24">#REF!</definedName>
    <definedName name="TIEU_HAO_VAT_TU_TBA" localSheetId="21">#REF!</definedName>
    <definedName name="TIEU_HAO_VAT_TU_TBA">#REF!</definedName>
    <definedName name="TIT" localSheetId="22">#REF!</definedName>
    <definedName name="TIT" localSheetId="23">#REF!</definedName>
    <definedName name="TIT" localSheetId="24">#REF!</definedName>
    <definedName name="TIT">#REF!</definedName>
    <definedName name="TITAN" localSheetId="22">#REF!</definedName>
    <definedName name="TITAN" localSheetId="23">#REF!</definedName>
    <definedName name="TITAN" localSheetId="24">#REF!</definedName>
    <definedName name="TITAN">#REF!</definedName>
    <definedName name="tk" localSheetId="22">#REF!</definedName>
    <definedName name="tk" localSheetId="23">#REF!</definedName>
    <definedName name="tk" localSheetId="24">#REF!</definedName>
    <definedName name="tk">#REF!</definedName>
    <definedName name="TKP" localSheetId="22">#REF!</definedName>
    <definedName name="TKP" localSheetId="23">#REF!</definedName>
    <definedName name="TKP" localSheetId="24">#REF!</definedName>
    <definedName name="TKP">#REF!</definedName>
    <definedName name="TLAC120" localSheetId="22">#REF!</definedName>
    <definedName name="TLAC120" localSheetId="23">#REF!</definedName>
    <definedName name="TLAC120" localSheetId="24">#REF!</definedName>
    <definedName name="TLAC120">#REF!</definedName>
    <definedName name="TLAC35" localSheetId="22">#REF!</definedName>
    <definedName name="TLAC35" localSheetId="23">#REF!</definedName>
    <definedName name="TLAC35" localSheetId="24">#REF!</definedName>
    <definedName name="TLAC35">#REF!</definedName>
    <definedName name="TLAC50" localSheetId="22">#REF!</definedName>
    <definedName name="TLAC50" localSheetId="23">#REF!</definedName>
    <definedName name="TLAC50" localSheetId="24">#REF!</definedName>
    <definedName name="TLAC50">#REF!</definedName>
    <definedName name="TLAC70" localSheetId="22">#REF!</definedName>
    <definedName name="TLAC70" localSheetId="23">#REF!</definedName>
    <definedName name="TLAC70" localSheetId="24">#REF!</definedName>
    <definedName name="TLAC70">#REF!</definedName>
    <definedName name="TLAC95" localSheetId="22">#REF!</definedName>
    <definedName name="TLAC95" localSheetId="23">#REF!</definedName>
    <definedName name="TLAC95" localSheetId="24">#REF!</definedName>
    <definedName name="TLAC95">#REF!</definedName>
    <definedName name="Tle" localSheetId="22">#REF!</definedName>
    <definedName name="Tle" localSheetId="23">#REF!</definedName>
    <definedName name="Tle" localSheetId="24">#REF!</definedName>
    <definedName name="Tle">#REF!</definedName>
    <definedName name="TONG_GIA_TRI_CONG_TRINH" localSheetId="22">#REF!</definedName>
    <definedName name="TONG_GIA_TRI_CONG_TRINH" localSheetId="23">#REF!</definedName>
    <definedName name="TONG_GIA_TRI_CONG_TRINH" localSheetId="24">#REF!</definedName>
    <definedName name="TONG_GIA_TRI_CONG_TRINH">#REF!</definedName>
    <definedName name="TONG_HOP_THI_NGHIEM_DZ0.4KV" localSheetId="22">#REF!</definedName>
    <definedName name="TONG_HOP_THI_NGHIEM_DZ0.4KV" localSheetId="23">#REF!</definedName>
    <definedName name="TONG_HOP_THI_NGHIEM_DZ0.4KV" localSheetId="24">#REF!</definedName>
    <definedName name="TONG_HOP_THI_NGHIEM_DZ0.4KV">#REF!</definedName>
    <definedName name="TONG_HOP_THI_NGHIEM_DZ22KV" localSheetId="22">#REF!</definedName>
    <definedName name="TONG_HOP_THI_NGHIEM_DZ22KV" localSheetId="23">#REF!</definedName>
    <definedName name="TONG_HOP_THI_NGHIEM_DZ22KV" localSheetId="24">#REF!</definedName>
    <definedName name="TONG_HOP_THI_NGHIEM_DZ22KV">#REF!</definedName>
    <definedName name="TONG_KE_TBA" localSheetId="22">#REF!</definedName>
    <definedName name="TONG_KE_TBA" localSheetId="23">#REF!</definedName>
    <definedName name="TONG_KE_TBA" localSheetId="24">#REF!</definedName>
    <definedName name="TONG_KE_TBA">#REF!</definedName>
    <definedName name="tongbt" localSheetId="22">#REF!</definedName>
    <definedName name="tongbt" localSheetId="23">#REF!</definedName>
    <definedName name="tongbt" localSheetId="24">#REF!</definedName>
    <definedName name="tongbt">#REF!</definedName>
    <definedName name="tongcong" localSheetId="22">#REF!</definedName>
    <definedName name="tongcong" localSheetId="23">#REF!</definedName>
    <definedName name="tongcong" localSheetId="24">#REF!</definedName>
    <definedName name="tongcong">#REF!</definedName>
    <definedName name="tongdientich" localSheetId="22">#REF!</definedName>
    <definedName name="tongdientich" localSheetId="23">#REF!</definedName>
    <definedName name="tongdientich" localSheetId="24">#REF!</definedName>
    <definedName name="tongdientich">#REF!</definedName>
    <definedName name="TONGDUTOAN" localSheetId="22">#REF!</definedName>
    <definedName name="TONGDUTOAN" localSheetId="23">#REF!</definedName>
    <definedName name="TONGDUTOAN" localSheetId="24">#REF!</definedName>
    <definedName name="TONGDUTOAN">#REF!</definedName>
    <definedName name="tongthep" localSheetId="22">#REF!</definedName>
    <definedName name="tongthep" localSheetId="23">#REF!</definedName>
    <definedName name="tongthep" localSheetId="24">#REF!</definedName>
    <definedName name="tongthep">#REF!</definedName>
    <definedName name="tongthetich" localSheetId="22">#REF!</definedName>
    <definedName name="tongthetich" localSheetId="23">#REF!</definedName>
    <definedName name="tongthetich" localSheetId="24">#REF!</definedName>
    <definedName name="tongthetich">#REF!</definedName>
    <definedName name="Tonmai" localSheetId="22">#REF!</definedName>
    <definedName name="Tonmai" localSheetId="23">#REF!</definedName>
    <definedName name="Tonmai" localSheetId="24">#REF!</definedName>
    <definedName name="Tonmai">#REF!</definedName>
    <definedName name="TPLRP" localSheetId="22">#REF!</definedName>
    <definedName name="TPLRP" localSheetId="23">#REF!</definedName>
    <definedName name="TPLRP" localSheetId="24">#REF!</definedName>
    <definedName name="TPLRP">#REF!</definedName>
    <definedName name="Tra_DM_su_dung" localSheetId="22">#REF!</definedName>
    <definedName name="Tra_DM_su_dung" localSheetId="23">#REF!</definedName>
    <definedName name="Tra_DM_su_dung" localSheetId="24">#REF!</definedName>
    <definedName name="Tra_DM_su_dung">#REF!</definedName>
    <definedName name="Tra_don_gia_KS" localSheetId="22">#REF!</definedName>
    <definedName name="Tra_don_gia_KS" localSheetId="23">#REF!</definedName>
    <definedName name="Tra_don_gia_KS" localSheetId="24">#REF!</definedName>
    <definedName name="Tra_don_gia_KS">#REF!</definedName>
    <definedName name="Tra_DTCT" localSheetId="22">#REF!</definedName>
    <definedName name="Tra_DTCT" localSheetId="23">#REF!</definedName>
    <definedName name="Tra_DTCT" localSheetId="24">#REF!</definedName>
    <definedName name="Tra_DTCT">#REF!</definedName>
    <definedName name="Tra_tim_hang_mucPT_trung" localSheetId="22">#REF!</definedName>
    <definedName name="Tra_tim_hang_mucPT_trung" localSheetId="23">#REF!</definedName>
    <definedName name="Tra_tim_hang_mucPT_trung" localSheetId="24">#REF!</definedName>
    <definedName name="Tra_tim_hang_mucPT_trung">#REF!</definedName>
    <definedName name="Tra_TL" localSheetId="22">#REF!</definedName>
    <definedName name="Tra_TL" localSheetId="23">#REF!</definedName>
    <definedName name="Tra_TL" localSheetId="24">#REF!</definedName>
    <definedName name="Tra_TL">#REF!</definedName>
    <definedName name="Tra_ty_le2" localSheetId="22">#REF!</definedName>
    <definedName name="Tra_ty_le2" localSheetId="23">#REF!</definedName>
    <definedName name="Tra_ty_le2" localSheetId="24">#REF!</definedName>
    <definedName name="Tra_ty_le2">#REF!</definedName>
    <definedName name="Tra_ty_le3" localSheetId="22">#REF!</definedName>
    <definedName name="Tra_ty_le3" localSheetId="23">#REF!</definedName>
    <definedName name="Tra_ty_le3" localSheetId="24">#REF!</definedName>
    <definedName name="Tra_ty_le3">#REF!</definedName>
    <definedName name="Tra_ty_le4" localSheetId="22">#REF!</definedName>
    <definedName name="Tra_ty_le4" localSheetId="23">#REF!</definedName>
    <definedName name="Tra_ty_le4" localSheetId="24">#REF!</definedName>
    <definedName name="Tra_ty_le4">#REF!</definedName>
    <definedName name="Tra_ty_le5" localSheetId="22">#REF!</definedName>
    <definedName name="Tra_ty_le5" localSheetId="23">#REF!</definedName>
    <definedName name="Tra_ty_le5" localSheetId="24">#REF!</definedName>
    <definedName name="Tra_ty_le5">#REF!</definedName>
    <definedName name="TRADE2" localSheetId="22">#REF!</definedName>
    <definedName name="TRADE2" localSheetId="23">#REF!</definedName>
    <definedName name="TRADE2" localSheetId="24">#REF!</definedName>
    <definedName name="TRADE2">#REF!</definedName>
    <definedName name="TRAM" localSheetId="22">#REF!</definedName>
    <definedName name="TRAM" localSheetId="23">#REF!</definedName>
    <definedName name="TRAM" localSheetId="24">#REF!</definedName>
    <definedName name="TRAM">#REF!</definedName>
    <definedName name="trt" localSheetId="22">#REF!</definedName>
    <definedName name="trt" localSheetId="23">#REF!</definedName>
    <definedName name="trt" localSheetId="24">#REF!</definedName>
    <definedName name="trt">#REF!</definedName>
    <definedName name="TT_1P" localSheetId="22">#REF!</definedName>
    <definedName name="TT_1P" localSheetId="23">#REF!</definedName>
    <definedName name="TT_1P" localSheetId="24">#REF!</definedName>
    <definedName name="TT_1P">#REF!</definedName>
    <definedName name="TT_3p" localSheetId="22">#REF!</definedName>
    <definedName name="TT_3p" localSheetId="23">#REF!</definedName>
    <definedName name="TT_3p" localSheetId="24">#REF!</definedName>
    <definedName name="TT_3p">#REF!</definedName>
    <definedName name="TTDD1P" localSheetId="22">#REF!</definedName>
    <definedName name="TTDD1P" localSheetId="23">#REF!</definedName>
    <definedName name="TTDD1P" localSheetId="24">#REF!</definedName>
    <definedName name="TTDD1P">#REF!</definedName>
    <definedName name="TTDKKH" localSheetId="22">#REF!</definedName>
    <definedName name="TTDKKH" localSheetId="23">#REF!</definedName>
    <definedName name="TTDKKH" localSheetId="24">#REF!</definedName>
    <definedName name="TTDKKH">#REF!</definedName>
    <definedName name="tthi" localSheetId="22">#REF!</definedName>
    <definedName name="tthi" localSheetId="23">#REF!</definedName>
    <definedName name="tthi" localSheetId="24">#REF!</definedName>
    <definedName name="tthi">#REF!</definedName>
    <definedName name="ttronmk" localSheetId="22">#REF!</definedName>
    <definedName name="ttronmk" localSheetId="23">#REF!</definedName>
    <definedName name="ttronmk" localSheetId="24">#REF!</definedName>
    <definedName name="ttronmk">#REF!</definedName>
    <definedName name="tv75nc" localSheetId="22">#REF!</definedName>
    <definedName name="tv75nc" localSheetId="23">#REF!</definedName>
    <definedName name="tv75nc" localSheetId="24">#REF!</definedName>
    <definedName name="tv75nc">#REF!</definedName>
    <definedName name="tv75vl" localSheetId="22">#REF!</definedName>
    <definedName name="tv75vl" localSheetId="23">#REF!</definedName>
    <definedName name="tv75vl" localSheetId="24">#REF!</definedName>
    <definedName name="tv75vl">#REF!</definedName>
    <definedName name="ty_le" localSheetId="22">#REF!</definedName>
    <definedName name="ty_le" localSheetId="23">#REF!</definedName>
    <definedName name="ty_le" localSheetId="24">#REF!</definedName>
    <definedName name="ty_le">#REF!</definedName>
    <definedName name="ty_le_BTN" localSheetId="22">#REF!</definedName>
    <definedName name="ty_le_BTN" localSheetId="23">#REF!</definedName>
    <definedName name="ty_le_BTN" localSheetId="24">#REF!</definedName>
    <definedName name="ty_le_BTN">#REF!</definedName>
    <definedName name="Ty_le1" localSheetId="22">#REF!</definedName>
    <definedName name="Ty_le1" localSheetId="23">#REF!</definedName>
    <definedName name="Ty_le1" localSheetId="24">#REF!</definedName>
    <definedName name="Ty_le1">#REF!</definedName>
    <definedName name="upnoc" localSheetId="22">#REF!</definedName>
    <definedName name="upnoc" localSheetId="23">#REF!</definedName>
    <definedName name="upnoc" localSheetId="24">#REF!</definedName>
    <definedName name="upnoc">#REF!</definedName>
    <definedName name="uu" localSheetId="22">#REF!</definedName>
    <definedName name="uu" localSheetId="23">#REF!</definedName>
    <definedName name="uu" localSheetId="24">#REF!</definedName>
    <definedName name="uu">#REF!</definedName>
    <definedName name="Value0" localSheetId="22">#REF!</definedName>
    <definedName name="Value0" localSheetId="23">#REF!</definedName>
    <definedName name="Value0" localSheetId="24">#REF!</definedName>
    <definedName name="Value0">#REF!</definedName>
    <definedName name="Value1" localSheetId="22">#REF!</definedName>
    <definedName name="Value1" localSheetId="23">#REF!</definedName>
    <definedName name="Value1" localSheetId="24">#REF!</definedName>
    <definedName name="Value1">#REF!</definedName>
    <definedName name="Value10" localSheetId="22">#REF!</definedName>
    <definedName name="Value10" localSheetId="23">#REF!</definedName>
    <definedName name="Value10" localSheetId="24">#REF!</definedName>
    <definedName name="Value10">#REF!</definedName>
    <definedName name="Value11" localSheetId="22">#REF!</definedName>
    <definedName name="Value11" localSheetId="23">#REF!</definedName>
    <definedName name="Value11" localSheetId="24">#REF!</definedName>
    <definedName name="Value11">#REF!</definedName>
    <definedName name="Value12" localSheetId="22">#REF!</definedName>
    <definedName name="Value12" localSheetId="23">#REF!</definedName>
    <definedName name="Value12" localSheetId="24">#REF!</definedName>
    <definedName name="Value12">#REF!</definedName>
    <definedName name="Value13" localSheetId="22">#REF!</definedName>
    <definedName name="Value13" localSheetId="23">#REF!</definedName>
    <definedName name="Value13" localSheetId="24">#REF!</definedName>
    <definedName name="Value13">#REF!</definedName>
    <definedName name="Value14" localSheetId="22">#REF!</definedName>
    <definedName name="Value14" localSheetId="23">#REF!</definedName>
    <definedName name="Value14" localSheetId="24">#REF!</definedName>
    <definedName name="Value14">#REF!</definedName>
    <definedName name="Value15" localSheetId="22">#REF!</definedName>
    <definedName name="Value15" localSheetId="23">#REF!</definedName>
    <definedName name="Value15" localSheetId="24">#REF!</definedName>
    <definedName name="Value15">#REF!</definedName>
    <definedName name="Value16" localSheetId="22">#REF!</definedName>
    <definedName name="Value16" localSheetId="23">#REF!</definedName>
    <definedName name="Value16" localSheetId="24">#REF!</definedName>
    <definedName name="Value16">#REF!</definedName>
    <definedName name="Value17" localSheetId="22">#REF!</definedName>
    <definedName name="Value17" localSheetId="23">#REF!</definedName>
    <definedName name="Value17" localSheetId="24">#REF!</definedName>
    <definedName name="Value17">#REF!</definedName>
    <definedName name="Value18" localSheetId="22">#REF!</definedName>
    <definedName name="Value18" localSheetId="23">#REF!</definedName>
    <definedName name="Value18" localSheetId="24">#REF!</definedName>
    <definedName name="Value18">#REF!</definedName>
    <definedName name="Value19" localSheetId="22">#REF!</definedName>
    <definedName name="Value19" localSheetId="23">#REF!</definedName>
    <definedName name="Value19" localSheetId="24">#REF!</definedName>
    <definedName name="Value19">#REF!</definedName>
    <definedName name="Value2" localSheetId="22">#REF!</definedName>
    <definedName name="Value2" localSheetId="23">#REF!</definedName>
    <definedName name="Value2" localSheetId="24">#REF!</definedName>
    <definedName name="Value2">#REF!</definedName>
    <definedName name="Value20" localSheetId="22">#REF!</definedName>
    <definedName name="Value20" localSheetId="23">#REF!</definedName>
    <definedName name="Value20" localSheetId="24">#REF!</definedName>
    <definedName name="Value20">#REF!</definedName>
    <definedName name="Value21" localSheetId="22">#REF!</definedName>
    <definedName name="Value21" localSheetId="23">#REF!</definedName>
    <definedName name="Value21" localSheetId="24">#REF!</definedName>
    <definedName name="Value21">#REF!</definedName>
    <definedName name="Value22" localSheetId="22">#REF!</definedName>
    <definedName name="Value22" localSheetId="23">#REF!</definedName>
    <definedName name="Value22" localSheetId="24">#REF!</definedName>
    <definedName name="Value22">#REF!</definedName>
    <definedName name="Value23" localSheetId="22">#REF!</definedName>
    <definedName name="Value23" localSheetId="23">#REF!</definedName>
    <definedName name="Value23" localSheetId="24">#REF!</definedName>
    <definedName name="Value23">#REF!</definedName>
    <definedName name="Value24" localSheetId="22">#REF!</definedName>
    <definedName name="Value24" localSheetId="23">#REF!</definedName>
    <definedName name="Value24" localSheetId="24">#REF!</definedName>
    <definedName name="Value24">#REF!</definedName>
    <definedName name="Value25" localSheetId="22">#REF!</definedName>
    <definedName name="Value25" localSheetId="23">#REF!</definedName>
    <definedName name="Value25" localSheetId="24">#REF!</definedName>
    <definedName name="Value25">#REF!</definedName>
    <definedName name="Value26" localSheetId="22">#REF!</definedName>
    <definedName name="Value26" localSheetId="23">#REF!</definedName>
    <definedName name="Value26" localSheetId="24">#REF!</definedName>
    <definedName name="Value26">#REF!</definedName>
    <definedName name="Value27" localSheetId="22">#REF!</definedName>
    <definedName name="Value27" localSheetId="23">#REF!</definedName>
    <definedName name="Value27" localSheetId="24">#REF!</definedName>
    <definedName name="Value27">#REF!</definedName>
    <definedName name="Value28" localSheetId="22">#REF!</definedName>
    <definedName name="Value28" localSheetId="23">#REF!</definedName>
    <definedName name="Value28" localSheetId="24">#REF!</definedName>
    <definedName name="Value28">#REF!</definedName>
    <definedName name="Value29" localSheetId="22">#REF!</definedName>
    <definedName name="Value29" localSheetId="23">#REF!</definedName>
    <definedName name="Value29" localSheetId="24">#REF!</definedName>
    <definedName name="Value29">#REF!</definedName>
    <definedName name="Value3" localSheetId="22">#REF!</definedName>
    <definedName name="Value3" localSheetId="23">#REF!</definedName>
    <definedName name="Value3" localSheetId="24">#REF!</definedName>
    <definedName name="Value3">#REF!</definedName>
    <definedName name="Value30" localSheetId="22">#REF!</definedName>
    <definedName name="Value30" localSheetId="23">#REF!</definedName>
    <definedName name="Value30" localSheetId="24">#REF!</definedName>
    <definedName name="Value30">#REF!</definedName>
    <definedName name="Value31" localSheetId="22">#REF!</definedName>
    <definedName name="Value31" localSheetId="23">#REF!</definedName>
    <definedName name="Value31" localSheetId="24">#REF!</definedName>
    <definedName name="Value31">#REF!</definedName>
    <definedName name="Value32" localSheetId="22">#REF!</definedName>
    <definedName name="Value32" localSheetId="23">#REF!</definedName>
    <definedName name="Value32" localSheetId="24">#REF!</definedName>
    <definedName name="Value32">#REF!</definedName>
    <definedName name="Value33" localSheetId="22">#REF!</definedName>
    <definedName name="Value33" localSheetId="23">#REF!</definedName>
    <definedName name="Value33" localSheetId="24">#REF!</definedName>
    <definedName name="Value33">#REF!</definedName>
    <definedName name="Value34" localSheetId="22">#REF!</definedName>
    <definedName name="Value34" localSheetId="23">#REF!</definedName>
    <definedName name="Value34" localSheetId="24">#REF!</definedName>
    <definedName name="Value34">#REF!</definedName>
    <definedName name="Value35" localSheetId="22">#REF!</definedName>
    <definedName name="Value35" localSheetId="23">#REF!</definedName>
    <definedName name="Value35" localSheetId="24">#REF!</definedName>
    <definedName name="Value35">#REF!</definedName>
    <definedName name="Value36" localSheetId="22">#REF!</definedName>
    <definedName name="Value36" localSheetId="23">#REF!</definedName>
    <definedName name="Value36" localSheetId="24">#REF!</definedName>
    <definedName name="Value36">#REF!</definedName>
    <definedName name="Value37" localSheetId="22">#REF!</definedName>
    <definedName name="Value37" localSheetId="23">#REF!</definedName>
    <definedName name="Value37" localSheetId="24">#REF!</definedName>
    <definedName name="Value37">#REF!</definedName>
    <definedName name="Value38" localSheetId="22">#REF!</definedName>
    <definedName name="Value38" localSheetId="23">#REF!</definedName>
    <definedName name="Value38" localSheetId="24">#REF!</definedName>
    <definedName name="Value38">#REF!</definedName>
    <definedName name="Value39" localSheetId="22">#REF!</definedName>
    <definedName name="Value39" localSheetId="23">#REF!</definedName>
    <definedName name="Value39" localSheetId="24">#REF!</definedName>
    <definedName name="Value39">#REF!</definedName>
    <definedName name="Value4" localSheetId="22">#REF!</definedName>
    <definedName name="Value4" localSheetId="23">#REF!</definedName>
    <definedName name="Value4" localSheetId="24">#REF!</definedName>
    <definedName name="Value4">#REF!</definedName>
    <definedName name="Value40" localSheetId="22">#REF!</definedName>
    <definedName name="Value40" localSheetId="23">#REF!</definedName>
    <definedName name="Value40" localSheetId="24">#REF!</definedName>
    <definedName name="Value40">#REF!</definedName>
    <definedName name="Value41" localSheetId="22">#REF!</definedName>
    <definedName name="Value41" localSheetId="23">#REF!</definedName>
    <definedName name="Value41" localSheetId="24">#REF!</definedName>
    <definedName name="Value41">#REF!</definedName>
    <definedName name="Value42" localSheetId="22">#REF!</definedName>
    <definedName name="Value42" localSheetId="23">#REF!</definedName>
    <definedName name="Value42" localSheetId="24">#REF!</definedName>
    <definedName name="Value42">#REF!</definedName>
    <definedName name="Value43" localSheetId="22">#REF!</definedName>
    <definedName name="Value43" localSheetId="23">#REF!</definedName>
    <definedName name="Value43" localSheetId="24">#REF!</definedName>
    <definedName name="Value43">#REF!</definedName>
    <definedName name="Value44" localSheetId="22">#REF!</definedName>
    <definedName name="Value44" localSheetId="23">#REF!</definedName>
    <definedName name="Value44" localSheetId="24">#REF!</definedName>
    <definedName name="Value44">#REF!</definedName>
    <definedName name="Value45" localSheetId="22">#REF!</definedName>
    <definedName name="Value45" localSheetId="23">#REF!</definedName>
    <definedName name="Value45" localSheetId="24">#REF!</definedName>
    <definedName name="Value45">#REF!</definedName>
    <definedName name="Value46" localSheetId="22">#REF!</definedName>
    <definedName name="Value46" localSheetId="23">#REF!</definedName>
    <definedName name="Value46" localSheetId="24">#REF!</definedName>
    <definedName name="Value46">#REF!</definedName>
    <definedName name="Value47" localSheetId="22">#REF!</definedName>
    <definedName name="Value47" localSheetId="23">#REF!</definedName>
    <definedName name="Value47" localSheetId="24">#REF!</definedName>
    <definedName name="Value47">#REF!</definedName>
    <definedName name="Value48" localSheetId="22">#REF!</definedName>
    <definedName name="Value48" localSheetId="23">#REF!</definedName>
    <definedName name="Value48" localSheetId="24">#REF!</definedName>
    <definedName name="Value48">#REF!</definedName>
    <definedName name="Value49" localSheetId="22">#REF!</definedName>
    <definedName name="Value49" localSheetId="23">#REF!</definedName>
    <definedName name="Value49" localSheetId="24">#REF!</definedName>
    <definedName name="Value49">#REF!</definedName>
    <definedName name="Value5" localSheetId="22">#REF!</definedName>
    <definedName name="Value5" localSheetId="23">#REF!</definedName>
    <definedName name="Value5" localSheetId="24">#REF!</definedName>
    <definedName name="Value5">#REF!</definedName>
    <definedName name="Value50" localSheetId="22">#REF!</definedName>
    <definedName name="Value50" localSheetId="23">#REF!</definedName>
    <definedName name="Value50" localSheetId="24">#REF!</definedName>
    <definedName name="Value50">#REF!</definedName>
    <definedName name="Value51" localSheetId="22">#REF!</definedName>
    <definedName name="Value51" localSheetId="23">#REF!</definedName>
    <definedName name="Value51" localSheetId="24">#REF!</definedName>
    <definedName name="Value51">#REF!</definedName>
    <definedName name="Value52" localSheetId="22">#REF!</definedName>
    <definedName name="Value52" localSheetId="23">#REF!</definedName>
    <definedName name="Value52" localSheetId="24">#REF!</definedName>
    <definedName name="Value52">#REF!</definedName>
    <definedName name="Value53" localSheetId="22">#REF!</definedName>
    <definedName name="Value53" localSheetId="23">#REF!</definedName>
    <definedName name="Value53" localSheetId="24">#REF!</definedName>
    <definedName name="Value53">#REF!</definedName>
    <definedName name="Value54" localSheetId="22">#REF!</definedName>
    <definedName name="Value54" localSheetId="23">#REF!</definedName>
    <definedName name="Value54" localSheetId="24">#REF!</definedName>
    <definedName name="Value54">#REF!</definedName>
    <definedName name="Value55" localSheetId="22">#REF!</definedName>
    <definedName name="Value55" localSheetId="23">#REF!</definedName>
    <definedName name="Value55" localSheetId="24">#REF!</definedName>
    <definedName name="Value55">#REF!</definedName>
    <definedName name="Value6" localSheetId="22">#REF!</definedName>
    <definedName name="Value6" localSheetId="23">#REF!</definedName>
    <definedName name="Value6" localSheetId="24">#REF!</definedName>
    <definedName name="Value6">#REF!</definedName>
    <definedName name="Value7" localSheetId="22">#REF!</definedName>
    <definedName name="Value7" localSheetId="23">#REF!</definedName>
    <definedName name="Value7" localSheetId="24">#REF!</definedName>
    <definedName name="Value7">#REF!</definedName>
    <definedName name="Value8" localSheetId="22">#REF!</definedName>
    <definedName name="Value8" localSheetId="23">#REF!</definedName>
    <definedName name="Value8" localSheetId="24">#REF!</definedName>
    <definedName name="Value8">#REF!</definedName>
    <definedName name="Value9" localSheetId="22">#REF!</definedName>
    <definedName name="Value9" localSheetId="23">#REF!</definedName>
    <definedName name="Value9" localSheetId="24">#REF!</definedName>
    <definedName name="Value9">#REF!</definedName>
    <definedName name="VAN_CHUYEN_DUONG_DAI_DZ0.4KV" localSheetId="22">#REF!</definedName>
    <definedName name="VAN_CHUYEN_DUONG_DAI_DZ0.4KV" localSheetId="23">#REF!</definedName>
    <definedName name="VAN_CHUYEN_DUONG_DAI_DZ0.4KV" localSheetId="24">#REF!</definedName>
    <definedName name="VAN_CHUYEN_DUONG_DAI_DZ0.4KV">#REF!</definedName>
    <definedName name="VAN_CHUYEN_DUONG_DAI_DZ22KV" localSheetId="22">#REF!</definedName>
    <definedName name="VAN_CHUYEN_DUONG_DAI_DZ22KV" localSheetId="23">#REF!</definedName>
    <definedName name="VAN_CHUYEN_DUONG_DAI_DZ22KV" localSheetId="24">#REF!</definedName>
    <definedName name="VAN_CHUYEN_DUONG_DAI_DZ22KV">#REF!</definedName>
    <definedName name="VAN_CHUYEN_VAT_TU_CHUNG" localSheetId="22">#REF!</definedName>
    <definedName name="VAN_CHUYEN_VAT_TU_CHUNG" localSheetId="23">#REF!</definedName>
    <definedName name="VAN_CHUYEN_VAT_TU_CHUNG" localSheetId="24">#REF!</definedName>
    <definedName name="VAN_CHUYEN_VAT_TU_CHUNG">#REF!</definedName>
    <definedName name="VAN_TRUNG_CHUYEN_VAT_TU_CHUNG" localSheetId="22">#REF!</definedName>
    <definedName name="VAN_TRUNG_CHUYEN_VAT_TU_CHUNG" localSheetId="23">#REF!</definedName>
    <definedName name="VAN_TRUNG_CHUYEN_VAT_TU_CHUNG" localSheetId="24">#REF!</definedName>
    <definedName name="VAN_TRUNG_CHUYEN_VAT_TU_CHUNG" localSheetId="21">#REF!</definedName>
    <definedName name="VAN_TRUNG_CHUYEN_VAT_TU_CHUNG">#REF!</definedName>
    <definedName name="VARIINST" localSheetId="22">#REF!</definedName>
    <definedName name="VARIINST" localSheetId="23">#REF!</definedName>
    <definedName name="VARIINST" localSheetId="24">#REF!</definedName>
    <definedName name="VARIINST" localSheetId="21">#REF!</definedName>
    <definedName name="VARIINST">#REF!</definedName>
    <definedName name="VARIPURC" localSheetId="22">#REF!</definedName>
    <definedName name="VARIPURC" localSheetId="23">#REF!</definedName>
    <definedName name="VARIPURC" localSheetId="24">#REF!</definedName>
    <definedName name="VARIPURC" localSheetId="21">#REF!</definedName>
    <definedName name="VARIPURC">#REF!</definedName>
    <definedName name="vat" localSheetId="22">#REF!</definedName>
    <definedName name="vat" localSheetId="23">#REF!</definedName>
    <definedName name="vat" localSheetId="24">#REF!</definedName>
    <definedName name="vat">#REF!</definedName>
    <definedName name="VAT_LIEU_DEN_CHAN_CONG_TRINH" localSheetId="22">#REF!</definedName>
    <definedName name="VAT_LIEU_DEN_CHAN_CONG_TRINH" localSheetId="23">#REF!</definedName>
    <definedName name="VAT_LIEU_DEN_CHAN_CONG_TRINH" localSheetId="24">#REF!</definedName>
    <definedName name="VAT_LIEU_DEN_CHAN_CONG_TRINH">#REF!</definedName>
    <definedName name="vbtchongnuocm300" localSheetId="22">#REF!</definedName>
    <definedName name="vbtchongnuocm300" localSheetId="23">#REF!</definedName>
    <definedName name="vbtchongnuocm300" localSheetId="24">#REF!</definedName>
    <definedName name="vbtchongnuocm300">#REF!</definedName>
    <definedName name="vbtm150" localSheetId="22">#REF!</definedName>
    <definedName name="vbtm150" localSheetId="23">#REF!</definedName>
    <definedName name="vbtm150" localSheetId="24">#REF!</definedName>
    <definedName name="vbtm150">#REF!</definedName>
    <definedName name="vbtm300" localSheetId="22">#REF!</definedName>
    <definedName name="vbtm300" localSheetId="23">#REF!</definedName>
    <definedName name="vbtm300" localSheetId="24">#REF!</definedName>
    <definedName name="vbtm300">#REF!</definedName>
    <definedName name="vbtm400" localSheetId="22">#REF!</definedName>
    <definedName name="vbtm400" localSheetId="23">#REF!</definedName>
    <definedName name="vbtm400" localSheetId="24">#REF!</definedName>
    <definedName name="vbtm400">#REF!</definedName>
    <definedName name="vccot" localSheetId="22">#REF!</definedName>
    <definedName name="vccot" localSheetId="23">#REF!</definedName>
    <definedName name="vccot" localSheetId="24">#REF!</definedName>
    <definedName name="vccot">#REF!</definedName>
    <definedName name="vcdc" localSheetId="22">#REF!</definedName>
    <definedName name="vcdc" localSheetId="23">#REF!</definedName>
    <definedName name="vcdc" localSheetId="24">#REF!</definedName>
    <definedName name="vcdc">#REF!</definedName>
    <definedName name="VCHT" localSheetId="22">#REF!</definedName>
    <definedName name="VCHT" localSheetId="23">#REF!</definedName>
    <definedName name="VCHT" localSheetId="24">#REF!</definedName>
    <definedName name="VCHT">#REF!</definedName>
    <definedName name="vct" localSheetId="22">#REF!</definedName>
    <definedName name="vct" localSheetId="23">#REF!</definedName>
    <definedName name="vct" localSheetId="24">#REF!</definedName>
    <definedName name="vct">#REF!</definedName>
    <definedName name="VCTT" localSheetId="22">#REF!</definedName>
    <definedName name="VCTT" localSheetId="23">#REF!</definedName>
    <definedName name="VCTT" localSheetId="24">#REF!</definedName>
    <definedName name="VCTT">#REF!</definedName>
    <definedName name="VCVBT1" localSheetId="22">#REF!</definedName>
    <definedName name="VCVBT1" localSheetId="23">#REF!</definedName>
    <definedName name="VCVBT1" localSheetId="24">#REF!</definedName>
    <definedName name="VCVBT1">#REF!</definedName>
    <definedName name="VCVBT2" localSheetId="22">#REF!</definedName>
    <definedName name="VCVBT2" localSheetId="23">#REF!</definedName>
    <definedName name="VCVBT2" localSheetId="24">#REF!</definedName>
    <definedName name="VCVBT2">#REF!</definedName>
    <definedName name="vd3p" localSheetId="22">#REF!</definedName>
    <definedName name="vd3p" localSheetId="23">#REF!</definedName>
    <definedName name="vd3p" localSheetId="24">#REF!</definedName>
    <definedName name="vd3p">#REF!</definedName>
    <definedName name="vgk" localSheetId="22">#REF!</definedName>
    <definedName name="vgk" localSheetId="23">#REF!</definedName>
    <definedName name="vgk" localSheetId="24">#REF!</definedName>
    <definedName name="vgk">#REF!</definedName>
    <definedName name="vgt" localSheetId="22">#REF!</definedName>
    <definedName name="vgt" localSheetId="23">#REF!</definedName>
    <definedName name="vgt" localSheetId="24">#REF!</definedName>
    <definedName name="vgt">#REF!</definedName>
    <definedName name="vkcauthang" localSheetId="22">#REF!</definedName>
    <definedName name="vkcauthang" localSheetId="23">#REF!</definedName>
    <definedName name="vkcauthang" localSheetId="24">#REF!</definedName>
    <definedName name="vkcauthang">#REF!</definedName>
    <definedName name="vksan" localSheetId="22">#REF!</definedName>
    <definedName name="vksan" localSheetId="23">#REF!</definedName>
    <definedName name="vksan" localSheetId="24">#REF!</definedName>
    <definedName name="vksan">#REF!</definedName>
    <definedName name="vl" localSheetId="22">#REF!</definedName>
    <definedName name="vl" localSheetId="23">#REF!</definedName>
    <definedName name="vl" localSheetId="24">#REF!</definedName>
    <definedName name="vl">#REF!</definedName>
    <definedName name="vl3p" localSheetId="22">#REF!</definedName>
    <definedName name="vl3p" localSheetId="23">#REF!</definedName>
    <definedName name="vl3p" localSheetId="24">#REF!</definedName>
    <definedName name="vl3p">#REF!</definedName>
    <definedName name="VLCT3p" localSheetId="22">#REF!</definedName>
    <definedName name="VLCT3p" localSheetId="23">#REF!</definedName>
    <definedName name="VLCT3p" localSheetId="24">#REF!</definedName>
    <definedName name="VLCT3p">#REF!</definedName>
    <definedName name="vldg" localSheetId="22">#REF!</definedName>
    <definedName name="vldg" localSheetId="23">#REF!</definedName>
    <definedName name="vldg" localSheetId="24">#REF!</definedName>
    <definedName name="vldg">#REF!</definedName>
    <definedName name="vldn400" localSheetId="22">#REF!</definedName>
    <definedName name="vldn400" localSheetId="23">#REF!</definedName>
    <definedName name="vldn400" localSheetId="24">#REF!</definedName>
    <definedName name="vldn400">#REF!</definedName>
    <definedName name="vldn600" localSheetId="22">#REF!</definedName>
    <definedName name="vldn600" localSheetId="23">#REF!</definedName>
    <definedName name="vldn600" localSheetId="24">#REF!</definedName>
    <definedName name="vldn600">#REF!</definedName>
    <definedName name="VLIEU" localSheetId="22">#REF!</definedName>
    <definedName name="VLIEU" localSheetId="23">#REF!</definedName>
    <definedName name="VLIEU" localSheetId="24">#REF!</definedName>
    <definedName name="VLIEU">#REF!</definedName>
    <definedName name="VLM" localSheetId="22">#REF!</definedName>
    <definedName name="VLM" localSheetId="23">#REF!</definedName>
    <definedName name="VLM" localSheetId="24">#REF!</definedName>
    <definedName name="VLM">#REF!</definedName>
    <definedName name="vltram" localSheetId="22">#REF!</definedName>
    <definedName name="vltram" localSheetId="23">#REF!</definedName>
    <definedName name="vltram" localSheetId="24">#REF!</definedName>
    <definedName name="vltram">#REF!</definedName>
    <definedName name="vr3p" localSheetId="22">#REF!</definedName>
    <definedName name="vr3p" localSheetId="23">#REF!</definedName>
    <definedName name="vr3p" localSheetId="24">#REF!</definedName>
    <definedName name="vr3p">#REF!</definedName>
    <definedName name="W" localSheetId="22">#REF!</definedName>
    <definedName name="W" localSheetId="23">#REF!</definedName>
    <definedName name="W" localSheetId="24">#REF!</definedName>
    <definedName name="W">#REF!</definedName>
    <definedName name="wrn.chi._.tiÆt." localSheetId="22" hidden="1">{#N/A,#N/A,FALSE,"Chi tiÆt"}</definedName>
    <definedName name="wrn.chi._.tiÆt." localSheetId="23" hidden="1">{#N/A,#N/A,FALSE,"Chi tiÆt"}</definedName>
    <definedName name="wrn.chi._.tiÆt." localSheetId="24" hidden="1">{#N/A,#N/A,FALSE,"Chi tiÆt"}</definedName>
    <definedName name="wrn.chi._.tiÆt." localSheetId="21" hidden="1">{#N/A,#N/A,FALSE,"Chi tiÆt"}</definedName>
    <definedName name="wrn.chi._.tiÆt." hidden="1">{#N/A,#N/A,FALSE,"Chi tiÆt"}</definedName>
    <definedName name="x1pind" localSheetId="22">#REF!</definedName>
    <definedName name="x1pind" localSheetId="23">#REF!</definedName>
    <definedName name="x1pind" localSheetId="24">#REF!</definedName>
    <definedName name="x1pind" localSheetId="21">#REF!</definedName>
    <definedName name="x1pind">#REF!</definedName>
    <definedName name="X1pINDnc" localSheetId="22">#REF!</definedName>
    <definedName name="X1pINDnc" localSheetId="23">#REF!</definedName>
    <definedName name="X1pINDnc" localSheetId="24">#REF!</definedName>
    <definedName name="X1pINDnc" localSheetId="21">#REF!</definedName>
    <definedName name="X1pINDnc">#REF!</definedName>
    <definedName name="X1pINDvc" localSheetId="22">#REF!</definedName>
    <definedName name="X1pINDvc" localSheetId="23">#REF!</definedName>
    <definedName name="X1pINDvc" localSheetId="24">#REF!</definedName>
    <definedName name="X1pINDvc" localSheetId="21">#REF!</definedName>
    <definedName name="X1pINDvc">#REF!</definedName>
    <definedName name="X1pINDvl" localSheetId="22">#REF!</definedName>
    <definedName name="X1pINDvl" localSheetId="23">#REF!</definedName>
    <definedName name="X1pINDvl" localSheetId="24">#REF!</definedName>
    <definedName name="X1pINDvl">#REF!</definedName>
    <definedName name="x1ping" localSheetId="22">#REF!</definedName>
    <definedName name="x1ping" localSheetId="23">#REF!</definedName>
    <definedName name="x1ping" localSheetId="24">#REF!</definedName>
    <definedName name="x1ping">#REF!</definedName>
    <definedName name="X1pINGnc" localSheetId="22">#REF!</definedName>
    <definedName name="X1pINGnc" localSheetId="23">#REF!</definedName>
    <definedName name="X1pINGnc" localSheetId="24">#REF!</definedName>
    <definedName name="X1pINGnc">#REF!</definedName>
    <definedName name="X1pINGvc" localSheetId="22">#REF!</definedName>
    <definedName name="X1pINGvc" localSheetId="23">#REF!</definedName>
    <definedName name="X1pINGvc" localSheetId="24">#REF!</definedName>
    <definedName name="X1pINGvc">#REF!</definedName>
    <definedName name="X1pINGvl" localSheetId="22">#REF!</definedName>
    <definedName name="X1pINGvl" localSheetId="23">#REF!</definedName>
    <definedName name="X1pINGvl" localSheetId="24">#REF!</definedName>
    <definedName name="X1pINGvl">#REF!</definedName>
    <definedName name="x1pint" localSheetId="22">#REF!</definedName>
    <definedName name="x1pint" localSheetId="23">#REF!</definedName>
    <definedName name="x1pint" localSheetId="24">#REF!</definedName>
    <definedName name="x1pint">#REF!</definedName>
    <definedName name="XCCT">0.5</definedName>
    <definedName name="xd0.6" localSheetId="22">#REF!</definedName>
    <definedName name="xd0.6" localSheetId="23">#REF!</definedName>
    <definedName name="xd0.6" localSheetId="24">#REF!</definedName>
    <definedName name="xd0.6">#REF!</definedName>
    <definedName name="xd1.3" localSheetId="22">#REF!</definedName>
    <definedName name="xd1.3" localSheetId="23">#REF!</definedName>
    <definedName name="xd1.3" localSheetId="24">#REF!</definedName>
    <definedName name="xd1.3">#REF!</definedName>
    <definedName name="xd1.5" localSheetId="22">#REF!</definedName>
    <definedName name="xd1.5" localSheetId="23">#REF!</definedName>
    <definedName name="xd1.5" localSheetId="24">#REF!</definedName>
    <definedName name="xd1.5">#REF!</definedName>
    <definedName name="xfco" localSheetId="22">#REF!</definedName>
    <definedName name="xfco" localSheetId="23">#REF!</definedName>
    <definedName name="xfco" localSheetId="24">#REF!</definedName>
    <definedName name="xfco">#REF!</definedName>
    <definedName name="xfco3p" localSheetId="22">#REF!</definedName>
    <definedName name="xfco3p" localSheetId="23">#REF!</definedName>
    <definedName name="xfco3p" localSheetId="24">#REF!</definedName>
    <definedName name="xfco3p">#REF!</definedName>
    <definedName name="XFCOnc" localSheetId="22">#REF!</definedName>
    <definedName name="XFCOnc" localSheetId="23">#REF!</definedName>
    <definedName name="XFCOnc" localSheetId="24">#REF!</definedName>
    <definedName name="XFCOnc">#REF!</definedName>
    <definedName name="xfcotnc" localSheetId="22">#REF!</definedName>
    <definedName name="xfcotnc" localSheetId="23">#REF!</definedName>
    <definedName name="xfcotnc" localSheetId="24">#REF!</definedName>
    <definedName name="xfcotnc">#REF!</definedName>
    <definedName name="xfcotvl" localSheetId="22">#REF!</definedName>
    <definedName name="xfcotvl" localSheetId="23">#REF!</definedName>
    <definedName name="xfcotvl" localSheetId="24">#REF!</definedName>
    <definedName name="xfcotvl">#REF!</definedName>
    <definedName name="XFCOvl" localSheetId="22">#REF!</definedName>
    <definedName name="XFCOvl" localSheetId="23">#REF!</definedName>
    <definedName name="XFCOvl" localSheetId="24">#REF!</definedName>
    <definedName name="XFCOvl">#REF!</definedName>
    <definedName name="xgc100" localSheetId="22">#REF!</definedName>
    <definedName name="xgc100" localSheetId="23">#REF!</definedName>
    <definedName name="xgc100" localSheetId="24">#REF!</definedName>
    <definedName name="xgc100">#REF!</definedName>
    <definedName name="xgc150" localSheetId="22">#REF!</definedName>
    <definedName name="xgc150" localSheetId="23">#REF!</definedName>
    <definedName name="xgc150" localSheetId="24">#REF!</definedName>
    <definedName name="xgc150">#REF!</definedName>
    <definedName name="xgc200" localSheetId="22">#REF!</definedName>
    <definedName name="xgc200" localSheetId="23">#REF!</definedName>
    <definedName name="xgc200" localSheetId="24">#REF!</definedName>
    <definedName name="xgc200">#REF!</definedName>
    <definedName name="xh" localSheetId="22">#REF!</definedName>
    <definedName name="xh" localSheetId="23">#REF!</definedName>
    <definedName name="xh" localSheetId="24">#REF!</definedName>
    <definedName name="xh">#REF!</definedName>
    <definedName name="xhn" localSheetId="22">#REF!</definedName>
    <definedName name="xhn" localSheetId="23">#REF!</definedName>
    <definedName name="xhn" localSheetId="24">#REF!</definedName>
    <definedName name="xhn">#REF!</definedName>
    <definedName name="xig" localSheetId="22">#REF!</definedName>
    <definedName name="xig" localSheetId="23">#REF!</definedName>
    <definedName name="xig" localSheetId="24">#REF!</definedName>
    <definedName name="xig">#REF!</definedName>
    <definedName name="xig1" localSheetId="22">#REF!</definedName>
    <definedName name="xig1" localSheetId="23">#REF!</definedName>
    <definedName name="xig1" localSheetId="24">#REF!</definedName>
    <definedName name="xig1">#REF!</definedName>
    <definedName name="xig1p" localSheetId="22">#REF!</definedName>
    <definedName name="xig1p" localSheetId="23">#REF!</definedName>
    <definedName name="xig1p" localSheetId="24">#REF!</definedName>
    <definedName name="xig1p">#REF!</definedName>
    <definedName name="xig3p" localSheetId="22">#REF!</definedName>
    <definedName name="xig3p" localSheetId="23">#REF!</definedName>
    <definedName name="xig3p" localSheetId="24">#REF!</definedName>
    <definedName name="xig3p">#REF!</definedName>
    <definedName name="XIGnc" localSheetId="22">#REF!</definedName>
    <definedName name="XIGnc" localSheetId="23">#REF!</definedName>
    <definedName name="XIGnc" localSheetId="24">#REF!</definedName>
    <definedName name="XIGnc">#REF!</definedName>
    <definedName name="XIGvc" localSheetId="22">#REF!</definedName>
    <definedName name="XIGvc" localSheetId="23">#REF!</definedName>
    <definedName name="XIGvc" localSheetId="24">#REF!</definedName>
    <definedName name="XIGvc">#REF!</definedName>
    <definedName name="XIGvl" localSheetId="22">#REF!</definedName>
    <definedName name="XIGvl" localSheetId="23">#REF!</definedName>
    <definedName name="XIGvl" localSheetId="24">#REF!</definedName>
    <definedName name="XIGvl">#REF!</definedName>
    <definedName name="ximang" localSheetId="22">#REF!</definedName>
    <definedName name="ximang" localSheetId="23">#REF!</definedName>
    <definedName name="ximang" localSheetId="24">#REF!</definedName>
    <definedName name="ximang">#REF!</definedName>
    <definedName name="xin" localSheetId="22">#REF!</definedName>
    <definedName name="xin" localSheetId="23">#REF!</definedName>
    <definedName name="xin" localSheetId="24">#REF!</definedName>
    <definedName name="xin">#REF!</definedName>
    <definedName name="xin190" localSheetId="22">#REF!</definedName>
    <definedName name="xin190" localSheetId="23">#REF!</definedName>
    <definedName name="xin190" localSheetId="24">#REF!</definedName>
    <definedName name="xin190">#REF!</definedName>
    <definedName name="xin1903p" localSheetId="22">#REF!</definedName>
    <definedName name="xin1903p" localSheetId="23">#REF!</definedName>
    <definedName name="xin1903p" localSheetId="24">#REF!</definedName>
    <definedName name="xin1903p">#REF!</definedName>
    <definedName name="xin3p" localSheetId="22">#REF!</definedName>
    <definedName name="xin3p" localSheetId="23">#REF!</definedName>
    <definedName name="xin3p" localSheetId="24">#REF!</definedName>
    <definedName name="xin3p">#REF!</definedName>
    <definedName name="xind" localSheetId="22">#REF!</definedName>
    <definedName name="xind" localSheetId="23">#REF!</definedName>
    <definedName name="xind" localSheetId="24">#REF!</definedName>
    <definedName name="xind">#REF!</definedName>
    <definedName name="xind1p" localSheetId="22">#REF!</definedName>
    <definedName name="xind1p" localSheetId="23">#REF!</definedName>
    <definedName name="xind1p" localSheetId="24">#REF!</definedName>
    <definedName name="xind1p">#REF!</definedName>
    <definedName name="xind3p" localSheetId="22">#REF!</definedName>
    <definedName name="xind3p" localSheetId="23">#REF!</definedName>
    <definedName name="xind3p" localSheetId="24">#REF!</definedName>
    <definedName name="xind3p">#REF!</definedName>
    <definedName name="xindnc1p" localSheetId="22">#REF!</definedName>
    <definedName name="xindnc1p" localSheetId="23">#REF!</definedName>
    <definedName name="xindnc1p" localSheetId="24">#REF!</definedName>
    <definedName name="xindnc1p">#REF!</definedName>
    <definedName name="xindvl1p" localSheetId="22">#REF!</definedName>
    <definedName name="xindvl1p" localSheetId="23">#REF!</definedName>
    <definedName name="xindvl1p" localSheetId="24">#REF!</definedName>
    <definedName name="xindvl1p">#REF!</definedName>
    <definedName name="xing1p" localSheetId="22">#REF!</definedName>
    <definedName name="xing1p" localSheetId="23">#REF!</definedName>
    <definedName name="xing1p" localSheetId="24">#REF!</definedName>
    <definedName name="xing1p">#REF!</definedName>
    <definedName name="xingnc1p" localSheetId="22">#REF!</definedName>
    <definedName name="xingnc1p" localSheetId="23">#REF!</definedName>
    <definedName name="xingnc1p" localSheetId="24">#REF!</definedName>
    <definedName name="xingnc1p">#REF!</definedName>
    <definedName name="xingvl1p" localSheetId="22">#REF!</definedName>
    <definedName name="xingvl1p" localSheetId="23">#REF!</definedName>
    <definedName name="xingvl1p" localSheetId="24">#REF!</definedName>
    <definedName name="xingvl1p">#REF!</definedName>
    <definedName name="XINnc" localSheetId="22">#REF!</definedName>
    <definedName name="XINnc" localSheetId="23">#REF!</definedName>
    <definedName name="XINnc" localSheetId="24">#REF!</definedName>
    <definedName name="XINnc">#REF!</definedName>
    <definedName name="xint1p" localSheetId="22">#REF!</definedName>
    <definedName name="xint1p" localSheetId="23">#REF!</definedName>
    <definedName name="xint1p" localSheetId="24">#REF!</definedName>
    <definedName name="xint1p">#REF!</definedName>
    <definedName name="XINvc" localSheetId="22">#REF!</definedName>
    <definedName name="XINvc" localSheetId="23">#REF!</definedName>
    <definedName name="XINvc" localSheetId="24">#REF!</definedName>
    <definedName name="XINvc">#REF!</definedName>
    <definedName name="XINvl" localSheetId="22">#REF!</definedName>
    <definedName name="XINvl" localSheetId="23">#REF!</definedName>
    <definedName name="XINvl" localSheetId="24">#REF!</definedName>
    <definedName name="XINvl">#REF!</definedName>
    <definedName name="xit" localSheetId="22">#REF!</definedName>
    <definedName name="xit" localSheetId="23">#REF!</definedName>
    <definedName name="xit" localSheetId="24">#REF!</definedName>
    <definedName name="xit">#REF!</definedName>
    <definedName name="xit1" localSheetId="22">#REF!</definedName>
    <definedName name="xit1" localSheetId="23">#REF!</definedName>
    <definedName name="xit1" localSheetId="24">#REF!</definedName>
    <definedName name="xit1">#REF!</definedName>
    <definedName name="xit1p" localSheetId="22">#REF!</definedName>
    <definedName name="xit1p" localSheetId="23">#REF!</definedName>
    <definedName name="xit1p" localSheetId="24">#REF!</definedName>
    <definedName name="xit1p">#REF!</definedName>
    <definedName name="xit3p" localSheetId="22">#REF!</definedName>
    <definedName name="xit3p" localSheetId="23">#REF!</definedName>
    <definedName name="xit3p" localSheetId="24">#REF!</definedName>
    <definedName name="xit3p">#REF!</definedName>
    <definedName name="XITnc" localSheetId="22">#REF!</definedName>
    <definedName name="XITnc" localSheetId="23">#REF!</definedName>
    <definedName name="XITnc" localSheetId="24">#REF!</definedName>
    <definedName name="XITnc">#REF!</definedName>
    <definedName name="XITvc" localSheetId="22">#REF!</definedName>
    <definedName name="XITvc" localSheetId="23">#REF!</definedName>
    <definedName name="XITvc" localSheetId="24">#REF!</definedName>
    <definedName name="XITvc">#REF!</definedName>
    <definedName name="XITvl" localSheetId="22">#REF!</definedName>
    <definedName name="XITvl" localSheetId="23">#REF!</definedName>
    <definedName name="XITvl" localSheetId="24">#REF!</definedName>
    <definedName name="XITvl">#REF!</definedName>
    <definedName name="xk0.6" localSheetId="22">#REF!</definedName>
    <definedName name="xk0.6" localSheetId="23">#REF!</definedName>
    <definedName name="xk0.6" localSheetId="24">#REF!</definedName>
    <definedName name="xk0.6">#REF!</definedName>
    <definedName name="xk1.3" localSheetId="22">#REF!</definedName>
    <definedName name="xk1.3" localSheetId="23">#REF!</definedName>
    <definedName name="xk1.3" localSheetId="24">#REF!</definedName>
    <definedName name="xk1.3">#REF!</definedName>
    <definedName name="xk1.5" localSheetId="22">#REF!</definedName>
    <definedName name="xk1.5" localSheetId="23">#REF!</definedName>
    <definedName name="xk1.5" localSheetId="24">#REF!</definedName>
    <definedName name="xk1.5">#REF!</definedName>
    <definedName name="xld1.4" localSheetId="22">#REF!</definedName>
    <definedName name="xld1.4" localSheetId="23">#REF!</definedName>
    <definedName name="xld1.4" localSheetId="24">#REF!</definedName>
    <definedName name="xld1.4">#REF!</definedName>
    <definedName name="xlk1.4" localSheetId="22">#REF!</definedName>
    <definedName name="xlk1.4" localSheetId="23">#REF!</definedName>
    <definedName name="xlk1.4" localSheetId="24">#REF!</definedName>
    <definedName name="xlk1.4">#REF!</definedName>
    <definedName name="XM" localSheetId="22">#REF!</definedName>
    <definedName name="XM" localSheetId="23">#REF!</definedName>
    <definedName name="XM" localSheetId="24">#REF!</definedName>
    <definedName name="XM">#REF!</definedName>
    <definedName name="xmcax" localSheetId="22">#REF!</definedName>
    <definedName name="xmcax" localSheetId="23">#REF!</definedName>
    <definedName name="xmcax" localSheetId="24">#REF!</definedName>
    <definedName name="xmcax">#REF!</definedName>
    <definedName name="xn" localSheetId="22">#REF!</definedName>
    <definedName name="xn" localSheetId="23">#REF!</definedName>
    <definedName name="xn" localSheetId="24">#REF!</definedName>
    <definedName name="xn">#REF!</definedName>
    <definedName name="xx" localSheetId="22">#REF!</definedName>
    <definedName name="xx" localSheetId="23">#REF!</definedName>
    <definedName name="xx" localSheetId="24">#REF!</definedName>
    <definedName name="xx">#REF!</definedName>
    <definedName name="y" localSheetId="22">#REF!</definedName>
    <definedName name="y" localSheetId="23">#REF!</definedName>
    <definedName name="y" localSheetId="24">#REF!</definedName>
    <definedName name="y">#REF!</definedName>
    <definedName name="z" localSheetId="22">#REF!</definedName>
    <definedName name="z" localSheetId="23">#REF!</definedName>
    <definedName name="z" localSheetId="24">#REF!</definedName>
    <definedName name="z">#REF!</definedName>
    <definedName name="ZXD" localSheetId="22">#REF!</definedName>
    <definedName name="ZXD" localSheetId="23">#REF!</definedName>
    <definedName name="ZXD" localSheetId="24">#REF!</definedName>
    <definedName name="ZXD">#REF!</definedName>
    <definedName name="ZYX" localSheetId="22">#REF!</definedName>
    <definedName name="ZYX" localSheetId="23">#REF!</definedName>
    <definedName name="ZYX" localSheetId="24">#REF!</definedName>
    <definedName name="ZYX">#REF!</definedName>
    <definedName name="ZZZ" localSheetId="22">#REF!</definedName>
    <definedName name="ZZZ" localSheetId="23">#REF!</definedName>
    <definedName name="ZZZ" localSheetId="24">#REF!</definedName>
    <definedName name="ZZ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4" i="28" l="1"/>
  <c r="C158" i="28"/>
  <c r="C157" i="28"/>
  <c r="C153" i="28"/>
  <c r="C149" i="28"/>
  <c r="C148" i="28" s="1"/>
  <c r="C108" i="28"/>
  <c r="C80" i="28"/>
  <c r="C79" i="28" s="1"/>
  <c r="C76" i="28"/>
  <c r="C71" i="28"/>
  <c r="C56" i="28"/>
  <c r="C55" i="28" s="1"/>
  <c r="C43" i="28" s="1"/>
  <c r="C44" i="28"/>
  <c r="C39" i="28"/>
  <c r="C28" i="28"/>
  <c r="C17" i="28"/>
  <c r="G16" i="28"/>
  <c r="C16" i="28"/>
  <c r="C5" i="28" s="1"/>
  <c r="C4" i="28" s="1"/>
  <c r="F8" i="28"/>
  <c r="C6" i="28"/>
  <c r="C15" i="27"/>
  <c r="C6" i="27" s="1"/>
  <c r="C11" i="27"/>
  <c r="C7" i="27"/>
  <c r="C23" i="26"/>
  <c r="C20" i="26"/>
  <c r="C17" i="26"/>
  <c r="C14" i="26"/>
  <c r="C11" i="26"/>
  <c r="C7" i="26"/>
  <c r="C6" i="26" s="1"/>
  <c r="F6" i="26" s="1"/>
  <c r="C18" i="25"/>
  <c r="C14" i="25"/>
  <c r="C13" i="25" s="1"/>
  <c r="C8" i="25"/>
  <c r="C7" i="25" l="1"/>
  <c r="J20" i="24" l="1"/>
  <c r="H20" i="24"/>
  <c r="G20" i="24"/>
  <c r="F20" i="24"/>
  <c r="E20" i="24"/>
  <c r="D20" i="24"/>
  <c r="M19" i="24"/>
  <c r="I19" i="24"/>
  <c r="C19" i="24"/>
  <c r="O19" i="24" s="1"/>
  <c r="M18" i="24"/>
  <c r="I18" i="24"/>
  <c r="C18" i="24"/>
  <c r="O18" i="24" s="1"/>
  <c r="M17" i="24"/>
  <c r="I17" i="24"/>
  <c r="C17" i="24"/>
  <c r="K17" i="24" s="1"/>
  <c r="M16" i="24"/>
  <c r="I16" i="24"/>
  <c r="C16" i="24"/>
  <c r="O16" i="24" s="1"/>
  <c r="M15" i="24"/>
  <c r="I15" i="24"/>
  <c r="C15" i="24"/>
  <c r="O15" i="24" s="1"/>
  <c r="M14" i="24"/>
  <c r="I14" i="24"/>
  <c r="C14" i="24"/>
  <c r="O14" i="24" s="1"/>
  <c r="M13" i="24"/>
  <c r="I13" i="24"/>
  <c r="C13" i="24"/>
  <c r="O13" i="24" s="1"/>
  <c r="M12" i="24"/>
  <c r="I12" i="24"/>
  <c r="C12" i="24"/>
  <c r="O12" i="24" s="1"/>
  <c r="M11" i="24"/>
  <c r="I11" i="24"/>
  <c r="C11" i="24"/>
  <c r="O11" i="24" s="1"/>
  <c r="M10" i="24"/>
  <c r="I10" i="24"/>
  <c r="C10" i="24"/>
  <c r="O10" i="24" s="1"/>
  <c r="M9" i="24"/>
  <c r="I9" i="24"/>
  <c r="C9" i="24"/>
  <c r="O9" i="24" s="1"/>
  <c r="M8" i="24"/>
  <c r="I8" i="24"/>
  <c r="C8" i="24"/>
  <c r="O8" i="24" s="1"/>
  <c r="A8" i="24"/>
  <c r="A9" i="24" s="1"/>
  <c r="A10" i="24" s="1"/>
  <c r="A11" i="24" s="1"/>
  <c r="A12" i="24" s="1"/>
  <c r="A13" i="24" s="1"/>
  <c r="A14" i="24" s="1"/>
  <c r="A15" i="24" s="1"/>
  <c r="A16" i="24" s="1"/>
  <c r="A17" i="24" s="1"/>
  <c r="A18" i="24" s="1"/>
  <c r="A19" i="24" s="1"/>
  <c r="M7" i="24"/>
  <c r="I7" i="24"/>
  <c r="C7" i="24"/>
  <c r="M20" i="24" l="1"/>
  <c r="C83" i="1" s="1"/>
  <c r="C20" i="24"/>
  <c r="N17" i="24"/>
  <c r="L17" i="24" s="1"/>
  <c r="I20" i="24"/>
  <c r="K18" i="24"/>
  <c r="N18" i="24" s="1"/>
  <c r="L18" i="24" s="1"/>
  <c r="K19" i="24"/>
  <c r="N19" i="24" s="1"/>
  <c r="L19" i="24" s="1"/>
  <c r="K7" i="24"/>
  <c r="N7" i="24" s="1"/>
  <c r="O7" i="24"/>
  <c r="O20" i="24" s="1"/>
  <c r="C82" i="1" s="1"/>
  <c r="K8" i="24"/>
  <c r="N8" i="24" s="1"/>
  <c r="L8" i="24" s="1"/>
  <c r="K9" i="24"/>
  <c r="N9" i="24" s="1"/>
  <c r="L9" i="24" s="1"/>
  <c r="K10" i="24"/>
  <c r="N10" i="24" s="1"/>
  <c r="L10" i="24" s="1"/>
  <c r="K11" i="24"/>
  <c r="N11" i="24" s="1"/>
  <c r="L11" i="24" s="1"/>
  <c r="K12" i="24"/>
  <c r="N12" i="24" s="1"/>
  <c r="L12" i="24" s="1"/>
  <c r="K13" i="24"/>
  <c r="N13" i="24" s="1"/>
  <c r="L13" i="24" s="1"/>
  <c r="K14" i="24"/>
  <c r="N14" i="24" s="1"/>
  <c r="L14" i="24" s="1"/>
  <c r="K15" i="24"/>
  <c r="N15" i="24" s="1"/>
  <c r="L15" i="24" s="1"/>
  <c r="K16" i="24"/>
  <c r="N16" i="24" s="1"/>
  <c r="L16" i="24" s="1"/>
  <c r="N20" i="24" l="1"/>
  <c r="C80" i="1" s="1"/>
  <c r="L7" i="24"/>
  <c r="L20" i="24" s="1"/>
  <c r="K20" i="24"/>
  <c r="D20" i="23" l="1"/>
  <c r="C20" i="23"/>
  <c r="D8" i="23"/>
  <c r="D7" i="23" s="1"/>
  <c r="C8" i="23"/>
  <c r="C200" i="20"/>
  <c r="C199" i="20"/>
  <c r="C198" i="20"/>
  <c r="C197" i="20"/>
  <c r="C196" i="20"/>
  <c r="C195" i="20"/>
  <c r="C194" i="20"/>
  <c r="C193" i="20"/>
  <c r="C192" i="20"/>
  <c r="C191" i="20"/>
  <c r="C190" i="20"/>
  <c r="E189" i="20"/>
  <c r="D189" i="20"/>
  <c r="C188" i="20"/>
  <c r="C187" i="20"/>
  <c r="C186" i="20"/>
  <c r="C185" i="20"/>
  <c r="C184" i="20"/>
  <c r="C183" i="20"/>
  <c r="C182" i="20"/>
  <c r="C181" i="20"/>
  <c r="C180" i="20"/>
  <c r="E179" i="20"/>
  <c r="D179" i="20"/>
  <c r="C178" i="20"/>
  <c r="C177" i="20" s="1"/>
  <c r="E177" i="20"/>
  <c r="D177" i="20"/>
  <c r="C176" i="20"/>
  <c r="C175" i="20"/>
  <c r="C174" i="20"/>
  <c r="C173" i="20"/>
  <c r="C172" i="20"/>
  <c r="C171" i="20"/>
  <c r="C170" i="20"/>
  <c r="C169" i="20"/>
  <c r="C168" i="20"/>
  <c r="C167" i="20"/>
  <c r="C166" i="20"/>
  <c r="C165" i="20"/>
  <c r="C164" i="20"/>
  <c r="C163" i="20"/>
  <c r="C162" i="20"/>
  <c r="C161" i="20"/>
  <c r="C160" i="20"/>
  <c r="C159" i="20"/>
  <c r="C158" i="20"/>
  <c r="C157" i="20"/>
  <c r="E156" i="20"/>
  <c r="D156" i="20"/>
  <c r="C155" i="20"/>
  <c r="C154" i="20"/>
  <c r="C153" i="20"/>
  <c r="C152" i="20"/>
  <c r="C151" i="20"/>
  <c r="C150" i="20"/>
  <c r="C149" i="20"/>
  <c r="C148" i="20"/>
  <c r="C147" i="20"/>
  <c r="C146" i="20"/>
  <c r="C145" i="20"/>
  <c r="C144" i="20"/>
  <c r="C143" i="20"/>
  <c r="C142" i="20"/>
  <c r="C141" i="20"/>
  <c r="C140" i="20"/>
  <c r="C139" i="20"/>
  <c r="C138" i="20"/>
  <c r="C137" i="20"/>
  <c r="C136" i="20"/>
  <c r="C135" i="20"/>
  <c r="C134" i="20"/>
  <c r="C133" i="20"/>
  <c r="E132" i="20"/>
  <c r="D132" i="20"/>
  <c r="C131" i="20"/>
  <c r="C130" i="20"/>
  <c r="C129" i="20"/>
  <c r="C128" i="20"/>
  <c r="C127" i="20"/>
  <c r="C126" i="20"/>
  <c r="C125" i="20"/>
  <c r="C124" i="20"/>
  <c r="C123" i="20"/>
  <c r="C122" i="20"/>
  <c r="C121" i="20"/>
  <c r="C120" i="20"/>
  <c r="C119" i="20"/>
  <c r="C118" i="20"/>
  <c r="C117" i="20"/>
  <c r="E116" i="20"/>
  <c r="D116" i="20"/>
  <c r="C115" i="20"/>
  <c r="C114" i="20"/>
  <c r="C113" i="20"/>
  <c r="C112" i="20"/>
  <c r="C111" i="20"/>
  <c r="C110" i="20"/>
  <c r="C109" i="20"/>
  <c r="C108" i="20"/>
  <c r="C107" i="20"/>
  <c r="C106" i="20"/>
  <c r="C105" i="20"/>
  <c r="C104" i="20"/>
  <c r="C103" i="20"/>
  <c r="C102" i="20"/>
  <c r="C101" i="20"/>
  <c r="E100" i="20"/>
  <c r="D100" i="20"/>
  <c r="C99" i="20"/>
  <c r="C98" i="20"/>
  <c r="C97" i="20"/>
  <c r="C96" i="20"/>
  <c r="C95" i="20"/>
  <c r="C94" i="20"/>
  <c r="C93" i="20"/>
  <c r="C92" i="20"/>
  <c r="C91" i="20"/>
  <c r="C90" i="20"/>
  <c r="C89" i="20"/>
  <c r="C88" i="20"/>
  <c r="C87" i="20"/>
  <c r="C86" i="20"/>
  <c r="C85" i="20"/>
  <c r="C84" i="20"/>
  <c r="E83" i="20"/>
  <c r="D83" i="20"/>
  <c r="D82" i="20"/>
  <c r="C82" i="20" s="1"/>
  <c r="C81" i="20"/>
  <c r="C80" i="20"/>
  <c r="C79" i="20"/>
  <c r="C78" i="20"/>
  <c r="C77" i="20"/>
  <c r="C76" i="20"/>
  <c r="C75" i="20"/>
  <c r="C74" i="20"/>
  <c r="C73" i="20"/>
  <c r="C72" i="20"/>
  <c r="C71" i="20"/>
  <c r="C70" i="20"/>
  <c r="C69" i="20"/>
  <c r="C68" i="20"/>
  <c r="C67" i="20"/>
  <c r="C66" i="20"/>
  <c r="C65" i="20"/>
  <c r="C64" i="20"/>
  <c r="C63" i="20"/>
  <c r="C62" i="20"/>
  <c r="E61" i="20"/>
  <c r="C60" i="20"/>
  <c r="C59" i="20"/>
  <c r="C58" i="20"/>
  <c r="C57" i="20"/>
  <c r="C56" i="20"/>
  <c r="E55" i="20"/>
  <c r="D55" i="20"/>
  <c r="C54" i="20"/>
  <c r="C53" i="20"/>
  <c r="C52" i="20"/>
  <c r="C51" i="20"/>
  <c r="C50" i="20"/>
  <c r="C49" i="20"/>
  <c r="C48" i="20"/>
  <c r="C47" i="20"/>
  <c r="C46" i="20"/>
  <c r="C45" i="20"/>
  <c r="C44" i="20"/>
  <c r="C43" i="20"/>
  <c r="C42" i="20"/>
  <c r="C41" i="20"/>
  <c r="C40" i="20"/>
  <c r="C39" i="20"/>
  <c r="C38" i="20"/>
  <c r="C37" i="20"/>
  <c r="C36" i="20"/>
  <c r="C35" i="20"/>
  <c r="C34" i="20"/>
  <c r="E33" i="20"/>
  <c r="D33" i="20"/>
  <c r="C32" i="20"/>
  <c r="C31" i="20"/>
  <c r="C30" i="20"/>
  <c r="C29" i="20"/>
  <c r="C28" i="20"/>
  <c r="E27" i="20"/>
  <c r="D27" i="20"/>
  <c r="C26" i="20"/>
  <c r="C25" i="20"/>
  <c r="C24" i="20"/>
  <c r="C23" i="20"/>
  <c r="C22" i="20"/>
  <c r="C21" i="20"/>
  <c r="C20" i="20"/>
  <c r="C19" i="20"/>
  <c r="C18" i="20"/>
  <c r="C17" i="20"/>
  <c r="C16" i="20"/>
  <c r="C15" i="20"/>
  <c r="C14" i="20"/>
  <c r="C13" i="20"/>
  <c r="C12" i="20"/>
  <c r="C11" i="20"/>
  <c r="C10" i="20"/>
  <c r="C9" i="20"/>
  <c r="C8" i="20"/>
  <c r="C7" i="20"/>
  <c r="E6" i="20"/>
  <c r="D6" i="20"/>
  <c r="H18" i="21"/>
  <c r="I18" i="21" s="1"/>
  <c r="I17" i="21"/>
  <c r="I16" i="21"/>
  <c r="G15" i="21"/>
  <c r="H14" i="21"/>
  <c r="I14" i="21" s="1"/>
  <c r="I13" i="21" s="1"/>
  <c r="G13" i="21"/>
  <c r="H12" i="21"/>
  <c r="I12" i="21" s="1"/>
  <c r="I11" i="21" s="1"/>
  <c r="G11" i="21"/>
  <c r="H10" i="21"/>
  <c r="I10" i="21" s="1"/>
  <c r="I9" i="21" s="1"/>
  <c r="G9" i="21"/>
  <c r="H8" i="21"/>
  <c r="I8" i="21" s="1"/>
  <c r="H7" i="21"/>
  <c r="I7" i="21" s="1"/>
  <c r="H6" i="21"/>
  <c r="I6" i="21" s="1"/>
  <c r="G5" i="21"/>
  <c r="H95" i="22"/>
  <c r="I95" i="22" s="1"/>
  <c r="H94" i="22"/>
  <c r="I94" i="22" s="1"/>
  <c r="H93" i="22"/>
  <c r="I93" i="22" s="1"/>
  <c r="H92" i="22"/>
  <c r="I92" i="22" s="1"/>
  <c r="H91" i="22"/>
  <c r="I91" i="22" s="1"/>
  <c r="G90" i="22"/>
  <c r="H89" i="22"/>
  <c r="I89" i="22" s="1"/>
  <c r="H88" i="22"/>
  <c r="I88" i="22" s="1"/>
  <c r="H87" i="22"/>
  <c r="I87" i="22" s="1"/>
  <c r="H86" i="22"/>
  <c r="I86" i="22" s="1"/>
  <c r="H85" i="22"/>
  <c r="I85" i="22" s="1"/>
  <c r="H84" i="22"/>
  <c r="I84" i="22" s="1"/>
  <c r="H83" i="22"/>
  <c r="G82" i="22"/>
  <c r="H81" i="22"/>
  <c r="I81" i="22" s="1"/>
  <c r="H80" i="22"/>
  <c r="I80" i="22" s="1"/>
  <c r="H79" i="22"/>
  <c r="I79" i="22" s="1"/>
  <c r="H78" i="22"/>
  <c r="I78" i="22" s="1"/>
  <c r="H77" i="22"/>
  <c r="I77" i="22" s="1"/>
  <c r="G76" i="22"/>
  <c r="H75" i="22"/>
  <c r="I75" i="22" s="1"/>
  <c r="H74" i="22"/>
  <c r="I74" i="22" s="1"/>
  <c r="H73" i="22"/>
  <c r="I73" i="22" s="1"/>
  <c r="H72" i="22"/>
  <c r="I72" i="22" s="1"/>
  <c r="H71" i="22"/>
  <c r="I71" i="22" s="1"/>
  <c r="H70" i="22"/>
  <c r="I70" i="22" s="1"/>
  <c r="G69" i="22"/>
  <c r="H68" i="22"/>
  <c r="I68" i="22" s="1"/>
  <c r="H67" i="22"/>
  <c r="I67" i="22" s="1"/>
  <c r="H66" i="22"/>
  <c r="I66" i="22" s="1"/>
  <c r="H65" i="22"/>
  <c r="I65" i="22" s="1"/>
  <c r="G64" i="22"/>
  <c r="H63" i="22"/>
  <c r="I63" i="22" s="1"/>
  <c r="H62" i="22"/>
  <c r="I62" i="22" s="1"/>
  <c r="H61" i="22"/>
  <c r="I61" i="22" s="1"/>
  <c r="H60" i="22"/>
  <c r="I60" i="22" s="1"/>
  <c r="H59" i="22"/>
  <c r="G58" i="22"/>
  <c r="H57" i="22"/>
  <c r="I57" i="22" s="1"/>
  <c r="H56" i="22"/>
  <c r="I56" i="22" s="1"/>
  <c r="H55" i="22"/>
  <c r="I55" i="22" s="1"/>
  <c r="H54" i="22"/>
  <c r="I54" i="22" s="1"/>
  <c r="H53" i="22"/>
  <c r="I53" i="22" s="1"/>
  <c r="H52" i="22"/>
  <c r="I52" i="22" s="1"/>
  <c r="H51" i="22"/>
  <c r="I51" i="22" s="1"/>
  <c r="H50" i="22"/>
  <c r="I50" i="22" s="1"/>
  <c r="H49" i="22"/>
  <c r="I49" i="22" s="1"/>
  <c r="H48" i="22"/>
  <c r="I48" i="22" s="1"/>
  <c r="H47" i="22"/>
  <c r="I47" i="22" s="1"/>
  <c r="G46" i="22"/>
  <c r="H45" i="22"/>
  <c r="I45" i="22" s="1"/>
  <c r="H44" i="22"/>
  <c r="I44" i="22" s="1"/>
  <c r="H43" i="22"/>
  <c r="I43" i="22" s="1"/>
  <c r="H42" i="22"/>
  <c r="I42" i="22" s="1"/>
  <c r="H41" i="22"/>
  <c r="I41" i="22" s="1"/>
  <c r="H40" i="22"/>
  <c r="I40" i="22" s="1"/>
  <c r="H39" i="22"/>
  <c r="I39" i="22" s="1"/>
  <c r="H38" i="22"/>
  <c r="I38" i="22" s="1"/>
  <c r="H37" i="22"/>
  <c r="G36" i="22"/>
  <c r="H35" i="22"/>
  <c r="H34" i="22"/>
  <c r="H33" i="22" s="1"/>
  <c r="G33" i="22"/>
  <c r="H32" i="22"/>
  <c r="I32" i="22" s="1"/>
  <c r="H31" i="22"/>
  <c r="I31" i="22" s="1"/>
  <c r="H30" i="22"/>
  <c r="I30" i="22" s="1"/>
  <c r="H29" i="22"/>
  <c r="I29" i="22" s="1"/>
  <c r="G28" i="22"/>
  <c r="H27" i="22"/>
  <c r="I27" i="22" s="1"/>
  <c r="H26" i="22"/>
  <c r="I26" i="22" s="1"/>
  <c r="H25" i="22"/>
  <c r="I25" i="22" s="1"/>
  <c r="H24" i="22"/>
  <c r="I24" i="22" s="1"/>
  <c r="H23" i="22"/>
  <c r="I23" i="22" s="1"/>
  <c r="H22" i="22"/>
  <c r="I22" i="22" s="1"/>
  <c r="H21" i="22"/>
  <c r="I21" i="22" s="1"/>
  <c r="H20" i="22"/>
  <c r="I20" i="22" s="1"/>
  <c r="H19" i="22"/>
  <c r="I19" i="22" s="1"/>
  <c r="H18" i="22"/>
  <c r="I18" i="22" s="1"/>
  <c r="H17" i="22"/>
  <c r="I17" i="22" s="1"/>
  <c r="H16" i="22"/>
  <c r="I16" i="22" s="1"/>
  <c r="G15" i="22"/>
  <c r="H14" i="22"/>
  <c r="I14" i="22" s="1"/>
  <c r="H13" i="22"/>
  <c r="I13" i="22" s="1"/>
  <c r="H12" i="22"/>
  <c r="I12" i="22" s="1"/>
  <c r="H11" i="22"/>
  <c r="I11" i="22" s="1"/>
  <c r="H10" i="22"/>
  <c r="I10" i="22" s="1"/>
  <c r="H9" i="22"/>
  <c r="I9" i="22" s="1"/>
  <c r="H8" i="22"/>
  <c r="I8" i="22" s="1"/>
  <c r="H7" i="22"/>
  <c r="I7" i="22" s="1"/>
  <c r="H6" i="22"/>
  <c r="I6" i="22" s="1"/>
  <c r="G5" i="22"/>
  <c r="H36" i="22" l="1"/>
  <c r="H15" i="21"/>
  <c r="I34" i="22"/>
  <c r="I33" i="22" s="1"/>
  <c r="H69" i="22"/>
  <c r="I76" i="22"/>
  <c r="H5" i="21"/>
  <c r="H58" i="22"/>
  <c r="C116" i="20"/>
  <c r="E5" i="20"/>
  <c r="C132" i="20"/>
  <c r="C156" i="20"/>
  <c r="C27" i="20"/>
  <c r="C61" i="20"/>
  <c r="C83" i="20"/>
  <c r="I37" i="22"/>
  <c r="I36" i="22" s="1"/>
  <c r="I59" i="22"/>
  <c r="I58" i="22" s="1"/>
  <c r="C100" i="20"/>
  <c r="C179" i="20"/>
  <c r="C189" i="20"/>
  <c r="H82" i="22"/>
  <c r="I90" i="22"/>
  <c r="C55" i="20"/>
  <c r="H46" i="22"/>
  <c r="H11" i="21"/>
  <c r="C6" i="20"/>
  <c r="C33" i="20"/>
  <c r="I69" i="22"/>
  <c r="H15" i="22"/>
  <c r="I46" i="22"/>
  <c r="G96" i="22"/>
  <c r="I83" i="22"/>
  <c r="I82" i="22" s="1"/>
  <c r="G19" i="21"/>
  <c r="I15" i="21"/>
  <c r="D61" i="20"/>
  <c r="D5" i="20" s="1"/>
  <c r="H5" i="22"/>
  <c r="H64" i="22"/>
  <c r="I5" i="22"/>
  <c r="H28" i="22"/>
  <c r="H76" i="22"/>
  <c r="H90" i="22"/>
  <c r="I5" i="21"/>
  <c r="I19" i="21" s="1"/>
  <c r="H9" i="21"/>
  <c r="H13" i="21"/>
  <c r="I15" i="22"/>
  <c r="I28" i="22"/>
  <c r="I64" i="22"/>
  <c r="H19" i="21" l="1"/>
  <c r="C5" i="20"/>
  <c r="I96" i="22"/>
  <c r="H96" i="22"/>
  <c r="C62" i="19"/>
  <c r="C58" i="19"/>
  <c r="C54" i="19"/>
  <c r="C48" i="19"/>
  <c r="C42" i="19"/>
  <c r="C38" i="19"/>
  <c r="C34" i="19"/>
  <c r="C28" i="19"/>
  <c r="C23" i="19"/>
  <c r="C21" i="19"/>
  <c r="C17" i="19"/>
  <c r="C13" i="19"/>
  <c r="C7" i="19"/>
  <c r="C6" i="19" l="1"/>
  <c r="C64" i="19" s="1"/>
  <c r="C36" i="1" s="1"/>
  <c r="C18" i="1"/>
  <c r="C17" i="1" s="1"/>
  <c r="C16" i="1" s="1"/>
  <c r="C11" i="10" l="1"/>
  <c r="C34" i="1" s="1"/>
  <c r="C29" i="7"/>
  <c r="C28" i="7" s="1"/>
  <c r="C37" i="14" l="1"/>
  <c r="C30" i="14"/>
  <c r="C27" i="14"/>
  <c r="C20" i="14"/>
  <c r="C16" i="14"/>
  <c r="C10" i="14"/>
  <c r="D6" i="14"/>
  <c r="C6" i="14"/>
  <c r="C30" i="13"/>
  <c r="C29" i="13" s="1"/>
  <c r="C28" i="13" s="1"/>
  <c r="D25" i="13"/>
  <c r="C25" i="13"/>
  <c r="D20" i="13"/>
  <c r="C20" i="13"/>
  <c r="D14" i="13"/>
  <c r="C14" i="13"/>
  <c r="D7" i="13"/>
  <c r="C7" i="13"/>
  <c r="C16" i="9"/>
  <c r="C10" i="9"/>
  <c r="C8" i="9"/>
  <c r="C22" i="8"/>
  <c r="C20" i="8"/>
  <c r="C17" i="8"/>
  <c r="C13" i="8"/>
  <c r="C6" i="8"/>
  <c r="C6" i="6"/>
  <c r="C7" i="4"/>
  <c r="C6" i="4" s="1"/>
  <c r="C6" i="3"/>
  <c r="C43" i="2"/>
  <c r="C41" i="2"/>
  <c r="C40" i="2" s="1"/>
  <c r="C35" i="2"/>
  <c r="C33" i="2"/>
  <c r="C32" i="2" s="1"/>
  <c r="C25" i="2"/>
  <c r="C23" i="2"/>
  <c r="C22" i="2"/>
  <c r="C20" i="2"/>
  <c r="C19" i="2" s="1"/>
  <c r="C10" i="2"/>
  <c r="C8" i="2"/>
  <c r="C32" i="1"/>
  <c r="C79" i="1"/>
  <c r="C16" i="16"/>
  <c r="C47" i="1" s="1"/>
  <c r="C13" i="16"/>
  <c r="C46" i="1" s="1"/>
  <c r="C7" i="16"/>
  <c r="C6" i="16" s="1"/>
  <c r="C45" i="1" s="1"/>
  <c r="E51" i="15"/>
  <c r="C54" i="15"/>
  <c r="C53" i="15"/>
  <c r="C52" i="15"/>
  <c r="C50" i="15"/>
  <c r="C49" i="15"/>
  <c r="C48" i="15"/>
  <c r="C47" i="15"/>
  <c r="C46" i="15"/>
  <c r="C45" i="15"/>
  <c r="C43" i="15"/>
  <c r="C42" i="15"/>
  <c r="C41" i="15"/>
  <c r="C40" i="15"/>
  <c r="C39" i="15"/>
  <c r="C38" i="15"/>
  <c r="C37" i="15"/>
  <c r="C36" i="15"/>
  <c r="C35" i="15"/>
  <c r="C34" i="15"/>
  <c r="C33" i="15"/>
  <c r="E31" i="15"/>
  <c r="C32" i="15"/>
  <c r="C30" i="15"/>
  <c r="C29" i="15"/>
  <c r="C28" i="15"/>
  <c r="D26" i="15"/>
  <c r="E26" i="15"/>
  <c r="C25" i="15"/>
  <c r="C24" i="15"/>
  <c r="C23" i="15"/>
  <c r="C22" i="15"/>
  <c r="C21" i="15"/>
  <c r="D18" i="15"/>
  <c r="E18" i="15"/>
  <c r="C17" i="15"/>
  <c r="C16" i="15"/>
  <c r="E15" i="15"/>
  <c r="E13" i="15"/>
  <c r="C14" i="15"/>
  <c r="C13" i="15" s="1"/>
  <c r="D13" i="15"/>
  <c r="C12" i="15"/>
  <c r="C11" i="15"/>
  <c r="C10" i="15"/>
  <c r="C9" i="15"/>
  <c r="D43" i="14"/>
  <c r="C43" i="14"/>
  <c r="D37" i="14"/>
  <c r="D30" i="14"/>
  <c r="D27" i="14"/>
  <c r="C25" i="14"/>
  <c r="D25" i="14"/>
  <c r="C23" i="14"/>
  <c r="D23" i="14"/>
  <c r="D20" i="14"/>
  <c r="D16" i="14"/>
  <c r="D10" i="14"/>
  <c r="D30" i="13"/>
  <c r="D29" i="13" s="1"/>
  <c r="D28" i="13" s="1"/>
  <c r="D12" i="13"/>
  <c r="C12" i="13"/>
  <c r="C6" i="13" s="1"/>
  <c r="C40" i="12"/>
  <c r="C39" i="12"/>
  <c r="C38" i="12"/>
  <c r="C37" i="12"/>
  <c r="C36" i="12"/>
  <c r="C35" i="12"/>
  <c r="C34" i="12"/>
  <c r="C33" i="12"/>
  <c r="C32" i="12"/>
  <c r="C31" i="12"/>
  <c r="E29" i="12"/>
  <c r="C30" i="12"/>
  <c r="C28" i="12"/>
  <c r="C27" i="12"/>
  <c r="C26" i="12"/>
  <c r="C25" i="12"/>
  <c r="C24" i="12"/>
  <c r="D23" i="12"/>
  <c r="E21" i="12"/>
  <c r="C22" i="12"/>
  <c r="C21" i="12" s="1"/>
  <c r="D21" i="12"/>
  <c r="C20" i="12"/>
  <c r="C19" i="12"/>
  <c r="C17" i="12"/>
  <c r="C16" i="12"/>
  <c r="C15" i="12"/>
  <c r="C14" i="12"/>
  <c r="C13" i="12"/>
  <c r="C12" i="12"/>
  <c r="D11" i="12"/>
  <c r="E8" i="12"/>
  <c r="E7" i="12" s="1"/>
  <c r="D8" i="12"/>
  <c r="D7" i="12" s="1"/>
  <c r="C8" i="12"/>
  <c r="C7" i="12" s="1"/>
  <c r="C6" i="9"/>
  <c r="C32" i="7"/>
  <c r="C31" i="7" s="1"/>
  <c r="C27" i="7" s="1"/>
  <c r="C22" i="7"/>
  <c r="C20" i="7"/>
  <c r="C19" i="7" s="1"/>
  <c r="C17" i="7"/>
  <c r="C16" i="7" s="1"/>
  <c r="C14" i="7"/>
  <c r="C13" i="7" s="1"/>
  <c r="C11" i="7"/>
  <c r="C10" i="7" s="1"/>
  <c r="C8" i="7"/>
  <c r="C7" i="7" s="1"/>
  <c r="C54" i="6"/>
  <c r="C50" i="6"/>
  <c r="C43" i="6"/>
  <c r="C39" i="6"/>
  <c r="C34" i="6"/>
  <c r="C30" i="6"/>
  <c r="C27" i="6"/>
  <c r="C24" i="6"/>
  <c r="C19" i="6"/>
  <c r="C16" i="6"/>
  <c r="C11" i="6"/>
  <c r="C40" i="5"/>
  <c r="C39" i="5" s="1"/>
  <c r="C37" i="5"/>
  <c r="C36" i="5" s="1"/>
  <c r="C34" i="5"/>
  <c r="C32" i="5"/>
  <c r="C30" i="5"/>
  <c r="C28" i="5"/>
  <c r="C26" i="5"/>
  <c r="C23" i="5"/>
  <c r="C21" i="5"/>
  <c r="C10" i="5"/>
  <c r="C27" i="4"/>
  <c r="C26" i="4" s="1"/>
  <c r="C24" i="4"/>
  <c r="C23" i="4" s="1"/>
  <c r="C21" i="4"/>
  <c r="C19" i="4"/>
  <c r="C18" i="4" s="1"/>
  <c r="C16" i="4"/>
  <c r="C15" i="4" s="1"/>
  <c r="C13" i="4"/>
  <c r="C12" i="4" s="1"/>
  <c r="C10" i="4"/>
  <c r="C9" i="4" s="1"/>
  <c r="C10" i="3"/>
  <c r="C38" i="2"/>
  <c r="C37" i="2" s="1"/>
  <c r="C30" i="2"/>
  <c r="C28" i="2"/>
  <c r="C27" i="2" s="1"/>
  <c r="C17" i="2"/>
  <c r="C15" i="2"/>
  <c r="C13" i="2"/>
  <c r="C6" i="2"/>
  <c r="C76" i="1"/>
  <c r="C74" i="1"/>
  <c r="C72" i="1"/>
  <c r="C70" i="1"/>
  <c r="C68" i="1"/>
  <c r="C66" i="1"/>
  <c r="C64" i="1"/>
  <c r="C56" i="1"/>
  <c r="C54" i="1"/>
  <c r="C52" i="1"/>
  <c r="C49" i="1"/>
  <c r="C12" i="1"/>
  <c r="D6" i="13" l="1"/>
  <c r="C12" i="2"/>
  <c r="C15" i="15"/>
  <c r="C45" i="2"/>
  <c r="C24" i="1" s="1"/>
  <c r="C13" i="3"/>
  <c r="C25" i="1" s="1"/>
  <c r="C18" i="9"/>
  <c r="C31" i="1" s="1"/>
  <c r="C29" i="4"/>
  <c r="C26" i="1" s="1"/>
  <c r="C44" i="15"/>
  <c r="C44" i="1"/>
  <c r="C20" i="15"/>
  <c r="C21" i="16"/>
  <c r="C6" i="5"/>
  <c r="C44" i="5" s="1"/>
  <c r="C27" i="1" s="1"/>
  <c r="C9" i="14"/>
  <c r="C32" i="13"/>
  <c r="C12" i="8"/>
  <c r="C24" i="8" s="1"/>
  <c r="C30" i="1" s="1"/>
  <c r="C81" i="1"/>
  <c r="C31" i="15"/>
  <c r="C51" i="15"/>
  <c r="C8" i="15"/>
  <c r="D8" i="15"/>
  <c r="C19" i="15"/>
  <c r="C18" i="15" s="1"/>
  <c r="D20" i="15"/>
  <c r="C27" i="15"/>
  <c r="C26" i="15" s="1"/>
  <c r="D44" i="15"/>
  <c r="E8" i="15"/>
  <c r="D15" i="15"/>
  <c r="E20" i="15"/>
  <c r="D31" i="15"/>
  <c r="E44" i="15"/>
  <c r="D51" i="15"/>
  <c r="D9" i="14"/>
  <c r="D45" i="14" s="1"/>
  <c r="C40" i="1" s="1"/>
  <c r="C45" i="14"/>
  <c r="D32" i="13"/>
  <c r="C39" i="1" s="1"/>
  <c r="C23" i="12"/>
  <c r="C11" i="12"/>
  <c r="C18" i="12"/>
  <c r="C29" i="12"/>
  <c r="E11" i="12"/>
  <c r="D18" i="12"/>
  <c r="D10" i="12" s="1"/>
  <c r="D41" i="12" s="1"/>
  <c r="E23" i="12"/>
  <c r="E18" i="12"/>
  <c r="D29" i="12"/>
  <c r="C6" i="7"/>
  <c r="C34" i="7" s="1"/>
  <c r="C29" i="1" s="1"/>
  <c r="C56" i="6"/>
  <c r="C28" i="1" s="1"/>
  <c r="C48" i="1"/>
  <c r="C59" i="1"/>
  <c r="C23" i="1" l="1"/>
  <c r="D7" i="15"/>
  <c r="D55" i="15" s="1"/>
  <c r="C42" i="1" s="1"/>
  <c r="C7" i="15"/>
  <c r="C55" i="15" s="1"/>
  <c r="E7" i="15"/>
  <c r="E55" i="15" s="1"/>
  <c r="C43" i="1" s="1"/>
  <c r="C10" i="12"/>
  <c r="C41" i="12" s="1"/>
  <c r="C37" i="1" s="1"/>
  <c r="E10" i="12"/>
  <c r="E41" i="12" s="1"/>
  <c r="C58" i="1"/>
  <c r="C41" i="1" l="1"/>
  <c r="C38" i="1" s="1"/>
  <c r="C84" i="1" s="1"/>
  <c r="C22" i="1" l="1"/>
  <c r="C15" i="1" s="1"/>
  <c r="C10" i="1"/>
  <c r="C7" i="1"/>
  <c r="C6" i="1" s="1"/>
</calcChain>
</file>

<file path=xl/sharedStrings.xml><?xml version="1.0" encoding="utf-8"?>
<sst xmlns="http://schemas.openxmlformats.org/spreadsheetml/2006/main" count="2279" uniqueCount="1200">
  <si>
    <t>PHỤ LỤC I</t>
  </si>
  <si>
    <t>TT</t>
  </si>
  <si>
    <t>Nội dung</t>
  </si>
  <si>
    <r>
      <t xml:space="preserve">Số tiền 
</t>
    </r>
    <r>
      <rPr>
        <sz val="13"/>
        <rFont val="Times New Roman"/>
        <family val="1"/>
      </rPr>
      <t>(triệu đồng)</t>
    </r>
  </si>
  <si>
    <t>Ghi chú</t>
  </si>
  <si>
    <t>Nguồn vốn năm 2019 chuyển sang</t>
  </si>
  <si>
    <t>Nguồn vốn năm 2020</t>
  </si>
  <si>
    <t>I</t>
  </si>
  <si>
    <t>Hỗ trợ phát triển sản xuất nâng cao thu nhập cho người dân; phát triển hợp tác xã, Chương trình mỗi xã một sản phẩm, xây dựng mô hình mẫu, khoa học công nghệ…</t>
  </si>
  <si>
    <t>Phát triển sản xuất liên kết theo chuỗi giá trị gắn với Chương trình OCOP và phát triển ngành nghề nông thôn, hỗ trợ thực hiện Tái cơ cấu ngành nông nghiệp</t>
  </si>
  <si>
    <t>Hỗ trợ bồi dưỡng nguồn nhân lực phát triển hợp tác xã giai đoạn 2015-2020 thực hiện theo Quyết định số 2261/QĐ-TTg ngày 15/12/2014 của TTCP</t>
  </si>
  <si>
    <t xml:space="preserve">Xây dựng mô hình chuyển đổi ruộng đất gắn với chuyển đổi cơ cấu cây trồng, vật nuôi </t>
  </si>
  <si>
    <t>Thực hiện Chương trình "Mỗi xã một sản phẩm"</t>
  </si>
  <si>
    <t>Hỗ trợ nâng cấp, mở rộng các điểm để học tập và trải nghiệm, xây dựng nông thôn mới</t>
  </si>
  <si>
    <t>Hỗ trợ xây dựng mô hình Hợp tác xã mẫu và khởi nghiệp</t>
  </si>
  <si>
    <t>Mô hình ứng dụng công nghệ thông tin thông minh trong quản lý điều hành tại các xã đăng ký đạt chuẩn nông thôn mới nâng cao, nông thôn mới kiểu mẫu …</t>
  </si>
  <si>
    <t>Hỗ trợ xây dựng các mô hình kiểu mẫu khác</t>
  </si>
  <si>
    <t>II</t>
  </si>
  <si>
    <t>Hỗ trợ công tác quy hoạch và xây dựng đề án</t>
  </si>
  <si>
    <t>Xây dựng đề án tỉnh đạt chuẩn nông thôn mới</t>
  </si>
  <si>
    <t>Xây dựng mô hình thí điểm kiến trúc nông thôn</t>
  </si>
  <si>
    <t>III</t>
  </si>
  <si>
    <t>Nâng cao chất lượng đào tạo nghề cho lao động nông thôn</t>
  </si>
  <si>
    <t>IV</t>
  </si>
  <si>
    <t>Phát triển giáo dục ở nông thôn</t>
  </si>
  <si>
    <t>Nâng cao chất lượng đời sống văn hóa của người dân NTM</t>
  </si>
  <si>
    <t>Vệ sinh môi trường nông thôn, khắc phục ô nhiễm và cải thiện môi trường tại các làng nghề</t>
  </si>
  <si>
    <t>Thực hiện VSMTNT, khắc phục ô nhiễm và cải thiện môi trường tại các làng nghề</t>
  </si>
  <si>
    <t>Nhân rộng mô hình "Đồng bộ hóa quản lý và kỹ thuật trong thu gom, phân loại, xử lý rác thải trong khu dân cư"</t>
  </si>
  <si>
    <t>Hỗ trợ xử lý, cải tạo môi trường trong khu dân cư; Hỗ trợ xét nghiệm mẫu nước tại xã đăng ký đạt chuẩn nông thôn mới, xã đăng ký đạt chuẩn nâng cao, kiễu mẫu năm 2020.</t>
  </si>
  <si>
    <t>-</t>
  </si>
  <si>
    <t>Hỗ trợ xử lý, cải tạo môi trường trong khu dân cư</t>
  </si>
  <si>
    <t>Hỗ trợ xét nghiệm mẫu nước tại xã đăng ký đạt chuẩn nông thôn mới, xã đăng ký đạt chuẩn nâng cao, kiễu mẫu năm 2020.</t>
  </si>
  <si>
    <t>Các nội dung khác</t>
  </si>
  <si>
    <t>Thực hiện các nội dung khác về Nước sạch và Vệ sinh môi trường nông thôn</t>
  </si>
  <si>
    <t>Hướng dẫn triển khai diện rộng tất cả các xã thực hiện phân loại, xử lý nước thải, rác thải</t>
  </si>
  <si>
    <t>Truyền thông về công tác môi trường</t>
  </si>
  <si>
    <t>Nâng cao năng lực, giám sát thực hiện Chương trình</t>
  </si>
  <si>
    <t>Văn phòng Điều phối nông thôn mới tỉnh</t>
  </si>
  <si>
    <t>Tập huấn khu dân cư mẫu, vườn mẫu, XD xã NTM kiểu mẫu; cơ chế chính sách, ứng xử văn hoá nông thôn mới, .</t>
  </si>
  <si>
    <t>Kinh phí thực hiện theo chuyên đề chuyên sâu tại cơ sở đối với các xã khó khăn, xã có tiêu chí thấp, xã đăng ký đạt chuẩn trong năm, xã đăng ký đạt chuẩn nông thôn mới nâng cao, kiểu mẫu…</t>
  </si>
  <si>
    <t>Hội làm vườn trang trại tỉnh</t>
  </si>
  <si>
    <t>Tập huấn, hướng dẫn làm vườn mẫu và nâng cấp vườn mẫu thích ứng biến đổi khí hậu tại các xã chưa đạt chuẩn</t>
  </si>
  <si>
    <t>Trung tâm nghiên cứu phát triển nấm và tài nguyên sinh vật (Sở Khoa học và Công nghệ)</t>
  </si>
  <si>
    <t>Đào tạo, tập huấn nâng cao nhận thức, kỹ thuật và chế biên nấm, mở rộng thị trường nấm ăn và nấm dược liệu</t>
  </si>
  <si>
    <t>Bộ Chỉ huy Quân sự tỉnh</t>
  </si>
  <si>
    <t>Hỗ trợ kinh phí bồi dưỡng chuyên sâu chức danh theo Kế hoạch số 197/KH-UBND ngày 04/7/2019 của UBND tỉnh</t>
  </si>
  <si>
    <t>Truyền thông về xây dựng NTM</t>
  </si>
  <si>
    <t xml:space="preserve">Kinh phí tổ chức Hội thi Khu dân cư nông thôn mới kiểu mẫu, vườn mẫu lần thứ 2 </t>
  </si>
  <si>
    <t>Hoạt động của trang Web nông thôn mới (hosting; nhuận bút, nhuận ảnh, quản trị....), cổng thông tin điện tử tư vấn chính sách, vay vốn,…</t>
  </si>
  <si>
    <t>In ấn các loại sổ tay hướng dẫn (tài liệu của Trung ương và của tỉnh)</t>
  </si>
  <si>
    <t>Các hoạt động truyền thông khác về xây dựng NTM</t>
  </si>
  <si>
    <t>Ủy ban Mặt trận Tổ quốc tỉnh</t>
  </si>
  <si>
    <t xml:space="preserve">Thực hiện Cuộc vận động “Toàn dân đoàn kết xây dựng NTM, đô thị văn minh”  </t>
  </si>
  <si>
    <t xml:space="preserve">Sở Văn hóa Thông tin và Du lịch </t>
  </si>
  <si>
    <t>Kinh phí tổ chức Hội thi chế biến các sản phẩm ẩm thực địa phương có thể tham gia Chương trình OCOP</t>
  </si>
  <si>
    <t>Đài phát thanh - Truyền hình tỉnh</t>
  </si>
  <si>
    <t>Thực hiện Chuyên mục, chuyên đề Nông thôn mới, …(thống nhất nội dung với Văn phòng Điều phối nông thôn mới tỉnh)</t>
  </si>
  <si>
    <t>Báo Hà Tĩnh</t>
  </si>
  <si>
    <t>Tổ chức cuộc thi viết Xây dựng nông thôn mới trên báo Hà Tĩnh lần thứ VI, chuyên trang nông thôn mới …(thống nhất nội dung với Văn phòng Điều phối nông thôn mới tỉnh)</t>
  </si>
  <si>
    <t>Hội Nông dân tỉnh</t>
  </si>
  <si>
    <t>Xây dựng quầy hàng bán sản phẩm OCOP</t>
  </si>
  <si>
    <t>Sở Giao thông Vận tải</t>
  </si>
  <si>
    <t>Xây dựng Video hướng dẫn về quy trình, giải pháp về duy bão dưỡng, nâng cấp đường giao thông theo công nghệ mới</t>
  </si>
  <si>
    <t>Sở Thông tin và Truyền thông tỉnh</t>
  </si>
  <si>
    <t>Tuyên truyền nông thôn mới qua các báo chuyên ngành (Báo Nông nghiệp Việt Nam, Báo Kinh tế nông thôn,...)</t>
  </si>
  <si>
    <t>Kinh phí quản lý, chỉ đạo thực hiện chương trình</t>
  </si>
  <si>
    <t>Hỗ trợ hoạt động quản lý, chỉ đạo, kiểm tra, giám sát cấp huyện, cấp xã</t>
  </si>
  <si>
    <r>
      <t xml:space="preserve">Hỗ trợ các địa phương thực hiện chương trình NTM theo định mức </t>
    </r>
    <r>
      <rPr>
        <sz val="12"/>
        <rFont val="Times New Roman"/>
        <family val="1"/>
      </rPr>
      <t>(không bao gồm kinh phí quản lý, chỉ đạo)</t>
    </r>
  </si>
  <si>
    <t>Hỗ trợ kinh phí truyền thông, tập huấn</t>
  </si>
  <si>
    <t>Các hoạt động sự nghiệp khác</t>
  </si>
  <si>
    <t>Dự phòng thực hiện các nhiệm vụ đột xuất</t>
  </si>
  <si>
    <t>HỖ TRỢ PHÁT TRIỂN SẢN XUẤT THEO CHUỖI GIÁ TRÍ GẮN VỚI CHƯƠNG TRÌNH OCOP VÀ PHÁT TRIỂN NGHỀ NÔNG THÔN, HỖ TRỢ THỰC HIỆN TÁI CƠ CẤU NGÀNH NÔNG NGHIỆP</t>
  </si>
  <si>
    <t>Trung tâm khuyến nông tỉnh</t>
  </si>
  <si>
    <t xml:space="preserve"> -</t>
  </si>
  <si>
    <t>Xây dựng mô hình sản xuất lúa theo tiêu chuẩn hữu cơ (đạt chuẩn chứng nhận) vụ Hè Thu năm 2020 gắn với sản phẩm OCOP tại các xã Kỳ Giang, Cẩm Thành, Việt Tiến, Thạch Liên và Yên Hồ (quy mô trên 80ha)</t>
  </si>
  <si>
    <t>Chi cục QLCL nông lâm thủy sản</t>
  </si>
  <si>
    <t>Hỗ trợ thực hiện quảng bá, xúc tiến thị trường, kết nối cung - cầu tiêu thụ sản phẩm nông lâm thủy sản và xây dựng các mô hình phát triển sản xuất liên kết theo chuỗi giá trị (quy mô liên huyện) gắn với chương trình OCOP năm 2020</t>
  </si>
  <si>
    <t>Chi cục Phát triển nông thôn</t>
  </si>
  <si>
    <t>Hỗ trợ thông tin truyền truyền ngành nghề, làng nghề nông thôn, tập huấn, bồi dưỡng nguồn nhân lực, điều tra, tham quan, khảo sát thị trường, xúc tiến thương mại, quảng bá phục vụ phát triển ngành nghề, làng nghề; xây dựng đề án phát triển làng nghề giai đoạn 2020-2025 trên địa bàn tỉnh.</t>
  </si>
  <si>
    <t>Huyện Cẩm Xuyên</t>
  </si>
  <si>
    <t>4.1</t>
  </si>
  <si>
    <t>Xã Nam Phúc Thăng</t>
  </si>
  <si>
    <t>Xây dựng mô hình liên kết sản xuất rau quả thực phẩm ứng dụng công nghệ cao gắn với du lịch trải nghiệm trong xây dựng nông thôn mới và sản phẩm phẩn OCOP tại xã Nam Phúc Thăng, huyện cẩm Xuyên (quy mô trên 20ha)</t>
  </si>
  <si>
    <t>4.2</t>
  </si>
  <si>
    <t>Xã Cẩm Minh</t>
  </si>
  <si>
    <t>Xây dựng mô hình liên kết sản xuất chăn nuôi gà đạt chứng nhận VietGAP, có truy xuất nguồn gốc, gắn với phát triển sản phẩm OCOP (mô hình liên xã, quy mô trên 5.000 con/lứa)</t>
  </si>
  <si>
    <t>4.3</t>
  </si>
  <si>
    <t>Huyện Đức Thọ</t>
  </si>
  <si>
    <t>5.1</t>
  </si>
  <si>
    <t xml:space="preserve">Xã Lâm Trung Thủy </t>
  </si>
  <si>
    <t>Xây dựng mô hình liên kết sản xuất lúa đạt chứng nhận VietGAP theo chuỗi giá trị, cánh đồng lớn, có truy xuất nguồn gốc, gắn với phát triển sản phẩm OCOP (quy mô trên 50ha)</t>
  </si>
  <si>
    <t>Huyện Nghi Xuân</t>
  </si>
  <si>
    <t>6.1</t>
  </si>
  <si>
    <t>Xã Xuân Viên</t>
  </si>
  <si>
    <t>Xây dựng mô hình liên kết sản xuất dưa lưới ứng dụng công nghệ cao đạt chuẩn VietGAP, có truy xuất nguồn gốc, gắn với phát triển sản phẩm OCOP (quy mô trên 5.000 m2 nhà lưới)</t>
  </si>
  <si>
    <t>6.2</t>
  </si>
  <si>
    <t>Xã Xuân Yên</t>
  </si>
  <si>
    <t>Phát triển vùng nguyên liệu trồng cây Đình Lăng theo chuẩn GACP-WHO đảm bảo an toàn thực phẩm, truy xuất nguồn gốc trên đất trồng màu kém hiệu quả, cung cấp cho nhà máy chế biến dược liệu tại xã Xuân Yên (quy mô trên 2 ha)</t>
  </si>
  <si>
    <t>Huyện Hương Sơn</t>
  </si>
  <si>
    <t>Xã Sơn Giang</t>
  </si>
  <si>
    <t>Phát triển cơ sơ sản xuất, chế biến sản xuất các sản phẩm nhung hươu  đạt tiêu chuẩn HACCP và xây dựng thương hiệu cho Cơ sở sản xuất nhung hươu Hiền Ngọc để tham gia Chương trình OCOP</t>
  </si>
  <si>
    <t>7.2</t>
  </si>
  <si>
    <t>Xã Kim Hoa</t>
  </si>
  <si>
    <t>Phát triển cơ sơ sản xuất, chế biến sản xuất các sản phẩm nhung hươu đạt tiêu chuẩn HACCP và xây dựng thương hiệu cho Cơ sở sản xuất nhung hươu Chiến Sơn để tham gia Chương trình OCOP</t>
  </si>
  <si>
    <t>Huyện Hương Khê</t>
  </si>
  <si>
    <t>8.1</t>
  </si>
  <si>
    <t>Xã Hương Xuân</t>
  </si>
  <si>
    <t>Xây dựng, nhân rộng mô hình chuỗi liên kết sản xuất thâm canh vườn bưởi Phúc Trạch áp dụng chuẩn VietGap, gắn với truy xuất nguồn gốc, phát triển sản phẩm OCOP (quy mô trên 10ha)</t>
  </si>
  <si>
    <t>8.2</t>
  </si>
  <si>
    <t>Xã Hương Trạch</t>
  </si>
  <si>
    <t>Phát triển chuỗi sản xuất cây ăn quả bưởi Phúc Trạch đặc sản (đã đạt chứng nhận VietGAP), truy xuất nguồn gốc sản phẩm, gắn với xây dựng sản phẩm đạt chuẩn OCOP, phát triển thương hiệu, mở rộng thị trường (quy mô trên 10ha)</t>
  </si>
  <si>
    <t>Huyện Vũ Quang</t>
  </si>
  <si>
    <t>9.1</t>
  </si>
  <si>
    <t>Xã Đức Bồng</t>
  </si>
  <si>
    <t>Xây dựng mô hình phát triển chuỗi sản xuất thâm canh cây cam (đã đạt chuẩn VietGAP) có truy xuất nguồn gốc sản phẩm, gắn với phát triển sản phẩm OCOP, phát triển thương hiệu, mở rộng thị trường (quy mô trên 10ha)</t>
  </si>
  <si>
    <t>Huyện Lộc Hà</t>
  </si>
  <si>
    <t>10.1</t>
  </si>
  <si>
    <t>Xã Bình An</t>
  </si>
  <si>
    <t>Xây dựng mô hình liên kết chăn nuôi gà đạt chứng nhận VietGAP, gắn với sản phẩm OCOP và xây dựng thương hiệu (quy mô trên 5.000 con)</t>
  </si>
  <si>
    <t>10.2</t>
  </si>
  <si>
    <t>Xã Hồng Lộc</t>
  </si>
  <si>
    <t>Xây dựng mô hình chuyển đổi cơ cấu cây trồng trên đất trồng các loại cây trồng khác để trồng cây ăn quả và nhân ra diện rộng tại Thôn Quan Nam (quy mô trên 30ha)</t>
  </si>
  <si>
    <t>Tổng cộng</t>
  </si>
  <si>
    <t>HỖ TRỢ BỒI DƯỠNG NHÂN LỰC HỢP TÁC XÃ GIAI ĐOẠN 2015-2020 THEO QUYẾT ĐỊNH SỐ 2261/QĐ-TTG NGÀY 15/12/2014 CỦA THỦ TƯỚNG CHÍNH PHỦ</t>
  </si>
  <si>
    <t>Hỗ trợ đào tạo, tập huấn, bồi dưỡng cho Hợp tác xã nông nghiệp</t>
  </si>
  <si>
    <t>Hỗ trợ tuyên truyền phát triển kinh tế tập thể, hợp tác xã, trang trại trong nông nghiệp</t>
  </si>
  <si>
    <t>Điều tra, đánh giá, phân loại HTX trong lĩnh vực nông nghiệp</t>
  </si>
  <si>
    <t>Liên minh Hợp tác xã</t>
  </si>
  <si>
    <t>Tiếp tục thực hiện hỗ trợ năm 2020 cho 04 HTX đã thực hiện từ năm 2018 theo Quyết định số 1853/QĐ-UBND ngày 20/6/2018 của UBND tỉnh về việc phê duyệt Kế hoạch triển khai thí điểm mô hình đưa cán bộ trẻ tốt nghiệp đại học, cao đẳng về làm việc có thời hạn tại HTX nông nghiệp trên địa bàn tỉnh giai đoạn 2018-2020</t>
  </si>
  <si>
    <t>HỖ TRỢ XÂY DỰNG MÔ HÌNH CHUYỂN ĐỔI RUỘNG ĐẤT GẮN VỚI CƠ CẤU CÂY TRỒNG, VẬT NUÔI</t>
  </si>
  <si>
    <t>1.1</t>
  </si>
  <si>
    <t>Xã Sơn Tiến</t>
  </si>
  <si>
    <t>Mô hình chuyển đổi đất màu, đất lúa kém hiệu quả sang trồng bưởi da xanh gắn với tập trung ruộng đất (quy mô trên 3 ha)</t>
  </si>
  <si>
    <t>2.1</t>
  </si>
  <si>
    <t>Mô hình chuyển đổi đất màu, đất lúa kém hiệu quả sang trồng bưởi Phúc Trạch gắn với tập trung ruộng đất (quy mô trên 5ha)</t>
  </si>
  <si>
    <t>Thị xã Hồng Lĩnh</t>
  </si>
  <si>
    <t>3.1</t>
  </si>
  <si>
    <t>Xã Thuận Lộc</t>
  </si>
  <si>
    <t>Mô hình chuyển đổi đất lúa kém hiệu quả sang trồng ổi Đài Loan gắn với tập trung ruộng đất (quy mô trên 5ha)</t>
  </si>
  <si>
    <t>Thành phố Hà Tĩnh</t>
  </si>
  <si>
    <t>Xã Thạch Hạ</t>
  </si>
  <si>
    <t>Mô hình chuyển đổi đất màu kém hiệu quả sang trồng các loại hoa, cây cảnh (quy mô trên 2 ha)</t>
  </si>
  <si>
    <t>Huyện Thạch Hà</t>
  </si>
  <si>
    <t>Xã Nam Điền</t>
  </si>
  <si>
    <t>Mô hình chuyển đổi đất lúa kém hiệu quả sang trồng cây dược liệu (Cà gai leo, kim tiền thảo) liên kết với doanh nghiệp tiêu thụ sản phẩm (quy mô trên 2ha)</t>
  </si>
  <si>
    <t>5.2</t>
  </si>
  <si>
    <t>Xã Tượng Sơn</t>
  </si>
  <si>
    <t>Xây dựng mô hình gắn chuyển đổi ruộng đất với cơ cấu lại cây trồng, vật nuôi theo vùng chuyên canh hiệu quả</t>
  </si>
  <si>
    <t>Xã Cẩm Thành</t>
  </si>
  <si>
    <t>Xã Yên Hồ</t>
  </si>
  <si>
    <t>KINH PHÍ THỰC HIỆN CHƯƠNG TRÌNH MỖI XÃ MỘT SẢN PHẨM (OCOP)</t>
  </si>
  <si>
    <t>Văn phòng Điều phối Chương trình nông thôn mới tỉnh</t>
  </si>
  <si>
    <t>Đào tạo, tập huấn Chương trình OCOP 2020</t>
  </si>
  <si>
    <t>1.2</t>
  </si>
  <si>
    <t>Tổ chức các hoạt động chuyên đề về Chương trình OCOP (tổ chức các cuộc thi, kết nối các đối tác...)</t>
  </si>
  <si>
    <t>1.3</t>
  </si>
  <si>
    <t xml:space="preserve">In ấn, phát hành Bộ nhận diện thương hiệu Chương trình OCOP </t>
  </si>
  <si>
    <t>1.4</t>
  </si>
  <si>
    <t>Công tác tuyên truyền</t>
  </si>
  <si>
    <t>In ấn pano, appich; xây dựng và ban hành ấn phẩm về Chương trình mỗi xã một sản phẩm Hà Tĩnh</t>
  </si>
  <si>
    <t>Tuyên truyền Chương trình OCOP trên Báo</t>
  </si>
  <si>
    <t xml:space="preserve">Truyền thông về Chương trình OCOP qua Đài Phát thanh - Truyền hình Trung ương, tỉnh </t>
  </si>
  <si>
    <t>1.5</t>
  </si>
  <si>
    <t>Hỗ trợ xây dựng điểm trưng bày bán sản phẩm OCOP tại các điểm, khu du lịch</t>
  </si>
  <si>
    <t>1.6</t>
  </si>
  <si>
    <t>Xây dựng Đề án phát triển sản phẩm OCOP và chính sách thực hiện giai đoạn 2021-2025</t>
  </si>
  <si>
    <t>1.7</t>
  </si>
  <si>
    <t xml:space="preserve">Hoàn thiện hệ thống phần mềm quản lý dữ liệu OCOP và vận hành hoạt động </t>
  </si>
  <si>
    <t>1.8</t>
  </si>
  <si>
    <t>Kiểm soát quy trình sản xuất, quản lý chất lượng sản phẩm OCOP; Tổ chức đánh giá, phân hạng và chứng nhận sản phẩm OCOP</t>
  </si>
  <si>
    <t>1.9</t>
  </si>
  <si>
    <t>Xây dựng quy chế quản lý truy xuất nguồn gốc</t>
  </si>
  <si>
    <t>1.10</t>
  </si>
  <si>
    <t>Xúc tiến thương mại sản phẩm OCOP (kết nối các đối tác, tham gia các hội chợ trưng bày, bán sản phẩm,…)</t>
  </si>
  <si>
    <t>1.11</t>
  </si>
  <si>
    <t>Nâng cấp, hoàn thiện mô hình giới thiệu sản phẩm OCOP Hà Tĩnh tại Cửa Lò (mô hình theo chỉ đạo của Trung ương)</t>
  </si>
  <si>
    <t>Kinh phí hướng dẫn, hỗ trợ phát triển sản phẩm Chương trình OCOP</t>
  </si>
  <si>
    <t>Sở Công thương</t>
  </si>
  <si>
    <t>Công tác xúc tiến thương mại (kết nối các đối tác, tham gia các hội chợ trưng bày, bán sản phẩm, xây dựng gian hàng quảng bá sản phẩm…)</t>
  </si>
  <si>
    <t>Sở Khoa học và Công nghệ</t>
  </si>
  <si>
    <t>Tỉnh đoàn</t>
  </si>
  <si>
    <t>Hội thảo, tọa đàm, tập huấn hướng dẫn Thanh niên khởi nghiệp, tham gia Chương trình OCOP…</t>
  </si>
  <si>
    <t>Hội liên hiệp Phụ nữ tỉnh</t>
  </si>
  <si>
    <t>Hội thảo, tọa đàm, tập huấn hướng dẫn phụ nữ phát triển kinh tế, khởi nghiệp, tham gia Chương trình OCOP…</t>
  </si>
  <si>
    <t>Hội thảo, tọa đàm, tập huấn hướng dẫn nông dân phát triển kinh tế, khởi nghiệp, tham gia Chương trình OCOP…</t>
  </si>
  <si>
    <t>Chi cục quản lý chất lượng nông lâm thủy sản</t>
  </si>
  <si>
    <t>Kiểm soát chất lượng sản phẩm tham gia Chương trình OCOP</t>
  </si>
  <si>
    <t>Mô hình Du lịch cộng đồng gắn với xây dựng khu dân cư nông thôn mới kiểu mẫu</t>
  </si>
  <si>
    <t>Xã Sơn Kim II</t>
  </si>
  <si>
    <t>TỔNG CỘNG</t>
  </si>
  <si>
    <t>HỖ TRỢ NÂNG CẤP, MỞ RỘNG CÁC ĐIỂM HỌC TẬP VÀ TRẢI NGHIỆM 
XÂY DỰNG NÔNG THÔN MỚI</t>
  </si>
  <si>
    <t>Huyện Kỳ Anh</t>
  </si>
  <si>
    <t>Xã Kỳ Thượng</t>
  </si>
  <si>
    <t>Xã Kỳ Thọ</t>
  </si>
  <si>
    <t>Xã Kỳ Sơn</t>
  </si>
  <si>
    <t>Xã Kỳ Phú</t>
  </si>
  <si>
    <t>Xã Cẩm Quan</t>
  </si>
  <si>
    <t>Xã Cẩm Lạc</t>
  </si>
  <si>
    <t>Xã Cẩm Vịnh</t>
  </si>
  <si>
    <t>Xã Thạch Trung</t>
  </si>
  <si>
    <t xml:space="preserve">Xã Nam Điền </t>
  </si>
  <si>
    <t>Xã Tân Lâm Hương</t>
  </si>
  <si>
    <t>Xã Thạch Hội</t>
  </si>
  <si>
    <t>Huyện Can Lộc</t>
  </si>
  <si>
    <t>Xã Vượng Lộc</t>
  </si>
  <si>
    <t>Xã Thượng Lộc</t>
  </si>
  <si>
    <t>Xã Thịnh Lộc</t>
  </si>
  <si>
    <t>Xã Phù Lưu</t>
  </si>
  <si>
    <t>Xã Tùng Ảnh</t>
  </si>
  <si>
    <t>Xã Thanh Bình Thịnh</t>
  </si>
  <si>
    <t>Xã Tân Dân</t>
  </si>
  <si>
    <t>Xã Hương Trà</t>
  </si>
  <si>
    <t>Xã Hương Đô</t>
  </si>
  <si>
    <t>Xã Phú Phong</t>
  </si>
  <si>
    <t>Xã Đan Trường</t>
  </si>
  <si>
    <t>Xã Xuân Thành</t>
  </si>
  <si>
    <t>Xã Sơn Trường</t>
  </si>
  <si>
    <t>Xã Sơn Kim 2</t>
  </si>
  <si>
    <t>Xã Sơn Lễ</t>
  </si>
  <si>
    <t>Xã An Hòa Thịnh</t>
  </si>
  <si>
    <t>Xã Hương Minh</t>
  </si>
  <si>
    <t>Xã Đức Hương</t>
  </si>
  <si>
    <t>Xã Đức Lĩnh</t>
  </si>
  <si>
    <t>Xây dựng tour tuyến liên huyện</t>
  </si>
  <si>
    <t>HỖ TRỢ XÂY DỰNG MÔ HÌNH HỢP TÁC XÃ MẪU VÀ HTX KHỞI NGHIỆP</t>
  </si>
  <si>
    <t>Hỗ trợ xây dựng mô hình HTX mẫu</t>
  </si>
  <si>
    <t>Xã Kỳ Tây</t>
  </si>
  <si>
    <t>HTX Nông nghiệp và dịch vụ tổng hợp Hoàng Phát</t>
  </si>
  <si>
    <t>Xã Mỹ Lộc</t>
  </si>
  <si>
    <t>Hợp tác xã Tân Phương Đông</t>
  </si>
  <si>
    <t>Xã Lâm Trung Thủy</t>
  </si>
  <si>
    <t>HTX Sản xuất kinh doanh giống, thương mại dịch vụ chế biến nông lâm sản Đức Lâm</t>
  </si>
  <si>
    <t>Xã Cương Gián</t>
  </si>
  <si>
    <t>Hợp tác xã Thiên Phú</t>
  </si>
  <si>
    <t>Xã Quang Diệm</t>
  </si>
  <si>
    <t>Hợp tác xã Mật ong Cường Nga</t>
  </si>
  <si>
    <t>Liên minh HTX Hà Tĩnh</t>
  </si>
  <si>
    <t>Hợp tác xã Tân Tiến Phát, xã Cẩm Vịnh, huyện Cẩm Xuyên</t>
  </si>
  <si>
    <t>Hợp tác xã Thương mại dịch vụ chế biến nông sản Hạnh Cường, xã Thạch Bình, TP Hà Tĩnh</t>
  </si>
  <si>
    <t>Hợp tác môi trường Cẩm Thành, xã Cẩm Thành, huyện Cẩm Xuyên</t>
  </si>
  <si>
    <t>Hợp tác xã môi trường và dịch vụ tổng hợp Đức Liên, xã Đức Liên, huyện Vũ Quang</t>
  </si>
  <si>
    <t>Hỗ trợ HTX khởi nghiệp</t>
  </si>
  <si>
    <t>Xã Thạch Lạc</t>
  </si>
  <si>
    <t xml:space="preserve">HTX sản xuất, chế biến và dịch vụ thủy hải sản Hoài Yến </t>
  </si>
  <si>
    <t>HỖ TRỢ XÂY DỰNG MÔ HÌNH ỨNG DỤNG CÔNG NGHỆ THÔNG TIN THÔNG MINH TRONG QUẢN LÝ ĐIỀU HÀNH</t>
  </si>
  <si>
    <t>Xã phấn đấu đạt chuẩn NTM nâng cao</t>
  </si>
  <si>
    <t>Xã Cẩm Thành, huyện Cẩm Xuyên</t>
  </si>
  <si>
    <t>Xã Thạch Trung, TP Hà Tĩnh</t>
  </si>
  <si>
    <t>Xã Yên Hồ, huyện Đức Thọ</t>
  </si>
  <si>
    <t>Xã Hương Trạch, huyện Hương Khê</t>
  </si>
  <si>
    <t>Xã Mai Phụ, huyện Lộc Hà</t>
  </si>
  <si>
    <t>Xã có điểm tham quan học tập NTM</t>
  </si>
  <si>
    <t>Xã Tâm Lâm Hương</t>
  </si>
  <si>
    <t>HỖ TRỢ XÂY DỰNG MỘT SỐ MÔ HÌNH KIỂU MẪU</t>
  </si>
  <si>
    <t>ĐVT: Triệu đồng.</t>
  </si>
  <si>
    <t>Xây dựng mô hình Hội quán Cam, Hội quán nước mắm, Hội quán nhung hươu, Hội quán dưa lưới, Hội quán các loại dưa</t>
  </si>
  <si>
    <t>Hội Liên hiệp phụ nữ tỉnh</t>
  </si>
  <si>
    <t>Xây dựng và nhân rộng mô hình gia đình nông thôn mới kiểu mẫu</t>
  </si>
  <si>
    <t>Xây dựng mô hình Khu dân cư nông thôn mới kiểu mẫu thông minh, ứng dụng khoa học công nghệ</t>
  </si>
  <si>
    <t>Xã Thạch Hạ, TP Hà Tĩnh</t>
  </si>
  <si>
    <t>Xã Tượng Sơn, huyện Thạch Hà</t>
  </si>
  <si>
    <t>Xã Tùng Ảnh, huyện Đức Thọ</t>
  </si>
  <si>
    <t>Xã Hương Trà, huyện Hương Khê</t>
  </si>
  <si>
    <t>Hỗ trợ xây dựng mô hình vườn hộ toàn xã được quy hoạch, chỉnh trang, ứng dung khoa học công nghệ đạt hiệu quả cao</t>
  </si>
  <si>
    <t>Xã Hương Minh, huyện Vũ Quang</t>
  </si>
  <si>
    <t>Xã Đức Hương, huyện Vũ Quang</t>
  </si>
  <si>
    <t>Xã Thượng Lộc, huyện Can Lộc</t>
  </si>
  <si>
    <t>Xã Sơn Kim II, huyện Hương Sơn</t>
  </si>
  <si>
    <t>Xã Phù Lưu, huyện Lộc Hà</t>
  </si>
  <si>
    <t>KINH PHÍ HỖ TRỢ PHÁT TRIỂN GIÁO DỤC Ở NÔNG THÔN</t>
  </si>
  <si>
    <t>Chi hỗ trợ CSCV đảm bảo các điều kiện quy định về quy mô trường lớp, cơ sở vật chất và thiết bị đạt chuẩn quốc gia. </t>
  </si>
  <si>
    <t>Trường Mầm non Kỳ Tây</t>
  </si>
  <si>
    <t>Mua bàn ghế, tủ dựng đồ, bảng phục vụ dạy học</t>
  </si>
  <si>
    <t>Trường Mầm non Kỳ Khang</t>
  </si>
  <si>
    <t>Mua bàn ghế, ti vi phục vụ dạy học</t>
  </si>
  <si>
    <t>Trường TH&amp;THCS Kỳ Lạc</t>
  </si>
  <si>
    <t>Mua máy tính phòng học tin</t>
  </si>
  <si>
    <t>Trường TH&amp;THCS Kỳ Thượng</t>
  </si>
  <si>
    <t>Trường TH Kỳ Phong</t>
  </si>
  <si>
    <t>Thị Xã Kỳ Anh</t>
  </si>
  <si>
    <t>Trường Mầm non Kỳ Hoa</t>
  </si>
  <si>
    <t xml:space="preserve">Mua tủ đựng, ti vi,  thiết bị đồ chơi ngoài trời </t>
  </si>
  <si>
    <t>Trường Mầm non Kỳ Lợi</t>
  </si>
  <si>
    <t xml:space="preserve">Mua tủ đựng, ti vi, thiết bị đồ chơi ngoài trời </t>
  </si>
  <si>
    <t>Trường TH Kỳ Ninh</t>
  </si>
  <si>
    <t xml:space="preserve"> Huyện Cẩm Xuyên</t>
  </si>
  <si>
    <t>Trường Mầm non Cẩm Nhượng</t>
  </si>
  <si>
    <t>Mua ti vi, thiết bị  phục vụ dạy học</t>
  </si>
  <si>
    <t>Trường Mầm non Cẩm Lạc</t>
  </si>
  <si>
    <t>Mua ti vi, thiết bị phục vụ dạy học</t>
  </si>
  <si>
    <t>Trường Mầm non Cẩm Vịnh</t>
  </si>
  <si>
    <t>Trường Mầm non Thạch Trung</t>
  </si>
  <si>
    <t>Trường Tiểu học Thạch Lạc</t>
  </si>
  <si>
    <t>Trường Tiểu học Thạch Long</t>
  </si>
  <si>
    <t>Trường Mầm non Thạch Liên</t>
  </si>
  <si>
    <t>Mua Đàn Organ, ti vi phục vụ dạy học</t>
  </si>
  <si>
    <t>Trường Mầm non Thạch Thắng</t>
  </si>
  <si>
    <t>Trường Tiểu học Thanh Lộc</t>
  </si>
  <si>
    <t>Trường Tiểu học Thượng Lộc</t>
  </si>
  <si>
    <t xml:space="preserve">Mua thiết bị dạy học, sữa chữa sân trường, </t>
  </si>
  <si>
    <t>Trường Tiểu học Sơn Lộc</t>
  </si>
  <si>
    <t>Mua máy tính, ti vi, thiết bị tối thiểu phục vụ dạy học</t>
  </si>
  <si>
    <t>Trường Mầm non Thượng Lộc</t>
  </si>
  <si>
    <t xml:space="preserve">Mua ti vi phục vụ dạy học </t>
  </si>
  <si>
    <t>Trường Mầm non Mỹ Lộc</t>
  </si>
  <si>
    <t>Trường Mầm non Yên Hồ</t>
  </si>
  <si>
    <t>Mua đàn Organ, ti vi, bổ sung đồ chơi ngoài trời</t>
  </si>
  <si>
    <t>Trường Mầm non Hòa Lạc</t>
  </si>
  <si>
    <t>Trường THCS Nguyễn Biểu</t>
  </si>
  <si>
    <t>Trường Mầm non Xuân Phổ</t>
  </si>
  <si>
    <t>Mua đồ dùng, đồ chơi</t>
  </si>
  <si>
    <t>Trường Mầm non Xuân Mỹ</t>
  </si>
  <si>
    <t>Trường Mầm non Xuân Hải</t>
  </si>
  <si>
    <t>Trường Mầm non Sơn Trà</t>
  </si>
  <si>
    <t>Mua ti vi, đàn phục vụ dạy học</t>
  </si>
  <si>
    <t>Trường Mầm non Sơn Lâm</t>
  </si>
  <si>
    <t>Mua đàn Organ, ti vi, đầu đĩa, tủ đựng đồ dùng</t>
  </si>
  <si>
    <t>Trường TH&amp;THCS Sơn Lễ</t>
  </si>
  <si>
    <t>Mua máy vi tính phòng học tin</t>
  </si>
  <si>
    <t>Trường THCS Sơn Tiến</t>
  </si>
  <si>
    <t>Trường TH&amp;THCS Sơn Hồng</t>
  </si>
  <si>
    <t>Trường Mầm non Phúc Trạch</t>
  </si>
  <si>
    <t>Mua loa máy, bàn ghế, thiết bị dạy học</t>
  </si>
  <si>
    <t>Trường THCS Hương Giang</t>
  </si>
  <si>
    <t>Mua máy tính, thiết bị dạy học</t>
  </si>
  <si>
    <t>Trường TH Hương Xuân</t>
  </si>
  <si>
    <t>Mua máy tính,  thiết bị dạy học</t>
  </si>
  <si>
    <t>Trường Mầm non Hương Bình</t>
  </si>
  <si>
    <t>Mua thiết bị dạy học</t>
  </si>
  <si>
    <t>Trường THCS Hương Lâm</t>
  </si>
  <si>
    <t>Trường TH&amp;THCS Đức Lĩnh</t>
  </si>
  <si>
    <t>Trường Mầm non Ân Phú</t>
  </si>
  <si>
    <t>Trường TH Hương Minh</t>
  </si>
  <si>
    <t>Trường tiểu học Mai phụ</t>
  </si>
  <si>
    <t>Trường Mầm non Hồng Lộc</t>
  </si>
  <si>
    <t>Mua đồ chơi ngoài trời</t>
  </si>
  <si>
    <t>Trường TH Thịnh Lộc</t>
  </si>
  <si>
    <t>Chi hỗ trợ kinh phí học tập</t>
  </si>
  <si>
    <t>Hội người mù tỉnh</t>
  </si>
  <si>
    <t>KINH PHÍ THỰC HIỆN NÂNG CAO CHẤT LƯỢNG ĐỜI SỐNG VĂN HÓA CỦA NGƯỜI DÂN NÔNG THÔN</t>
  </si>
  <si>
    <r>
      <t xml:space="preserve">Số tiền 
</t>
    </r>
    <r>
      <rPr>
        <sz val="13"/>
        <color theme="1"/>
        <rFont val="Times New Roman"/>
        <family val="1"/>
      </rPr>
      <t>(triệu đồng)</t>
    </r>
  </si>
  <si>
    <t>Trong đó:</t>
  </si>
  <si>
    <t>Trung tâm VH-TT, điểm vui chơi cho trẻ em của xã</t>
  </si>
  <si>
    <t>Nhà văn hóa - Khu thể thao thôn, bản, điểm vui chơi cho trẻ em (30 triệu/thôn)</t>
  </si>
  <si>
    <t>Phát huy bản sắc văn hóa truyền thống tốt đẹp của vùng, miền</t>
  </si>
  <si>
    <t>Xã Cẩm Nhượng</t>
  </si>
  <si>
    <t>Hỗ trợ Bảo tồn và phát huy Văn hóa phi vật thể " Hò Chèo cạn" xã Cẩm Nhượng, huyện Cẩm Xuyên</t>
  </si>
  <si>
    <t>Hỗ trợ mua sắm trang thiết bị cho các Trung tâm VH-TT, điểm vui chơi giải trí cho trẻ em của xã, thôn</t>
  </si>
  <si>
    <t>Xã Lâm Hợp</t>
  </si>
  <si>
    <t>Xã Kỳ Văn</t>
  </si>
  <si>
    <t>Xã Kỳ Khang</t>
  </si>
  <si>
    <t>Xã Kỳ Lạc</t>
  </si>
  <si>
    <t>Xã Cẩm Thịnh</t>
  </si>
  <si>
    <t>Xã Sơn Hồng</t>
  </si>
  <si>
    <t>Xã Sơn Trà</t>
  </si>
  <si>
    <t>Xã Sơn Lâm</t>
  </si>
  <si>
    <t xml:space="preserve"> Xã Lộc Yên</t>
  </si>
  <si>
    <t xml:space="preserve"> Xã Hương Bình</t>
  </si>
  <si>
    <t>Xã Hương Giang</t>
  </si>
  <si>
    <t>Xã Hương Thủy</t>
  </si>
  <si>
    <t>Xã Hòa Hải</t>
  </si>
  <si>
    <t>Xã Phúc Đồng</t>
  </si>
  <si>
    <t>Xã Hương Lâm</t>
  </si>
  <si>
    <t>Xã Hương Liên</t>
  </si>
  <si>
    <t>Xã  Điền Mỹ</t>
  </si>
  <si>
    <t>Xã Hà Linh</t>
  </si>
  <si>
    <t>KINH PHÍ THỰC HIỆN VỆ SINH MÔI TRƯỜNG NÔNG THÔN, KHẮC PHỤC PHỤC Ô NHIỄM VÀ CẢI THIỆN MÔI TRƯỜNG TẠI CÁC LÀNG NGHỀ</t>
  </si>
  <si>
    <r>
      <t xml:space="preserve">Số lượng 
</t>
    </r>
    <r>
      <rPr>
        <sz val="13"/>
        <color theme="1"/>
        <rFont val="Times New Roman"/>
        <family val="1"/>
      </rPr>
      <t>(hộ/mô hình)</t>
    </r>
  </si>
  <si>
    <t>Hỗ trợ xây dựng nhà tiêu hợp vệ sinh</t>
  </si>
  <si>
    <t>Xã Kỳ Phong</t>
  </si>
  <si>
    <t>Thị xã Kỳ Anh</t>
  </si>
  <si>
    <t>Xã Kỳ Nam</t>
  </si>
  <si>
    <t>Xã Lộc Yên</t>
  </si>
  <si>
    <t>Xã Hương Bình</t>
  </si>
  <si>
    <t>Hỗ trợ xây dựng chuồng trại chăn nuôi hợp vệ sinh</t>
  </si>
  <si>
    <t>Xã Thạch Lạc, huyện Thạch Hà</t>
  </si>
  <si>
    <t>Xã Cẩm Thịnh, huyện Cẩm Xuyên</t>
  </si>
  <si>
    <t>Khắc phục ô nhiễm môi trường tại làng nghề bị ô nhiễm</t>
  </si>
  <si>
    <t>Hỗ trợ xây dựng mô hình thu gom, xử lý phun sơn PU tập trung tại cụm CN làng nghề Thái Yên</t>
  </si>
  <si>
    <t xml:space="preserve">KINH PHÍ THỰC HIỆN NHÂN RỘNG MÔ HÌNH "ĐỒNG BỘ HÓA QUẢN LÝ VÀ KỸ THUẬT TRONG THU GOM, PHÂN LOẠI, XỬ LÝ RÁC THẢI TRONG  KHU DÂN CƯ KIỂU MẪU" 
</t>
  </si>
  <si>
    <t>Số hộ</t>
  </si>
  <si>
    <r>
      <rPr>
        <b/>
        <sz val="13"/>
        <color theme="1"/>
        <rFont val="Times New Roman"/>
        <family val="1"/>
      </rPr>
      <t>Số tiền</t>
    </r>
    <r>
      <rPr>
        <sz val="13"/>
        <color theme="1"/>
        <rFont val="Times New Roman"/>
        <family val="1"/>
      </rPr>
      <t xml:space="preserve">
(triệu đồng)</t>
    </r>
  </si>
  <si>
    <t>Chi cục Bảo vệ Môi trường - Sở Tài nguyên và Môi trường</t>
  </si>
  <si>
    <t>Thùng đựng rác sau phân loại (2 thùng/hộ)</t>
  </si>
  <si>
    <t>Hỗ trợ chế phẩm sinh học Emic dạng lỏng</t>
  </si>
  <si>
    <t>Hỗ trợ xây bể xử lý rác quy mô nông hộ</t>
  </si>
  <si>
    <t>Xã Kỳ Châu</t>
  </si>
  <si>
    <t>Xã Thạch Long</t>
  </si>
  <si>
    <t>Xã Xuân Mỹ</t>
  </si>
  <si>
    <t>Xã Xuân Phổ</t>
  </si>
  <si>
    <t>Xã Mai Phụ</t>
  </si>
  <si>
    <t>KINH PHÍ THỰC HIỆN MÔ HÌNH
XỬ LÝ, CẢI TẠO MÔI TRƯỜNG TRONG KHU DÂN CƯ VÀ XÉT NGHIỆM MẪU NƯỚC</t>
  </si>
  <si>
    <r>
      <t xml:space="preserve">Số tiền
</t>
    </r>
    <r>
      <rPr>
        <sz val="13"/>
        <color theme="1"/>
        <rFont val="Times New Roman"/>
        <family val="1"/>
      </rPr>
      <t>(triệu đồng)</t>
    </r>
  </si>
  <si>
    <t>Xử lý, cải tạo môi trường trong khu dân cư</t>
  </si>
  <si>
    <t>Xét nghiệm mẫu nước</t>
  </si>
  <si>
    <t>Xã phấn đấu đạt chuẩn</t>
  </si>
  <si>
    <t>Xã Kỳ Châu, huyện Kỳ Anh</t>
  </si>
  <si>
    <t>Xã Thạch Trung, thành phố Hà Tĩnh</t>
  </si>
  <si>
    <t>Xã Thạch Long, huyện Thạch Hà</t>
  </si>
  <si>
    <t>Xã Xuân Mỹ, huyện Nghi Xuân</t>
  </si>
  <si>
    <t>Xã Xuân Phổ, huyện Nghi Xuân</t>
  </si>
  <si>
    <t>Xã Phấn đấu đạt chuẩn NTM kiểu mẫu</t>
  </si>
  <si>
    <t>Xã Cẩm Bình, huyện Cẩm Xuyên</t>
  </si>
  <si>
    <t>Xã Thạch Hạ, thành phố Hà Tĩnh</t>
  </si>
  <si>
    <t xml:space="preserve">Xã Xuân Thành, huyện Nghi Xuân </t>
  </si>
  <si>
    <t>Các xã xây dựng mô hình điểm</t>
  </si>
  <si>
    <t>Xã Kỳ Xuân, huyện Kỳ Anh</t>
  </si>
  <si>
    <t>Xã Tân Lâm Hương, huyện Thạch Hà</t>
  </si>
  <si>
    <t>Xã Thanh Bình Thịnh, huyện Đức Thọ</t>
  </si>
  <si>
    <t>Ghi chú:</t>
  </si>
  <si>
    <t>KINH PHÍ SỰ NGHIỆP THỰC HIỆN NỘI DUNG NƯỚC SẠCH 
VÀ VỆ SINH MÔI TRƯỜNG NĂM 2020</t>
  </si>
  <si>
    <t>Trung tâm nước sinh hoạt và vệ sinh môi trường nông thôn</t>
  </si>
  <si>
    <t>Tập huấn, truyền thông tại các xã chưa đạt chuẩn (28 xã)</t>
  </si>
  <si>
    <t>Truyền thông trên các phương tiện thông tin đại chúng (Đài truyền hình, truyền thanh, báo)</t>
  </si>
  <si>
    <t>Truyền thông trên loa phát thanh</t>
  </si>
  <si>
    <t>Xây dựng lắp đặt Áp phích truyền thông tại các xã NTM đạt chuẩn năm 2020, xã NTM nâng cao.</t>
  </si>
  <si>
    <t>Thu thập, cập nhật dữ liệu vào Bộ chỉ số theo dõi - đánh giá nước sạch, lấy mẫu phân tích đánh giá chất lượng nước năm 2020</t>
  </si>
  <si>
    <t>Trung tâm Ứng dụng Tiến bộ KHCN tỉnh</t>
  </si>
  <si>
    <t>Hội liên hiệp phụ nữ</t>
  </si>
  <si>
    <t>Sở Tài nguyên và Môi trường</t>
  </si>
  <si>
    <t>PHÂN BỔ VỐN SỰ NGHIỆP NSTW HỖ TRỢ THỰC HIỆN CHƯƠNG TRÌNH MTQG XÂY DỰNG
 NÔNG THÔN MỚI NĂM 2020 CHO CÁC HUYỆN, THÀNH PHỐ, THỊ XÃ</t>
  </si>
  <si>
    <t>Tổng số xã</t>
  </si>
  <si>
    <t>Xã đặc biệt khó khăn</t>
  </si>
  <si>
    <t>Xã còn lại
(xã)</t>
  </si>
  <si>
    <t>Hỗ trợ thực hiện Chương trình NTM</t>
  </si>
  <si>
    <t>Kinh phí quản lý, chỉ đạo</t>
  </si>
  <si>
    <t>Kinh phí truyền thông, tập huấn</t>
  </si>
  <si>
    <t>1. Định mức phân bổ cho các địa phương:</t>
  </si>
  <si>
    <t>2. Căn cứ số kinh phí được phân bổ, UBND các huyện, thành phố, thị xã phân bổ cho các đơn vị, các xã thực hiện Chương trình nông thôn mới theo tình hình thực tế tại địa phương</t>
  </si>
  <si>
    <t>Hoạt động quản lý, chỉ đạo, kiểm tra, giám sát cấp tỉnh</t>
  </si>
  <si>
    <t>Xã Kỳ Tân</t>
  </si>
  <si>
    <t>HTX trồng dâu, nuôi tằm công nghệ cao Việt Tấn</t>
  </si>
  <si>
    <t>HỖ TRỢ XÂY DỰNG MÔ HÌNH THÍ ĐIỂM KIẾN TRÚC NÔNG THÔN</t>
  </si>
  <si>
    <t>Hỗ trợ sản phẩm tiềm năng ở địa phương</t>
  </si>
  <si>
    <t>(Ban hành kèm theo Nghị quyết số         /NQ-HĐND ngày      /     /2020 của HĐND tỉnh)</t>
  </si>
  <si>
    <t>A</t>
  </si>
  <si>
    <t>NGUỒN VỐN SỰ NGHIỆP</t>
  </si>
  <si>
    <t>Vốn được giao năm 2020</t>
  </si>
  <si>
    <t>Vốn trong nước</t>
  </si>
  <si>
    <t>Vốn nước ngoài</t>
  </si>
  <si>
    <t>Vốn phân bổ theo các đề án, nhiệm vụ do Thủ tướng Chính phủ phê duyệt hoặc chỉ đạo (vốn dự phòng trung hạn giai đoạn 2016-2020)</t>
  </si>
  <si>
    <t>Thực hiện các nội dung về Nước sạch và Vệ sinh môi trường nông thôn</t>
  </si>
  <si>
    <t>Phân bổ cho các xã theo hệ số</t>
  </si>
  <si>
    <t>Vốn nước ngoài  phân bổ cho các xã theo hệ số</t>
  </si>
  <si>
    <t>B</t>
  </si>
  <si>
    <t>2.2</t>
  </si>
  <si>
    <t>HỘI ĐỒNG NHÂN DÂN TỈNH</t>
  </si>
  <si>
    <t>Giao UBND tỉnh phân bổ chi tiết nội dung thực hiện</t>
  </si>
  <si>
    <t>Xây dựng mô hình Gạo hữu cơ trồng trên ruộng rươi, cáy huyện Đức Thọ</t>
  </si>
  <si>
    <t>PHÂN BỔ NGUỒN VỐN NGÂN SÁCH TRUNG ƯƠNG HỖ TRỢ THỰC HIỆN CHƯƠNG TRÌNH MTQG XÂY DỰNG NÔNG THÔN MỚI NĂM 2020</t>
  </si>
  <si>
    <t>TỔNG NGUỒN VỐN</t>
  </si>
  <si>
    <t>NGUỒN VỐN ĐẦU TƯ PHÁT TRIỂN</t>
  </si>
  <si>
    <t>PHÂN BỔ NGUỒN VỐN</t>
  </si>
  <si>
    <t>PHÂN BỔ VỐN ĐẦU TƯ PHÁT TRIỂN</t>
  </si>
  <si>
    <t>PHÂN BỔ VỐN SỰ NGHIỆP</t>
  </si>
  <si>
    <t>6.3</t>
  </si>
  <si>
    <t>6.4</t>
  </si>
  <si>
    <t>7.1</t>
  </si>
  <si>
    <t>7.3</t>
  </si>
  <si>
    <t>7.4</t>
  </si>
  <si>
    <t>8.3</t>
  </si>
  <si>
    <t>8.4</t>
  </si>
  <si>
    <t>8.5</t>
  </si>
  <si>
    <t>8.6</t>
  </si>
  <si>
    <t>8.7</t>
  </si>
  <si>
    <t>8.8</t>
  </si>
  <si>
    <t>9.2</t>
  </si>
  <si>
    <t>Chi tiết theo phụ lục số I.01</t>
  </si>
  <si>
    <t>Chi tiết theo phụ lục số I.02</t>
  </si>
  <si>
    <t>Chi tiết theo Phụ lục số I.03</t>
  </si>
  <si>
    <t>Chi tiết theo Phụ lục số I.04</t>
  </si>
  <si>
    <t>Chi tiết theo Phụ lục số I.05</t>
  </si>
  <si>
    <t>Chi tiết theo Phụ lục số I.06</t>
  </si>
  <si>
    <t>Chi tiết theo Phụ lục số I.07</t>
  </si>
  <si>
    <t>Chi tiết theo Phụ lục số I.08</t>
  </si>
  <si>
    <t>Chi tiết theo Phụ lục số I.09</t>
  </si>
  <si>
    <t>Chi tiết theo Phụ lục số I.10</t>
  </si>
  <si>
    <t>Chi tiết theo Phụ lục số I.11</t>
  </si>
  <si>
    <t>Chi tiết theo Phụ lục số I.12</t>
  </si>
  <si>
    <t>Chi tiết theo Phụ lục số I.13</t>
  </si>
  <si>
    <t>Chi tiết theo Phụ lục số I.14</t>
  </si>
  <si>
    <t>Chi tiết theo Phụ lục số I.15</t>
  </si>
  <si>
    <t>Chi tiết theo Phụ lục số I.16</t>
  </si>
  <si>
    <t>Chi tiết theo Phụ lục số I.17</t>
  </si>
  <si>
    <t>Chi tiết theo Phụ lục số I.18</t>
  </si>
  <si>
    <t>PHỤ LỤC SỐ I.03</t>
  </si>
  <si>
    <t>PHỤ LỤC SỐ I.04</t>
  </si>
  <si>
    <t>PHỤ LỤC SỐ I.05</t>
  </si>
  <si>
    <t>PHỤ LỤC SỐ I.06</t>
  </si>
  <si>
    <t>PHỤ LỤC SỐ I.07</t>
  </si>
  <si>
    <t>PHỤ LỤC SỐ I.08</t>
  </si>
  <si>
    <t>PHỤ LỤC SỐ I.09</t>
  </si>
  <si>
    <t>PHỤ LỤC SỐ I.10</t>
  </si>
  <si>
    <t>PHỤ LỤC SỐ I.11</t>
  </si>
  <si>
    <t>PHỤ LỤC SỐ I.12</t>
  </si>
  <si>
    <t>PHỤ LỤC SỐ I.13</t>
  </si>
  <si>
    <t>PHỤ LỤC SỐ I.15</t>
  </si>
  <si>
    <t>PHỤ LỤC SỐ I.16</t>
  </si>
  <si>
    <t>PHỤ LỤC SỐ I.17</t>
  </si>
  <si>
    <t>PHỤ LỤC SỐ I.18</t>
  </si>
  <si>
    <t>Hội đồng nhân dân tỉnh thông qua tại Văn bản số 174/NQ-HĐND ngày 15/12/2019</t>
  </si>
  <si>
    <t>Giao UBND tỉnh phân bổ thực hiện theo nhiệm vụ phát sinh</t>
  </si>
  <si>
    <t xml:space="preserve">ĐVT: triệu đồng </t>
  </si>
  <si>
    <t>Danh mục công trình, dự án</t>
  </si>
  <si>
    <t>Tổng mức đầu tư</t>
  </si>
  <si>
    <t>Vốn Chương trình MTQG xây dựng NTM</t>
  </si>
  <si>
    <t xml:space="preserve">Tổng số </t>
  </si>
  <si>
    <t>Mở rộng mạng lưới cấp nước sinh hoạt xã Xuân Thành (giai đoạn 1)</t>
  </si>
  <si>
    <t>Mở rộng mạng lưới cấp nước sinh hoạt xã Tùng Ảnh (giai đoạn 1)</t>
  </si>
  <si>
    <t>Nâng cấp hệ thống cấp nước sạch xã Đỉnh Bàn</t>
  </si>
  <si>
    <t>Xã Đỉnh Bàn</t>
  </si>
  <si>
    <t>Mạng lưới cấp nước sinh hoạt xã Cẩm Duệ (giai đoạn 1)</t>
  </si>
  <si>
    <t>Xã Cẩm Duệ</t>
  </si>
  <si>
    <t xml:space="preserve">Công trình cấp nước Trà Sơn, huyện Can Lộc </t>
  </si>
  <si>
    <t>Không bao gồm mạng lưới cho Thị trấn Đồng Lộc</t>
  </si>
  <si>
    <t>Công trình cấp nước Khe Xai, huyện Thạch Hà</t>
  </si>
  <si>
    <t>Xã Thạch Xuân</t>
  </si>
  <si>
    <t>Mở rộng nhà máy nước Thạch Bằng cấp cho xã Bình An</t>
  </si>
  <si>
    <t>Phân bổ công trình vệ sinh trường học, trạm y tế</t>
  </si>
  <si>
    <t xml:space="preserve">PHỤ LỤC SỐ I.01 </t>
  </si>
  <si>
    <t>Đơn vị tính: Triệu đồng</t>
  </si>
  <si>
    <t>Danh mục công trình</t>
  </si>
  <si>
    <t>Hiện trạng công trình</t>
  </si>
  <si>
    <t>Trường học</t>
  </si>
  <si>
    <t xml:space="preserve">Giải pháp </t>
  </si>
  <si>
    <t>Dự kiến tổng mức đầu tư</t>
  </si>
  <si>
    <t>Ngân sách TW,  tỉnh hỗ trợ</t>
  </si>
  <si>
    <t>Dự kiến vốn đối ứng của địa phương</t>
  </si>
  <si>
    <t>Tổng số học sinh</t>
  </si>
  <si>
    <t>Tổng số giáo viên</t>
  </si>
  <si>
    <t>Công trình vệ sinh giáo viên Trường Tiểu học Kỳ Hoa</t>
  </si>
  <si>
    <t>Có 1 công trình vệ sinh giáo viên tạm bợ, có tiểu tiện không có đại tiện</t>
  </si>
  <si>
    <t>Làm mới</t>
  </si>
  <si>
    <t>UBND xã 
Kỳ Hoa</t>
  </si>
  <si>
    <t>Công trình vệ sinh học sinh Trường Tiểu học Kỳ Hoa</t>
  </si>
  <si>
    <t>Công trình vệ sinh học sinh và giáo viên Trường MN&amp;TH Kỳ Hoa (điểm thôn Hoa Sơn)</t>
  </si>
  <si>
    <t>Chưa có công trình vệ sinh cả giáo viên và học sinh, đang đi nhờ công trình vệ sinh nhà văn hóa thôn Hoa Sơn</t>
  </si>
  <si>
    <t xml:space="preserve">Làm mới </t>
  </si>
  <si>
    <t>Công trình vệ sinh học sinh Trường Tiểu học Kỳ Hà</t>
  </si>
  <si>
    <t>Có công trình vệ sinh học sinh bị hư hỏng và quá tải</t>
  </si>
  <si>
    <t>UBND xã 
Kỳ Hà</t>
  </si>
  <si>
    <t>Công trình vệ sinh học sinh Trường THCS Kỳ Hà</t>
  </si>
  <si>
    <t>Có 1 công trình vệ sinh học sinh nhỏ, xuống cấp, không đáp ứng đủ nhu cầu</t>
  </si>
  <si>
    <t>Công trình vệ sinh giáo viên trường Mầm non Kỳ Hà</t>
  </si>
  <si>
    <t>Chưa có công trình vệ sinh giáo viên</t>
  </si>
  <si>
    <t>Công trình vệ sinh học sinh Trường THCS Kỳ Ninh</t>
  </si>
  <si>
    <t>Công trình vệ sinh làm năm 2017, bị hư hỏng, xuống cấp</t>
  </si>
  <si>
    <t>Sữa chữa</t>
  </si>
  <si>
    <t>UBND xã
Kỳ Ninh</t>
  </si>
  <si>
    <t>Công trình vệ sinh giáo viên trường Mầm non Kỳ Ninh</t>
  </si>
  <si>
    <t>Chưa có công trình vệ sinh giáo viên, đang sử dụng chung với học sinh</t>
  </si>
  <si>
    <t>Công trình vệ sinh học sinh trường Mầm non Kỳ Nam</t>
  </si>
  <si>
    <t>Trường đang nâng cấp khuôn viên, vị trí nhà vệ sinh cũ không còn phù hợp</t>
  </si>
  <si>
    <t>UBND xã 
Kỳ Nam</t>
  </si>
  <si>
    <t xml:space="preserve">Huyện Kỳ Anh </t>
  </si>
  <si>
    <t>Công trình vệ sinh học sinh Trường TH&amp;THCS Kỳ Lạc (cơ sở 1)</t>
  </si>
  <si>
    <t>Công trình VS trường TH nằm ngoài khuôn viên trường, sinh hoạt bất tiện</t>
  </si>
  <si>
    <t>UBND xã 
Kỳ Lạc</t>
  </si>
  <si>
    <t xml:space="preserve">Công trình vệ sinh học sinh Trường Tiểu học Kỳ Thượng </t>
  </si>
  <si>
    <t>Cơ sở Phúc Độ có 1 công trình vệ sinh xuống cấp nặng, sử dụng không an toàn cho học sinh</t>
  </si>
  <si>
    <t>UBND xã
 Kỳ Thượng</t>
  </si>
  <si>
    <t>Công trình vệ sinh học sinh Trường THCS Lâm Hợp</t>
  </si>
  <si>
    <t xml:space="preserve">Có 1 công trình vệ sinh không đáp ứng nhau cầu, làm mới 1 công trình phục vụ dãy 8 lớp </t>
  </si>
  <si>
    <t>UBND xã
 Lâm Hợp</t>
  </si>
  <si>
    <t xml:space="preserve">Công trình vệ sinh học sinhTrường Tiểu học Kỳ Khang 1 </t>
  </si>
  <si>
    <t>Có 1 công trình tạm bợ, xuống cấp</t>
  </si>
  <si>
    <t>UBND xã
 Kỳ Khang</t>
  </si>
  <si>
    <t>Công trình vệ sinh giáo viên Trường Mầm non Kỳ Khang (điểm Sơn Hải)</t>
  </si>
  <si>
    <t>Chưa có nhà vệ sinh giáo viên</t>
  </si>
  <si>
    <t>Công trình vệ sinh học sinh Trường THCS Phong Bắc</t>
  </si>
  <si>
    <t>Có 2 công trình vệ sinh, 1 công trình vệ sinh bị xuống cấp nặng.</t>
  </si>
  <si>
    <t>UBND xã 
Kỳ Phong</t>
  </si>
  <si>
    <t>Công trình vệ sinh học sinh Trường Trung học cơ sở Kỳ Tiến</t>
  </si>
  <si>
    <t>Có 01 công trình vệ sinh diện tích 20 m2, hiện xuống cấp và quá tải</t>
  </si>
  <si>
    <t>UBND xã 
Kỳ Tiến</t>
  </si>
  <si>
    <t>Công trình nhà vệ sinh giáo viên trường Mầm non Kỳ Thư</t>
  </si>
  <si>
    <t>Công trình nhà vệ sinh đã xuống cấp</t>
  </si>
  <si>
    <t>UBND xã Kỳ Thư</t>
  </si>
  <si>
    <t>Công trình nhà vệ sinh học sinh trường Tiểu học Kỳ Thư</t>
  </si>
  <si>
    <t>Công trình nhà vệ sinh đã xuống cấp, không đảm bảo nhu cầu cho học sinh.</t>
  </si>
  <si>
    <t>Công trình nhà vệ sinh học sinh trường Tiểu học Kỳ Bắc</t>
  </si>
  <si>
    <t>Có 1 công trình đã xuống cấp, hỏng phần cấp nước và không đáp ứng nhu cầu</t>
  </si>
  <si>
    <t>UBND xã 
Kỳ Bắc</t>
  </si>
  <si>
    <t>Công trình nhà vệ sinh học sinh trường TH &amp; THCS Kỳ Trung</t>
  </si>
  <si>
    <t>Công trình đã xuống cấp và hư hỏng, nằm trong phần diện tích giải tỏa xây dựng công trình phòng học mới nên bị đập bỏ.</t>
  </si>
  <si>
    <t>UBND xã Kỳ Trung</t>
  </si>
  <si>
    <t>Công trình nhà vệ sinh học sinh trường Tiểu học Kỳ Phú</t>
  </si>
  <si>
    <t>Công trình nhà vệ sinh đã xuống cấp, hư hỏng, nằm trong phần diện tích giải tỏa để xây dựng nhà đa chức năng.</t>
  </si>
  <si>
    <t>UBND xã Kỳ Phú</t>
  </si>
  <si>
    <t xml:space="preserve"> Công trình vệ sinh học sinh trường THCS Cẩm Nhượng</t>
  </si>
  <si>
    <t>Trường chuyển ra vị trí mới, có kế hoạch XD 1 NVS còn thiếu 1 NVS cho dãy nhà 3 tầng có 15 phòng học.</t>
  </si>
  <si>
    <t>UBND xã 
Cẩm Nhượng</t>
  </si>
  <si>
    <t>Công trình vệ sinh học sinhTrường Tiểu học Nam Phúc Thăng 1 (phân hiệu chính)</t>
  </si>
  <si>
    <t>Công trình vệ sinh đã xây dựng gần 20 năm, xuống cấp nặng</t>
  </si>
  <si>
    <t>UBND xã Nam Phúc Thăng</t>
  </si>
  <si>
    <t>Công trình vệ sinh giáo viên trường Tiểu học và THCS Sơn Hà</t>
  </si>
  <si>
    <t>Công trình làm năm 2005, đã xuống cấp, không đáp ứng được nhu cầu</t>
  </si>
  <si>
    <t>UBND xã 
Cẩm Sơn</t>
  </si>
  <si>
    <t>Công trình vệ sinh học sinh trường Tiểu học Cẩm Thịnh</t>
  </si>
  <si>
    <t>Trường đang quy hoạch ra vị trí mới, đang san lấp mặt bằng để xây dựng, chưa có công trình vệ sinh</t>
  </si>
  <si>
    <t>UBND xã Cẩm Thịnh</t>
  </si>
  <si>
    <t>Công trình vệ sinh học sinh Trường Tiểu học xã Thạch Bình</t>
  </si>
  <si>
    <t>Công trình xây dựng trên 10 năm, nhỏ, xuống cấp, không đáp ứng được nhu cầu</t>
  </si>
  <si>
    <t>UBND xã Thạch Bình</t>
  </si>
  <si>
    <t>Công trình vệ sinh giáo viên trường Mầm non Thạch Trung</t>
  </si>
  <si>
    <t>Công trình xuống cấp, không sử dụng được</t>
  </si>
  <si>
    <t>UBND xã Thạch Trung</t>
  </si>
  <si>
    <t>V</t>
  </si>
  <si>
    <t xml:space="preserve">Huyện Hương Khê </t>
  </si>
  <si>
    <t>Công trình vệ sinh học sinh Trường THCS xã Hà Linh</t>
  </si>
  <si>
    <t>Công trình tạm, xuống cấp, không sử dụng được</t>
  </si>
  <si>
    <t>UBND xã  Hà Linh</t>
  </si>
  <si>
    <t>Công trình vệ sinh giáo viên Trường Mầm non Điền Mỹ (điểm chính)</t>
  </si>
  <si>
    <t>Công trình vệ sinh nhỏ, xuống cấp</t>
  </si>
  <si>
    <t>UBND xã Điền Mỹ</t>
  </si>
  <si>
    <t>Công trình vệ sinh học sinh Trường THCS Phú Gia</t>
  </si>
  <si>
    <t>Có 1 công trình, không đủ đáp ứng nhu cầu</t>
  </si>
  <si>
    <t>UBND xã Phú Gia</t>
  </si>
  <si>
    <t>Công trình vệ sinh giáo viên Trường Mầm non Phúc Trạch</t>
  </si>
  <si>
    <t>Chưa có công trình vệ sinh giáo viên, dùng chung với học sinh</t>
  </si>
  <si>
    <t>UBND xã Phúc Trạch</t>
  </si>
  <si>
    <t>Công trình vệ sinh học sinh Trường Tiểu học xã Hương Trạch (điểm lẻ)</t>
  </si>
  <si>
    <t>Công trình được xây dựng trên 20 năm, đã xuống cấp nặng</t>
  </si>
  <si>
    <t>UBND xã Hương Trạch</t>
  </si>
  <si>
    <t>Công trình vệ sinh học sinh Trường Tiểu học Hương Giang</t>
  </si>
  <si>
    <t>Có 1 công trình bị xuống cấp nặng</t>
  </si>
  <si>
    <t>UBND xã Hương Giang</t>
  </si>
  <si>
    <t>Công trình vệ sinh giáo viên Trường Tiểu học Hà Linh (điểm chính).</t>
  </si>
  <si>
    <t>Có 1 công trình vệ sinh đã xuống cấp, chưa phù hợp với nhu cầu sử dụng.</t>
  </si>
  <si>
    <t>UBND xã Hà Linh</t>
  </si>
  <si>
    <t>Công trình vệ sinh giáo viên Trường Mầm non Hoà Hải (điểm chính)</t>
  </si>
  <si>
    <t>Công trình nhỏ xuống cấp, tường đã bị nứt</t>
  </si>
  <si>
    <t>UBND xã Hòa Hải</t>
  </si>
  <si>
    <t>Công trình vệ sinh giáo viên trường Mầm non Hương Liên</t>
  </si>
  <si>
    <t>UBND xã Hương Liên</t>
  </si>
  <si>
    <t>VI</t>
  </si>
  <si>
    <t>Công trình vệ sinh học sinh trường THCS Thọ Điền</t>
  </si>
  <si>
    <t>Công trình vệ sinh xuống cấp; hệ thống tự hoạt bị tắc không thể sử dụng</t>
  </si>
  <si>
    <t>UBND xã
 Thọ Điền</t>
  </si>
  <si>
    <t>Công trình vệ sinh học sinh Trường THCS Bồng Lĩnh</t>
  </si>
  <si>
    <t>Có 1 nhà vệ sinh nhỏ, không đủ nhu cầu</t>
  </si>
  <si>
    <t>UBND xã 
Đức Lĩnh</t>
  </si>
  <si>
    <t>Công trình vệ sinh học sinh Trường TH&amp;THCS Đức Lĩnh</t>
  </si>
  <si>
    <t>Chưa có nhà vệ sinh</t>
  </si>
  <si>
    <t>Công trình vệ sinh học sinh Trường THCS Ân Giang</t>
  </si>
  <si>
    <t>Không có công trình vệ sinh, dùng Công trình vệ sinh của tạm trú</t>
  </si>
  <si>
    <t>UBND xã Đức Giang</t>
  </si>
  <si>
    <t>Công trình vệ sinh học sinh trường Tiểu học Đức Bồng</t>
  </si>
  <si>
    <t>Công trình vệ sinh xuống cấp; có 6 phòng tự hoại trong đó có 2 phòng bị tắc không thể sử dụng</t>
  </si>
  <si>
    <t>UBND xã Đức Bồng</t>
  </si>
  <si>
    <t>Công trình vệ sinh giáo viên trường Tiểu học Đức Hương</t>
  </si>
  <si>
    <t>Công trình vệ sinh xuống cấp, chỉ có 2 phòng năm nữ chưa đáp ứng đủ nhu cầu, vị trí chưa hợp lý</t>
  </si>
  <si>
    <t xml:space="preserve">UBND xã Đức Hương </t>
  </si>
  <si>
    <t>Công trình vệ sinh học sinh trường THCS Quang Thọ</t>
  </si>
  <si>
    <t>Công trình xuống cấp nặng</t>
  </si>
  <si>
    <t>UBND xã Quang Thọ</t>
  </si>
  <si>
    <t>Công trình vệ sinh học sinh trường Tiểu học Hương Minh</t>
  </si>
  <si>
    <t>Công trình xuống cấp</t>
  </si>
  <si>
    <t>UBND xã Hương Minh</t>
  </si>
  <si>
    <t>Công trình vệ sinh giáo viên trường Mầm non xã Hương Minh</t>
  </si>
  <si>
    <t>Công trình vệ sinh giáo viên trường Mầm non xã Đức Giang</t>
  </si>
  <si>
    <t>Công trình vệ sinh giáo viên trường THCS Liên Hương</t>
  </si>
  <si>
    <t>Công trình vệ sinh giáo viên nằm sát công trình vệ sinh của học sinh, không đáp ứng nhu cầu chung của trường</t>
  </si>
  <si>
    <t>UBND xã Đức Hương</t>
  </si>
  <si>
    <t>VII</t>
  </si>
  <si>
    <t xml:space="preserve">Huyện Thạch Hà </t>
  </si>
  <si>
    <t>Công trình vệ sinh giáo viên trường THCS Long Sơn</t>
  </si>
  <si>
    <t>UBND xã Thạch Long</t>
  </si>
  <si>
    <t>Công trình vệ sinh giáo viên Trường HTCS Hàm Nghi phân hiệu 2</t>
  </si>
  <si>
    <t>UBND xã Thạch Xuân</t>
  </si>
  <si>
    <t>Công trình vệ sinh học sinh trường THCS Hương Điền - Nam Hương</t>
  </si>
  <si>
    <t>Có 2 công trình: 1 công trình làm gần 20 năm, xuống cấp, không sử dụng được và 1 công trình đang sử dụng được</t>
  </si>
  <si>
    <t>UBND xã Nam Điền</t>
  </si>
  <si>
    <t>Công trình vệ sinh học sinh Trường Tiểu học Thạch Lưu</t>
  </si>
  <si>
    <t xml:space="preserve">Công trình xây dựng từ năm 2000, đã xuống cấp, vị trí chưa hợp lý </t>
  </si>
  <si>
    <t>UBND xã 
Lưu Vĩnh Sơn</t>
  </si>
  <si>
    <t>Công trình vệ sinh giáo viên trường Mầm non Đỉnh Bàn</t>
  </si>
  <si>
    <t>UBND xã Đỉnh Bàn</t>
  </si>
  <si>
    <t>VIII</t>
  </si>
  <si>
    <t>Công trình vệ sinh học sinh Trường Tiểu học xã Mai Phụ</t>
  </si>
  <si>
    <t>Trường có được 01 CTVS của HS nhưng đã xuống cấp, đang còn thiếu 01 CTVS của học sinh</t>
  </si>
  <si>
    <t>UBND xã 
Mai Phụ</t>
  </si>
  <si>
    <t>Công trình vệ sinh học sinh Trường Tiểu học Tân Vịnh</t>
  </si>
  <si>
    <t xml:space="preserve">Có  1 công trình xuống cấp, quá tải </t>
  </si>
  <si>
    <t>Làm mới</t>
  </si>
  <si>
    <t xml:space="preserve">UBND xã 
Hộ Độ </t>
  </si>
  <si>
    <t>Công trình vệ sinh học sinh Trường THCS Mỵ Châu</t>
  </si>
  <si>
    <t>UBND xã 
Thạch Châu</t>
  </si>
  <si>
    <t>Công trình vệ sinh học sinh trường Tiểu học Tân Lộc</t>
  </si>
  <si>
    <t>Đã có 1 công trình diện tích nhỏ, quá tải</t>
  </si>
  <si>
    <t>UBND xã Tân Lộc</t>
  </si>
  <si>
    <t>IX</t>
  </si>
  <si>
    <t>Công trình vệ sinh học sinh trường Tiểu học Hà Tông Mục xã Tùng Lộc</t>
  </si>
  <si>
    <t>Công trình xây dựng năm 1994, xuống cấp, không đáp ứng nhu cầu</t>
  </si>
  <si>
    <t>UBND xã Tùng Lộc</t>
  </si>
  <si>
    <t>Công trình vệ sinh giáo viên trường trường Tiểu học Thanh Lộc</t>
  </si>
  <si>
    <t>UBND xã Thanh Lộc</t>
  </si>
  <si>
    <t>Công trình vệ sinh học sinh trường THCS Khánh Vĩnh</t>
  </si>
  <si>
    <t>UBND xã Khánh Vĩnh</t>
  </si>
  <si>
    <t>Công trình vệ sinh học sinh trường Tiểu học Gia Hanh (Điểm 2)</t>
  </si>
  <si>
    <t>UBND xã 
Gia Hanh</t>
  </si>
  <si>
    <t>Công trình vệ sinh giáo viên trường Mầm non Quang Lộc</t>
  </si>
  <si>
    <t>UBND xã Quang Lộc</t>
  </si>
  <si>
    <t>Công trình vệ sinh học trường Tiểu học Xuân Lộc</t>
  </si>
  <si>
    <t>Công trình xuống cấp, quá tải</t>
  </si>
  <si>
    <t>UBND xã Xuân Lộc</t>
  </si>
  <si>
    <t>X</t>
  </si>
  <si>
    <t>Công trình vệ sinh học sinh Trường THCS Lê Văn Thiêm - Xã Lâm Trung Thủy</t>
  </si>
  <si>
    <t xml:space="preserve">Công trình đã xuống cấp và quá tải </t>
  </si>
  <si>
    <t>UBND xã  Lâm Trung Thủy</t>
  </si>
  <si>
    <t>Công trình vệ sinh  học sinh Trường Tiểu học Quang Vĩnh - Xã Quang Vĩnh</t>
  </si>
  <si>
    <t xml:space="preserve">Công trình đã xuống cấp nặng không đảm bảo nhu cầu vệ sinh cho học sinh </t>
  </si>
  <si>
    <t>UBND xã  Quang Vĩnh</t>
  </si>
  <si>
    <t>Công trình vệ sinh học sinh Trường Tiểu học Đức Lập - Xã Tân Dân</t>
  </si>
  <si>
    <t>Công trình đã xuống cấp nặng không đảm bảo nhu cầu vệ sinh cho học sinh</t>
  </si>
  <si>
    <t xml:space="preserve">UBND xã
Tân Dân  </t>
  </si>
  <si>
    <t>Công trình vệ sinh học sinh Trường Tiểu học Yên Hồ</t>
  </si>
  <si>
    <t>Công trình xuống cấp, vị trí bất hợp lý nằm gần nhà ăn bán trú của học sinh</t>
  </si>
  <si>
    <t>UBND xã Yên Hồ</t>
  </si>
  <si>
    <t xml:space="preserve">Công trình vệ sinh học sinh Trường THCS Bình Thịnh </t>
  </si>
  <si>
    <t xml:space="preserve">Công trình đã xuống cấp nặng, không đảm bảo nhu cầu vệ sinh cho học sinh </t>
  </si>
  <si>
    <t>UBND xã  
Thanh Bình Thịnh</t>
  </si>
  <si>
    <t>XI</t>
  </si>
  <si>
    <t>Công trình vệ sinh giáo viên trường Mầm non xã Sơn Tiến (Điểm chính)</t>
  </si>
  <si>
    <t>Chưa có công trình vệ sinh dành cho giáo viên</t>
  </si>
  <si>
    <t>UBND xã 
Sơn Tiến</t>
  </si>
  <si>
    <t>Công trình vệ sinh học sinh trường Tiểu học xã Sơn Tiến (điểm lẻ)</t>
  </si>
  <si>
    <t>Chưa có công trình vệ sinh dành cho học sinh</t>
  </si>
  <si>
    <t>Công trình vệ sinh học sinh trường Tiểu học Sơn Trà</t>
  </si>
  <si>
    <t>Chưa có công trình vệ sinh dành cho hoc sinh</t>
  </si>
  <si>
    <t>UBND xã 
Sơn Trà</t>
  </si>
  <si>
    <t>Công trình vệ sinh giáo viên trường Mầm non Sơn Lâm (Điểm chính)</t>
  </si>
  <si>
    <t>Công trình vệ sinh giáo viên xuống cấp, diện tích chưa đảm bảo</t>
  </si>
  <si>
    <t>UBND xã 
Sơn Lâm</t>
  </si>
  <si>
    <t>Công trình vệ sinh học sinh trường Tiểu học Sơn Kim 2</t>
  </si>
  <si>
    <t>Có 1 công trình vệ sinh diện tích 12 m2, đã xuống cấp, phục vụ 400 học sinh (quá tải)</t>
  </si>
  <si>
    <t>UBND xã Sơn Kim2</t>
  </si>
  <si>
    <t>Công trình vệ sinh học sinh Trường Tiểu học Sơn Hồng</t>
  </si>
  <si>
    <t>Có 01 công trình vệ sinh dùng chung của học sinh và giáo viên, phục vụ 350 học sinh và 17 giáo viên, hiện đã xuống cấp</t>
  </si>
  <si>
    <t>UBND xã Sơn Hồng</t>
  </si>
  <si>
    <t>Công trình vệ sinh giáo viên Trường Tiểu học Sơn Hồng</t>
  </si>
  <si>
    <t>XII</t>
  </si>
  <si>
    <t xml:space="preserve">Huyện Nghi Xuân </t>
  </si>
  <si>
    <t>Công trình vệ sinh học sinh trường THCS Cương Gián</t>
  </si>
  <si>
    <t>Hiện có 1 công trình vệ sinh học sinh không đáp ứng được nhu cầu 830 học sinh</t>
  </si>
  <si>
    <t>UBND xã Cương Gián</t>
  </si>
  <si>
    <t>Công trình vệ sinh học sinh trường Tiểu học Cương Gián 2</t>
  </si>
  <si>
    <t>Công trình xuống cấp không còn sử dụng được</t>
  </si>
  <si>
    <t>Công trình vệ sinh học sinh trường Tiểu học Xuân Giang</t>
  </si>
  <si>
    <t>Công trình vệ sinh học sinh xây dựng năm 2008, xuống cấp</t>
  </si>
  <si>
    <t>UBND xã Xuân Giang</t>
  </si>
  <si>
    <t>Công trình vệ sinh học sinh trường Tiểu học và THCS Xuân Lĩnh</t>
  </si>
  <si>
    <t>Công trình vệ sinh học sinh xuống cấp, không còn sử dụng được.</t>
  </si>
  <si>
    <t>UBND xã Xuân Lĩnh</t>
  </si>
  <si>
    <t>Công trình vệ sinh giáo viên trường Mầm non Xuân Hải</t>
  </si>
  <si>
    <t>Có 1 công trình làm năm 2008, theo quy hoạch mới vị trí chưa hợp lý</t>
  </si>
  <si>
    <t>UBND xã Xuân Hải</t>
  </si>
  <si>
    <t>TỔNG</t>
  </si>
  <si>
    <t>Chi tiết theo Phụ lục số I.01A, I.01B</t>
  </si>
  <si>
    <t>Trạm y tế</t>
  </si>
  <si>
    <t>Tổng số 
y bác sỹ</t>
  </si>
  <si>
    <t>Số BN
KCB/ ngày</t>
  </si>
  <si>
    <t>Công trình vệ sinh Trạm Y tế xã Hà Linh</t>
  </si>
  <si>
    <t>Công trình tạm bợ</t>
  </si>
  <si>
    <t>Công trình vệ sinh Trạm Y tế xã Hương Bình</t>
  </si>
  <si>
    <t>Công trình đã xuống cấp, vị trí chưa hợp lý</t>
  </si>
  <si>
    <t>UBND xã Hương Bình</t>
  </si>
  <si>
    <t>Công trình vệ sinh Trạm Y tế xã Lộc Yên</t>
  </si>
  <si>
    <t>Công trình vệ sinh bệnh nhân và nhân viên trạm chung</t>
  </si>
  <si>
    <t>Làm mới nhà vệ sinh bệnh nhân</t>
  </si>
  <si>
    <t>UBND xã Lộc Yên</t>
  </si>
  <si>
    <t>Công trình vệ sinh trạm y tế xã Xuân Viên</t>
  </si>
  <si>
    <t>Công trình xuống cấp nặng, không còn sử dụng được</t>
  </si>
  <si>
    <t>UBND xã Xuân Viên</t>
  </si>
  <si>
    <t>Công trình vệ sinh trạm y tế xã Gia Hanh</t>
  </si>
  <si>
    <t>2 phòng nhỏ, xuống cấp</t>
  </si>
  <si>
    <t>UBND xã Gia Hanh</t>
  </si>
  <si>
    <t>Công trình vệ sinh Trạm y tế Yên Hồ</t>
  </si>
  <si>
    <t>Huyện Vũ Quang</t>
  </si>
  <si>
    <t>Trạm Y tế xã Thọ Điền</t>
  </si>
  <si>
    <t>Công trình vệ sinh xuống cấp hệ thống nước hư hỏng, nền gạch bị bong, nước vệ sinh tầng 2 thấm nhỏ xuống tầng 1</t>
  </si>
  <si>
    <t>Nâng cấp</t>
  </si>
  <si>
    <t>UBND xã Thọ Điền</t>
  </si>
  <si>
    <t>Công trình vệ sinh Trạm y tế xã Đức Liên</t>
  </si>
  <si>
    <t>Công trình vệ sinh bị tắc</t>
  </si>
  <si>
    <t>UBND xã Đức Liên</t>
  </si>
  <si>
    <t>Công trình Trạm y tế xã Đức Hương</t>
  </si>
  <si>
    <t>Công trình bị hư hỏng nặng, không sử dụng được</t>
  </si>
  <si>
    <t>Tổng</t>
  </si>
  <si>
    <t>Danh sách xã</t>
  </si>
  <si>
    <t>Số tiền phân bổ (triệu đồng)</t>
  </si>
  <si>
    <t>Kỳ Giang</t>
  </si>
  <si>
    <t>Kỳ Xuân</t>
  </si>
  <si>
    <t>Kỳ Thư</t>
  </si>
  <si>
    <t>Kỳ Châu</t>
  </si>
  <si>
    <t>Kỳ Trung</t>
  </si>
  <si>
    <t>Kỳ Đồng</t>
  </si>
  <si>
    <t>Kỳ Tân</t>
  </si>
  <si>
    <t>Kỳ Hải</t>
  </si>
  <si>
    <t>Kỳ Bắc</t>
  </si>
  <si>
    <t>Kỳ Sơn</t>
  </si>
  <si>
    <t>Kỳ Tiến</t>
  </si>
  <si>
    <t>Kỳ Phong</t>
  </si>
  <si>
    <t>Kỳ Khang</t>
  </si>
  <si>
    <t>Kỳ Thọ</t>
  </si>
  <si>
    <t>Kỳ Văn</t>
  </si>
  <si>
    <t>Kỳ Phú</t>
  </si>
  <si>
    <t>Kỳ Lạc</t>
  </si>
  <si>
    <t>Xã còn lại</t>
  </si>
  <si>
    <t>Kỳ Thượng</t>
  </si>
  <si>
    <t>Lâm Hợp</t>
  </si>
  <si>
    <t>Kỳ Tây</t>
  </si>
  <si>
    <t>Kỳ Hoa</t>
  </si>
  <si>
    <t>Kỳ Hà</t>
  </si>
  <si>
    <t>Kỳ Nam</t>
  </si>
  <si>
    <t>Kỳ Ninh</t>
  </si>
  <si>
    <t>Kỳ Lợi</t>
  </si>
  <si>
    <t>Cẩm Bình</t>
  </si>
  <si>
    <t>Cẩm Hưng</t>
  </si>
  <si>
    <t>Cẩm Minh</t>
  </si>
  <si>
    <t>Nam Phúc Thăng</t>
  </si>
  <si>
    <t>Cẩm Thạch</t>
  </si>
  <si>
    <t>Cẩm Lạc</t>
  </si>
  <si>
    <t>Cẩm Vịnh</t>
  </si>
  <si>
    <t>Yên Hòa</t>
  </si>
  <si>
    <t>Cẩm Thành</t>
  </si>
  <si>
    <t>Cẩm Quang</t>
  </si>
  <si>
    <t>Cẩm Dương</t>
  </si>
  <si>
    <t>Cẩm Lĩnh</t>
  </si>
  <si>
    <t>Cẩm Quan</t>
  </si>
  <si>
    <t>Cẩm Duệ</t>
  </si>
  <si>
    <t>Cẩm Lộc</t>
  </si>
  <si>
    <t>Cẩm Nhượng</t>
  </si>
  <si>
    <t>Cẩm Sơn</t>
  </si>
  <si>
    <t>Cẩm Thịnh</t>
  </si>
  <si>
    <t>Cẩm Hà</t>
  </si>
  <si>
    <t>Cẩm Mỹ</t>
  </si>
  <si>
    <t>Cẩm Trung</t>
  </si>
  <si>
    <t>Thạch Hạ</t>
  </si>
  <si>
    <t>Đồng Môn</t>
  </si>
  <si>
    <t>Thạch Bình</t>
  </si>
  <si>
    <t>Thạch Trung</t>
  </si>
  <si>
    <t>Thạch Hưng</t>
  </si>
  <si>
    <t>Thạch Thắng</t>
  </si>
  <si>
    <t>Việt Tiến</t>
  </si>
  <si>
    <t>Lưu Vĩnh Sơn</t>
  </si>
  <si>
    <t>Thạch Kênh</t>
  </si>
  <si>
    <t>Thạch Đài</t>
  </si>
  <si>
    <t>Thạch Khê</t>
  </si>
  <si>
    <t>Thạch Liên</t>
  </si>
  <si>
    <t>Thạch Long</t>
  </si>
  <si>
    <t>Tân Lâm Hương</t>
  </si>
  <si>
    <t>Tượng Sơn</t>
  </si>
  <si>
    <t>Thạch Văn</t>
  </si>
  <si>
    <t>Thạch Sơn</t>
  </si>
  <si>
    <t>Ngọc Sơn</t>
  </si>
  <si>
    <t>Nam Điền</t>
  </si>
  <si>
    <t>Thạch Ngọc</t>
  </si>
  <si>
    <t>Thạch Lạc</t>
  </si>
  <si>
    <t>Thạch Xuân</t>
  </si>
  <si>
    <t>Thạch Hội</t>
  </si>
  <si>
    <t>Thạch Trị</t>
  </si>
  <si>
    <t>Thạch Hải</t>
  </si>
  <si>
    <t>Đỉnh Bàn</t>
  </si>
  <si>
    <t>Kim Song Trường</t>
  </si>
  <si>
    <t>Vượng Lộc</t>
  </si>
  <si>
    <t>Tùng Lộc</t>
  </si>
  <si>
    <t>Thiên Lộc</t>
  </si>
  <si>
    <t>Khánh Vĩnh Yên</t>
  </si>
  <si>
    <t>Thanh Lộc</t>
  </si>
  <si>
    <t>Quang Lộc</t>
  </si>
  <si>
    <t>Thường Nga</t>
  </si>
  <si>
    <t>Trung Lộc</t>
  </si>
  <si>
    <t>Sơn Lộc</t>
  </si>
  <si>
    <t>Thượng Lộc</t>
  </si>
  <si>
    <t>Mỹ Lộc</t>
  </si>
  <si>
    <t>Gia Hanh</t>
  </si>
  <si>
    <t>Xuân Lộc</t>
  </si>
  <si>
    <t>Phú Lộc</t>
  </si>
  <si>
    <t>Thuần Thiện</t>
  </si>
  <si>
    <t>Tùng Châu</t>
  </si>
  <si>
    <t>Tân Dân</t>
  </si>
  <si>
    <t>Bùi La Nhân</t>
  </si>
  <si>
    <t>Lâm Trung Thủy</t>
  </si>
  <si>
    <t>Hòa Lạc</t>
  </si>
  <si>
    <t>Trường Sơn</t>
  </si>
  <si>
    <t>Yên Hồ</t>
  </si>
  <si>
    <t>Đức Đồng</t>
  </si>
  <si>
    <t>Tùng Ảnh</t>
  </si>
  <si>
    <t>Thanh Bình Thinh</t>
  </si>
  <si>
    <t>Đức Lạng</t>
  </si>
  <si>
    <t>Quang Vĩnh</t>
  </si>
  <si>
    <t>Tân Hương</t>
  </si>
  <si>
    <t>An Dũng</t>
  </si>
  <si>
    <t>Liên Minh</t>
  </si>
  <si>
    <t>Xuân Giang</t>
  </si>
  <si>
    <t>Đan Trường</t>
  </si>
  <si>
    <t>Xuân Hải</t>
  </si>
  <si>
    <t>Xuân Liên</t>
  </si>
  <si>
    <t>Xuân Lam</t>
  </si>
  <si>
    <t>Xuân Yên</t>
  </si>
  <si>
    <t>Xuân Viên</t>
  </si>
  <si>
    <t>Xuân Thành</t>
  </si>
  <si>
    <t>Xuân Phổ</t>
  </si>
  <si>
    <t>Xuân Hồng</t>
  </si>
  <si>
    <t>Cổ Đạm</t>
  </si>
  <si>
    <t>Xuân Lĩnh</t>
  </si>
  <si>
    <t>Xuân Mỹ</t>
  </si>
  <si>
    <t>Xuân Hội</t>
  </si>
  <si>
    <t>Cương Gián</t>
  </si>
  <si>
    <t>Sơn Châu</t>
  </si>
  <si>
    <t>Tân Mỹ Hà</t>
  </si>
  <si>
    <t>Sơn Ninh</t>
  </si>
  <si>
    <t>An Hòa Thịnh</t>
  </si>
  <si>
    <t>Sơn Bằng</t>
  </si>
  <si>
    <t>Sơn Trung</t>
  </si>
  <si>
    <t>Sơn Phú</t>
  </si>
  <si>
    <t>Quang Diệm</t>
  </si>
  <si>
    <t>Sơn Tây</t>
  </si>
  <si>
    <t>Sơn Kim I</t>
  </si>
  <si>
    <t>Sơn Kim II</t>
  </si>
  <si>
    <t>Kim Hoa</t>
  </si>
  <si>
    <t>Sơn Long</t>
  </si>
  <si>
    <t>Sơn Hàm</t>
  </si>
  <si>
    <t>Sơn Lâm</t>
  </si>
  <si>
    <t>Sơn Trà</t>
  </si>
  <si>
    <t>Sơn Lễ</t>
  </si>
  <si>
    <t>Sơn Trường</t>
  </si>
  <si>
    <t>Sơn Giang</t>
  </si>
  <si>
    <t>Sơn Bình</t>
  </si>
  <si>
    <t>Sơn Tiến</t>
  </si>
  <si>
    <t>Sơn Lĩnh</t>
  </si>
  <si>
    <t xml:space="preserve">Sơn Hồng </t>
  </si>
  <si>
    <t>Phúc Trạch</t>
  </si>
  <si>
    <t>Hương Trà</t>
  </si>
  <si>
    <t>Phú Phong</t>
  </si>
  <si>
    <t>Gia Phố</t>
  </si>
  <si>
    <t>Hương Vĩnh</t>
  </si>
  <si>
    <t>Phú Gia</t>
  </si>
  <si>
    <t>Hương Trạch</t>
  </si>
  <si>
    <t>Hương Đô</t>
  </si>
  <si>
    <t>Hương Long</t>
  </si>
  <si>
    <t>Hương Thủy</t>
  </si>
  <si>
    <t>Lộc Yên</t>
  </si>
  <si>
    <t>Hương Liên</t>
  </si>
  <si>
    <t>Hương Giang</t>
  </si>
  <si>
    <t>Phúc Đồng</t>
  </si>
  <si>
    <t>Hòa Hải</t>
  </si>
  <si>
    <t>Điền Mỹ</t>
  </si>
  <si>
    <t>Hà Linh</t>
  </si>
  <si>
    <t>Hương Xuân</t>
  </si>
  <si>
    <t>Hương Lâm</t>
  </si>
  <si>
    <t>Hương Bình</t>
  </si>
  <si>
    <t>TX Hồng Lĩnh</t>
  </si>
  <si>
    <t>Thuận Lộc</t>
  </si>
  <si>
    <t>Đức Bồng</t>
  </si>
  <si>
    <t>Ân Phú</t>
  </si>
  <si>
    <t>Đức Liên</t>
  </si>
  <si>
    <t>Đức Hương</t>
  </si>
  <si>
    <t>Đức Lĩnh</t>
  </si>
  <si>
    <t>Đức Giang</t>
  </si>
  <si>
    <t>Hương Minh</t>
  </si>
  <si>
    <t>Quang Thọ</t>
  </si>
  <si>
    <t>Thọ Điền</t>
  </si>
  <si>
    <t>XIII</t>
  </si>
  <si>
    <t>Bình An</t>
  </si>
  <si>
    <t>Ích Hậu</t>
  </si>
  <si>
    <t>Hộ Độ</t>
  </si>
  <si>
    <t>Thạch Châu</t>
  </si>
  <si>
    <t>Thạch Mỹ</t>
  </si>
  <si>
    <t>Hồng Lộc</t>
  </si>
  <si>
    <t>Thịnh Lộc</t>
  </si>
  <si>
    <t>Thạch Kim</t>
  </si>
  <si>
    <t>Mai Phụ</t>
  </si>
  <si>
    <t>Tân Lộc</t>
  </si>
  <si>
    <t>Phù Lưu</t>
  </si>
  <si>
    <t>PHỤ LỤC SỐ 1.14</t>
  </si>
  <si>
    <t>Xây dựng mô hình liên kết sản xuất nuôi tôm thâm canh, ứng dụng công nghệ cao đạt chứng nhận VietGAP tại các xã Cẩm Dương, Yên Hòa, Cẩm Lộc (quy mô trên 10ha)</t>
  </si>
  <si>
    <t xml:space="preserve">Sửa chữa, nâng cấp công trình cấp nước sinh hoạt Động Tranh, xã Kỳ Nam, thị xã Kỳ Anh </t>
  </si>
  <si>
    <t>Mở rộng nhà máy nước Thạch Bằng cấp cho xã Tân Lộc (GĐ2)</t>
  </si>
  <si>
    <t>Xã Tân Lộc</t>
  </si>
  <si>
    <t xml:space="preserve">Mở rộng, nâng cấp, sửa chữa hệ thống mạng lưới công trình cấp nước Thiên Lộc </t>
  </si>
  <si>
    <t>Xã Thiên Lộc</t>
  </si>
  <si>
    <t>Khu xử lý rác thải sinh hoạt tập trung huyện Vũ Quang</t>
  </si>
  <si>
    <t>Đường vào khu xử lý rác thải sinh hoạt tập trung huyện Vũ Quang</t>
  </si>
  <si>
    <t>ỦY BAN NHÂN DÂN TỈNH</t>
  </si>
  <si>
    <t>(Ban hành kèm theo  Nghị quyết  số         /NQ-HĐND ngày      /     /2020 của HĐND tỉnh)</t>
  </si>
  <si>
    <t>Công trình xử lý môi trường cấp bách</t>
  </si>
  <si>
    <t>Công trình cấp nước sạch nông thôn</t>
  </si>
  <si>
    <t>Trong đó, phân loại theo kế hoạch đăng ký đạt chuẩn</t>
  </si>
  <si>
    <t>Phân loại theo khu vực</t>
  </si>
  <si>
    <t xml:space="preserve">Xã ĐK đạt chuẩn nâng cao
 </t>
  </si>
  <si>
    <t xml:space="preserve">Xã ĐKĐC kiểu mẫu
 </t>
  </si>
  <si>
    <t xml:space="preserve">Xã đăng ký đạt chuẩn 2020 </t>
  </si>
  <si>
    <t>Xã miền núi</t>
  </si>
  <si>
    <t xml:space="preserve">          - Kinh phí quản lý, chỉ đạo: Phân bổ cho các huyện, thành phố, thị xã them mức: 50 triệu đồng/xã đặc biệt khó khăn, 35 triệu đồng/xã miền núi và 30 triệu đồng/xã còn lại. Riêng thị xã Hồng Lĩnh phân bổ đủ 100 triệu đồng.</t>
  </si>
  <si>
    <t xml:space="preserve">            - Kinh phí truyền thông tập huấn: Phân bổ cho các huyện, TP, TX theo định mức 25 triệu đồng/xã; Riêng thị xã Hồng Lĩnh phân bổ đủ 60 triệu đồng.</t>
  </si>
  <si>
    <t xml:space="preserve">Chủ đầu tư
</t>
  </si>
  <si>
    <t xml:space="preserve">Chủ Đầu tư
</t>
  </si>
  <si>
    <t>Xã Yên Hòa, huyện Cẩm Xuyên</t>
  </si>
  <si>
    <t xml:space="preserve">          - Hỗ trợ địa phương thực hiện Chương trình: Phân bổ cho huyện, TP, TX theo định mức 700 triệu đồng/xã ĐBKK; 450 triệu đồng/xã ĐK đạt chuẩn nâng cao, kiểu mẫu; 350 triệu đồng/xã ĐK đạt chuẩn năm 2020; 200 triệu đồng/xã còn lại. Các địa phương ưu tiên phân bổ vốn thực hiện: xây dựng MH sản xuất hữu cơ, sản xuất có liên kết gắn với Chương trình mỗi xã một sản phẩm; xử lý, cải tạo môi trường; cài đặt, cập nhật dữ liệu số nông thôn mới;...</t>
  </si>
  <si>
    <t>Xã Khánh Vĩnh Yên</t>
  </si>
  <si>
    <t xml:space="preserve">Mở rộng, nâng cấp, sửa chữa hệ thống mạng lưới công trình cấp nước xã Khánh Vĩnh Yên (xã Khánh Lộc cũ) </t>
  </si>
  <si>
    <t>PHÂN BỔ NGUỒN VỐN THỰC HIỆN NỘI DUNG NƯỚC SẠCH VÀ VỆ SINH MÔI TRƯỜNG NÔNG THÔN</t>
  </si>
  <si>
    <r>
      <t xml:space="preserve">PHỤ LỤC SỐ I.01A
DANH MỤC CÔNG TRÌNH VỆ SINH TRƯỜNG HỌC HỖ TRỢ XÂY DỰNG NĂM 2020
</t>
    </r>
    <r>
      <rPr>
        <i/>
        <sz val="12"/>
        <rFont val="Times New Roman"/>
        <family val="1"/>
      </rPr>
      <t>(Ban hành kèm theo Nghị quyết số         /NQ-HĐND ngày      /     /2020 của HĐND tỉnh)</t>
    </r>
  </si>
  <si>
    <r>
      <t xml:space="preserve">PHỤ LỤC SỐ I.1B
DANH MỤC CÔNG TRÌNH VỆ SINH TRẠM Y TẾ HỖ TRỢ XÂY DỰNG NĂM 2020
</t>
    </r>
    <r>
      <rPr>
        <i/>
        <sz val="11"/>
        <rFont val="Times New Roman"/>
        <family val="1"/>
      </rPr>
      <t>(Ban hành kèm theo Nghị quyết số         /NQ-HĐND ngày      /     /2020 của HĐND tỉnh)</t>
    </r>
  </si>
  <si>
    <t xml:space="preserve">PHỤ LỤC SỐ I.02
PHÂN BỔ CHI TIẾT VỐN ĐẦU TƯ PHÁT TRIỂN NGUỒN
NGÂN SÁCH TRUNG ƯƠNG THỰC HIỆN CHƯƠNG TRÌNH MTQG XÂY DỰNG NÔNG THÔN MỚI TRÊN ĐỊA BÀN CÁC XÃ </t>
  </si>
  <si>
    <t>PHỤ LỤC II</t>
  </si>
  <si>
    <t>PHÂN BỔ NGUỒN VỐN NGÂN SÁCH TRUNG ƯƠNG 
THỰC HIỆN CHƯƠNG TRÌNH MTQG GIẢM NGHÈO BỀN VỮNG NĂM 2020</t>
  </si>
  <si>
    <t>Số tiền</t>
  </si>
  <si>
    <t>Đơn vị thực hiện</t>
  </si>
  <si>
    <t>CHƯƠNG TRÌNH MTQG GIẢM NGHÈO BỀN VỮNG</t>
  </si>
  <si>
    <t>VỐN ĐẦU TƯ PHÁT TRIỂN</t>
  </si>
  <si>
    <t>Chương trình 30a</t>
  </si>
  <si>
    <t>Chi tiết theo phụ lục II.01 (Thường trực Hội đồng nhân dân tỉnh thông qua tại Văn bản số 816/HĐND ngày 31/12/2019; UBND tỉnh phân bổ tại Quyết định số 4325/QĐ-UBND ngày 31/12/2019)</t>
  </si>
  <si>
    <t>Chương trình 135</t>
  </si>
  <si>
    <t>Chi tiết theo phụ lục II.02</t>
  </si>
  <si>
    <t>VỐN SỰ NGHIỆP</t>
  </si>
  <si>
    <t>Chi tiết theo phụ lục II.03</t>
  </si>
  <si>
    <t>Dự án 1: Chương trình 30a</t>
  </si>
  <si>
    <t>Tiểu dự án 2: Hỗ trợ đầu tư cơ sở hạ tầng các xã đặc biệt khó khăn vùng bãi ngang ven biển (Duy tu bão dưỡng)</t>
  </si>
  <si>
    <t>Tiểu dự án 3: Hỗ trợ phát triển sản xuất, đa 
dạng hóa sinh kế và nhân rộng mô hình giảm nghèo trên địa bàn các xã đặc biệt khó khăn vùng bãi ngang ven biển</t>
  </si>
  <si>
    <t>Tiểu dự án 4: Hỗ trợ cho lao động thuộc hộ nghèo, hộ cận nghèo, hộ đồng bào dân tộc thiểu số đi làm việc có thời hạn ở nước ngoài</t>
  </si>
  <si>
    <t>Dự án 2: Chương trình 135</t>
  </si>
  <si>
    <t>Tiểu dự án 1: Hỗ trợ đầu tư cơ sở hạ tầng cho các xã đặc biệt khó khăn, xã biên giới, các thôn, bản đặc biệt khó khăn (Duy tu bão dưỡng)</t>
  </si>
  <si>
    <t>Tiểu dự án 2: Hỗ trợ phát triển sản xuất,
 đa dạng hóa sinh kế và nhân rộng mô hình giảm nghèo các xã ĐBKK, xã biên giới, các thôn, bản đặc biệt khó khăn</t>
  </si>
  <si>
    <t>2.3</t>
  </si>
  <si>
    <t>Tiểu dự án 3: Nâng cao năng lực cho cộng đồng và cán bộ cơ sở các xã đặc biệt khó khăn, xã biên giới, các thôn bản đặc biệt khó khăn</t>
  </si>
  <si>
    <t>Dự án 3: Hỗ trợ phát triển sản xuất, đa dạng hóa sinh kế và nhân rộng mô hình giảm nghèo trên địa bàn các xã ngoài Chương trình 30a và Chương trình 135</t>
  </si>
  <si>
    <t>Dự án 4: Truyền thông và giảm nghèo về thông tin</t>
  </si>
  <si>
    <t>Dự án 5: Nâng cao năng lực và giám sát, đánh giá thực hiện Chương trình</t>
  </si>
  <si>
    <t xml:space="preserve">                           </t>
  </si>
  <si>
    <t>Phụ lục II.01</t>
  </si>
  <si>
    <r>
      <t xml:space="preserve">PHÂN BỔ VỐN ĐẦU TƯ TỪ NSTW THỰC HIỆN 
CHƯƠNG TRÌNH MỤC TIÊU QUỐC GIA GIẢM NGHÈO BỀN VỮNG NĂM 2020
 HỖ TRỢ ĐẦU TƯ CSHT CÁC XÃ ĐBKK VÙNG BÃI NGANG VEN BIỂN 
</t>
    </r>
    <r>
      <rPr>
        <i/>
        <sz val="13"/>
        <rFont val="Times New Roman"/>
        <family val="1"/>
      </rPr>
      <t>(Ban hành kèm theo Nghị quyết số         /NQ-HĐND ngày      /     /2020 của HĐND tỉnh)</t>
    </r>
  </si>
  <si>
    <t>Huyện/xã</t>
  </si>
  <si>
    <t>Kế hoạch vốn
 năm 2020</t>
  </si>
  <si>
    <t>Chủ đầu tư</t>
  </si>
  <si>
    <t>Xã Cẩm Lĩnh</t>
  </si>
  <si>
    <t>UBND xã Cẩm Lĩnh</t>
  </si>
  <si>
    <t>2</t>
  </si>
  <si>
    <t>Xã Cẩm Lộc</t>
  </si>
  <si>
    <t>UBND xã Cẩm Lộc</t>
  </si>
  <si>
    <t>3</t>
  </si>
  <si>
    <t>UBND xã Cẩm Nhượng</t>
  </si>
  <si>
    <t>1</t>
  </si>
  <si>
    <t>Xã Thạch Hải</t>
  </si>
  <si>
    <t>UBND xã Thạch Hải</t>
  </si>
  <si>
    <t>UBND xã Thạch Lạc</t>
  </si>
  <si>
    <t>UBND xã Thạch Hội</t>
  </si>
  <si>
    <t>4</t>
  </si>
  <si>
    <t>Xã Thạch Trị</t>
  </si>
  <si>
    <t>UBND xã Thạch Trị</t>
  </si>
  <si>
    <t>5</t>
  </si>
  <si>
    <t>UBND xã Đỉnh Bàn</t>
  </si>
  <si>
    <t>UBND xã Kỳ Nam</t>
  </si>
  <si>
    <t>Xã Kỳ Lợi</t>
  </si>
  <si>
    <t>UBND xã Kỳ Lợi</t>
  </si>
  <si>
    <t>UBND xã Kỳ Khang</t>
  </si>
  <si>
    <t>UBND xã Thịnh Lộc</t>
  </si>
  <si>
    <t>Xã Thạch Kim</t>
  </si>
  <si>
    <t>UBND xã Thạch Kim</t>
  </si>
  <si>
    <t>Phụ lục II.02</t>
  </si>
  <si>
    <r>
      <t xml:space="preserve">PHÂN BỔ VỐN ĐẦU TƯ TỪ NSTW THỰC HIỆN 
CHƯƠNG TRÌNH MỤC TIÊU QUỐC GIA GIẢM NGHÈO BỀN VỮNG NĂM 2020
 HỖ TRỢ ĐẦU TƯ CSHT CÁC XÃ ĐẶC BIỆT KHÓ KHĂN, XÃ BIÊN GIỚI, XÃ ATK; CÁC THÔN, BẢN ĐẶC BIỆT KHÓ KHĂN ( CT 135)
</t>
    </r>
    <r>
      <rPr>
        <i/>
        <sz val="13"/>
        <rFont val="Times New Roman"/>
        <family val="1"/>
        <charset val="163"/>
      </rPr>
      <t>(Ban hành kèm theo Nghị quyết số         /NQ-HĐND ngày      /     /2020 của HĐND tỉnh)</t>
    </r>
  </si>
  <si>
    <t>Xã Hương Liên (01 thôn)</t>
  </si>
  <si>
    <t>UBND xã Hương Lâm</t>
  </si>
  <si>
    <t>Xã Kỳ Phong (01 thôn)</t>
  </si>
  <si>
    <t>UBND xã Kỳ Phong</t>
  </si>
  <si>
    <t>Xã Kỳ Tây (04 thôn)</t>
  </si>
  <si>
    <t>UBND xã Kỳ Tây</t>
  </si>
  <si>
    <t>Xã Lâm Hợp (02 thôn)</t>
  </si>
  <si>
    <t>UBND xã Lâm Hợp</t>
  </si>
  <si>
    <t>Xã Sơn Tiến (03 thôn)</t>
  </si>
  <si>
    <t>UBND xã Sơn Tiến</t>
  </si>
  <si>
    <t>Phần kinh phí dự phòng chưa phân bổ cho các xã, thôn được công nhận hoàn thành mục tiêu Chương trình 135 giai đoạn 2017-2020 (gồm 03 xã, 02 thôn)</t>
  </si>
  <si>
    <r>
      <t xml:space="preserve">Phụ lục II.03
PHÂN BỔ VỐN SỰ NGHIỆP TỪ NSTW THỰC HIỆN 
CHƯƠNG TRÌNH MỤC TIÊU QUỐC GIA GIẢM NGHÈO BỀN VỮNG NĂM 2020
</t>
    </r>
    <r>
      <rPr>
        <i/>
        <sz val="14"/>
        <color theme="1"/>
        <rFont val="Times New Roman"/>
        <family val="1"/>
      </rPr>
      <t xml:space="preserve">(Ban hành kèm theo Nghị quyết số         /NQ-HĐND ngày      /     /2020 của HĐND tỉnh)
</t>
    </r>
  </si>
  <si>
    <t>Danh mục</t>
  </si>
  <si>
    <t>Kế hoạch vốn năm 2020</t>
  </si>
  <si>
    <t>Đơn vị chủ trì</t>
  </si>
  <si>
    <t>Tổng số</t>
  </si>
  <si>
    <t>Duy tu đường giao thông nông thôn Sơn Hải đi thôn Trung Tân xã Kỳ Khang</t>
  </si>
  <si>
    <t>Duy tu, bão dưỡng đường GTNT tuyến đường trục thôn Phúc Hải đi đến thôn Nam Hải</t>
  </si>
  <si>
    <t>Duy tu, bảo dưỡng kênh mương nội đồng tuyến 1 kênh Đồng Ngà và tuyến 2 kênh Đàn Hai xã Thạch Lạc</t>
  </si>
  <si>
    <t>Duy tu, bảo dưỡng chợ Kỳ Nam</t>
  </si>
  <si>
    <t>Số kinh phí còn lại chưa phân bổ</t>
  </si>
  <si>
    <t>Tiểu dự án 3: Hỗ trợ phát triển sản xuất, đa dạng hóa sinh kế và nhân rộng mô hình giảm nghèo trên địa bàn các xã đặc biệt khó khăn vùng bãi ngang ven biển</t>
  </si>
  <si>
    <t>a</t>
  </si>
  <si>
    <t>Dự án hỗ trợ phát triển sản xuất</t>
  </si>
  <si>
    <t>Sở Nông nghiệp và Phát triển nông thôn</t>
  </si>
  <si>
    <t>Chi Cục Phát triển nông thôn</t>
  </si>
  <si>
    <t>Kỳ khang</t>
  </si>
  <si>
    <t>b</t>
  </si>
  <si>
    <t>Nhân rộng mô hình</t>
  </si>
  <si>
    <t>c</t>
  </si>
  <si>
    <t xml:space="preserve">Số kinh phí còn lại chưa phân bổ </t>
  </si>
  <si>
    <t>Hỗ trợ đào tạo nghề, ngoại ngữ, bồi dưỡng kiến thức cần thiết và chi phí làm thủ tục đi làm việc ở nước ngoài</t>
  </si>
  <si>
    <t>Sở Lao động - Thương binh và Xã hội</t>
  </si>
  <si>
    <t>Nâng cao năng lực cán bộ làm công tác xuất khẩu lao động và tuyên truyền viên cơ sở</t>
  </si>
  <si>
    <t>Hỗ trợ tư vấn, giới thiệu việc làm cho lao động về nước</t>
  </si>
  <si>
    <t>Duy tu đường Ngọc Sơn thôn Ngọc Tỉnh
 xã Sơn Tiến</t>
  </si>
  <si>
    <t>Duy tu, bão dưỡng đường giao thông nông thôn xóm 8 xã Hương Lâm</t>
  </si>
  <si>
    <t>Duy tu, nâng cấp đường giao thông
 nông thôn Đông Xuân (đoạn từ nhà ông thành đến nhà anh Khoa Tuyền)</t>
  </si>
  <si>
    <t>Duy tu đường giao thông nông thôn
 thôn Bắc Xuân (đoạn từ cầu khe Đá Mài đến nhà anh Hồng)</t>
  </si>
  <si>
    <t>Duy tu tuyến đường giao thông nông thôn Nam Phong xã Kỳ Phong</t>
  </si>
  <si>
    <t>Duy tu, sữa chữa đường trục thôn Trường Xuân</t>
  </si>
  <si>
    <t>Sữa chữa đập thủy lợi Mùa Cua thôn Minh Châu</t>
  </si>
  <si>
    <t>Hỗ trợ phát triển sản xuất, đa dạng hóa sinh kế</t>
  </si>
  <si>
    <t>UBND huyện Hương Khê</t>
  </si>
  <si>
    <t>UBND huyện giao 
Phòng chuyên môn thực hiện</t>
  </si>
  <si>
    <t>UBND huyện Hương Sơn</t>
  </si>
  <si>
    <t>UBND huyện Kỳ Anh</t>
  </si>
  <si>
    <t>Xã Kỳ Hợp</t>
  </si>
  <si>
    <t>UBND xã Kỳ Hợp</t>
  </si>
  <si>
    <t>Nhân rộng mô hình giảm nghèo</t>
  </si>
  <si>
    <t>UBND huyện giao
 Phòng chuyên môn thực hiện</t>
  </si>
  <si>
    <t>Tiểu sự án 3: Nâng cao năng lực cho cộng đồng và cán bộ cơ sở các xã đặc biệt khó khăn, xã biên giới, các thôn bản đặc biệt khó khăn</t>
  </si>
  <si>
    <t>Sở Lao động - TB&amp;XH</t>
  </si>
  <si>
    <t>C</t>
  </si>
  <si>
    <t>Hỗ trợ phát triển sản xuất</t>
  </si>
  <si>
    <t>UBND xã Sơn Trà</t>
  </si>
  <si>
    <t>UBND xã Sơn Lễ</t>
  </si>
  <si>
    <t>UBND xã Hương Xuân</t>
  </si>
  <si>
    <t>UBND xã Phúc Đồng</t>
  </si>
  <si>
    <t>Xã Quang Thọ</t>
  </si>
  <si>
    <t>Xã Thọ Điền</t>
  </si>
  <si>
    <t>Xã Ân Phú</t>
  </si>
  <si>
    <t>UBND xã Ân Phú</t>
  </si>
  <si>
    <t>Xã An Dũng</t>
  </si>
  <si>
    <t>UBND xã An Dũng</t>
  </si>
  <si>
    <t>Xã Trường Sơn</t>
  </si>
  <si>
    <t>UBND xã Trường Sơn</t>
  </si>
  <si>
    <t>Xã Phú Lộc</t>
  </si>
  <si>
    <t>UBND xã Phú Lộc</t>
  </si>
  <si>
    <t>UBND xã Mỹ Lộc</t>
  </si>
  <si>
    <t>Xã Kim Song Trường</t>
  </si>
  <si>
    <t>UBND xã Kim Song Trường</t>
  </si>
  <si>
    <t>Xã Cổ Đạm</t>
  </si>
  <si>
    <t>UBND xã Cổ Đạm</t>
  </si>
  <si>
    <t>Xã Kỳ Ninh</t>
  </si>
  <si>
    <t>UBND xã Kỳ Ninh</t>
  </si>
  <si>
    <t>UBND xã Kỳ Thọ</t>
  </si>
  <si>
    <t>UBND xã Kỳ Văn</t>
  </si>
  <si>
    <t>UBND xã Kỳ Lạc</t>
  </si>
  <si>
    <t>UBND xã Kỳ Tân</t>
  </si>
  <si>
    <t>Xã Kỳ Hà</t>
  </si>
  <si>
    <t>UBND xã Kỳ Hà</t>
  </si>
  <si>
    <t>Xã Kỳ Hoa</t>
  </si>
  <si>
    <t>UBND xã Kỳ Hoa</t>
  </si>
  <si>
    <t>UBND xã Cẩm Vịnh</t>
  </si>
  <si>
    <t>UBND xã Cẩm Lạc</t>
  </si>
  <si>
    <t>UBND xã Tân Lâm Hương</t>
  </si>
  <si>
    <t>Xã Lưu Vĩnh Sơn</t>
  </si>
  <si>
    <t>UBND xã Lưu Vĩnh Sơn</t>
  </si>
  <si>
    <t>UBND Huyện Can Lộc</t>
  </si>
  <si>
    <t>Xã Gia Hanh</t>
  </si>
  <si>
    <t>UBND xã Vượng Lộc</t>
  </si>
  <si>
    <t>Xã Thạch Châu</t>
  </si>
  <si>
    <t>UBND xã Thạch Châu</t>
  </si>
  <si>
    <t>UBND xã Phù Lưu</t>
  </si>
  <si>
    <t>UBND xã Xuân Thành</t>
  </si>
  <si>
    <t>Xã Tân Hương</t>
  </si>
  <si>
    <t>UBND xã Tân Hương</t>
  </si>
  <si>
    <t>Xã Đức Lạng</t>
  </si>
  <si>
    <t>UBND xã Đức Lạng</t>
  </si>
  <si>
    <t>Xã Sơn Hàm</t>
  </si>
  <si>
    <t>UBND xã Sơn Hàm</t>
  </si>
  <si>
    <t>Xã Sơn Tây</t>
  </si>
  <si>
    <t>UBND xã Sơn Tây</t>
  </si>
  <si>
    <t>Xã Sơn Lĩnh</t>
  </si>
  <si>
    <t>UBND xã Sơn Lĩnh</t>
  </si>
  <si>
    <t>UBND xã Hương Trà</t>
  </si>
  <si>
    <t>Xã Phúc Trạch</t>
  </si>
  <si>
    <t>Xã Hương Long</t>
  </si>
  <si>
    <t>UBND xã Hương Long</t>
  </si>
  <si>
    <t>Xã Đức Liên</t>
  </si>
  <si>
    <t>TP Hà Tĩnh</t>
  </si>
  <si>
    <t>Xã Thạch Hưng</t>
  </si>
  <si>
    <t>UBND xã Thạch Hưng</t>
  </si>
  <si>
    <t>D</t>
  </si>
  <si>
    <t>Truyền thông về giảm nghèo</t>
  </si>
  <si>
    <t xml:space="preserve">Hỗ trợ sản xuất, biên tập, phát sóng, phát hành, truyền tải, lưu giữ, quảng bá, phục vụ người đọc các sản phẩm báo chí, sản phẩm thông tin có tính chất báo chí, các chương trình phát thanh, truyền hình, xuất bản phẩm và các sản phẩm thông tin khác (tờ rơi, áp-phích, pa-nô, khẩu hiệu, đoạn băng hình (video clip)) </t>
  </si>
  <si>
    <t>Sở Lao động - TB&amp;XH 
chủ trì phối hợp với UBND cấp huyện tổ chức thực hiện</t>
  </si>
  <si>
    <t>Tổ chức các buổi nói chuyện chuyên đề, đối thoại chính sách về giảm nghèo, phổ biến các kinh nghiệm, gương điển hình và các thông tin thiết yếu khác</t>
  </si>
  <si>
    <t>Chi đào tạo, tập huấn, bồi dưỡng kỹ năng
 chuyên môn, nghiệp vụ</t>
  </si>
  <si>
    <t>Giảm nghèo về thông tin</t>
  </si>
  <si>
    <t>Đào tạo, bồi dưỡng kỹ năng chuyên môn, nghiệp vụ cho cán bộ làm công tác thông tin và truyền thông tại cơ sở</t>
  </si>
  <si>
    <t>Sở Thông tin - Truyền thông</t>
  </si>
  <si>
    <t>Tăng cường nội dung thông tin và truyền thông cơ sở</t>
  </si>
  <si>
    <t>Trang bị phương tiện tác nghiệp phục vụ thông tin cơ sở</t>
  </si>
  <si>
    <t>E</t>
  </si>
  <si>
    <t xml:space="preserve"> Dự án 5: Nâng cao năng lực và giám sát, đánh giá thực hiện Chương trình</t>
  </si>
  <si>
    <t>Kinh phí hoạt động cấp tỉnh 70%</t>
  </si>
  <si>
    <t>Đào tạo, bồi dưỡng, tập huấn nâng cao năng lực cho cán bộ làm công tác giảm nghèo các cấp</t>
  </si>
  <si>
    <t>Chi điều tra, rà soát hộ nghèo và cập nhật dữ liệu vào phần mềm quản lý</t>
  </si>
  <si>
    <t>Hoạt động kiểm tra, giám sát, đánh giá chương trình giảm nghèo hàng năm và đột xuất; Chi hội nghị, hội thảo, công tác quản lý, công tác phí, làm thêm giờ, văn phòng phẩm, chi khác…</t>
  </si>
  <si>
    <t>Tổ chức học tập, trao đổi kinh nghiệm trong hoặc ngoài tỉnh</t>
  </si>
  <si>
    <t>Kiểm tra giám sát công tác triển khai thực hiện các dự án phát triển sản xuất, nhân rộng mô hình giảm nghèo</t>
  </si>
  <si>
    <t>Kinh phí hoạt động cấp huyện 30%</t>
  </si>
  <si>
    <t>UBND huyện giao 
Cơ quan thường trực thực hiện</t>
  </si>
  <si>
    <t>TX Kỳ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</si>
</sst>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6" formatCode="&quot;$&quot;#,##0_);[Red]\(&quot;$&quot;#,##0\)"/>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_);_(* \(#,##0\);_(* &quot;-&quot;??_);_(@_)"/>
    <numFmt numFmtId="167" formatCode="00.000"/>
    <numFmt numFmtId="168" formatCode="&quot;?&quot;#,##0;&quot;?&quot;\-#,##0"/>
    <numFmt numFmtId="169" formatCode="_-* #,##0_-;\-* #,##0_-;_-* &quot;-&quot;_-;_-@_-"/>
    <numFmt numFmtId="170" formatCode="_-* #,##0.00_-;\-* #,##0.00_-;_-* &quot;-&quot;??_-;_-@_-"/>
    <numFmt numFmtId="171" formatCode="&quot;$&quot;#,##0;[Red]\-&quot;$&quot;#,##0"/>
    <numFmt numFmtId="172" formatCode="_ &quot;\&quot;* #,##0_ ;_ &quot;\&quot;* \-#,##0_ ;_ &quot;\&quot;* &quot;-&quot;_ ;_ @_ "/>
    <numFmt numFmtId="173" formatCode="&quot;\&quot;#,##0.00;[Red]&quot;\&quot;\-#,##0.00"/>
    <numFmt numFmtId="174" formatCode="_ &quot;\&quot;* #,##0.00_ ;_ &quot;\&quot;* \-#,##0.00_ ;_ &quot;\&quot;* &quot;-&quot;??_ ;_ @_ "/>
    <numFmt numFmtId="175" formatCode="&quot;\&quot;#,##0;[Red]&quot;\&quot;\-#,##0"/>
    <numFmt numFmtId="176" formatCode="_ * #,##0_ ;_ * \-#,##0_ ;_ * &quot;-&quot;_ ;_ @_ "/>
    <numFmt numFmtId="177" formatCode="#,##0\ &quot;F&quot;;[Red]\-#,##0\ &quot;F&quot;"/>
    <numFmt numFmtId="178" formatCode="_ * #,##0.00_ ;_ * \-#,##0.00_ ;_ * &quot;-&quot;??_ ;_ @_ "/>
    <numFmt numFmtId="179" formatCode="#,##0.00\ &quot;F&quot;;\-#,##0.00\ &quot;F&quot;"/>
    <numFmt numFmtId="180" formatCode="0.000"/>
    <numFmt numFmtId="181" formatCode="\$#,##0\ ;\(\$#,##0\)"/>
    <numFmt numFmtId="182" formatCode="_-* #,##0\ _D_M_-;\-* #,##0\ _D_M_-;_-* &quot;-&quot;\ _D_M_-;_-@_-"/>
    <numFmt numFmtId="183" formatCode="_-* #,##0.00\ _D_M_-;\-* #,##0.00\ _D_M_-;_-* &quot;-&quot;??\ _D_M_-;_-@_-"/>
    <numFmt numFmtId="184" formatCode="_-[$€-2]* #,##0.00_-;\-[$€-2]* #,##0.00_-;_-[$€-2]* &quot;-&quot;??_-"/>
    <numFmt numFmtId="185" formatCode="#."/>
    <numFmt numFmtId="186" formatCode="_-&quot;£&quot;* #,##0_-;\-&quot;£&quot;* #,##0_-;_-&quot;£&quot;* &quot;-&quot;_-;_-@_-"/>
    <numFmt numFmtId="187" formatCode="#,##0\ &quot;$&quot;_);[Red]\(#,##0\ &quot;$&quot;\)"/>
    <numFmt numFmtId="188" formatCode="_-* #,##0\ &quot;kr&quot;_-;\-* #,##0\ &quot;kr&quot;_-;_-* &quot;-&quot;\ &quot;kr&quot;_-;_-@_-"/>
    <numFmt numFmtId="189" formatCode="#,##0\ &quot;kr&quot;;\-#,##0\ &quot;kr&quot;"/>
    <numFmt numFmtId="190" formatCode="#,##0.00\ &quot;F&quot;;[Red]\-#,##0.00\ &quot;F&quot;"/>
    <numFmt numFmtId="191" formatCode="_-* #,##0\ &quot;F&quot;_-;\-* #,##0\ &quot;F&quot;_-;_-* &quot;-&quot;\ &quot;F&quot;_-;_-@_-"/>
    <numFmt numFmtId="192" formatCode="0.000\ "/>
    <numFmt numFmtId="193" formatCode="#,##0\ &quot;Lt&quot;;[Red]\-#,##0\ &quot;Lt&quot;"/>
    <numFmt numFmtId="194" formatCode="_-* #,##0\ &quot;DM&quot;_-;\-* #,##0\ &quot;DM&quot;_-;_-* &quot;-&quot;\ &quot;DM&quot;_-;_-@_-"/>
    <numFmt numFmtId="195" formatCode="_-* #,##0.00\ &quot;DM&quot;_-;\-* #,##0.00\ &quot;DM&quot;_-;_-* &quot;-&quot;??\ &quot;DM&quot;_-;_-@_-"/>
    <numFmt numFmtId="196" formatCode="&quot;￥&quot;#,##0;&quot;￥&quot;\-#,##0"/>
    <numFmt numFmtId="197" formatCode="_-&quot;$&quot;* #,##0_-;\-&quot;$&quot;* #,##0_-;_-&quot;$&quot;* &quot;-&quot;_-;_-@_-"/>
    <numFmt numFmtId="198" formatCode="_-&quot;$&quot;* #,##0.00_-;\-&quot;$&quot;* #,##0.00_-;_-&quot;$&quot;* &quot;-&quot;??_-;_-@_-"/>
    <numFmt numFmtId="199" formatCode="_-* #,##0\ _₫_-;\-* #,##0\ _₫_-;_-* &quot;-&quot;??\ _₫_-;_-@_-"/>
  </numFmts>
  <fonts count="144">
    <font>
      <sz val="11"/>
      <color theme="1"/>
      <name val="Calibri"/>
      <family val="2"/>
    </font>
    <font>
      <sz val="11"/>
      <color theme="1"/>
      <name val="Calibri"/>
      <family val="2"/>
      <scheme val="minor"/>
    </font>
    <font>
      <sz val="11"/>
      <color theme="1"/>
      <name val="Calibri"/>
      <family val="2"/>
    </font>
    <font>
      <b/>
      <sz val="13"/>
      <name val="Times New Roman"/>
      <family val="1"/>
    </font>
    <font>
      <sz val="13"/>
      <name val="Times New Roman"/>
      <family val="1"/>
    </font>
    <font>
      <i/>
      <sz val="13"/>
      <color theme="1"/>
      <name val="Times New Roman"/>
      <family val="1"/>
    </font>
    <font>
      <b/>
      <sz val="12"/>
      <name val="Times New Roman"/>
      <family val="1"/>
    </font>
    <font>
      <b/>
      <sz val="10"/>
      <name val="Times New Roman"/>
      <family val="1"/>
    </font>
    <font>
      <sz val="12"/>
      <name val="Times New Roman"/>
      <family val="1"/>
    </font>
    <font>
      <sz val="10"/>
      <name val="Times New Roman"/>
      <family val="1"/>
    </font>
    <font>
      <b/>
      <sz val="13"/>
      <color theme="1"/>
      <name val="Times New Roman"/>
      <family val="1"/>
    </font>
    <font>
      <sz val="13"/>
      <color theme="1"/>
      <name val="Times New Roman"/>
      <family val="1"/>
    </font>
    <font>
      <b/>
      <sz val="12"/>
      <color theme="1"/>
      <name val="Times New Roman"/>
      <family val="1"/>
    </font>
    <font>
      <b/>
      <sz val="11"/>
      <color theme="1"/>
      <name val="Times New Roman"/>
      <family val="1"/>
    </font>
    <font>
      <sz val="12"/>
      <color theme="1"/>
      <name val="Times New Roman"/>
      <family val="1"/>
    </font>
    <font>
      <sz val="10"/>
      <color theme="1"/>
      <name val="Times New Roman"/>
      <family val="1"/>
    </font>
    <font>
      <sz val="11"/>
      <color theme="1"/>
      <name val="Times New Roman"/>
      <family val="1"/>
    </font>
    <font>
      <b/>
      <sz val="10"/>
      <color theme="1"/>
      <name val="Times New Roman"/>
      <family val="1"/>
    </font>
    <font>
      <sz val="11"/>
      <name val="Times New Roman"/>
      <family val="1"/>
    </font>
    <font>
      <b/>
      <i/>
      <sz val="12"/>
      <color theme="1"/>
      <name val="Times New Roman"/>
      <family val="1"/>
    </font>
    <font>
      <i/>
      <sz val="12"/>
      <color theme="1"/>
      <name val="Times New Roman"/>
      <family val="1"/>
    </font>
    <font>
      <sz val="13"/>
      <name val="Calibri"/>
      <family val="2"/>
    </font>
    <font>
      <b/>
      <sz val="13"/>
      <name val="Calibri"/>
      <family val="2"/>
    </font>
    <font>
      <sz val="12"/>
      <name val=".VnTime"/>
      <family val="2"/>
    </font>
    <font>
      <sz val="12"/>
      <name val="돋움체"/>
      <family val="3"/>
      <charset val="129"/>
    </font>
    <font>
      <sz val="11"/>
      <name val="??"/>
      <family val="3"/>
    </font>
    <font>
      <sz val="14"/>
      <name val="??"/>
      <family val="3"/>
    </font>
    <font>
      <sz val="10"/>
      <name val="Arial"/>
      <family val="2"/>
    </font>
    <font>
      <sz val="12"/>
      <name val="????"/>
      <family val="1"/>
      <charset val="136"/>
    </font>
    <font>
      <sz val="12"/>
      <name val="Courier"/>
      <family val="3"/>
    </font>
    <font>
      <sz val="12"/>
      <name val="???"/>
      <family val="1"/>
      <charset val="129"/>
    </font>
    <font>
      <sz val="12"/>
      <name val="|??¢¥¢¬¨Ï"/>
      <family val="1"/>
      <charset val="129"/>
    </font>
    <font>
      <sz val="10"/>
      <name val="Helv"/>
      <family val="2"/>
    </font>
    <font>
      <sz val="10"/>
      <name val="MS Sans Serif"/>
      <family val="2"/>
    </font>
    <font>
      <sz val="11"/>
      <name val="–¾’©"/>
      <family val="1"/>
      <charset val="128"/>
    </font>
    <font>
      <b/>
      <u/>
      <sz val="14"/>
      <color indexed="8"/>
      <name val=".VnBook-AntiquaH"/>
      <family val="2"/>
    </font>
    <font>
      <sz val="11"/>
      <name val=".VnTime"/>
      <family val="2"/>
    </font>
    <font>
      <i/>
      <sz val="12"/>
      <color indexed="8"/>
      <name val=".VnBook-AntiquaH"/>
      <family val="2"/>
    </font>
    <font>
      <sz val="11"/>
      <color indexed="8"/>
      <name val="Calibri"/>
      <family val="2"/>
    </font>
    <font>
      <sz val="13"/>
      <color indexed="8"/>
      <name val="Times New Roman"/>
      <family val="2"/>
    </font>
    <font>
      <b/>
      <sz val="12"/>
      <color indexed="8"/>
      <name val=".VnBook-Antiqua"/>
      <family val="2"/>
    </font>
    <font>
      <i/>
      <sz val="12"/>
      <color indexed="8"/>
      <name val=".VnBook-Antiqua"/>
      <family val="2"/>
    </font>
    <font>
      <sz val="10"/>
      <name val=".VnTime"/>
      <family val="2"/>
    </font>
    <font>
      <sz val="11"/>
      <color indexed="9"/>
      <name val="Calibri"/>
      <family val="2"/>
    </font>
    <font>
      <sz val="13"/>
      <color indexed="9"/>
      <name val="Times New Roman"/>
      <family val="2"/>
    </font>
    <font>
      <sz val="12"/>
      <name val="±¼¸²Ã¼"/>
      <family val="3"/>
      <charset val="129"/>
    </font>
    <font>
      <sz val="12"/>
      <name val="¹UAAA¼"/>
      <family val="3"/>
      <charset val="129"/>
    </font>
    <font>
      <sz val="12"/>
      <name val="¹ÙÅÁÃ¼"/>
      <family val="1"/>
      <charset val="129"/>
    </font>
    <font>
      <sz val="10"/>
      <name val="Arial"/>
      <family val="2"/>
      <charset val="163"/>
    </font>
    <font>
      <sz val="11"/>
      <color indexed="20"/>
      <name val="Calibri"/>
      <family val="2"/>
    </font>
    <font>
      <sz val="12"/>
      <name val="µ¸¿òÃ¼"/>
      <family val="3"/>
      <charset val="129"/>
    </font>
    <font>
      <sz val="11"/>
      <name val="µ¸¿ò"/>
      <charset val="129"/>
    </font>
    <font>
      <sz val="10"/>
      <name val="±¼¸²A¼"/>
      <family val="3"/>
      <charset val="129"/>
    </font>
    <font>
      <b/>
      <sz val="11"/>
      <color indexed="52"/>
      <name val="Calibri"/>
      <family val="2"/>
    </font>
    <font>
      <b/>
      <sz val="10"/>
      <name val="Helv"/>
      <family val="2"/>
    </font>
    <font>
      <b/>
      <sz val="11"/>
      <color indexed="9"/>
      <name val="Calibri"/>
      <family val="2"/>
    </font>
    <font>
      <sz val="12"/>
      <name val="Times New Roman"/>
      <family val="1"/>
      <charset val="163"/>
    </font>
    <font>
      <sz val="10"/>
      <color indexed="8"/>
      <name val=".VnTime"/>
      <family val="2"/>
    </font>
    <font>
      <sz val="11"/>
      <color indexed="8"/>
      <name val="Calibri"/>
      <family val="2"/>
      <charset val="163"/>
    </font>
    <font>
      <sz val="11"/>
      <color indexed="8"/>
      <name val="Times New Roman"/>
      <family val="2"/>
    </font>
    <font>
      <b/>
      <sz val="13"/>
      <color indexed="63"/>
      <name val="Times New Roman"/>
      <family val="2"/>
    </font>
    <font>
      <sz val="13"/>
      <color indexed="62"/>
      <name val="Times New Roman"/>
      <family val="2"/>
    </font>
    <font>
      <b/>
      <sz val="15"/>
      <color indexed="56"/>
      <name val="Times New Roman"/>
      <family val="2"/>
    </font>
    <font>
      <b/>
      <sz val="13"/>
      <color indexed="56"/>
      <name val="Times New Roman"/>
      <family val="2"/>
    </font>
    <font>
      <b/>
      <sz val="11"/>
      <color indexed="56"/>
      <name val="Times New Roman"/>
      <family val="2"/>
    </font>
    <font>
      <i/>
      <sz val="11"/>
      <color indexed="23"/>
      <name val="Calibri"/>
      <family val="2"/>
    </font>
    <font>
      <sz val="11"/>
      <color indexed="17"/>
      <name val="Calibri"/>
      <family val="2"/>
    </font>
    <font>
      <sz val="8"/>
      <name val="Arial"/>
      <family val="2"/>
    </font>
    <font>
      <b/>
      <sz val="12"/>
      <name val="Helv"/>
      <family val="2"/>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4"/>
      <name val=".VnTimeH"/>
      <family val="2"/>
    </font>
    <font>
      <u/>
      <sz val="12"/>
      <color indexed="12"/>
      <name val="Times New Roman"/>
      <family val="1"/>
    </font>
    <font>
      <sz val="11"/>
      <color indexed="62"/>
      <name val="Calibri"/>
      <family val="2"/>
    </font>
    <font>
      <b/>
      <sz val="13"/>
      <color indexed="9"/>
      <name val="Times New Roman"/>
      <family val="2"/>
    </font>
    <font>
      <sz val="12"/>
      <name val="Arial"/>
      <family val="2"/>
    </font>
    <font>
      <sz val="11"/>
      <color indexed="52"/>
      <name val="Calibri"/>
      <family val="2"/>
    </font>
    <font>
      <sz val="10"/>
      <name val="Helv"/>
    </font>
    <font>
      <b/>
      <sz val="11"/>
      <name val="Helv"/>
      <family val="2"/>
    </font>
    <font>
      <sz val="10"/>
      <name val=".VnArial"/>
      <family val="2"/>
    </font>
    <font>
      <sz val="11"/>
      <color indexed="60"/>
      <name val="Calibri"/>
      <family val="2"/>
    </font>
    <font>
      <sz val="11"/>
      <color theme="1"/>
      <name val="Arial"/>
      <family val="2"/>
    </font>
    <font>
      <sz val="11"/>
      <color theme="1"/>
      <name val="Calibri"/>
      <family val="2"/>
      <charset val="163"/>
      <scheme val="minor"/>
    </font>
    <font>
      <sz val="11"/>
      <color indexed="8"/>
      <name val="Arial"/>
      <family val="2"/>
    </font>
    <font>
      <sz val="14"/>
      <name val="Times New Roman"/>
      <family val="1"/>
    </font>
    <font>
      <sz val="14"/>
      <color theme="1"/>
      <name val="Times New Roman"/>
      <family val="2"/>
    </font>
    <font>
      <sz val="14"/>
      <name val=".VnTime"/>
      <family val="2"/>
    </font>
    <font>
      <sz val="10"/>
      <color theme="1"/>
      <name val=".VnTime"/>
      <family val="2"/>
    </font>
    <font>
      <sz val="13"/>
      <color indexed="52"/>
      <name val="Times New Roman"/>
      <family val="2"/>
    </font>
    <font>
      <sz val="13"/>
      <name val=".VnTime"/>
      <family val="2"/>
    </font>
    <font>
      <b/>
      <sz val="11"/>
      <color indexed="63"/>
      <name val="Calibri"/>
      <family val="2"/>
    </font>
    <font>
      <b/>
      <sz val="18"/>
      <color indexed="56"/>
      <name val="Cambria"/>
      <family val="2"/>
    </font>
    <font>
      <b/>
      <sz val="13"/>
      <color indexed="52"/>
      <name val="Times New Roman"/>
      <family val="2"/>
    </font>
    <font>
      <b/>
      <sz val="13"/>
      <color indexed="8"/>
      <name val="Times New Roman"/>
      <family val="2"/>
    </font>
    <font>
      <sz val="13"/>
      <color indexed="17"/>
      <name val="Times New Roman"/>
      <family val="2"/>
    </font>
    <font>
      <b/>
      <sz val="11"/>
      <color indexed="8"/>
      <name val="Calibri"/>
      <family val="2"/>
    </font>
    <font>
      <sz val="13"/>
      <color indexed="60"/>
      <name val="Times New Roman"/>
      <family val="2"/>
    </font>
    <font>
      <sz val="10"/>
      <name val=".VnAvant"/>
      <family val="2"/>
    </font>
    <font>
      <sz val="13"/>
      <color indexed="10"/>
      <name val="Times New Roman"/>
      <family val="2"/>
    </font>
    <font>
      <i/>
      <sz val="13"/>
      <color indexed="23"/>
      <name val="Times New Roman"/>
      <family val="2"/>
    </font>
    <font>
      <sz val="11"/>
      <color indexed="10"/>
      <name val="Calibri"/>
      <family val="2"/>
    </font>
    <font>
      <sz val="13"/>
      <color indexed="20"/>
      <name val="Times New Roman"/>
      <family val="2"/>
    </font>
    <font>
      <sz val="14"/>
      <name val=".VnArial"/>
      <family val="2"/>
    </font>
    <font>
      <sz val="10"/>
      <name val=" "/>
      <family val="1"/>
      <charset val="136"/>
    </font>
    <font>
      <sz val="14"/>
      <name val="뼻뮝"/>
      <family val="3"/>
    </font>
    <font>
      <sz val="12"/>
      <name val="바탕체"/>
      <family val="3"/>
    </font>
    <font>
      <sz val="12"/>
      <name val="뼻뮝"/>
      <family val="3"/>
    </font>
    <font>
      <sz val="10"/>
      <name val="명조"/>
      <family val="3"/>
      <charset val="129"/>
    </font>
    <font>
      <sz val="12"/>
      <name val="바탕체"/>
      <family val="1"/>
      <charset val="129"/>
    </font>
    <font>
      <sz val="11"/>
      <name val="돋움"/>
      <family val="3"/>
    </font>
    <font>
      <sz val="10"/>
      <name val="굴림체"/>
      <family val="3"/>
    </font>
    <font>
      <sz val="9"/>
      <name val="Arial"/>
      <family val="2"/>
    </font>
    <font>
      <sz val="10"/>
      <name val="ＭＳ Ｐ明朝"/>
      <family val="1"/>
      <charset val="128"/>
    </font>
    <font>
      <b/>
      <sz val="11"/>
      <name val="Times New Roman"/>
      <family val="1"/>
    </font>
    <font>
      <i/>
      <sz val="12"/>
      <name val="Times New Roman"/>
      <family val="1"/>
    </font>
    <font>
      <sz val="12"/>
      <name val="Calibri"/>
      <family val="2"/>
    </font>
    <font>
      <i/>
      <sz val="11"/>
      <name val="Times New Roman"/>
      <family val="1"/>
    </font>
    <font>
      <b/>
      <i/>
      <sz val="11"/>
      <name val="Times New Roman"/>
      <family val="1"/>
    </font>
    <font>
      <sz val="11"/>
      <color theme="1"/>
      <name val="Times New Roman"/>
      <family val="1"/>
      <charset val="163"/>
    </font>
    <font>
      <b/>
      <sz val="11"/>
      <color theme="1"/>
      <name val="Calibri Light"/>
      <family val="1"/>
      <charset val="163"/>
      <scheme val="major"/>
    </font>
    <font>
      <b/>
      <sz val="11"/>
      <color theme="1"/>
      <name val="Calibri"/>
      <family val="2"/>
    </font>
    <font>
      <sz val="11"/>
      <color theme="1"/>
      <name val="Calibri Light"/>
      <family val="1"/>
      <charset val="163"/>
      <scheme val="major"/>
    </font>
    <font>
      <i/>
      <sz val="10"/>
      <color theme="1"/>
      <name val="Times New Roman"/>
      <family val="1"/>
    </font>
    <font>
      <i/>
      <sz val="12"/>
      <color rgb="FFFF0000"/>
      <name val="Times New Roman"/>
      <family val="1"/>
    </font>
    <font>
      <i/>
      <sz val="13"/>
      <name val="Times New Roman"/>
      <family val="1"/>
    </font>
    <font>
      <sz val="13"/>
      <name val="Times New Roman"/>
      <family val="1"/>
      <charset val="163"/>
    </font>
    <font>
      <i/>
      <sz val="13"/>
      <name val="Times New Roman"/>
      <family val="1"/>
      <charset val="163"/>
    </font>
    <font>
      <b/>
      <sz val="13"/>
      <name val="Times New Roman"/>
      <family val="1"/>
      <charset val="163"/>
    </font>
    <font>
      <b/>
      <i/>
      <sz val="13"/>
      <color theme="1"/>
      <name val="Times New Roman"/>
      <family val="1"/>
      <charset val="163"/>
    </font>
    <font>
      <b/>
      <sz val="10"/>
      <color theme="1"/>
      <name val="Times New Roman"/>
      <family val="1"/>
      <charset val="163"/>
    </font>
    <font>
      <b/>
      <i/>
      <sz val="10"/>
      <name val="Times New Roman"/>
      <family val="1"/>
    </font>
    <font>
      <b/>
      <i/>
      <sz val="10"/>
      <color theme="1"/>
      <name val="Times New Roman"/>
      <family val="1"/>
    </font>
    <font>
      <b/>
      <sz val="12"/>
      <color theme="1"/>
      <name val="Times New Roman"/>
      <family val="1"/>
      <charset val="163"/>
    </font>
    <font>
      <i/>
      <sz val="13"/>
      <color theme="1"/>
      <name val="Times New Roman"/>
      <family val="1"/>
      <charset val="163"/>
    </font>
    <font>
      <b/>
      <i/>
      <sz val="10"/>
      <color theme="1"/>
      <name val="Times New Roman"/>
      <family val="1"/>
      <charset val="163"/>
    </font>
    <font>
      <b/>
      <sz val="14"/>
      <color theme="1"/>
      <name val="Times New Roman"/>
      <family val="1"/>
    </font>
    <font>
      <i/>
      <sz val="14"/>
      <color theme="1"/>
      <name val="Times New Roman"/>
      <family val="1"/>
    </font>
    <font>
      <sz val="14"/>
      <color theme="1"/>
      <name val="Times New Roman"/>
      <family val="1"/>
      <charset val="163"/>
    </font>
    <font>
      <b/>
      <i/>
      <sz val="13"/>
      <color theme="1"/>
      <name val="Times New Roman"/>
      <family val="1"/>
    </font>
    <font>
      <b/>
      <sz val="13"/>
      <color theme="1"/>
      <name val="Times New Roman"/>
      <family val="1"/>
      <charset val="163"/>
    </font>
  </fonts>
  <fills count="2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uble">
        <color indexed="52"/>
      </bottom>
      <diagonal/>
    </border>
    <border>
      <left/>
      <right/>
      <top/>
      <bottom style="medium">
        <color indexed="64"/>
      </bottom>
      <diagonal/>
    </border>
    <border>
      <left/>
      <right/>
      <top style="thin">
        <color indexed="62"/>
      </top>
      <bottom style="double">
        <color indexed="62"/>
      </bottom>
      <diagonal/>
    </border>
    <border>
      <left/>
      <right/>
      <top style="double">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428">
    <xf numFmtId="0" fontId="0" fillId="0" borderId="0"/>
    <xf numFmtId="43" fontId="2" fillId="0" borderId="0" applyFont="0" applyFill="0" applyBorder="0" applyAlignment="0" applyProtection="0"/>
    <xf numFmtId="43" fontId="2" fillId="0" borderId="0" applyFont="0" applyFill="0" applyBorder="0" applyAlignment="0" applyProtection="0"/>
    <xf numFmtId="0" fontId="23" fillId="0" borderId="0" applyNumberFormat="0" applyFill="0" applyBorder="0" applyAlignment="0" applyProtection="0"/>
    <xf numFmtId="3" fontId="24" fillId="0" borderId="1"/>
    <xf numFmtId="167" fontId="25" fillId="0" borderId="0" applyFont="0" applyFill="0" applyBorder="0" applyAlignment="0" applyProtection="0"/>
    <xf numFmtId="0" fontId="26"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0" fontId="27" fillId="0" borderId="0" applyNumberFormat="0" applyFill="0" applyBorder="0" applyAlignment="0" applyProtection="0"/>
    <xf numFmtId="40" fontId="26" fillId="0" borderId="0" applyFont="0" applyFill="0" applyBorder="0" applyAlignment="0" applyProtection="0"/>
    <xf numFmtId="38" fontId="26"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71" fontId="29" fillId="0" borderId="0" applyFont="0" applyFill="0" applyBorder="0" applyAlignment="0" applyProtection="0"/>
    <xf numFmtId="0" fontId="30"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31" fillId="0" borderId="0"/>
    <xf numFmtId="0" fontId="27" fillId="0" borderId="0" applyNumberFormat="0" applyFill="0" applyBorder="0" applyAlignment="0" applyProtection="0"/>
    <xf numFmtId="0" fontId="32" fillId="0" borderId="0"/>
    <xf numFmtId="0" fontId="33" fillId="0" borderId="0"/>
    <xf numFmtId="0" fontId="27" fillId="0" borderId="0"/>
    <xf numFmtId="0" fontId="34" fillId="0" borderId="0"/>
    <xf numFmtId="0" fontId="27" fillId="0" borderId="0"/>
    <xf numFmtId="3" fontId="24" fillId="0" borderId="1"/>
    <xf numFmtId="3" fontId="24" fillId="0" borderId="1"/>
    <xf numFmtId="0" fontId="35" fillId="3" borderId="0"/>
    <xf numFmtId="0" fontId="36" fillId="3" borderId="0"/>
    <xf numFmtId="0" fontId="36" fillId="3" borderId="0"/>
    <xf numFmtId="0" fontId="36" fillId="3" borderId="0"/>
    <xf numFmtId="0" fontId="36" fillId="3" borderId="0"/>
    <xf numFmtId="0" fontId="35" fillId="3" borderId="0"/>
    <xf numFmtId="0" fontId="37" fillId="3" borderId="0"/>
    <xf numFmtId="0" fontId="36" fillId="3" borderId="0"/>
    <xf numFmtId="0" fontId="36" fillId="3" borderId="0"/>
    <xf numFmtId="0" fontId="36" fillId="3" borderId="0"/>
    <xf numFmtId="0" fontId="36" fillId="3" borderId="0"/>
    <xf numFmtId="0" fontId="37" fillId="3" borderId="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40" fillId="3" borderId="0"/>
    <xf numFmtId="0" fontId="36" fillId="3" borderId="0"/>
    <xf numFmtId="0" fontId="36" fillId="3" borderId="0"/>
    <xf numFmtId="0" fontId="36" fillId="3" borderId="0"/>
    <xf numFmtId="0" fontId="36" fillId="3" borderId="0"/>
    <xf numFmtId="0" fontId="40" fillId="3" borderId="0"/>
    <xf numFmtId="0" fontId="41"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41" fillId="0" borderId="0">
      <alignment wrapText="1"/>
    </xf>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42" fillId="0" borderId="0"/>
    <xf numFmtId="0" fontId="43" fillId="14"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4" fillId="14"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21" borderId="0" applyNumberFormat="0" applyBorder="0" applyAlignment="0" applyProtection="0"/>
    <xf numFmtId="172" fontId="45" fillId="0" borderId="0" applyFont="0" applyFill="0" applyBorder="0" applyAlignment="0" applyProtection="0"/>
    <xf numFmtId="0" fontId="46" fillId="0" borderId="0" applyFont="0" applyFill="0" applyBorder="0" applyAlignment="0" applyProtection="0"/>
    <xf numFmtId="173" fontId="47" fillId="0" borderId="0" applyFont="0" applyFill="0" applyBorder="0" applyAlignment="0" applyProtection="0"/>
    <xf numFmtId="174" fontId="45" fillId="0" borderId="0" applyFont="0" applyFill="0" applyBorder="0" applyAlignment="0" applyProtection="0"/>
    <xf numFmtId="0" fontId="46" fillId="0" borderId="0" applyFont="0" applyFill="0" applyBorder="0" applyAlignment="0" applyProtection="0"/>
    <xf numFmtId="175" fontId="47" fillId="0" borderId="0" applyFont="0" applyFill="0" applyBorder="0" applyAlignment="0" applyProtection="0"/>
    <xf numFmtId="176" fontId="45" fillId="0" borderId="0" applyFont="0" applyFill="0" applyBorder="0" applyAlignment="0" applyProtection="0"/>
    <xf numFmtId="0" fontId="46" fillId="0" borderId="0" applyFont="0" applyFill="0" applyBorder="0" applyAlignment="0" applyProtection="0"/>
    <xf numFmtId="177" fontId="48" fillId="0" borderId="0" applyFont="0" applyFill="0" applyBorder="0" applyAlignment="0" applyProtection="0"/>
    <xf numFmtId="178" fontId="45" fillId="0" borderId="0" applyFont="0" applyFill="0" applyBorder="0" applyAlignment="0" applyProtection="0"/>
    <xf numFmtId="0" fontId="46" fillId="0" borderId="0" applyFont="0" applyFill="0" applyBorder="0" applyAlignment="0" applyProtection="0"/>
    <xf numFmtId="179" fontId="48" fillId="0" borderId="0" applyFont="0" applyFill="0" applyBorder="0" applyAlignment="0" applyProtection="0"/>
    <xf numFmtId="0" fontId="49" fillId="5" borderId="0" applyNumberFormat="0" applyBorder="0" applyAlignment="0" applyProtection="0"/>
    <xf numFmtId="0" fontId="46" fillId="0" borderId="0"/>
    <xf numFmtId="0" fontId="50" fillId="0" borderId="0"/>
    <xf numFmtId="0" fontId="46" fillId="0" borderId="0"/>
    <xf numFmtId="0" fontId="51" fillId="0" borderId="0"/>
    <xf numFmtId="0" fontId="52" fillId="0" borderId="0"/>
    <xf numFmtId="180" fontId="48" fillId="0" borderId="0" applyFill="0" applyBorder="0" applyAlignment="0"/>
    <xf numFmtId="180" fontId="27" fillId="0" borderId="0" applyFill="0" applyBorder="0" applyAlignment="0"/>
    <xf numFmtId="180" fontId="48" fillId="0" borderId="0" applyFill="0" applyBorder="0" applyAlignment="0"/>
    <xf numFmtId="0" fontId="53" fillId="22" borderId="13" applyNumberFormat="0" applyAlignment="0" applyProtection="0"/>
    <xf numFmtId="0" fontId="54" fillId="0" borderId="0"/>
    <xf numFmtId="0" fontId="55" fillId="23" borderId="14" applyNumberFormat="0" applyAlignment="0" applyProtection="0"/>
    <xf numFmtId="41" fontId="23" fillId="0" borderId="0" applyFont="0" applyFill="0" applyBorder="0" applyAlignment="0" applyProtection="0"/>
    <xf numFmtId="41" fontId="23" fillId="0" borderId="0" applyFont="0" applyFill="0" applyBorder="0" applyAlignment="0" applyProtection="0"/>
    <xf numFmtId="164" fontId="8" fillId="0" borderId="0" applyFont="0" applyFill="0" applyBorder="0" applyAlignment="0" applyProtection="0"/>
    <xf numFmtId="41" fontId="42" fillId="0" borderId="0" applyFont="0" applyFill="0" applyBorder="0" applyAlignment="0" applyProtection="0"/>
    <xf numFmtId="164" fontId="56"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0" fontId="38" fillId="0" borderId="0" applyFont="0" applyFill="0" applyBorder="0" applyAlignment="0" applyProtection="0"/>
    <xf numFmtId="43" fontId="27"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5" fontId="8"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0" fontId="38" fillId="0" borderId="0" applyFont="0" applyFill="0" applyBorder="0" applyAlignment="0" applyProtection="0"/>
    <xf numFmtId="43" fontId="3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2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65"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8" fillId="0" borderId="0" applyFont="0" applyFill="0" applyBorder="0" applyAlignment="0" applyProtection="0"/>
    <xf numFmtId="43" fontId="38" fillId="0" borderId="0" applyFont="0" applyFill="0" applyBorder="0" applyAlignment="0" applyProtection="0"/>
    <xf numFmtId="0" fontId="38" fillId="0" borderId="0" applyFont="0" applyFill="0" applyBorder="0" applyAlignment="0" applyProtection="0"/>
    <xf numFmtId="0" fontId="5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43" fontId="38"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3" fontId="27" fillId="0" borderId="0" applyFont="0" applyFill="0" applyBorder="0" applyAlignment="0" applyProtection="0"/>
    <xf numFmtId="44" fontId="27" fillId="0" borderId="0" applyFont="0" applyFill="0" applyBorder="0" applyAlignment="0" applyProtection="0"/>
    <xf numFmtId="181" fontId="27" fillId="0" borderId="0" applyFont="0" applyFill="0" applyBorder="0" applyAlignment="0" applyProtection="0"/>
    <xf numFmtId="0" fontId="27" fillId="0" borderId="0" applyFont="0" applyFill="0" applyBorder="0" applyAlignment="0" applyProtection="0"/>
    <xf numFmtId="0" fontId="60" fillId="22" borderId="15" applyNumberFormat="0" applyAlignment="0" applyProtection="0"/>
    <xf numFmtId="0" fontId="61" fillId="9" borderId="13" applyNumberFormat="0" applyAlignment="0" applyProtection="0"/>
    <xf numFmtId="0" fontId="62" fillId="0" borderId="16" applyNumberFormat="0" applyFill="0" applyAlignment="0" applyProtection="0"/>
    <xf numFmtId="0" fontId="63" fillId="0" borderId="17" applyNumberFormat="0" applyFill="0" applyAlignment="0" applyProtection="0"/>
    <xf numFmtId="0" fontId="64" fillId="0" borderId="18" applyNumberFormat="0" applyFill="0" applyAlignment="0" applyProtection="0"/>
    <xf numFmtId="0" fontId="64" fillId="0" borderId="0" applyNumberFormat="0" applyFill="0" applyBorder="0" applyAlignment="0" applyProtection="0"/>
    <xf numFmtId="182" fontId="27" fillId="0" borderId="0" applyFont="0" applyFill="0" applyBorder="0" applyAlignment="0" applyProtection="0"/>
    <xf numFmtId="183" fontId="27" fillId="0" borderId="0" applyFont="0" applyFill="0" applyBorder="0" applyAlignment="0" applyProtection="0"/>
    <xf numFmtId="184" fontId="23" fillId="0" borderId="0" applyFont="0" applyFill="0" applyBorder="0" applyAlignment="0" applyProtection="0"/>
    <xf numFmtId="0" fontId="65" fillId="0" borderId="0" applyNumberFormat="0" applyFill="0" applyBorder="0" applyAlignment="0" applyProtection="0"/>
    <xf numFmtId="2" fontId="27" fillId="0" borderId="0" applyFont="0" applyFill="0" applyBorder="0" applyAlignment="0" applyProtection="0"/>
    <xf numFmtId="0" fontId="27" fillId="24" borderId="19" applyNumberFormat="0" applyFont="0" applyAlignment="0" applyProtection="0"/>
    <xf numFmtId="0" fontId="66" fillId="6" borderId="0" applyNumberFormat="0" applyBorder="0" applyAlignment="0" applyProtection="0"/>
    <xf numFmtId="38" fontId="67" fillId="3" borderId="0" applyNumberFormat="0" applyBorder="0" applyAlignment="0" applyProtection="0"/>
    <xf numFmtId="38" fontId="67" fillId="3" borderId="0" applyNumberFormat="0" applyBorder="0" applyAlignment="0" applyProtection="0"/>
    <xf numFmtId="0" fontId="68" fillId="0" borderId="0">
      <alignment horizontal="left"/>
    </xf>
    <xf numFmtId="0" fontId="69" fillId="0" borderId="20" applyNumberFormat="0" applyAlignment="0" applyProtection="0">
      <alignment horizontal="left" vertical="center"/>
    </xf>
    <xf numFmtId="0" fontId="69" fillId="0" borderId="11">
      <alignment horizontal="left" vertical="center"/>
    </xf>
    <xf numFmtId="0" fontId="70" fillId="0" borderId="0" applyNumberFormat="0" applyFill="0" applyBorder="0" applyAlignment="0" applyProtection="0"/>
    <xf numFmtId="0" fontId="71" fillId="0" borderId="16" applyNumberFormat="0" applyFill="0" applyAlignment="0" applyProtection="0"/>
    <xf numFmtId="0" fontId="69" fillId="0" borderId="0" applyNumberFormat="0" applyFill="0" applyBorder="0" applyAlignment="0" applyProtection="0"/>
    <xf numFmtId="0" fontId="72" fillId="0" borderId="17" applyNumberFormat="0" applyFill="0" applyAlignment="0" applyProtection="0"/>
    <xf numFmtId="0" fontId="73" fillId="0" borderId="18" applyNumberFormat="0" applyFill="0" applyAlignment="0" applyProtection="0"/>
    <xf numFmtId="0" fontId="73" fillId="0" borderId="0" applyNumberFormat="0" applyFill="0" applyBorder="0" applyAlignment="0" applyProtection="0"/>
    <xf numFmtId="185" fontId="74" fillId="0" borderId="0">
      <protection locked="0"/>
    </xf>
    <xf numFmtId="185" fontId="74" fillId="0" borderId="0">
      <protection locked="0"/>
    </xf>
    <xf numFmtId="49" fontId="75" fillId="0" borderId="1">
      <alignment vertical="center"/>
    </xf>
    <xf numFmtId="0" fontId="76" fillId="0" borderId="0" applyNumberFormat="0" applyFill="0" applyBorder="0" applyAlignment="0" applyProtection="0">
      <alignment vertical="top"/>
      <protection locked="0"/>
    </xf>
    <xf numFmtId="10" fontId="67" fillId="25" borderId="1" applyNumberFormat="0" applyBorder="0" applyAlignment="0" applyProtection="0"/>
    <xf numFmtId="10" fontId="67" fillId="25" borderId="1" applyNumberFormat="0" applyBorder="0" applyAlignment="0" applyProtection="0"/>
    <xf numFmtId="0" fontId="77" fillId="9" borderId="13" applyNumberFormat="0" applyAlignment="0" applyProtection="0"/>
    <xf numFmtId="0" fontId="78" fillId="23" borderId="14" applyNumberFormat="0" applyAlignment="0" applyProtection="0"/>
    <xf numFmtId="0" fontId="27" fillId="0" borderId="0"/>
    <xf numFmtId="0" fontId="38" fillId="0" borderId="0"/>
    <xf numFmtId="0" fontId="79" fillId="0" borderId="0"/>
    <xf numFmtId="0" fontId="27" fillId="0" borderId="0"/>
    <xf numFmtId="0" fontId="38" fillId="0" borderId="0"/>
    <xf numFmtId="0" fontId="80" fillId="0" borderId="21" applyNumberFormat="0" applyFill="0" applyAlignment="0" applyProtection="0"/>
    <xf numFmtId="38" fontId="33" fillId="0" borderId="0" applyFont="0" applyFill="0" applyBorder="0" applyAlignment="0" applyProtection="0"/>
    <xf numFmtId="4" fontId="81" fillId="0" borderId="0" applyFont="0" applyFill="0" applyBorder="0" applyAlignment="0" applyProtection="0"/>
    <xf numFmtId="38" fontId="33" fillId="0" borderId="0" applyFont="0" applyFill="0" applyBorder="0" applyAlignment="0" applyProtection="0"/>
    <xf numFmtId="40" fontId="33" fillId="0" borderId="0" applyFont="0" applyFill="0" applyBorder="0" applyAlignment="0" applyProtection="0"/>
    <xf numFmtId="0" fontId="82" fillId="0" borderId="22"/>
    <xf numFmtId="186" fontId="48" fillId="0" borderId="2"/>
    <xf numFmtId="186" fontId="27" fillId="0" borderId="2"/>
    <xf numFmtId="186" fontId="48" fillId="0" borderId="2"/>
    <xf numFmtId="187" fontId="33" fillId="0" borderId="0" applyFont="0" applyFill="0" applyBorder="0" applyAlignment="0" applyProtection="0"/>
    <xf numFmtId="188" fontId="83" fillId="0" borderId="0" applyFont="0" applyFill="0" applyBorder="0" applyAlignment="0" applyProtection="0"/>
    <xf numFmtId="0" fontId="79" fillId="0" borderId="0" applyNumberFormat="0" applyFont="0" applyFill="0" applyAlignment="0"/>
    <xf numFmtId="0" fontId="84" fillId="26"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21" borderId="0" applyNumberFormat="0" applyBorder="0" applyAlignment="0" applyProtection="0"/>
    <xf numFmtId="189" fontId="48" fillId="0" borderId="0"/>
    <xf numFmtId="189" fontId="27" fillId="0" borderId="0"/>
    <xf numFmtId="189" fontId="48" fillId="0" borderId="0"/>
    <xf numFmtId="0" fontId="85" fillId="0" borderId="0"/>
    <xf numFmtId="0" fontId="85" fillId="0" borderId="0"/>
    <xf numFmtId="0" fontId="86" fillId="0" borderId="0"/>
    <xf numFmtId="0" fontId="85" fillId="0" borderId="0"/>
    <xf numFmtId="0" fontId="85" fillId="0" borderId="0"/>
    <xf numFmtId="0" fontId="8" fillId="0" borderId="0"/>
    <xf numFmtId="0" fontId="42" fillId="0" borderId="0"/>
    <xf numFmtId="0" fontId="48" fillId="0" borderId="0"/>
    <xf numFmtId="0" fontId="48" fillId="0" borderId="0"/>
    <xf numFmtId="0" fontId="48" fillId="0" borderId="0"/>
    <xf numFmtId="0" fontId="48" fillId="0" borderId="0"/>
    <xf numFmtId="0" fontId="8" fillId="0" borderId="0"/>
    <xf numFmtId="0" fontId="8" fillId="0" borderId="0"/>
    <xf numFmtId="0" fontId="27" fillId="0" borderId="0"/>
    <xf numFmtId="0" fontId="27" fillId="0" borderId="0"/>
    <xf numFmtId="3" fontId="9" fillId="0" borderId="0">
      <alignment vertical="center" wrapText="1"/>
    </xf>
    <xf numFmtId="0" fontId="38" fillId="0" borderId="0"/>
    <xf numFmtId="0" fontId="38" fillId="0" borderId="0"/>
    <xf numFmtId="0" fontId="38" fillId="0" borderId="0"/>
    <xf numFmtId="0" fontId="87" fillId="0" borderId="0"/>
    <xf numFmtId="0" fontId="23" fillId="0" borderId="0"/>
    <xf numFmtId="0" fontId="38" fillId="0" borderId="0"/>
    <xf numFmtId="0" fontId="23" fillId="0" borderId="0"/>
    <xf numFmtId="0" fontId="38" fillId="0" borderId="0"/>
    <xf numFmtId="0" fontId="27" fillId="0" borderId="0"/>
    <xf numFmtId="0" fontId="27" fillId="0" borderId="0"/>
    <xf numFmtId="0" fontId="2" fillId="0" borderId="0"/>
    <xf numFmtId="0" fontId="38" fillId="0" borderId="0"/>
    <xf numFmtId="0" fontId="42" fillId="0" borderId="0"/>
    <xf numFmtId="0" fontId="42" fillId="0" borderId="0"/>
    <xf numFmtId="0" fontId="42" fillId="0" borderId="0"/>
    <xf numFmtId="0" fontId="42" fillId="0" borderId="0"/>
    <xf numFmtId="0" fontId="88" fillId="0" borderId="0"/>
    <xf numFmtId="0" fontId="88" fillId="0" borderId="0"/>
    <xf numFmtId="0" fontId="89" fillId="0" borderId="0"/>
    <xf numFmtId="0" fontId="88" fillId="0" borderId="0"/>
    <xf numFmtId="0" fontId="88" fillId="0" borderId="0"/>
    <xf numFmtId="0" fontId="88" fillId="0" borderId="0"/>
    <xf numFmtId="0" fontId="89" fillId="0" borderId="0"/>
    <xf numFmtId="0" fontId="1" fillId="0" borderId="0"/>
    <xf numFmtId="0" fontId="1" fillId="0" borderId="0"/>
    <xf numFmtId="0" fontId="1" fillId="0" borderId="0"/>
    <xf numFmtId="0" fontId="38" fillId="0" borderId="0"/>
    <xf numFmtId="0" fontId="1" fillId="0" borderId="0"/>
    <xf numFmtId="0" fontId="1" fillId="0" borderId="0"/>
    <xf numFmtId="0" fontId="1" fillId="0" borderId="0"/>
    <xf numFmtId="0" fontId="1" fillId="0" borderId="0"/>
    <xf numFmtId="0" fontId="1" fillId="0" borderId="0"/>
    <xf numFmtId="0" fontId="42" fillId="0" borderId="0"/>
    <xf numFmtId="0" fontId="8" fillId="0" borderId="0"/>
    <xf numFmtId="0" fontId="90" fillId="0" borderId="0" applyProtection="0"/>
    <xf numFmtId="0" fontId="56" fillId="0" borderId="0"/>
    <xf numFmtId="0" fontId="2" fillId="0" borderId="0"/>
    <xf numFmtId="0" fontId="1" fillId="0" borderId="0"/>
    <xf numFmtId="0" fontId="1" fillId="0" borderId="0"/>
    <xf numFmtId="0" fontId="38" fillId="0" borderId="0"/>
    <xf numFmtId="0" fontId="2" fillId="0" borderId="0"/>
    <xf numFmtId="0" fontId="1" fillId="0" borderId="0"/>
    <xf numFmtId="0" fontId="1"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91" fillId="0" borderId="0"/>
    <xf numFmtId="0" fontId="23" fillId="0" borderId="0"/>
    <xf numFmtId="0" fontId="23" fillId="0" borderId="0"/>
    <xf numFmtId="0" fontId="48" fillId="0" borderId="0"/>
    <xf numFmtId="0" fontId="48" fillId="0" borderId="0"/>
    <xf numFmtId="0" fontId="91" fillId="0" borderId="0"/>
    <xf numFmtId="0" fontId="57" fillId="0" borderId="0"/>
    <xf numFmtId="0" fontId="89" fillId="0" borderId="0"/>
    <xf numFmtId="0" fontId="27" fillId="0" borderId="0"/>
    <xf numFmtId="0" fontId="88" fillId="0" borderId="0"/>
    <xf numFmtId="0" fontId="36" fillId="0" borderId="0"/>
    <xf numFmtId="0" fontId="36" fillId="0" borderId="0"/>
    <xf numFmtId="0" fontId="85" fillId="0" borderId="0"/>
    <xf numFmtId="0" fontId="85" fillId="0" borderId="0"/>
    <xf numFmtId="0" fontId="85" fillId="0" borderId="0"/>
    <xf numFmtId="0" fontId="85" fillId="0" borderId="0"/>
    <xf numFmtId="0" fontId="85" fillId="0" borderId="0"/>
    <xf numFmtId="0" fontId="38" fillId="0" borderId="0"/>
    <xf numFmtId="0" fontId="38" fillId="0" borderId="0"/>
    <xf numFmtId="0" fontId="85" fillId="0" borderId="0"/>
    <xf numFmtId="0" fontId="27" fillId="0" borderId="0"/>
    <xf numFmtId="0" fontId="23" fillId="0" borderId="0"/>
    <xf numFmtId="0" fontId="81" fillId="27" borderId="0"/>
    <xf numFmtId="0" fontId="38" fillId="24" borderId="19" applyNumberFormat="0" applyFont="0" applyAlignment="0" applyProtection="0"/>
    <xf numFmtId="0" fontId="92" fillId="0" borderId="21" applyNumberFormat="0" applyFill="0" applyAlignment="0" applyProtection="0"/>
    <xf numFmtId="170" fontId="34" fillId="0" borderId="0" applyFont="0" applyFill="0" applyBorder="0" applyAlignment="0" applyProtection="0"/>
    <xf numFmtId="169" fontId="34" fillId="0" borderId="0" applyFont="0" applyFill="0" applyBorder="0" applyAlignment="0" applyProtection="0"/>
    <xf numFmtId="0" fontId="93" fillId="0" borderId="0" applyNumberFormat="0" applyFill="0" applyBorder="0" applyAlignment="0" applyProtection="0"/>
    <xf numFmtId="0" fontId="23" fillId="0" borderId="0" applyNumberFormat="0" applyFill="0" applyBorder="0" applyAlignment="0" applyProtection="0"/>
    <xf numFmtId="0" fontId="27" fillId="0" borderId="0" applyFont="0" applyFill="0" applyBorder="0" applyAlignment="0" applyProtection="0"/>
    <xf numFmtId="0" fontId="9" fillId="0" borderId="0"/>
    <xf numFmtId="0" fontId="94" fillId="22" borderId="15" applyNumberFormat="0" applyAlignment="0" applyProtection="0"/>
    <xf numFmtId="10" fontId="48" fillId="0" borderId="0" applyFont="0" applyFill="0" applyBorder="0" applyAlignment="0" applyProtection="0"/>
    <xf numFmtId="10" fontId="27" fillId="0" borderId="0" applyFont="0" applyFill="0" applyBorder="0" applyAlignment="0" applyProtection="0"/>
    <xf numFmtId="10" fontId="48"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8" fillId="0" borderId="0" applyFont="0" applyFill="0" applyBorder="0" applyAlignment="0" applyProtection="0"/>
    <xf numFmtId="0" fontId="23" fillId="0" borderId="0" applyNumberFormat="0" applyFill="0" applyBorder="0" applyAlignment="0" applyProtection="0"/>
    <xf numFmtId="0" fontId="23" fillId="0" borderId="7">
      <alignment horizontal="center"/>
    </xf>
    <xf numFmtId="0" fontId="42" fillId="0" borderId="0" applyNumberFormat="0" applyFill="0" applyBorder="0" applyAlignment="0" applyProtection="0"/>
    <xf numFmtId="0" fontId="82" fillId="0" borderId="0"/>
    <xf numFmtId="190" fontId="93" fillId="0" borderId="10">
      <alignment horizontal="right" vertical="center"/>
    </xf>
    <xf numFmtId="191" fontId="93" fillId="0" borderId="10">
      <alignment horizontal="center"/>
    </xf>
    <xf numFmtId="0" fontId="93" fillId="0" borderId="0" applyNumberFormat="0" applyFill="0" applyBorder="0" applyAlignment="0" applyProtection="0"/>
    <xf numFmtId="0" fontId="27" fillId="0" borderId="0" applyNumberFormat="0" applyFill="0" applyBorder="0" applyAlignment="0" applyProtection="0"/>
    <xf numFmtId="0" fontId="95" fillId="0" borderId="0" applyNumberFormat="0" applyFill="0" applyBorder="0" applyAlignment="0" applyProtection="0"/>
    <xf numFmtId="0" fontId="96" fillId="22" borderId="13" applyNumberFormat="0" applyAlignment="0" applyProtection="0"/>
    <xf numFmtId="0" fontId="95" fillId="0" borderId="0" applyNumberFormat="0" applyFill="0" applyBorder="0" applyAlignment="0" applyProtection="0"/>
    <xf numFmtId="0" fontId="97" fillId="0" borderId="23" applyNumberFormat="0" applyFill="0" applyAlignment="0" applyProtection="0"/>
    <xf numFmtId="0" fontId="98" fillId="6" borderId="0" applyNumberFormat="0" applyBorder="0" applyAlignment="0" applyProtection="0"/>
    <xf numFmtId="0" fontId="27" fillId="0" borderId="24" applyNumberFormat="0" applyFont="0" applyFill="0" applyAlignment="0" applyProtection="0"/>
    <xf numFmtId="0" fontId="99" fillId="0" borderId="23" applyNumberFormat="0" applyFill="0" applyAlignment="0" applyProtection="0"/>
    <xf numFmtId="0" fontId="100" fillId="26" borderId="0" applyNumberFormat="0" applyBorder="0" applyAlignment="0" applyProtection="0"/>
    <xf numFmtId="192" fontId="101" fillId="0" borderId="0" applyFont="0" applyFill="0" applyBorder="0" applyAlignment="0" applyProtection="0"/>
    <xf numFmtId="193" fontId="83" fillId="0" borderId="0" applyFon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177" fontId="93" fillId="0" borderId="0"/>
    <xf numFmtId="179" fontId="93" fillId="0" borderId="1"/>
    <xf numFmtId="194" fontId="27" fillId="0" borderId="0" applyFont="0" applyFill="0" applyBorder="0" applyAlignment="0" applyProtection="0"/>
    <xf numFmtId="195" fontId="27" fillId="0" borderId="0" applyFont="0" applyFill="0" applyBorder="0" applyAlignment="0" applyProtection="0"/>
    <xf numFmtId="0" fontId="104" fillId="0" borderId="0" applyNumberFormat="0" applyFill="0" applyBorder="0" applyAlignment="0" applyProtection="0"/>
    <xf numFmtId="0" fontId="105" fillId="5" borderId="0" applyNumberFormat="0" applyBorder="0" applyAlignment="0" applyProtection="0"/>
    <xf numFmtId="0" fontId="106" fillId="0" borderId="0" applyNumberFormat="0" applyFill="0" applyBorder="0" applyAlignment="0" applyProtection="0"/>
    <xf numFmtId="0" fontId="107" fillId="0" borderId="0" applyFont="0" applyFill="0" applyBorder="0" applyAlignment="0" applyProtection="0"/>
    <xf numFmtId="0" fontId="107" fillId="0" borderId="0" applyFont="0" applyFill="0" applyBorder="0" applyAlignment="0" applyProtection="0"/>
    <xf numFmtId="0" fontId="8" fillId="0" borderId="0">
      <alignment vertical="center"/>
    </xf>
    <xf numFmtId="40" fontId="108" fillId="0" borderId="0" applyFont="0" applyFill="0" applyBorder="0" applyAlignment="0" applyProtection="0"/>
    <xf numFmtId="38" fontId="108" fillId="0" borderId="0" applyFont="0" applyFill="0" applyBorder="0" applyAlignment="0" applyProtection="0"/>
    <xf numFmtId="0" fontId="108" fillId="0" borderId="0" applyFont="0" applyFill="0" applyBorder="0" applyAlignment="0" applyProtection="0"/>
    <xf numFmtId="0" fontId="108" fillId="0" borderId="0" applyFont="0" applyFill="0" applyBorder="0" applyAlignment="0" applyProtection="0"/>
    <xf numFmtId="9" fontId="109" fillId="0" borderId="0" applyFont="0" applyFill="0" applyBorder="0" applyAlignment="0" applyProtection="0"/>
    <xf numFmtId="0" fontId="110" fillId="0" borderId="0"/>
    <xf numFmtId="0" fontId="111" fillId="0" borderId="25"/>
    <xf numFmtId="0" fontId="112" fillId="0" borderId="0" applyFont="0" applyFill="0" applyBorder="0" applyAlignment="0" applyProtection="0"/>
    <xf numFmtId="0" fontId="112" fillId="0" borderId="0" applyFont="0" applyFill="0" applyBorder="0" applyAlignment="0" applyProtection="0"/>
    <xf numFmtId="196" fontId="113" fillId="0" borderId="0" applyFont="0" applyFill="0" applyBorder="0" applyAlignment="0" applyProtection="0"/>
    <xf numFmtId="167" fontId="113" fillId="0" borderId="0" applyFont="0" applyFill="0" applyBorder="0" applyAlignment="0" applyProtection="0"/>
    <xf numFmtId="0" fontId="114" fillId="0" borderId="0"/>
    <xf numFmtId="0" fontId="79" fillId="0" borderId="0"/>
    <xf numFmtId="169" fontId="115" fillId="0" borderId="0" applyFont="0" applyFill="0" applyBorder="0" applyAlignment="0" applyProtection="0"/>
    <xf numFmtId="170" fontId="115" fillId="0" borderId="0" applyFont="0" applyFill="0" applyBorder="0" applyAlignment="0" applyProtection="0"/>
    <xf numFmtId="164" fontId="27" fillId="0" borderId="0" applyFont="0" applyFill="0" applyBorder="0" applyAlignment="0" applyProtection="0"/>
    <xf numFmtId="0" fontId="116" fillId="0" borderId="0"/>
    <xf numFmtId="197" fontId="115" fillId="0" borderId="0" applyFont="0" applyFill="0" applyBorder="0" applyAlignment="0" applyProtection="0"/>
    <xf numFmtId="6" fontId="29" fillId="0" borderId="0" applyFont="0" applyFill="0" applyBorder="0" applyAlignment="0" applyProtection="0"/>
    <xf numFmtId="198" fontId="115" fillId="0" borderId="0" applyFont="0" applyFill="0" applyBorder="0" applyAlignment="0" applyProtection="0"/>
    <xf numFmtId="170" fontId="33" fillId="0" borderId="0" applyNumberFormat="0" applyFont="0" applyFill="0" applyBorder="0" applyAlignment="0" applyProtection="0"/>
    <xf numFmtId="41" fontId="2" fillId="0" borderId="0" applyFont="0" applyFill="0" applyBorder="0" applyAlignment="0" applyProtection="0"/>
    <xf numFmtId="43" fontId="1" fillId="0" borderId="0" applyFont="0" applyFill="0" applyBorder="0" applyAlignment="0" applyProtection="0"/>
    <xf numFmtId="0" fontId="1" fillId="0" borderId="0"/>
    <xf numFmtId="0" fontId="27" fillId="0" borderId="0"/>
  </cellStyleXfs>
  <cellXfs count="632">
    <xf numFmtId="0" fontId="0" fillId="0" borderId="0" xfId="0"/>
    <xf numFmtId="3" fontId="4" fillId="0" borderId="0" xfId="0" applyNumberFormat="1" applyFont="1" applyAlignment="1">
      <alignment horizontal="center" vertical="center"/>
    </xf>
    <xf numFmtId="3" fontId="4" fillId="0" borderId="0" xfId="0" applyNumberFormat="1" applyFont="1" applyAlignment="1">
      <alignment horizontal="justify" vertical="center"/>
    </xf>
    <xf numFmtId="3" fontId="5" fillId="0" borderId="0" xfId="0" applyNumberFormat="1" applyFont="1" applyAlignment="1">
      <alignment horizontal="justify" vertical="center"/>
    </xf>
    <xf numFmtId="3" fontId="4" fillId="0" borderId="0" xfId="0" applyNumberFormat="1" applyFont="1" applyAlignment="1">
      <alignment horizontal="righ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xf>
    <xf numFmtId="3" fontId="6" fillId="0" borderId="2"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horizontal="justify" vertical="center"/>
    </xf>
    <xf numFmtId="3" fontId="8" fillId="0" borderId="3"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Alignment="1">
      <alignment horizontal="justify" vertical="center"/>
    </xf>
    <xf numFmtId="3" fontId="6" fillId="0" borderId="3" xfId="0" applyNumberFormat="1" applyFont="1" applyBorder="1" applyAlignment="1">
      <alignment horizontal="center" vertical="center"/>
    </xf>
    <xf numFmtId="3" fontId="6" fillId="0" borderId="3" xfId="0" applyNumberFormat="1" applyFont="1" applyBorder="1" applyAlignment="1">
      <alignment horizontal="justify" vertical="center" wrapText="1"/>
    </xf>
    <xf numFmtId="3" fontId="8" fillId="0" borderId="3" xfId="0" applyNumberFormat="1" applyFont="1" applyBorder="1" applyAlignment="1">
      <alignment horizontal="justify" vertical="center" wrapText="1"/>
    </xf>
    <xf numFmtId="3" fontId="9" fillId="0" borderId="3" xfId="0" applyNumberFormat="1" applyFont="1" applyBorder="1" applyAlignment="1">
      <alignment vertical="center" wrapText="1"/>
    </xf>
    <xf numFmtId="3" fontId="8" fillId="0" borderId="0" xfId="0" applyNumberFormat="1" applyFont="1" applyAlignment="1">
      <alignment horizontal="right" vertical="center"/>
    </xf>
    <xf numFmtId="3" fontId="11" fillId="0" borderId="0" xfId="0" applyNumberFormat="1" applyFont="1" applyAlignment="1">
      <alignment vertical="center"/>
    </xf>
    <xf numFmtId="3" fontId="11" fillId="0" borderId="0" xfId="0" applyNumberFormat="1" applyFont="1" applyAlignment="1">
      <alignment horizontal="center" vertical="center"/>
    </xf>
    <xf numFmtId="3" fontId="11" fillId="0" borderId="0" xfId="0" applyNumberFormat="1" applyFont="1" applyAlignment="1">
      <alignment horizontal="justify" vertical="center" wrapText="1"/>
    </xf>
    <xf numFmtId="3" fontId="11" fillId="0" borderId="0" xfId="0" applyNumberFormat="1" applyFont="1" applyAlignment="1">
      <alignment horizontal="center" vertical="center" wrapText="1"/>
    </xf>
    <xf numFmtId="3" fontId="10" fillId="0" borderId="1" xfId="0" applyNumberFormat="1" applyFont="1" applyBorder="1" applyAlignment="1">
      <alignment horizontal="center" vertical="center" wrapText="1"/>
    </xf>
    <xf numFmtId="3" fontId="11" fillId="0" borderId="0" xfId="0" applyNumberFormat="1" applyFont="1" applyAlignment="1">
      <alignment vertical="center" wrapText="1"/>
    </xf>
    <xf numFmtId="3" fontId="12" fillId="0" borderId="2" xfId="0" applyNumberFormat="1" applyFont="1" applyBorder="1" applyAlignment="1">
      <alignment horizontal="center" vertical="center"/>
    </xf>
    <xf numFmtId="3" fontId="12" fillId="0" borderId="2" xfId="0" applyNumberFormat="1" applyFont="1" applyBorder="1" applyAlignment="1">
      <alignment horizontal="justify" vertical="center" wrapText="1"/>
    </xf>
    <xf numFmtId="3" fontId="12" fillId="0" borderId="2" xfId="0" applyNumberFormat="1" applyFont="1" applyBorder="1" applyAlignment="1">
      <alignment vertical="center"/>
    </xf>
    <xf numFmtId="3" fontId="13" fillId="0" borderId="2" xfId="0" applyNumberFormat="1" applyFont="1" applyBorder="1" applyAlignment="1">
      <alignment horizontal="justify" vertical="center" wrapText="1"/>
    </xf>
    <xf numFmtId="3" fontId="13" fillId="0" borderId="0" xfId="0" applyNumberFormat="1" applyFont="1" applyAlignment="1">
      <alignment vertical="center"/>
    </xf>
    <xf numFmtId="3" fontId="14" fillId="0" borderId="3" xfId="0" applyNumberFormat="1" applyFont="1" applyBorder="1" applyAlignment="1">
      <alignment horizontal="center" vertical="center"/>
    </xf>
    <xf numFmtId="3" fontId="14" fillId="0" borderId="3" xfId="0" applyNumberFormat="1" applyFont="1" applyBorder="1" applyAlignment="1">
      <alignment horizontal="justify" vertical="center" wrapText="1"/>
    </xf>
    <xf numFmtId="3" fontId="14" fillId="0" borderId="3" xfId="0" applyNumberFormat="1" applyFont="1" applyBorder="1" applyAlignment="1">
      <alignment vertical="center"/>
    </xf>
    <xf numFmtId="3" fontId="16" fillId="0" borderId="0" xfId="0" applyNumberFormat="1" applyFont="1" applyAlignment="1">
      <alignment vertical="center"/>
    </xf>
    <xf numFmtId="3" fontId="12" fillId="0" borderId="3" xfId="0" applyNumberFormat="1" applyFont="1" applyBorder="1" applyAlignment="1">
      <alignment horizontal="center" vertical="center"/>
    </xf>
    <xf numFmtId="3" fontId="12" fillId="0" borderId="3" xfId="0" applyNumberFormat="1" applyFont="1" applyBorder="1" applyAlignment="1">
      <alignment horizontal="justify" vertical="center" wrapText="1"/>
    </xf>
    <xf numFmtId="3" fontId="12" fillId="0" borderId="3" xfId="0" applyNumberFormat="1" applyFont="1" applyBorder="1" applyAlignment="1">
      <alignment vertical="center"/>
    </xf>
    <xf numFmtId="3" fontId="17" fillId="0" borderId="3" xfId="0" applyNumberFormat="1" applyFont="1" applyBorder="1" applyAlignment="1">
      <alignment horizontal="justify" vertical="center" wrapText="1"/>
    </xf>
    <xf numFmtId="3" fontId="18" fillId="0" borderId="0" xfId="0" applyNumberFormat="1" applyFont="1" applyAlignment="1">
      <alignment vertical="center"/>
    </xf>
    <xf numFmtId="3" fontId="14" fillId="0" borderId="4" xfId="0" applyNumberFormat="1" applyFont="1" applyBorder="1" applyAlignment="1">
      <alignment horizontal="center" vertical="center"/>
    </xf>
    <xf numFmtId="3" fontId="14" fillId="0" borderId="4" xfId="0" applyNumberFormat="1" applyFont="1" applyBorder="1" applyAlignment="1">
      <alignment horizontal="justify" vertical="center" wrapText="1"/>
    </xf>
    <xf numFmtId="3" fontId="12" fillId="0" borderId="1" xfId="0" applyNumberFormat="1" applyFont="1" applyBorder="1" applyAlignment="1">
      <alignment horizontal="center" vertical="center"/>
    </xf>
    <xf numFmtId="3" fontId="12" fillId="0" borderId="1" xfId="0" applyNumberFormat="1" applyFont="1" applyBorder="1" applyAlignment="1">
      <alignment horizontal="center" vertical="center" wrapText="1"/>
    </xf>
    <xf numFmtId="3" fontId="12" fillId="0" borderId="1" xfId="0" applyNumberFormat="1" applyFont="1" applyBorder="1" applyAlignment="1">
      <alignment vertical="center"/>
    </xf>
    <xf numFmtId="3" fontId="16" fillId="0" borderId="1" xfId="0" applyNumberFormat="1" applyFont="1" applyBorder="1" applyAlignment="1">
      <alignment horizontal="justify" vertical="center" wrapText="1"/>
    </xf>
    <xf numFmtId="3" fontId="16" fillId="0" borderId="0" xfId="0" applyNumberFormat="1" applyFont="1" applyAlignment="1">
      <alignment horizontal="center" vertical="center"/>
    </xf>
    <xf numFmtId="3" fontId="16" fillId="0" borderId="0" xfId="0" applyNumberFormat="1" applyFont="1" applyAlignment="1">
      <alignment horizontal="justify" vertical="center" wrapText="1"/>
    </xf>
    <xf numFmtId="3" fontId="16" fillId="0" borderId="0" xfId="0" applyNumberFormat="1" applyFont="1" applyAlignment="1">
      <alignment horizontal="justify" vertical="center"/>
    </xf>
    <xf numFmtId="3" fontId="14" fillId="0" borderId="0" xfId="0" applyNumberFormat="1" applyFont="1" applyAlignment="1">
      <alignment horizontal="justify" vertical="center" wrapText="1"/>
    </xf>
    <xf numFmtId="3" fontId="14" fillId="0" borderId="0" xfId="0" applyNumberFormat="1" applyFont="1" applyAlignment="1">
      <alignment vertical="center"/>
    </xf>
    <xf numFmtId="3" fontId="14" fillId="0" borderId="0" xfId="0" applyNumberFormat="1" applyFont="1" applyAlignment="1">
      <alignment horizontal="center" vertical="center"/>
    </xf>
    <xf numFmtId="3" fontId="12" fillId="0" borderId="2" xfId="0" applyNumberFormat="1" applyFont="1" applyBorder="1" applyAlignment="1">
      <alignment vertical="center" wrapText="1"/>
    </xf>
    <xf numFmtId="3" fontId="12" fillId="0" borderId="0" xfId="0" applyNumberFormat="1" applyFont="1" applyAlignment="1">
      <alignment vertical="center"/>
    </xf>
    <xf numFmtId="3" fontId="14" fillId="0" borderId="3" xfId="0" applyNumberFormat="1" applyFont="1" applyBorder="1" applyAlignment="1">
      <alignment vertical="center" wrapText="1"/>
    </xf>
    <xf numFmtId="3" fontId="12" fillId="0" borderId="3" xfId="0" applyNumberFormat="1" applyFont="1" applyBorder="1" applyAlignment="1">
      <alignment vertical="center" wrapText="1"/>
    </xf>
    <xf numFmtId="3" fontId="12" fillId="0" borderId="4" xfId="0" applyNumberFormat="1" applyFont="1" applyBorder="1" applyAlignment="1">
      <alignment horizontal="center" vertical="center"/>
    </xf>
    <xf numFmtId="3" fontId="12" fillId="0" borderId="4" xfId="0" applyNumberFormat="1" applyFont="1" applyBorder="1" applyAlignment="1">
      <alignment horizontal="justify" vertical="center" wrapText="1"/>
    </xf>
    <xf numFmtId="3" fontId="15" fillId="0" borderId="4" xfId="0" applyNumberFormat="1" applyFont="1" applyBorder="1" applyAlignment="1">
      <alignment vertical="center" wrapText="1"/>
    </xf>
    <xf numFmtId="3" fontId="14" fillId="0" borderId="1" xfId="0" applyNumberFormat="1" applyFont="1" applyBorder="1" applyAlignment="1">
      <alignment vertical="center" wrapText="1"/>
    </xf>
    <xf numFmtId="3" fontId="14" fillId="0" borderId="0" xfId="0" applyNumberFormat="1" applyFont="1" applyAlignment="1">
      <alignment vertical="center" wrapText="1"/>
    </xf>
    <xf numFmtId="3" fontId="4" fillId="0" borderId="0" xfId="0" applyNumberFormat="1" applyFont="1" applyAlignment="1">
      <alignment vertical="center"/>
    </xf>
    <xf numFmtId="3" fontId="5" fillId="0" borderId="0" xfId="0" applyNumberFormat="1" applyFont="1" applyAlignment="1">
      <alignment vertical="center" wrapText="1"/>
    </xf>
    <xf numFmtId="3" fontId="4" fillId="0" borderId="0" xfId="0" applyNumberFormat="1" applyFont="1" applyAlignment="1">
      <alignment horizontal="justify" vertical="center" wrapText="1"/>
    </xf>
    <xf numFmtId="3" fontId="4" fillId="0" borderId="0" xfId="0" applyNumberFormat="1" applyFont="1" applyAlignment="1">
      <alignment horizontal="center" vertical="center" wrapText="1"/>
    </xf>
    <xf numFmtId="3" fontId="4" fillId="0" borderId="0" xfId="0" applyNumberFormat="1" applyFont="1" applyAlignment="1">
      <alignment vertical="center" wrapText="1"/>
    </xf>
    <xf numFmtId="3" fontId="6" fillId="0" borderId="2" xfId="0" applyNumberFormat="1" applyFont="1" applyBorder="1" applyAlignment="1">
      <alignment horizontal="justify" vertical="center" wrapText="1"/>
    </xf>
    <xf numFmtId="3" fontId="6" fillId="0" borderId="2" xfId="0" applyNumberFormat="1" applyFont="1" applyBorder="1" applyAlignment="1">
      <alignment vertical="center"/>
    </xf>
    <xf numFmtId="3" fontId="9" fillId="0" borderId="2" xfId="0" applyNumberFormat="1" applyFont="1" applyBorder="1" applyAlignment="1">
      <alignment horizontal="justify" vertical="center" wrapText="1"/>
    </xf>
    <xf numFmtId="3" fontId="8" fillId="0" borderId="0" xfId="0" applyNumberFormat="1" applyFont="1" applyAlignment="1">
      <alignment vertical="center" wrapText="1"/>
    </xf>
    <xf numFmtId="3" fontId="6" fillId="0" borderId="3" xfId="0" applyNumberFormat="1" applyFont="1" applyBorder="1" applyAlignment="1">
      <alignment vertical="center"/>
    </xf>
    <xf numFmtId="3" fontId="8" fillId="0" borderId="3" xfId="0" applyNumberFormat="1" applyFont="1" applyBorder="1" applyAlignment="1">
      <alignment vertical="center"/>
    </xf>
    <xf numFmtId="3" fontId="8" fillId="0" borderId="0" xfId="0" applyNumberFormat="1" applyFont="1" applyAlignment="1">
      <alignment vertical="center"/>
    </xf>
    <xf numFmtId="3" fontId="6" fillId="0" borderId="0" xfId="0" applyNumberFormat="1" applyFont="1" applyAlignment="1">
      <alignment vertical="center"/>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left" vertical="center" wrapText="1"/>
    </xf>
    <xf numFmtId="3" fontId="6" fillId="0" borderId="3" xfId="0" applyNumberFormat="1" applyFont="1" applyBorder="1" applyAlignment="1">
      <alignment horizontal="right" vertical="center" wrapText="1"/>
    </xf>
    <xf numFmtId="3" fontId="8" fillId="0" borderId="4" xfId="0" applyNumberFormat="1" applyFont="1" applyBorder="1" applyAlignment="1">
      <alignment horizontal="center" vertical="center"/>
    </xf>
    <xf numFmtId="3" fontId="8" fillId="0" borderId="4" xfId="0" applyNumberFormat="1" applyFont="1" applyBorder="1" applyAlignment="1">
      <alignment horizontal="justify" vertical="center" wrapText="1"/>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6" fillId="0" borderId="1" xfId="0" applyNumberFormat="1" applyFont="1" applyBorder="1" applyAlignment="1">
      <alignment vertical="center"/>
    </xf>
    <xf numFmtId="3" fontId="9" fillId="0" borderId="1" xfId="0" applyNumberFormat="1" applyFont="1" applyBorder="1" applyAlignment="1">
      <alignment horizontal="justify" vertical="center" wrapText="1"/>
    </xf>
    <xf numFmtId="3" fontId="8" fillId="0" borderId="0" xfId="0" applyNumberFormat="1" applyFont="1" applyAlignment="1">
      <alignment horizontal="justify" vertical="center" wrapText="1"/>
    </xf>
    <xf numFmtId="3" fontId="7" fillId="0" borderId="3" xfId="0" applyNumberFormat="1" applyFont="1" applyBorder="1" applyAlignment="1">
      <alignment horizontal="justify" vertical="center" wrapText="1"/>
    </xf>
    <xf numFmtId="3" fontId="6" fillId="0" borderId="1" xfId="0" applyNumberFormat="1" applyFont="1" applyBorder="1" applyAlignment="1">
      <alignment horizontal="justify" vertical="center" wrapText="1"/>
    </xf>
    <xf numFmtId="3" fontId="12" fillId="0" borderId="5" xfId="0" applyNumberFormat="1" applyFont="1" applyBorder="1" applyAlignment="1">
      <alignment horizontal="center" vertical="center" wrapText="1"/>
    </xf>
    <xf numFmtId="3" fontId="12" fillId="0" borderId="5" xfId="0" applyNumberFormat="1" applyFont="1" applyBorder="1" applyAlignment="1">
      <alignment vertical="center" wrapText="1"/>
    </xf>
    <xf numFmtId="3" fontId="12" fillId="0" borderId="5" xfId="1" applyNumberFormat="1" applyFont="1" applyBorder="1" applyAlignment="1">
      <alignment horizontal="right" vertical="center" wrapText="1"/>
    </xf>
    <xf numFmtId="3" fontId="14" fillId="0" borderId="3" xfId="0" applyNumberFormat="1" applyFont="1" applyBorder="1" applyAlignment="1">
      <alignment horizontal="center" vertical="center" wrapText="1"/>
    </xf>
    <xf numFmtId="3" fontId="14" fillId="0" borderId="3" xfId="1" applyNumberFormat="1" applyFont="1" applyBorder="1" applyAlignment="1">
      <alignment horizontal="right" vertical="center" wrapText="1"/>
    </xf>
    <xf numFmtId="3" fontId="12" fillId="0" borderId="3" xfId="0" applyNumberFormat="1" applyFont="1" applyBorder="1" applyAlignment="1">
      <alignment horizontal="center" vertical="center" wrapText="1"/>
    </xf>
    <xf numFmtId="3" fontId="12" fillId="0" borderId="3" xfId="1" applyNumberFormat="1" applyFont="1" applyBorder="1" applyAlignment="1">
      <alignment horizontal="right" vertical="center" wrapText="1"/>
    </xf>
    <xf numFmtId="3" fontId="14" fillId="0" borderId="4" xfId="0" applyNumberFormat="1" applyFont="1" applyBorder="1" applyAlignment="1">
      <alignment horizontal="center" vertical="center" wrapText="1"/>
    </xf>
    <xf numFmtId="3" fontId="14" fillId="0" borderId="4" xfId="0" applyNumberFormat="1" applyFont="1" applyBorder="1" applyAlignment="1">
      <alignment vertical="center" wrapText="1"/>
    </xf>
    <xf numFmtId="3" fontId="12" fillId="0" borderId="1" xfId="0" applyNumberFormat="1" applyFont="1" applyBorder="1" applyAlignment="1">
      <alignment vertical="center" wrapText="1"/>
    </xf>
    <xf numFmtId="3" fontId="17" fillId="0" borderId="1" xfId="0" applyNumberFormat="1" applyFont="1" applyBorder="1" applyAlignment="1">
      <alignment horizontal="justify" vertical="center" wrapText="1"/>
    </xf>
    <xf numFmtId="3" fontId="12" fillId="0" borderId="0" xfId="0" applyNumberFormat="1" applyFont="1" applyAlignment="1">
      <alignment vertical="center" wrapText="1"/>
    </xf>
    <xf numFmtId="3" fontId="14" fillId="0" borderId="0" xfId="0" applyNumberFormat="1" applyFont="1" applyAlignment="1">
      <alignment horizontal="center" vertical="center" wrapText="1"/>
    </xf>
    <xf numFmtId="3" fontId="15" fillId="0" borderId="0" xfId="0" applyNumberFormat="1" applyFont="1" applyAlignment="1">
      <alignment horizontal="justify" vertical="center" wrapText="1"/>
    </xf>
    <xf numFmtId="3" fontId="11" fillId="0" borderId="0" xfId="0" applyNumberFormat="1" applyFont="1" applyAlignment="1">
      <alignment horizontal="justify" vertical="center"/>
    </xf>
    <xf numFmtId="3" fontId="10" fillId="0" borderId="1" xfId="0" applyNumberFormat="1" applyFont="1" applyBorder="1" applyAlignment="1">
      <alignment horizontal="center" vertical="center"/>
    </xf>
    <xf numFmtId="3" fontId="12" fillId="0" borderId="2" xfId="0" applyNumberFormat="1" applyFont="1" applyBorder="1" applyAlignment="1">
      <alignment horizontal="center" vertical="center" wrapText="1"/>
    </xf>
    <xf numFmtId="3" fontId="12" fillId="0" borderId="2" xfId="0" applyNumberFormat="1" applyFont="1" applyBorder="1" applyAlignment="1">
      <alignment horizontal="left" vertical="center"/>
    </xf>
    <xf numFmtId="3" fontId="12" fillId="0" borderId="2" xfId="0" applyNumberFormat="1" applyFont="1" applyBorder="1" applyAlignment="1">
      <alignment horizontal="right" vertical="center" wrapText="1"/>
    </xf>
    <xf numFmtId="3" fontId="16" fillId="0" borderId="0" xfId="0" applyNumberFormat="1" applyFont="1" applyAlignment="1">
      <alignment horizontal="center" vertical="center" wrapText="1"/>
    </xf>
    <xf numFmtId="3" fontId="8" fillId="0" borderId="3" xfId="0" applyNumberFormat="1" applyFont="1" applyBorder="1" applyAlignment="1">
      <alignment horizontal="center" vertical="center" wrapText="1"/>
    </xf>
    <xf numFmtId="3" fontId="8" fillId="0" borderId="3" xfId="0" applyNumberFormat="1" applyFont="1" applyBorder="1" applyAlignment="1">
      <alignment vertical="center" wrapText="1"/>
    </xf>
    <xf numFmtId="3" fontId="12" fillId="0" borderId="1" xfId="0" applyNumberFormat="1" applyFont="1" applyBorder="1" applyAlignment="1">
      <alignment horizontal="right" vertical="center" wrapText="1"/>
    </xf>
    <xf numFmtId="3" fontId="12" fillId="0" borderId="1" xfId="0" applyNumberFormat="1" applyFont="1" applyBorder="1" applyAlignment="1">
      <alignment horizontal="justify" vertical="center" wrapText="1"/>
    </xf>
    <xf numFmtId="3" fontId="14" fillId="0" borderId="0" xfId="0" applyNumberFormat="1" applyFont="1" applyAlignment="1">
      <alignment horizontal="justify" vertical="center"/>
    </xf>
    <xf numFmtId="3" fontId="12" fillId="0" borderId="5" xfId="0" applyNumberFormat="1" applyFont="1" applyBorder="1" applyAlignment="1">
      <alignment horizontal="center" vertical="center"/>
    </xf>
    <xf numFmtId="3" fontId="12" fillId="0" borderId="2" xfId="0" applyNumberFormat="1" applyFont="1" applyBorder="1" applyAlignment="1">
      <alignment horizontal="justify" vertical="center"/>
    </xf>
    <xf numFmtId="3" fontId="12" fillId="0" borderId="3" xfId="0" applyNumberFormat="1" applyFont="1" applyBorder="1" applyAlignment="1">
      <alignment horizontal="justify" vertical="center"/>
    </xf>
    <xf numFmtId="3" fontId="14" fillId="0" borderId="4" xfId="0" applyNumberFormat="1" applyFont="1" applyBorder="1" applyAlignment="1">
      <alignment vertical="center"/>
    </xf>
    <xf numFmtId="3" fontId="12" fillId="0" borderId="1" xfId="0" applyNumberFormat="1" applyFont="1" applyBorder="1" applyAlignment="1">
      <alignment horizontal="justify" vertical="center"/>
    </xf>
    <xf numFmtId="0" fontId="11" fillId="0" borderId="0" xfId="0" applyFont="1" applyAlignment="1">
      <alignment vertical="center"/>
    </xf>
    <xf numFmtId="0" fontId="13" fillId="0" borderId="2" xfId="0" applyFont="1" applyBorder="1" applyAlignment="1">
      <alignment horizontal="center" vertical="center"/>
    </xf>
    <xf numFmtId="0" fontId="13" fillId="0" borderId="2" xfId="0" applyFont="1" applyBorder="1" applyAlignment="1">
      <alignment vertical="center"/>
    </xf>
    <xf numFmtId="3" fontId="13" fillId="0" borderId="2" xfId="0" applyNumberFormat="1" applyFont="1" applyBorder="1" applyAlignment="1">
      <alignment vertical="center"/>
    </xf>
    <xf numFmtId="0" fontId="17" fillId="0" borderId="2" xfId="0" applyFont="1" applyBorder="1" applyAlignment="1">
      <alignment horizontal="justify" vertical="center"/>
    </xf>
    <xf numFmtId="0" fontId="13" fillId="0" borderId="0" xfId="0" applyFont="1" applyAlignment="1">
      <alignment vertical="center"/>
    </xf>
    <xf numFmtId="0" fontId="16" fillId="0" borderId="3" xfId="0" applyFont="1" applyBorder="1" applyAlignment="1">
      <alignment horizontal="center" vertical="center"/>
    </xf>
    <xf numFmtId="0" fontId="16" fillId="0" borderId="3" xfId="0" applyFont="1" applyBorder="1" applyAlignment="1">
      <alignment vertical="center" wrapText="1"/>
    </xf>
    <xf numFmtId="3" fontId="16" fillId="0" borderId="3" xfId="0" applyNumberFormat="1" applyFont="1" applyBorder="1" applyAlignment="1">
      <alignment vertical="center"/>
    </xf>
    <xf numFmtId="0" fontId="15" fillId="0" borderId="3" xfId="0" applyFont="1" applyBorder="1" applyAlignment="1">
      <alignment horizontal="justify" vertical="center"/>
    </xf>
    <xf numFmtId="0" fontId="16" fillId="0" borderId="0" xfId="0" applyFont="1" applyAlignment="1">
      <alignment vertical="center"/>
    </xf>
    <xf numFmtId="0" fontId="13" fillId="0" borderId="3" xfId="0" applyFont="1" applyBorder="1" applyAlignment="1">
      <alignment horizontal="center" vertical="center"/>
    </xf>
    <xf numFmtId="0" fontId="13" fillId="0" borderId="3" xfId="0" applyFont="1" applyBorder="1" applyAlignment="1">
      <alignment vertical="center"/>
    </xf>
    <xf numFmtId="3" fontId="13" fillId="0" borderId="3" xfId="0" applyNumberFormat="1" applyFont="1" applyBorder="1" applyAlignment="1">
      <alignment vertical="center"/>
    </xf>
    <xf numFmtId="0" fontId="17" fillId="0" borderId="3" xfId="0" applyFont="1" applyBorder="1" applyAlignment="1">
      <alignment horizontal="justify" vertical="center"/>
    </xf>
    <xf numFmtId="0" fontId="13" fillId="0" borderId="3" xfId="0" applyFont="1" applyBorder="1" applyAlignment="1">
      <alignment vertical="center" wrapText="1"/>
    </xf>
    <xf numFmtId="0" fontId="16" fillId="0" borderId="3" xfId="0" applyFont="1" applyBorder="1" applyAlignment="1">
      <alignment vertical="center"/>
    </xf>
    <xf numFmtId="0" fontId="13" fillId="0" borderId="1" xfId="0" applyFont="1" applyBorder="1" applyAlignment="1">
      <alignment horizontal="center" vertical="center"/>
    </xf>
    <xf numFmtId="3" fontId="13" fillId="0" borderId="1" xfId="0" applyNumberFormat="1" applyFont="1" applyBorder="1" applyAlignment="1">
      <alignment vertical="center"/>
    </xf>
    <xf numFmtId="0" fontId="13" fillId="0" borderId="1" xfId="0" applyFont="1" applyBorder="1" applyAlignment="1">
      <alignment horizontal="justify" vertical="center"/>
    </xf>
    <xf numFmtId="0" fontId="16" fillId="0" borderId="0" xfId="0" applyFont="1" applyAlignment="1">
      <alignment horizontal="center" vertical="center"/>
    </xf>
    <xf numFmtId="0" fontId="16" fillId="0" borderId="0" xfId="0" applyFont="1" applyAlignment="1">
      <alignment horizontal="justify" vertical="center"/>
    </xf>
    <xf numFmtId="0" fontId="14" fillId="0" borderId="3" xfId="0" applyFont="1" applyBorder="1" applyAlignment="1">
      <alignment horizontal="center" vertical="center"/>
    </xf>
    <xf numFmtId="0" fontId="14" fillId="0" borderId="3" xfId="0" applyFont="1" applyBorder="1" applyAlignment="1">
      <alignment vertical="center"/>
    </xf>
    <xf numFmtId="0" fontId="14" fillId="0" borderId="3" xfId="0" applyFont="1" applyBorder="1" applyAlignment="1">
      <alignment vertical="center" wrapText="1"/>
    </xf>
    <xf numFmtId="0" fontId="12" fillId="0" borderId="1" xfId="0" applyFont="1" applyBorder="1" applyAlignment="1">
      <alignment horizontal="center" vertical="center"/>
    </xf>
    <xf numFmtId="3" fontId="10" fillId="0" borderId="2" xfId="0" applyNumberFormat="1" applyFont="1" applyBorder="1" applyAlignment="1">
      <alignment horizontal="center" vertical="center" wrapText="1"/>
    </xf>
    <xf numFmtId="3" fontId="10" fillId="0" borderId="2" xfId="0" applyNumberFormat="1" applyFont="1" applyBorder="1" applyAlignment="1">
      <alignment vertical="center" wrapText="1"/>
    </xf>
    <xf numFmtId="3" fontId="11" fillId="0" borderId="2" xfId="0" applyNumberFormat="1" applyFont="1" applyBorder="1" applyAlignment="1">
      <alignment horizontal="justify" vertical="center" wrapText="1"/>
    </xf>
    <xf numFmtId="3" fontId="10" fillId="0" borderId="0" xfId="0" applyNumberFormat="1" applyFont="1" applyAlignment="1">
      <alignment vertical="center"/>
    </xf>
    <xf numFmtId="3" fontId="10" fillId="0" borderId="3" xfId="0" applyNumberFormat="1" applyFont="1" applyBorder="1" applyAlignment="1">
      <alignment horizontal="center" vertical="center" wrapText="1"/>
    </xf>
    <xf numFmtId="3" fontId="10" fillId="0" borderId="3" xfId="0" applyNumberFormat="1" applyFont="1" applyBorder="1" applyAlignment="1">
      <alignment vertical="center" wrapText="1"/>
    </xf>
    <xf numFmtId="3" fontId="11" fillId="0" borderId="3" xfId="0" applyNumberFormat="1" applyFont="1" applyBorder="1" applyAlignment="1">
      <alignment horizontal="justify" vertical="center" wrapText="1"/>
    </xf>
    <xf numFmtId="3" fontId="11" fillId="0" borderId="3" xfId="0" applyNumberFormat="1" applyFont="1" applyBorder="1" applyAlignment="1">
      <alignment horizontal="center" vertical="center" wrapText="1"/>
    </xf>
    <xf numFmtId="3" fontId="11" fillId="0" borderId="3" xfId="0" applyNumberFormat="1" applyFont="1" applyBorder="1" applyAlignment="1">
      <alignment vertical="center" wrapText="1"/>
    </xf>
    <xf numFmtId="3" fontId="10" fillId="0" borderId="0" xfId="0" applyNumberFormat="1" applyFont="1" applyAlignment="1">
      <alignment horizontal="center" vertical="center"/>
    </xf>
    <xf numFmtId="3" fontId="11" fillId="0" borderId="6" xfId="0" applyNumberFormat="1" applyFont="1" applyBorder="1" applyAlignment="1">
      <alignment vertical="center" wrapText="1"/>
    </xf>
    <xf numFmtId="3" fontId="11" fillId="0" borderId="6" xfId="0" applyNumberFormat="1" applyFont="1" applyBorder="1" applyAlignment="1">
      <alignment horizontal="justify" vertical="center" wrapText="1"/>
    </xf>
    <xf numFmtId="3" fontId="11" fillId="0" borderId="4" xfId="0" applyNumberFormat="1" applyFont="1" applyBorder="1" applyAlignment="1">
      <alignment horizontal="center" vertical="center" wrapText="1"/>
    </xf>
    <xf numFmtId="3" fontId="11" fillId="0" borderId="4" xfId="0" applyNumberFormat="1" applyFont="1" applyBorder="1" applyAlignment="1">
      <alignment vertical="center" wrapText="1"/>
    </xf>
    <xf numFmtId="3" fontId="11" fillId="0" borderId="4" xfId="0" applyNumberFormat="1" applyFont="1" applyBorder="1" applyAlignment="1">
      <alignment horizontal="justify" vertical="center" wrapText="1"/>
    </xf>
    <xf numFmtId="3" fontId="10" fillId="0" borderId="1" xfId="0" applyNumberFormat="1" applyFont="1" applyBorder="1" applyAlignment="1">
      <alignment vertical="center"/>
    </xf>
    <xf numFmtId="3" fontId="11" fillId="0" borderId="1" xfId="0" applyNumberFormat="1" applyFont="1" applyBorder="1" applyAlignment="1">
      <alignment horizontal="justify" vertical="center"/>
    </xf>
    <xf numFmtId="3" fontId="11" fillId="0" borderId="8" xfId="0" applyNumberFormat="1" applyFont="1" applyBorder="1" applyAlignment="1">
      <alignment vertical="center" wrapText="1"/>
    </xf>
    <xf numFmtId="3" fontId="15" fillId="0" borderId="1" xfId="0" applyNumberFormat="1" applyFont="1" applyBorder="1" applyAlignment="1">
      <alignment horizontal="center" vertical="center" wrapText="1"/>
    </xf>
    <xf numFmtId="3" fontId="17" fillId="0" borderId="2" xfId="0" applyNumberFormat="1" applyFont="1" applyBorder="1" applyAlignment="1">
      <alignment vertical="center" wrapText="1"/>
    </xf>
    <xf numFmtId="3" fontId="17" fillId="0" borderId="3" xfId="0" applyNumberFormat="1" applyFont="1" applyBorder="1" applyAlignment="1">
      <alignment vertical="center" wrapText="1"/>
    </xf>
    <xf numFmtId="3" fontId="15" fillId="0" borderId="3" xfId="0" applyNumberFormat="1" applyFont="1" applyBorder="1" applyAlignment="1">
      <alignment vertical="center" wrapText="1"/>
    </xf>
    <xf numFmtId="3" fontId="12" fillId="0" borderId="0" xfId="0" applyNumberFormat="1" applyFont="1" applyAlignment="1">
      <alignment horizontal="center" vertical="center"/>
    </xf>
    <xf numFmtId="3" fontId="15" fillId="0" borderId="1" xfId="0" applyNumberFormat="1" applyFont="1" applyBorder="1" applyAlignment="1">
      <alignment vertical="center"/>
    </xf>
    <xf numFmtId="3" fontId="10" fillId="0" borderId="9"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3" fontId="10" fillId="0" borderId="0" xfId="0" applyNumberFormat="1" applyFont="1" applyAlignment="1">
      <alignment horizontal="center" vertical="center" wrapText="1"/>
    </xf>
    <xf numFmtId="3" fontId="6" fillId="0" borderId="3" xfId="0" applyNumberFormat="1" applyFont="1" applyBorder="1" applyAlignment="1">
      <alignment vertical="center" wrapText="1"/>
    </xf>
    <xf numFmtId="3" fontId="7" fillId="0" borderId="3" xfId="0" applyNumberFormat="1" applyFont="1" applyBorder="1" applyAlignment="1">
      <alignment vertical="center" wrapText="1"/>
    </xf>
    <xf numFmtId="3" fontId="11" fillId="0" borderId="9" xfId="0" applyNumberFormat="1" applyFont="1" applyBorder="1" applyAlignment="1">
      <alignment horizontal="center" vertical="center" wrapText="1"/>
    </xf>
    <xf numFmtId="3" fontId="10" fillId="0" borderId="0" xfId="0" applyNumberFormat="1" applyFont="1" applyAlignment="1">
      <alignment vertical="center" wrapText="1"/>
    </xf>
    <xf numFmtId="3" fontId="11" fillId="0" borderId="1" xfId="0" applyNumberFormat="1" applyFont="1" applyBorder="1" applyAlignment="1">
      <alignment vertical="center"/>
    </xf>
    <xf numFmtId="4" fontId="11" fillId="0" borderId="0" xfId="0" applyNumberFormat="1" applyFont="1" applyAlignment="1">
      <alignment vertical="center" wrapText="1"/>
    </xf>
    <xf numFmtId="4" fontId="11" fillId="0" borderId="0" xfId="0" applyNumberFormat="1" applyFont="1" applyAlignment="1">
      <alignment horizontal="center" vertical="center" wrapText="1"/>
    </xf>
    <xf numFmtId="4" fontId="12" fillId="0" borderId="0" xfId="0" applyNumberFormat="1" applyFont="1" applyAlignment="1">
      <alignment vertical="center"/>
    </xf>
    <xf numFmtId="4" fontId="14" fillId="0" borderId="0" xfId="0" applyNumberFormat="1" applyFont="1" applyAlignment="1">
      <alignment vertical="center"/>
    </xf>
    <xf numFmtId="4" fontId="12" fillId="0" borderId="0" xfId="0" applyNumberFormat="1" applyFont="1" applyAlignment="1">
      <alignment horizontal="center" vertical="center"/>
    </xf>
    <xf numFmtId="4" fontId="14" fillId="0" borderId="0" xfId="0" applyNumberFormat="1" applyFont="1" applyAlignment="1">
      <alignment horizontal="center" vertical="center"/>
    </xf>
    <xf numFmtId="3" fontId="17" fillId="0" borderId="5" xfId="0" applyNumberFormat="1" applyFont="1" applyBorder="1" applyAlignment="1">
      <alignment vertical="center" wrapText="1"/>
    </xf>
    <xf numFmtId="3" fontId="14" fillId="0" borderId="6" xfId="0" applyNumberFormat="1" applyFont="1" applyBorder="1" applyAlignment="1">
      <alignment horizontal="center" vertical="center" wrapText="1"/>
    </xf>
    <xf numFmtId="3" fontId="14" fillId="0" borderId="6" xfId="0" applyNumberFormat="1" applyFont="1" applyBorder="1" applyAlignment="1">
      <alignment vertical="center" wrapText="1"/>
    </xf>
    <xf numFmtId="3" fontId="15" fillId="0" borderId="6" xfId="0" applyNumberFormat="1" applyFont="1" applyBorder="1" applyAlignment="1">
      <alignment vertical="center" wrapText="1"/>
    </xf>
    <xf numFmtId="3" fontId="19" fillId="0" borderId="0" xfId="0" applyNumberFormat="1" applyFont="1" applyAlignment="1">
      <alignment vertical="center"/>
    </xf>
    <xf numFmtId="4" fontId="14" fillId="0" borderId="0" xfId="0" applyNumberFormat="1" applyFont="1" applyAlignment="1">
      <alignment horizontal="justify" vertical="center"/>
    </xf>
    <xf numFmtId="3"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3" fontId="13" fillId="0" borderId="2" xfId="0" applyNumberFormat="1" applyFont="1" applyBorder="1" applyAlignment="1">
      <alignment horizontal="center" vertical="center" wrapText="1"/>
    </xf>
    <xf numFmtId="3" fontId="13" fillId="0" borderId="2" xfId="0" applyNumberFormat="1" applyFont="1" applyBorder="1" applyAlignment="1">
      <alignment horizontal="left" vertical="center" wrapText="1"/>
    </xf>
    <xf numFmtId="3" fontId="13" fillId="0" borderId="2" xfId="0" applyNumberFormat="1" applyFont="1" applyBorder="1" applyAlignment="1">
      <alignment horizontal="right" vertical="center" wrapText="1"/>
    </xf>
    <xf numFmtId="0" fontId="9" fillId="0" borderId="1" xfId="0"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2" xfId="0" applyNumberFormat="1" applyFont="1" applyBorder="1" applyAlignment="1">
      <alignment vertical="center" wrapText="1"/>
    </xf>
    <xf numFmtId="3" fontId="14" fillId="0" borderId="2" xfId="0" applyNumberFormat="1" applyFont="1" applyBorder="1" applyAlignment="1">
      <alignment vertical="center"/>
    </xf>
    <xf numFmtId="3" fontId="20" fillId="0" borderId="0" xfId="0" applyNumberFormat="1" applyFont="1" applyAlignment="1">
      <alignment horizontal="center" vertical="center"/>
    </xf>
    <xf numFmtId="3" fontId="20" fillId="0" borderId="0" xfId="0" applyNumberFormat="1" applyFont="1" applyAlignment="1">
      <alignment vertical="center"/>
    </xf>
    <xf numFmtId="3" fontId="6" fillId="0" borderId="4" xfId="0" applyNumberFormat="1" applyFont="1" applyBorder="1" applyAlignment="1">
      <alignment horizontal="justify" vertical="center" wrapText="1"/>
    </xf>
    <xf numFmtId="3" fontId="15" fillId="0" borderId="3" xfId="0" applyNumberFormat="1" applyFont="1" applyBorder="1" applyAlignment="1">
      <alignment horizontal="justify" vertical="center" wrapText="1"/>
    </xf>
    <xf numFmtId="3" fontId="9" fillId="0" borderId="3" xfId="0" applyNumberFormat="1" applyFont="1" applyBorder="1" applyAlignment="1">
      <alignment horizontal="justify" vertical="center" wrapText="1"/>
    </xf>
    <xf numFmtId="3" fontId="15" fillId="0" borderId="4" xfId="0" applyNumberFormat="1" applyFont="1" applyBorder="1" applyAlignment="1">
      <alignment horizontal="justify" vertical="center" wrapText="1"/>
    </xf>
    <xf numFmtId="3" fontId="10" fillId="0" borderId="0" xfId="0" applyNumberFormat="1" applyFont="1" applyAlignment="1">
      <alignment horizontal="center" vertical="center"/>
    </xf>
    <xf numFmtId="3" fontId="9" fillId="0" borderId="4" xfId="0" applyNumberFormat="1" applyFont="1" applyBorder="1" applyAlignment="1">
      <alignment horizontal="justify" vertical="center" wrapText="1"/>
    </xf>
    <xf numFmtId="3" fontId="3" fillId="0" borderId="0" xfId="0" applyNumberFormat="1" applyFont="1" applyAlignment="1">
      <alignment horizontal="center" vertical="center"/>
    </xf>
    <xf numFmtId="3"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xf>
    <xf numFmtId="0" fontId="21" fillId="2" borderId="0" xfId="0" applyFont="1" applyFill="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66" fontId="4" fillId="0" borderId="1" xfId="2" applyNumberFormat="1" applyFont="1" applyFill="1" applyBorder="1" applyAlignment="1">
      <alignment horizontal="right" vertical="center" wrapText="1"/>
    </xf>
    <xf numFmtId="0" fontId="3" fillId="0" borderId="1" xfId="0" applyFont="1" applyFill="1" applyBorder="1" applyAlignment="1">
      <alignment horizontal="justify" vertical="center" wrapText="1"/>
    </xf>
    <xf numFmtId="166" fontId="3" fillId="0" borderId="1" xfId="2" applyNumberFormat="1" applyFont="1" applyFill="1" applyBorder="1" applyAlignment="1">
      <alignment horizontal="right" vertical="center" wrapText="1"/>
    </xf>
    <xf numFmtId="0" fontId="4" fillId="0" borderId="1" xfId="0" applyFont="1" applyFill="1" applyBorder="1" applyAlignment="1">
      <alignment horizontal="justify" vertical="center" wrapText="1"/>
    </xf>
    <xf numFmtId="166" fontId="4" fillId="0" borderId="1" xfId="2" applyNumberFormat="1" applyFont="1" applyFill="1" applyBorder="1" applyAlignment="1">
      <alignment vertical="center" wrapText="1"/>
    </xf>
    <xf numFmtId="0" fontId="22" fillId="2" borderId="0" xfId="0" applyFont="1" applyFill="1"/>
    <xf numFmtId="166" fontId="3" fillId="0" borderId="1" xfId="2" applyNumberFormat="1"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3" fontId="9" fillId="0" borderId="4" xfId="0" applyNumberFormat="1" applyFont="1" applyBorder="1" applyAlignment="1">
      <alignment vertical="center" wrapText="1"/>
    </xf>
    <xf numFmtId="3" fontId="6" fillId="0" borderId="2" xfId="0" applyNumberFormat="1" applyFont="1" applyBorder="1" applyAlignment="1">
      <alignment horizontal="center" vertical="center" wrapText="1"/>
    </xf>
    <xf numFmtId="3" fontId="6" fillId="0" borderId="2" xfId="0" applyNumberFormat="1" applyFont="1" applyBorder="1" applyAlignment="1">
      <alignment vertical="center" wrapText="1"/>
    </xf>
    <xf numFmtId="3" fontId="6" fillId="0" borderId="4" xfId="0" applyNumberFormat="1" applyFont="1" applyBorder="1" applyAlignment="1">
      <alignment horizontal="center" vertical="center" wrapText="1"/>
    </xf>
    <xf numFmtId="3" fontId="6" fillId="0" borderId="4" xfId="0" applyNumberFormat="1" applyFont="1" applyBorder="1" applyAlignment="1">
      <alignment vertical="center" wrapText="1"/>
    </xf>
    <xf numFmtId="3" fontId="15" fillId="0" borderId="2" xfId="0" applyNumberFormat="1" applyFont="1" applyBorder="1" applyAlignment="1">
      <alignment horizontal="justify"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2" xfId="0" applyFont="1" applyBorder="1" applyAlignment="1">
      <alignment vertical="center" wrapText="1"/>
    </xf>
    <xf numFmtId="3" fontId="3" fillId="0" borderId="1" xfId="0" applyNumberFormat="1" applyFont="1" applyBorder="1" applyAlignment="1">
      <alignment horizontal="left" vertical="center"/>
    </xf>
    <xf numFmtId="3" fontId="3" fillId="0" borderId="1" xfId="0" applyNumberFormat="1" applyFont="1" applyBorder="1" applyAlignment="1">
      <alignment horizontal="right" vertical="center" wrapText="1"/>
    </xf>
    <xf numFmtId="3" fontId="6" fillId="0" borderId="1" xfId="0" applyNumberFormat="1" applyFont="1" applyBorder="1" applyAlignment="1">
      <alignment horizontal="justify" vertical="center"/>
    </xf>
    <xf numFmtId="3" fontId="6" fillId="0" borderId="1" xfId="0" applyNumberFormat="1" applyFont="1" applyBorder="1" applyAlignment="1">
      <alignment horizontal="right" vertical="center"/>
    </xf>
    <xf numFmtId="3" fontId="8" fillId="0" borderId="1" xfId="0" applyNumberFormat="1" applyFont="1" applyBorder="1" applyAlignment="1">
      <alignment horizontal="center" vertical="center"/>
    </xf>
    <xf numFmtId="3" fontId="8" fillId="0" borderId="1" xfId="0" applyNumberFormat="1" applyFont="1" applyBorder="1" applyAlignment="1">
      <alignment horizontal="justify" vertical="center"/>
    </xf>
    <xf numFmtId="3" fontId="8" fillId="0" borderId="1" xfId="0" applyNumberFormat="1" applyFont="1" applyBorder="1" applyAlignment="1">
      <alignment horizontal="right" vertical="center"/>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justify" vertical="center" wrapText="1"/>
    </xf>
    <xf numFmtId="3" fontId="18" fillId="0" borderId="0" xfId="0" applyNumberFormat="1" applyFont="1" applyAlignment="1">
      <alignment horizontal="center" vertical="center"/>
    </xf>
    <xf numFmtId="3" fontId="117" fillId="0" borderId="1" xfId="0" applyNumberFormat="1" applyFont="1" applyBorder="1" applyAlignment="1">
      <alignment horizontal="center" vertical="center"/>
    </xf>
    <xf numFmtId="3" fontId="117" fillId="0" borderId="1" xfId="0" applyNumberFormat="1" applyFont="1" applyBorder="1" applyAlignment="1">
      <alignment horizontal="justify" vertical="center"/>
    </xf>
    <xf numFmtId="3" fontId="18" fillId="0" borderId="1" xfId="0" applyNumberFormat="1" applyFont="1" applyBorder="1" applyAlignment="1">
      <alignment horizontal="justify" vertical="center"/>
    </xf>
    <xf numFmtId="166" fontId="117" fillId="0" borderId="1" xfId="0" applyNumberFormat="1" applyFont="1" applyFill="1" applyBorder="1" applyAlignment="1">
      <alignment horizontal="center" vertical="center" wrapText="1"/>
    </xf>
    <xf numFmtId="0" fontId="18" fillId="0" borderId="1" xfId="0" applyFont="1" applyFill="1" applyBorder="1" applyAlignment="1">
      <alignment horizontal="justify" vertical="center" wrapText="1"/>
    </xf>
    <xf numFmtId="3" fontId="18" fillId="0" borderId="1" xfId="0" applyNumberFormat="1" applyFont="1" applyBorder="1" applyAlignment="1">
      <alignment vertical="center"/>
    </xf>
    <xf numFmtId="3" fontId="18" fillId="0" borderId="1" xfId="0" applyNumberFormat="1" applyFont="1" applyBorder="1" applyAlignment="1">
      <alignment vertical="center" wrapText="1"/>
    </xf>
    <xf numFmtId="3" fontId="18" fillId="0" borderId="0" xfId="0" applyNumberFormat="1" applyFont="1" applyAlignment="1">
      <alignment horizontal="justify" vertical="center"/>
    </xf>
    <xf numFmtId="3" fontId="8" fillId="0" borderId="1" xfId="0" applyNumberFormat="1" applyFont="1" applyFill="1" applyBorder="1" applyAlignment="1">
      <alignment horizontal="justify" vertical="center" wrapText="1"/>
    </xf>
    <xf numFmtId="3" fontId="8" fillId="0" borderId="1" xfId="0" applyNumberFormat="1" applyFont="1" applyFill="1" applyBorder="1" applyAlignment="1">
      <alignment horizontal="right" vertical="center"/>
    </xf>
    <xf numFmtId="3" fontId="18" fillId="0" borderId="1" xfId="0" applyNumberFormat="1" applyFont="1" applyFill="1" applyBorder="1" applyAlignment="1">
      <alignment horizontal="justify" vertical="center"/>
    </xf>
    <xf numFmtId="3" fontId="6" fillId="0" borderId="0" xfId="0" applyNumberFormat="1" applyFont="1" applyFill="1" applyAlignment="1">
      <alignment horizontal="justify" vertical="center"/>
    </xf>
    <xf numFmtId="3" fontId="8" fillId="0" borderId="0" xfId="0" applyNumberFormat="1" applyFont="1" applyFill="1" applyAlignment="1">
      <alignment horizontal="justify" vertical="center"/>
    </xf>
    <xf numFmtId="3" fontId="10" fillId="0" borderId="0" xfId="0" applyNumberFormat="1" applyFont="1" applyAlignment="1">
      <alignment horizontal="justify" vertical="center" wrapText="1"/>
    </xf>
    <xf numFmtId="0" fontId="119" fillId="0" borderId="0" xfId="0" applyFont="1"/>
    <xf numFmtId="0" fontId="118" fillId="2" borderId="8" xfId="322" applyFont="1" applyFill="1" applyBorder="1" applyAlignment="1">
      <alignment vertical="center"/>
    </xf>
    <xf numFmtId="0" fontId="6" fillId="2" borderId="1" xfId="322" applyFont="1" applyFill="1" applyBorder="1" applyAlignment="1">
      <alignment horizontal="center" vertical="center" wrapText="1"/>
    </xf>
    <xf numFmtId="0" fontId="6" fillId="2" borderId="2" xfId="323" applyFont="1" applyFill="1" applyBorder="1" applyAlignment="1">
      <alignment horizontal="center" vertical="center"/>
    </xf>
    <xf numFmtId="0" fontId="6" fillId="2" borderId="2" xfId="323" applyFont="1" applyFill="1" applyBorder="1" applyAlignment="1">
      <alignment vertical="center"/>
    </xf>
    <xf numFmtId="0" fontId="8" fillId="2" borderId="2" xfId="323" applyFont="1" applyFill="1" applyBorder="1" applyAlignment="1">
      <alignment horizontal="left"/>
    </xf>
    <xf numFmtId="0" fontId="8" fillId="2" borderId="2" xfId="323" applyFont="1" applyFill="1" applyBorder="1" applyAlignment="1">
      <alignment horizontal="center" vertical="center"/>
    </xf>
    <xf numFmtId="166" fontId="6" fillId="2" borderId="2" xfId="183" applyNumberFormat="1" applyFont="1" applyFill="1" applyBorder="1" applyAlignment="1">
      <alignment vertical="center"/>
    </xf>
    <xf numFmtId="0" fontId="8" fillId="2" borderId="2" xfId="323" applyFont="1" applyFill="1" applyBorder="1" applyAlignment="1">
      <alignment horizontal="center" vertical="center" wrapText="1"/>
    </xf>
    <xf numFmtId="0" fontId="8" fillId="2" borderId="2" xfId="322" applyFont="1" applyFill="1" applyBorder="1" applyAlignment="1">
      <alignment horizontal="center" vertical="center"/>
    </xf>
    <xf numFmtId="0" fontId="8" fillId="2" borderId="3" xfId="323" applyFont="1" applyFill="1" applyBorder="1" applyAlignment="1">
      <alignment horizontal="center" vertical="center"/>
    </xf>
    <xf numFmtId="0" fontId="8" fillId="2" borderId="3" xfId="323" applyFont="1" applyFill="1" applyBorder="1" applyAlignment="1">
      <alignment horizontal="left" vertical="center" wrapText="1"/>
    </xf>
    <xf numFmtId="0" fontId="8" fillId="2" borderId="3" xfId="323" applyFont="1" applyFill="1" applyBorder="1" applyAlignment="1">
      <alignment horizontal="center" vertical="center" wrapText="1"/>
    </xf>
    <xf numFmtId="0" fontId="8" fillId="2" borderId="3" xfId="323" applyFont="1" applyFill="1" applyBorder="1" applyAlignment="1">
      <alignment vertical="center" wrapText="1"/>
    </xf>
    <xf numFmtId="1" fontId="8" fillId="2" borderId="3" xfId="323" applyNumberFormat="1" applyFont="1" applyFill="1" applyBorder="1" applyAlignment="1">
      <alignment vertical="center" wrapText="1"/>
    </xf>
    <xf numFmtId="0" fontId="8" fillId="2" borderId="3" xfId="322" applyFont="1" applyFill="1" applyBorder="1" applyAlignment="1">
      <alignment horizontal="center" vertical="center"/>
    </xf>
    <xf numFmtId="0" fontId="8" fillId="0" borderId="3" xfId="323" applyFont="1" applyFill="1" applyBorder="1" applyAlignment="1">
      <alignment horizontal="center" vertical="center"/>
    </xf>
    <xf numFmtId="0" fontId="8" fillId="0" borderId="3" xfId="323" applyFont="1" applyFill="1" applyBorder="1" applyAlignment="1">
      <alignment horizontal="left" vertical="center" wrapText="1"/>
    </xf>
    <xf numFmtId="0" fontId="8" fillId="0" borderId="3" xfId="323" applyFont="1" applyFill="1" applyBorder="1" applyAlignment="1">
      <alignment horizontal="center" vertical="center" wrapText="1"/>
    </xf>
    <xf numFmtId="0" fontId="8" fillId="0" borderId="3" xfId="323" applyFont="1" applyFill="1" applyBorder="1" applyAlignment="1">
      <alignment vertical="center" wrapText="1"/>
    </xf>
    <xf numFmtId="1" fontId="8" fillId="0" borderId="3" xfId="323" applyNumberFormat="1" applyFont="1" applyFill="1" applyBorder="1" applyAlignment="1">
      <alignment vertical="center" wrapText="1"/>
    </xf>
    <xf numFmtId="0" fontId="8" fillId="0" borderId="3" xfId="322" applyFont="1" applyFill="1" applyBorder="1" applyAlignment="1">
      <alignment horizontal="center" vertical="center"/>
    </xf>
    <xf numFmtId="0" fontId="8" fillId="0" borderId="3" xfId="323" applyFont="1" applyFill="1" applyBorder="1" applyAlignment="1">
      <alignment horizontal="right" vertical="center" wrapText="1"/>
    </xf>
    <xf numFmtId="0" fontId="8" fillId="0" borderId="3" xfId="323" applyFont="1" applyFill="1" applyBorder="1" applyAlignment="1">
      <alignment horizontal="right" vertical="center"/>
    </xf>
    <xf numFmtId="0" fontId="6" fillId="0" borderId="3" xfId="323" applyFont="1" applyFill="1" applyBorder="1" applyAlignment="1">
      <alignment horizontal="center" vertical="center"/>
    </xf>
    <xf numFmtId="0" fontId="6" fillId="0" borderId="3" xfId="323" applyFont="1" applyFill="1" applyBorder="1" applyAlignment="1">
      <alignment vertical="center"/>
    </xf>
    <xf numFmtId="0" fontId="8" fillId="0" borderId="3" xfId="323" applyFont="1" applyFill="1" applyBorder="1" applyAlignment="1">
      <alignment horizontal="left" vertical="center"/>
    </xf>
    <xf numFmtId="166" fontId="6" fillId="0" borderId="3" xfId="183" applyNumberFormat="1" applyFont="1" applyFill="1" applyBorder="1" applyAlignment="1">
      <alignment vertical="center"/>
    </xf>
    <xf numFmtId="0" fontId="8" fillId="0" borderId="3" xfId="323" applyFont="1" applyFill="1" applyBorder="1" applyAlignment="1">
      <alignment vertical="center"/>
    </xf>
    <xf numFmtId="1" fontId="8" fillId="0" borderId="3" xfId="323" applyNumberFormat="1" applyFont="1" applyFill="1" applyBorder="1" applyAlignment="1">
      <alignment vertical="center"/>
    </xf>
    <xf numFmtId="3" fontId="8" fillId="0" borderId="3" xfId="183" applyNumberFormat="1" applyFont="1" applyFill="1" applyBorder="1" applyAlignment="1">
      <alignment horizontal="center" vertical="center" wrapText="1"/>
    </xf>
    <xf numFmtId="166" fontId="8" fillId="0" borderId="3" xfId="183" applyNumberFormat="1" applyFont="1" applyFill="1" applyBorder="1" applyAlignment="1">
      <alignment vertical="center" wrapText="1"/>
    </xf>
    <xf numFmtId="166" fontId="8" fillId="0" borderId="3" xfId="323" applyNumberFormat="1" applyFont="1" applyFill="1" applyBorder="1" applyAlignment="1">
      <alignment vertical="center" wrapText="1"/>
    </xf>
    <xf numFmtId="166" fontId="8" fillId="0" borderId="3" xfId="323" applyNumberFormat="1" applyFont="1" applyFill="1" applyBorder="1" applyAlignment="1">
      <alignment horizontal="right" vertical="center" wrapText="1"/>
    </xf>
    <xf numFmtId="0" fontId="6" fillId="0" borderId="3" xfId="323" applyFont="1" applyFill="1" applyBorder="1" applyAlignment="1">
      <alignment horizontal="center" vertical="center" wrapText="1"/>
    </xf>
    <xf numFmtId="166" fontId="6" fillId="0" borderId="3" xfId="183" applyNumberFormat="1" applyFont="1" applyFill="1" applyBorder="1" applyAlignment="1">
      <alignment vertical="center" wrapText="1"/>
    </xf>
    <xf numFmtId="166" fontId="6" fillId="0" borderId="3" xfId="323" applyNumberFormat="1" applyFont="1" applyFill="1" applyBorder="1" applyAlignment="1">
      <alignment vertical="center"/>
    </xf>
    <xf numFmtId="166" fontId="8" fillId="0" borderId="3" xfId="323" applyNumberFormat="1" applyFont="1" applyFill="1" applyBorder="1" applyAlignment="1">
      <alignment vertical="center"/>
    </xf>
    <xf numFmtId="0" fontId="6" fillId="0" borderId="3" xfId="323" applyFont="1" applyFill="1" applyBorder="1" applyAlignment="1">
      <alignment horizontal="left" vertical="center" wrapText="1"/>
    </xf>
    <xf numFmtId="0" fontId="6" fillId="0" borderId="3" xfId="323" applyFont="1" applyFill="1" applyBorder="1" applyAlignment="1">
      <alignment horizontal="left" vertical="center"/>
    </xf>
    <xf numFmtId="166" fontId="6" fillId="0" borderId="3" xfId="323" applyNumberFormat="1" applyFont="1" applyFill="1" applyBorder="1" applyAlignment="1">
      <alignment vertical="center" wrapText="1"/>
    </xf>
    <xf numFmtId="0" fontId="8" fillId="0" borderId="4" xfId="323" applyFont="1" applyFill="1" applyBorder="1" applyAlignment="1">
      <alignment horizontal="center" vertical="center" wrapText="1"/>
    </xf>
    <xf numFmtId="0" fontId="8" fillId="0" borderId="4" xfId="323" applyFont="1" applyFill="1" applyBorder="1" applyAlignment="1">
      <alignment horizontal="left" vertical="center" wrapText="1"/>
    </xf>
    <xf numFmtId="3" fontId="8" fillId="0" borderId="4" xfId="183" applyNumberFormat="1" applyFont="1" applyFill="1" applyBorder="1" applyAlignment="1">
      <alignment horizontal="center" vertical="center" wrapText="1"/>
    </xf>
    <xf numFmtId="166" fontId="8" fillId="0" borderId="4" xfId="183" applyNumberFormat="1" applyFont="1" applyFill="1" applyBorder="1" applyAlignment="1">
      <alignment vertical="center" wrapText="1"/>
    </xf>
    <xf numFmtId="166" fontId="8" fillId="0" borderId="4" xfId="323" applyNumberFormat="1" applyFont="1" applyFill="1" applyBorder="1" applyAlignment="1">
      <alignment vertical="center" wrapText="1"/>
    </xf>
    <xf numFmtId="0" fontId="8" fillId="0" borderId="4" xfId="322" applyFont="1" applyFill="1" applyBorder="1" applyAlignment="1">
      <alignment horizontal="center" vertical="center"/>
    </xf>
    <xf numFmtId="0" fontId="8" fillId="2" borderId="1" xfId="323" applyFont="1" applyFill="1" applyBorder="1" applyAlignment="1">
      <alignment horizontal="center" vertical="center" wrapText="1"/>
    </xf>
    <xf numFmtId="0" fontId="6" fillId="2" borderId="1" xfId="323" applyFont="1" applyFill="1" applyBorder="1" applyAlignment="1">
      <alignment horizontal="center" vertical="center"/>
    </xf>
    <xf numFmtId="0" fontId="8" fillId="2" borderId="1" xfId="323" applyFont="1" applyFill="1" applyBorder="1" applyAlignment="1">
      <alignment horizontal="left" vertical="center"/>
    </xf>
    <xf numFmtId="0" fontId="8" fillId="2" borderId="1" xfId="323" applyFont="1" applyFill="1" applyBorder="1" applyAlignment="1">
      <alignment horizontal="center" vertical="center"/>
    </xf>
    <xf numFmtId="166" fontId="6" fillId="2" borderId="1" xfId="183" applyNumberFormat="1" applyFont="1" applyFill="1" applyBorder="1" applyAlignment="1">
      <alignment vertical="center"/>
    </xf>
    <xf numFmtId="0" fontId="8" fillId="2" borderId="1" xfId="322" applyFont="1" applyFill="1" applyBorder="1" applyAlignment="1">
      <alignment horizontal="center" vertical="center"/>
    </xf>
    <xf numFmtId="0" fontId="8" fillId="2" borderId="0" xfId="322" applyFont="1" applyFill="1" applyAlignment="1">
      <alignment horizontal="center"/>
    </xf>
    <xf numFmtId="0" fontId="8" fillId="2" borderId="0" xfId="322" applyFont="1" applyFill="1"/>
    <xf numFmtId="0" fontId="8" fillId="2" borderId="0" xfId="322" applyFont="1" applyFill="1" applyAlignment="1">
      <alignment horizontal="left"/>
    </xf>
    <xf numFmtId="0" fontId="8" fillId="2" borderId="0" xfId="322" applyFont="1" applyFill="1" applyAlignment="1">
      <alignment horizontal="center" vertical="center"/>
    </xf>
    <xf numFmtId="0" fontId="8" fillId="2" borderId="0" xfId="322" applyFont="1" applyFill="1" applyAlignment="1">
      <alignment horizontal="right" vertical="center"/>
    </xf>
    <xf numFmtId="0" fontId="8" fillId="2" borderId="0" xfId="322" applyFont="1" applyFill="1" applyAlignment="1">
      <alignment vertical="center"/>
    </xf>
    <xf numFmtId="0" fontId="120" fillId="2" borderId="8" xfId="322" applyFont="1" applyFill="1" applyBorder="1" applyAlignment="1">
      <alignment vertical="center"/>
    </xf>
    <xf numFmtId="0" fontId="121" fillId="2" borderId="8" xfId="322" applyFont="1" applyFill="1" applyBorder="1" applyAlignment="1">
      <alignment vertical="center"/>
    </xf>
    <xf numFmtId="0" fontId="117" fillId="2" borderId="1" xfId="323" applyFont="1" applyFill="1" applyBorder="1" applyAlignment="1">
      <alignment horizontal="center" vertical="center" wrapText="1"/>
    </xf>
    <xf numFmtId="0" fontId="6" fillId="2" borderId="3" xfId="323" applyFont="1" applyFill="1" applyBorder="1" applyAlignment="1">
      <alignment horizontal="center" vertical="center"/>
    </xf>
    <xf numFmtId="0" fontId="6" fillId="2" borderId="2" xfId="323" applyFont="1" applyFill="1" applyBorder="1" applyAlignment="1">
      <alignment horizontal="left" vertical="center" wrapText="1"/>
    </xf>
    <xf numFmtId="0" fontId="6" fillId="2" borderId="2" xfId="323" applyFont="1" applyFill="1" applyBorder="1" applyAlignment="1">
      <alignment horizontal="center" vertical="center" wrapText="1"/>
    </xf>
    <xf numFmtId="0" fontId="6" fillId="2" borderId="2" xfId="323" applyFont="1" applyFill="1" applyBorder="1" applyAlignment="1">
      <alignment horizontal="right" vertical="center"/>
    </xf>
    <xf numFmtId="0" fontId="6" fillId="2" borderId="2" xfId="323" applyFont="1" applyFill="1" applyBorder="1"/>
    <xf numFmtId="0" fontId="8" fillId="2" borderId="3" xfId="323" applyFont="1" applyFill="1" applyBorder="1" applyAlignment="1">
      <alignment horizontal="right" vertical="center" wrapText="1"/>
    </xf>
    <xf numFmtId="166" fontId="8" fillId="2" borderId="3" xfId="323" applyNumberFormat="1" applyFont="1" applyFill="1" applyBorder="1" applyAlignment="1">
      <alignment horizontal="right" vertical="center" wrapText="1"/>
    </xf>
    <xf numFmtId="0" fontId="8" fillId="2" borderId="3" xfId="323" applyFont="1" applyFill="1" applyBorder="1"/>
    <xf numFmtId="0" fontId="6" fillId="2" borderId="3" xfId="323" applyFont="1" applyFill="1" applyBorder="1"/>
    <xf numFmtId="0" fontId="6" fillId="2" borderId="3" xfId="323" applyFont="1" applyFill="1" applyBorder="1" applyAlignment="1">
      <alignment horizontal="center" vertical="center" wrapText="1"/>
    </xf>
    <xf numFmtId="0" fontId="6" fillId="2" borderId="3" xfId="323" applyFont="1" applyFill="1" applyBorder="1" applyAlignment="1">
      <alignment horizontal="left" vertical="center" wrapText="1"/>
    </xf>
    <xf numFmtId="3" fontId="6" fillId="2" borderId="3" xfId="323" applyNumberFormat="1" applyFont="1" applyFill="1" applyBorder="1" applyAlignment="1">
      <alignment horizontal="right" vertical="center" wrapText="1"/>
    </xf>
    <xf numFmtId="3" fontId="8" fillId="2" borderId="3" xfId="183" applyNumberFormat="1" applyFont="1" applyFill="1" applyBorder="1" applyAlignment="1">
      <alignment horizontal="center" vertical="center" wrapText="1"/>
    </xf>
    <xf numFmtId="3" fontId="8" fillId="2" borderId="3" xfId="183" applyNumberFormat="1" applyFont="1" applyFill="1" applyBorder="1" applyAlignment="1">
      <alignment horizontal="right" vertical="center" wrapText="1"/>
    </xf>
    <xf numFmtId="0" fontId="6" fillId="2" borderId="3" xfId="323" applyFont="1" applyFill="1" applyBorder="1" applyAlignment="1">
      <alignment horizontal="right" vertical="center" wrapText="1"/>
    </xf>
    <xf numFmtId="0" fontId="6" fillId="2" borderId="3" xfId="323" applyFont="1" applyFill="1" applyBorder="1" applyAlignment="1">
      <alignment horizontal="right"/>
    </xf>
    <xf numFmtId="0" fontId="6" fillId="2" borderId="3" xfId="323" applyFont="1" applyFill="1" applyBorder="1" applyAlignment="1">
      <alignment vertical="center" wrapText="1"/>
    </xf>
    <xf numFmtId="0" fontId="8" fillId="0" borderId="4" xfId="323" applyFont="1" applyFill="1" applyBorder="1" applyAlignment="1">
      <alignment vertical="center" wrapText="1"/>
    </xf>
    <xf numFmtId="0" fontId="8" fillId="0" borderId="4" xfId="323" applyFont="1" applyFill="1" applyBorder="1" applyAlignment="1">
      <alignment horizontal="right" vertical="center" wrapText="1"/>
    </xf>
    <xf numFmtId="166" fontId="8" fillId="0" borderId="4" xfId="323" applyNumberFormat="1" applyFont="1" applyFill="1" applyBorder="1" applyAlignment="1">
      <alignment horizontal="right" vertical="center" wrapText="1"/>
    </xf>
    <xf numFmtId="0" fontId="8" fillId="0" borderId="4" xfId="323" applyFont="1" applyFill="1" applyBorder="1" applyAlignment="1">
      <alignment horizontal="center" vertical="center"/>
    </xf>
    <xf numFmtId="0" fontId="8" fillId="2" borderId="1" xfId="323" applyFont="1" applyFill="1" applyBorder="1"/>
    <xf numFmtId="0" fontId="8" fillId="2" borderId="1" xfId="323" applyFont="1" applyFill="1" applyBorder="1" applyAlignment="1">
      <alignment vertical="center"/>
    </xf>
    <xf numFmtId="166" fontId="6" fillId="2" borderId="1" xfId="183" applyNumberFormat="1" applyFont="1" applyFill="1" applyBorder="1" applyAlignment="1">
      <alignment horizontal="right" vertical="center"/>
    </xf>
    <xf numFmtId="0" fontId="8" fillId="0" borderId="0" xfId="322" applyFont="1"/>
    <xf numFmtId="0" fontId="8" fillId="0" borderId="0" xfId="322" applyFont="1" applyAlignment="1">
      <alignment horizontal="center"/>
    </xf>
    <xf numFmtId="166" fontId="6" fillId="0" borderId="1" xfId="2" applyNumberFormat="1" applyFont="1" applyFill="1" applyBorder="1" applyAlignment="1">
      <alignment horizontal="center" vertical="center" wrapText="1"/>
    </xf>
    <xf numFmtId="43" fontId="6" fillId="0" borderId="1" xfId="2" applyFont="1" applyFill="1" applyBorder="1" applyAlignment="1">
      <alignment horizontal="center" vertical="center" wrapText="1"/>
    </xf>
    <xf numFmtId="3" fontId="6" fillId="0" borderId="9" xfId="305" applyNumberFormat="1" applyFont="1" applyFill="1" applyBorder="1" applyAlignment="1">
      <alignment horizontal="center" vertical="center" wrapText="1"/>
    </xf>
    <xf numFmtId="166" fontId="6" fillId="0" borderId="9" xfId="2" applyNumberFormat="1" applyFont="1" applyFill="1" applyBorder="1" applyAlignment="1">
      <alignment vertical="center" wrapText="1"/>
    </xf>
    <xf numFmtId="3" fontId="6" fillId="0" borderId="2" xfId="305" applyNumberFormat="1" applyFont="1" applyFill="1" applyBorder="1" applyAlignment="1">
      <alignment horizontal="center" vertical="center" wrapText="1"/>
    </xf>
    <xf numFmtId="166" fontId="6" fillId="0" borderId="2" xfId="2" applyNumberFormat="1" applyFont="1" applyFill="1" applyBorder="1" applyAlignment="1">
      <alignment vertical="center" wrapText="1"/>
    </xf>
    <xf numFmtId="3" fontId="8" fillId="0" borderId="3" xfId="305" applyNumberFormat="1" applyFont="1" applyFill="1" applyBorder="1" applyAlignment="1">
      <alignment horizontal="center" vertical="center" wrapText="1"/>
    </xf>
    <xf numFmtId="3" fontId="8" fillId="0" borderId="3" xfId="305" applyNumberFormat="1" applyFont="1" applyFill="1" applyBorder="1" applyAlignment="1">
      <alignment vertical="center" wrapText="1"/>
    </xf>
    <xf numFmtId="166" fontId="8" fillId="0" borderId="3" xfId="2" applyNumberFormat="1" applyFont="1" applyFill="1" applyBorder="1" applyAlignment="1">
      <alignment horizontal="center" vertical="center" wrapText="1"/>
    </xf>
    <xf numFmtId="166" fontId="8" fillId="0" borderId="3" xfId="2" applyNumberFormat="1" applyFont="1" applyFill="1" applyBorder="1" applyAlignment="1">
      <alignment horizontal="right" vertical="center" wrapText="1"/>
    </xf>
    <xf numFmtId="3" fontId="6" fillId="0" borderId="3" xfId="305" applyNumberFormat="1" applyFont="1" applyFill="1" applyBorder="1" applyAlignment="1">
      <alignment horizontal="center" vertical="center" wrapText="1"/>
    </xf>
    <xf numFmtId="166" fontId="6" fillId="0" borderId="3" xfId="2" applyNumberFormat="1" applyFont="1" applyFill="1" applyBorder="1" applyAlignment="1">
      <alignment horizontal="center" vertical="center" wrapText="1"/>
    </xf>
    <xf numFmtId="3" fontId="6" fillId="0" borderId="3" xfId="305" applyNumberFormat="1" applyFont="1" applyFill="1" applyBorder="1" applyAlignment="1">
      <alignment vertical="center" wrapText="1"/>
    </xf>
    <xf numFmtId="3" fontId="8" fillId="0" borderId="4" xfId="305" applyNumberFormat="1" applyFont="1" applyFill="1" applyBorder="1" applyAlignment="1">
      <alignment horizontal="center" vertical="center" wrapText="1"/>
    </xf>
    <xf numFmtId="3" fontId="8" fillId="0" borderId="4" xfId="305" applyNumberFormat="1" applyFont="1" applyFill="1" applyBorder="1" applyAlignment="1">
      <alignment vertical="center" wrapText="1"/>
    </xf>
    <xf numFmtId="166" fontId="8" fillId="0" borderId="4" xfId="2" applyNumberFormat="1" applyFont="1" applyFill="1" applyBorder="1" applyAlignment="1">
      <alignment horizontal="center" vertical="center" wrapText="1"/>
    </xf>
    <xf numFmtId="3" fontId="8" fillId="0" borderId="0" xfId="305" applyNumberFormat="1" applyFont="1" applyFill="1" applyBorder="1" applyAlignment="1">
      <alignment horizontal="center" vertical="center" wrapText="1"/>
    </xf>
    <xf numFmtId="3" fontId="8" fillId="0" borderId="0" xfId="305" applyNumberFormat="1" applyFont="1" applyFill="1" applyBorder="1" applyAlignment="1">
      <alignment vertical="center" wrapText="1"/>
    </xf>
    <xf numFmtId="166" fontId="8" fillId="0" borderId="0" xfId="2" applyNumberFormat="1" applyFont="1" applyFill="1" applyBorder="1" applyAlignment="1">
      <alignment horizontal="center" vertical="center" wrapText="1"/>
    </xf>
    <xf numFmtId="43" fontId="8" fillId="0" borderId="0" xfId="2" applyFont="1" applyFill="1" applyBorder="1" applyAlignment="1">
      <alignment horizontal="center" vertical="center" wrapText="1"/>
    </xf>
    <xf numFmtId="166" fontId="18" fillId="0" borderId="1" xfId="0" applyNumberFormat="1" applyFont="1" applyFill="1" applyBorder="1" applyAlignment="1">
      <alignment horizontal="left" vertical="center" wrapText="1"/>
    </xf>
    <xf numFmtId="3" fontId="6" fillId="0" borderId="1" xfId="0" applyNumberFormat="1" applyFont="1" applyFill="1" applyBorder="1" applyAlignment="1">
      <alignment horizontal="right" vertical="center"/>
    </xf>
    <xf numFmtId="0" fontId="6" fillId="0" borderId="2" xfId="0" applyFont="1" applyBorder="1" applyAlignment="1">
      <alignment horizontal="center" vertical="center" wrapText="1"/>
    </xf>
    <xf numFmtId="16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166" fontId="6"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wrapText="1"/>
    </xf>
    <xf numFmtId="166" fontId="8" fillId="0" borderId="3" xfId="2"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166" fontId="8" fillId="0" borderId="3" xfId="0" applyNumberFormat="1" applyFont="1" applyBorder="1" applyAlignment="1">
      <alignment vertical="top"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122" fillId="0" borderId="3" xfId="0" applyFont="1" applyBorder="1" applyAlignment="1">
      <alignment vertical="center" wrapText="1"/>
    </xf>
    <xf numFmtId="0" fontId="6" fillId="0" borderId="3" xfId="0" applyFont="1" applyFill="1" applyBorder="1" applyAlignment="1">
      <alignment horizontal="center" vertical="center"/>
    </xf>
    <xf numFmtId="0" fontId="123" fillId="0" borderId="3" xfId="0" applyFont="1" applyBorder="1" applyAlignment="1">
      <alignment vertical="center"/>
    </xf>
    <xf numFmtId="166" fontId="6" fillId="0" borderId="3" xfId="0" applyNumberFormat="1" applyFont="1" applyBorder="1" applyAlignment="1">
      <alignment vertical="top" wrapText="1"/>
    </xf>
    <xf numFmtId="0" fontId="124" fillId="0" borderId="0" xfId="0" applyFont="1"/>
    <xf numFmtId="0" fontId="125"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Fill="1" applyBorder="1" applyAlignment="1">
      <alignment horizontal="left" vertical="center" wrapText="1"/>
    </xf>
    <xf numFmtId="166" fontId="6" fillId="0" borderId="4" xfId="2" applyNumberFormat="1" applyFont="1" applyBorder="1" applyAlignment="1">
      <alignment horizontal="center" vertical="center" wrapText="1"/>
    </xf>
    <xf numFmtId="166"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16" fillId="28" borderId="3" xfId="0" applyFont="1" applyFill="1" applyBorder="1" applyAlignment="1">
      <alignment vertical="center"/>
    </xf>
    <xf numFmtId="3" fontId="16" fillId="28" borderId="3" xfId="0" applyNumberFormat="1" applyFont="1" applyFill="1" applyBorder="1" applyAlignment="1">
      <alignment vertical="center"/>
    </xf>
    <xf numFmtId="3" fontId="6" fillId="0" borderId="28" xfId="305" applyNumberFormat="1" applyFont="1" applyFill="1" applyBorder="1" applyAlignment="1">
      <alignment horizontal="left" vertical="center" wrapText="1"/>
    </xf>
    <xf numFmtId="3" fontId="6" fillId="0" borderId="29" xfId="305" applyNumberFormat="1" applyFont="1" applyFill="1" applyBorder="1" applyAlignment="1">
      <alignment horizontal="left" vertical="center" wrapText="1"/>
    </xf>
    <xf numFmtId="0" fontId="3" fillId="2" borderId="0" xfId="0" applyFont="1" applyFill="1" applyBorder="1" applyAlignment="1">
      <alignment horizontal="center" vertical="center"/>
    </xf>
    <xf numFmtId="0" fontId="128" fillId="0" borderId="0" xfId="0" applyFont="1" applyFill="1" applyBorder="1" applyAlignment="1">
      <alignment horizontal="center" vertical="center" wrapText="1"/>
    </xf>
    <xf numFmtId="0" fontId="128" fillId="0" borderId="0" xfId="0" applyFont="1" applyFill="1" applyBorder="1" applyAlignment="1">
      <alignment horizontal="right" vertical="center" wrapText="1"/>
    </xf>
    <xf numFmtId="166" fontId="3" fillId="0" borderId="1" xfId="424" applyNumberFormat="1" applyFont="1" applyFill="1" applyBorder="1" applyAlignment="1">
      <alignment vertical="center" wrapText="1"/>
    </xf>
    <xf numFmtId="166" fontId="22" fillId="2" borderId="0" xfId="0" applyNumberFormat="1" applyFont="1" applyFill="1"/>
    <xf numFmtId="0" fontId="3" fillId="0" borderId="1" xfId="0" applyFont="1" applyFill="1" applyBorder="1" applyAlignment="1">
      <alignment horizontal="left" vertical="center" wrapText="1"/>
    </xf>
    <xf numFmtId="0" fontId="4" fillId="0" borderId="1" xfId="0" quotePrefix="1" applyFont="1" applyFill="1" applyBorder="1" applyAlignment="1">
      <alignment horizontal="center" vertical="center" wrapText="1"/>
    </xf>
    <xf numFmtId="166" fontId="129" fillId="0" borderId="1" xfId="424" applyNumberFormat="1" applyFont="1" applyFill="1" applyBorder="1" applyAlignment="1">
      <alignment vertical="center" wrapText="1"/>
    </xf>
    <xf numFmtId="0" fontId="130" fillId="0" borderId="1" xfId="0" applyFont="1" applyFill="1" applyBorder="1" applyAlignment="1">
      <alignment horizontal="left" vertical="center" wrapText="1"/>
    </xf>
    <xf numFmtId="166" fontId="130" fillId="0" borderId="1" xfId="424" applyNumberFormat="1" applyFont="1" applyFill="1" applyBorder="1" applyAlignment="1">
      <alignment vertical="center" wrapText="1"/>
    </xf>
    <xf numFmtId="166" fontId="4" fillId="0" borderId="1" xfId="0" applyNumberFormat="1" applyFont="1" applyFill="1" applyBorder="1" applyAlignment="1">
      <alignment horizontal="left" vertical="center" wrapText="1"/>
    </xf>
    <xf numFmtId="0" fontId="131" fillId="0" borderId="1" xfId="0" applyFont="1" applyFill="1" applyBorder="1" applyAlignment="1">
      <alignment horizontal="left" vertical="center" wrapText="1"/>
    </xf>
    <xf numFmtId="166" fontId="131" fillId="0" borderId="1" xfId="424" applyNumberFormat="1" applyFont="1" applyFill="1" applyBorder="1" applyAlignment="1">
      <alignment vertical="center" wrapText="1"/>
    </xf>
    <xf numFmtId="0" fontId="131" fillId="0" borderId="1" xfId="0" applyFont="1" applyFill="1" applyBorder="1" applyAlignment="1">
      <alignment horizontal="center" vertical="center" wrapText="1"/>
    </xf>
    <xf numFmtId="0" fontId="129" fillId="0" borderId="1" xfId="0" applyFont="1" applyFill="1" applyBorder="1" applyAlignment="1">
      <alignment horizontal="center" vertical="center" wrapText="1"/>
    </xf>
    <xf numFmtId="0" fontId="129" fillId="0" borderId="1" xfId="0" applyFont="1" applyFill="1" applyBorder="1" applyAlignment="1">
      <alignment horizontal="left" vertical="center" wrapText="1"/>
    </xf>
    <xf numFmtId="0" fontId="21" fillId="2" borderId="0" xfId="0" applyFont="1" applyFill="1" applyBorder="1" applyAlignment="1">
      <alignment horizontal="center" vertical="center"/>
    </xf>
    <xf numFmtId="0" fontId="21" fillId="2" borderId="0" xfId="0" applyFont="1" applyFill="1" applyBorder="1" applyAlignment="1">
      <alignment vertical="center"/>
    </xf>
    <xf numFmtId="166" fontId="3" fillId="2" borderId="0" xfId="0" applyNumberFormat="1" applyFont="1" applyFill="1" applyBorder="1"/>
    <xf numFmtId="0" fontId="21" fillId="2" borderId="0" xfId="0" applyFont="1" applyFill="1" applyBorder="1"/>
    <xf numFmtId="0" fontId="21" fillId="2" borderId="0" xfId="0" applyFont="1" applyFill="1" applyAlignment="1">
      <alignment horizontal="center" vertical="center"/>
    </xf>
    <xf numFmtId="0" fontId="21" fillId="2" borderId="0" xfId="0" applyFont="1" applyFill="1" applyAlignment="1">
      <alignment vertical="center"/>
    </xf>
    <xf numFmtId="1" fontId="126" fillId="0" borderId="0" xfId="427" applyNumberFormat="1" applyFont="1" applyFill="1" applyAlignment="1">
      <alignment vertical="center" wrapText="1"/>
    </xf>
    <xf numFmtId="166" fontId="15" fillId="0" borderId="0" xfId="425" applyNumberFormat="1" applyFont="1" applyFill="1" applyAlignment="1">
      <alignment vertical="center" wrapText="1"/>
    </xf>
    <xf numFmtId="1" fontId="15" fillId="0" borderId="0" xfId="427" applyNumberFormat="1" applyFont="1" applyFill="1" applyAlignment="1">
      <alignment vertical="center" wrapText="1"/>
    </xf>
    <xf numFmtId="1" fontId="15" fillId="0" borderId="0" xfId="427" applyNumberFormat="1" applyFont="1" applyFill="1" applyAlignment="1">
      <alignment horizontal="center" vertical="center" wrapText="1"/>
    </xf>
    <xf numFmtId="1" fontId="126" fillId="0" borderId="0" xfId="427" applyNumberFormat="1" applyFont="1" applyFill="1" applyBorder="1" applyAlignment="1">
      <alignment vertical="center"/>
    </xf>
    <xf numFmtId="1" fontId="7" fillId="0" borderId="0" xfId="427" applyNumberFormat="1" applyFont="1" applyFill="1" applyAlignment="1">
      <alignment vertical="center" wrapText="1"/>
    </xf>
    <xf numFmtId="166" fontId="17" fillId="0" borderId="0" xfId="425" applyNumberFormat="1" applyFont="1" applyFill="1" applyAlignment="1">
      <alignment vertical="center" wrapText="1"/>
    </xf>
    <xf numFmtId="1" fontId="133" fillId="0" borderId="0" xfId="427" applyNumberFormat="1" applyFont="1" applyFill="1" applyAlignment="1">
      <alignment vertical="center" wrapText="1"/>
    </xf>
    <xf numFmtId="3" fontId="7" fillId="0" borderId="0" xfId="427" applyNumberFormat="1" applyFont="1" applyFill="1" applyBorder="1" applyAlignment="1">
      <alignment horizontal="center" vertical="center" wrapText="1"/>
    </xf>
    <xf numFmtId="166" fontId="17" fillId="0" borderId="0" xfId="425" applyNumberFormat="1" applyFont="1" applyFill="1" applyBorder="1" applyAlignment="1">
      <alignment horizontal="center" vertical="center" wrapText="1"/>
    </xf>
    <xf numFmtId="3" fontId="133" fillId="0" borderId="0" xfId="427" applyNumberFormat="1" applyFont="1" applyFill="1" applyBorder="1" applyAlignment="1">
      <alignment horizontal="center" vertical="center" wrapText="1"/>
    </xf>
    <xf numFmtId="3" fontId="3" fillId="0" borderId="26" xfId="427" applyNumberFormat="1" applyFont="1" applyFill="1" applyBorder="1" applyAlignment="1">
      <alignment horizontal="center" vertical="center" wrapText="1"/>
    </xf>
    <xf numFmtId="3" fontId="3" fillId="0" borderId="9" xfId="427" applyNumberFormat="1" applyFont="1" applyFill="1" applyBorder="1" applyAlignment="1">
      <alignment horizontal="center" vertical="center" wrapText="1"/>
    </xf>
    <xf numFmtId="3" fontId="3" fillId="0" borderId="7" xfId="427" applyNumberFormat="1" applyFont="1" applyFill="1" applyBorder="1" applyAlignment="1">
      <alignment horizontal="center" vertical="center" wrapText="1"/>
    </xf>
    <xf numFmtId="1" fontId="3" fillId="0" borderId="26" xfId="427" applyNumberFormat="1" applyFont="1" applyFill="1" applyBorder="1" applyAlignment="1">
      <alignment horizontal="center" vertical="center" wrapText="1"/>
    </xf>
    <xf numFmtId="49" fontId="3" fillId="0" borderId="1" xfId="427" applyNumberFormat="1" applyFont="1" applyFill="1" applyBorder="1" applyAlignment="1">
      <alignment horizontal="center" vertical="center"/>
    </xf>
    <xf numFmtId="1" fontId="3" fillId="0" borderId="1" xfId="427" applyNumberFormat="1" applyFont="1" applyFill="1" applyBorder="1" applyAlignment="1">
      <alignment horizontal="left" vertical="center" wrapText="1"/>
    </xf>
    <xf numFmtId="3" fontId="3" fillId="0" borderId="1" xfId="427" applyNumberFormat="1" applyFont="1" applyFill="1" applyBorder="1" applyAlignment="1">
      <alignment horizontal="center" vertical="center"/>
    </xf>
    <xf numFmtId="3" fontId="3" fillId="0" borderId="1" xfId="427" applyNumberFormat="1" applyFont="1" applyFill="1" applyBorder="1" applyAlignment="1">
      <alignment horizontal="right" vertical="center"/>
    </xf>
    <xf numFmtId="1" fontId="3" fillId="0" borderId="1" xfId="427" applyNumberFormat="1" applyFont="1" applyFill="1" applyBorder="1" applyAlignment="1">
      <alignment vertical="center"/>
    </xf>
    <xf numFmtId="1" fontId="7" fillId="0" borderId="0" xfId="427" applyNumberFormat="1" applyFont="1" applyFill="1" applyAlignment="1">
      <alignment vertical="center"/>
    </xf>
    <xf numFmtId="166" fontId="17" fillId="0" borderId="0" xfId="425" applyNumberFormat="1" applyFont="1" applyFill="1" applyAlignment="1">
      <alignment vertical="center"/>
    </xf>
    <xf numFmtId="1" fontId="17" fillId="0" borderId="0" xfId="427" applyNumberFormat="1" applyFont="1" applyFill="1" applyAlignment="1">
      <alignment vertical="center"/>
    </xf>
    <xf numFmtId="1" fontId="4" fillId="0" borderId="1" xfId="427" quotePrefix="1" applyNumberFormat="1" applyFont="1" applyFill="1" applyBorder="1" applyAlignment="1">
      <alignment horizontal="center" vertical="center"/>
    </xf>
    <xf numFmtId="3" fontId="4" fillId="0" borderId="1" xfId="427" applyNumberFormat="1" applyFont="1" applyFill="1" applyBorder="1" applyAlignment="1">
      <alignment vertical="center" wrapText="1"/>
    </xf>
    <xf numFmtId="3" fontId="4" fillId="0" borderId="1" xfId="425" applyNumberFormat="1" applyFont="1" applyFill="1" applyBorder="1" applyAlignment="1">
      <alignment horizontal="center" vertical="center"/>
    </xf>
    <xf numFmtId="199" fontId="4" fillId="0" borderId="1" xfId="425" applyNumberFormat="1" applyFont="1" applyFill="1" applyBorder="1" applyAlignment="1">
      <alignment horizontal="center" vertical="center" wrapText="1"/>
    </xf>
    <xf numFmtId="1" fontId="134" fillId="0" borderId="0" xfId="427" applyNumberFormat="1" applyFont="1" applyFill="1" applyAlignment="1">
      <alignment vertical="center"/>
    </xf>
    <xf numFmtId="1" fontId="135" fillId="0" borderId="0" xfId="427" applyNumberFormat="1" applyFont="1" applyFill="1" applyAlignment="1">
      <alignment vertical="center"/>
    </xf>
    <xf numFmtId="49" fontId="4" fillId="0" borderId="1" xfId="427" applyNumberFormat="1" applyFont="1" applyFill="1" applyBorder="1" applyAlignment="1">
      <alignment horizontal="center" vertical="center"/>
    </xf>
    <xf numFmtId="1" fontId="9" fillId="0" borderId="0" xfId="427" applyNumberFormat="1" applyFont="1" applyFill="1" applyAlignment="1">
      <alignment vertical="center"/>
    </xf>
    <xf numFmtId="1" fontId="15" fillId="0" borderId="0" xfId="427" applyNumberFormat="1" applyFont="1" applyFill="1" applyAlignment="1">
      <alignment vertical="center"/>
    </xf>
    <xf numFmtId="199" fontId="4" fillId="0" borderId="1" xfId="425" applyNumberFormat="1" applyFont="1" applyFill="1" applyBorder="1" applyAlignment="1">
      <alignment horizontal="left" vertical="center" wrapText="1"/>
    </xf>
    <xf numFmtId="1" fontId="3" fillId="0" borderId="1" xfId="427" applyNumberFormat="1" applyFont="1" applyFill="1" applyBorder="1" applyAlignment="1">
      <alignment vertical="center" wrapText="1"/>
    </xf>
    <xf numFmtId="3" fontId="3" fillId="0" borderId="1" xfId="425" applyNumberFormat="1" applyFont="1" applyFill="1" applyBorder="1" applyAlignment="1">
      <alignment horizontal="center" vertical="center"/>
    </xf>
    <xf numFmtId="199" fontId="4" fillId="0" borderId="1" xfId="425" applyNumberFormat="1" applyFont="1" applyFill="1" applyBorder="1" applyAlignment="1">
      <alignment horizontal="center" vertical="center"/>
    </xf>
    <xf numFmtId="1" fontId="4" fillId="0" borderId="1" xfId="427" applyNumberFormat="1" applyFont="1" applyFill="1" applyBorder="1" applyAlignment="1">
      <alignment vertical="center" wrapText="1"/>
    </xf>
    <xf numFmtId="0" fontId="4" fillId="0" borderId="1" xfId="426" applyFont="1" applyFill="1" applyBorder="1" applyAlignment="1">
      <alignment horizontal="left" vertical="center" wrapText="1"/>
    </xf>
    <xf numFmtId="1" fontId="4" fillId="0" borderId="1" xfId="427" applyNumberFormat="1" applyFont="1" applyFill="1" applyBorder="1" applyAlignment="1">
      <alignment horizontal="left" vertical="center" wrapText="1"/>
    </xf>
    <xf numFmtId="1" fontId="4" fillId="0" borderId="1" xfId="427" applyNumberFormat="1" applyFont="1" applyFill="1" applyBorder="1" applyAlignment="1">
      <alignment horizontal="center" vertical="center"/>
    </xf>
    <xf numFmtId="1" fontId="4" fillId="0" borderId="1" xfId="427" applyNumberFormat="1" applyFont="1" applyFill="1" applyBorder="1" applyAlignment="1">
      <alignment vertical="center"/>
    </xf>
    <xf numFmtId="1" fontId="3" fillId="0" borderId="1" xfId="427" applyNumberFormat="1" applyFont="1" applyFill="1" applyBorder="1" applyAlignment="1">
      <alignment horizontal="center" vertical="center"/>
    </xf>
    <xf numFmtId="199" fontId="3" fillId="0" borderId="1" xfId="425" applyNumberFormat="1" applyFont="1" applyFill="1" applyBorder="1" applyAlignment="1">
      <alignment vertical="center"/>
    </xf>
    <xf numFmtId="1" fontId="15" fillId="0" borderId="0" xfId="427" applyNumberFormat="1" applyFont="1" applyFill="1" applyAlignment="1">
      <alignment horizontal="center" vertical="center"/>
    </xf>
    <xf numFmtId="166" fontId="15" fillId="0" borderId="0" xfId="425" applyNumberFormat="1" applyFont="1" applyFill="1" applyAlignment="1">
      <alignment vertical="center"/>
    </xf>
    <xf numFmtId="199" fontId="15" fillId="0" borderId="0" xfId="425" applyNumberFormat="1" applyFont="1" applyFill="1" applyAlignment="1">
      <alignment horizontal="center" vertical="center"/>
    </xf>
    <xf numFmtId="166" fontId="15" fillId="0" borderId="0" xfId="425" applyNumberFormat="1" applyFont="1" applyFill="1" applyAlignment="1">
      <alignment horizontal="center" vertical="center"/>
    </xf>
    <xf numFmtId="1" fontId="15" fillId="0" borderId="0" xfId="427" applyNumberFormat="1" applyFont="1" applyFill="1" applyAlignment="1">
      <alignment horizontal="right" vertical="center"/>
    </xf>
    <xf numFmtId="166" fontId="15" fillId="0" borderId="0" xfId="425" applyNumberFormat="1" applyFont="1" applyFill="1" applyAlignment="1">
      <alignment horizontal="right" vertical="center"/>
    </xf>
    <xf numFmtId="0" fontId="1" fillId="0" borderId="0" xfId="426"/>
    <xf numFmtId="166" fontId="15" fillId="0" borderId="0" xfId="157" applyNumberFormat="1" applyFont="1" applyFill="1" applyAlignment="1">
      <alignment vertical="center" wrapText="1"/>
    </xf>
    <xf numFmtId="166" fontId="17" fillId="0" borderId="0" xfId="157" applyNumberFormat="1" applyFont="1" applyFill="1" applyAlignment="1">
      <alignment vertical="center" wrapText="1"/>
    </xf>
    <xf numFmtId="166" fontId="17" fillId="0" borderId="0" xfId="157" applyNumberFormat="1" applyFont="1" applyFill="1" applyBorder="1" applyAlignment="1">
      <alignment horizontal="center" vertical="center" wrapText="1"/>
    </xf>
    <xf numFmtId="3" fontId="3" fillId="0" borderId="1" xfId="157" applyNumberFormat="1" applyFont="1" applyFill="1" applyBorder="1" applyAlignment="1">
      <alignment horizontal="center" vertical="center"/>
    </xf>
    <xf numFmtId="199" fontId="4" fillId="0" borderId="1" xfId="157" applyNumberFormat="1" applyFont="1" applyFill="1" applyBorder="1" applyAlignment="1">
      <alignment horizontal="center" vertical="center"/>
    </xf>
    <xf numFmtId="166" fontId="17" fillId="0" borderId="0" xfId="157" applyNumberFormat="1" applyFont="1" applyFill="1" applyAlignment="1">
      <alignment vertical="center"/>
    </xf>
    <xf numFmtId="3" fontId="4" fillId="0" borderId="1" xfId="427" applyNumberFormat="1" applyFont="1" applyFill="1" applyBorder="1" applyAlignment="1">
      <alignment horizontal="left" vertical="center" wrapText="1"/>
    </xf>
    <xf numFmtId="3" fontId="4" fillId="0" borderId="1" xfId="157" applyNumberFormat="1" applyFont="1" applyFill="1" applyBorder="1" applyAlignment="1">
      <alignment horizontal="center" vertical="center"/>
    </xf>
    <xf numFmtId="199" fontId="4" fillId="0" borderId="1" xfId="157" applyNumberFormat="1" applyFont="1" applyFill="1" applyBorder="1" applyAlignment="1">
      <alignment horizontal="center" vertical="center" wrapText="1"/>
    </xf>
    <xf numFmtId="199" fontId="4" fillId="0" borderId="1" xfId="157" applyNumberFormat="1" applyFont="1" applyFill="1" applyBorder="1" applyAlignment="1">
      <alignment horizontal="left" vertical="center" wrapText="1"/>
    </xf>
    <xf numFmtId="0" fontId="4" fillId="0" borderId="1" xfId="323" applyFont="1" applyFill="1" applyBorder="1" applyAlignment="1">
      <alignment horizontal="left" vertical="center" wrapText="1"/>
    </xf>
    <xf numFmtId="166" fontId="3" fillId="0" borderId="1" xfId="134" applyNumberFormat="1" applyFont="1" applyFill="1" applyBorder="1" applyAlignment="1">
      <alignment horizontal="left" vertical="center" wrapText="1"/>
    </xf>
    <xf numFmtId="199" fontId="3" fillId="0" borderId="1" xfId="157" applyNumberFormat="1" applyFont="1" applyFill="1" applyBorder="1" applyAlignment="1">
      <alignment vertical="center"/>
    </xf>
    <xf numFmtId="0" fontId="4" fillId="0" borderId="1" xfId="323" applyFont="1" applyFill="1" applyBorder="1" applyAlignment="1">
      <alignment vertical="center"/>
    </xf>
    <xf numFmtId="0" fontId="3" fillId="0" borderId="1" xfId="323" applyFont="1" applyFill="1" applyBorder="1" applyAlignment="1">
      <alignment vertical="center" wrapText="1"/>
    </xf>
    <xf numFmtId="166" fontId="15" fillId="0" borderId="0" xfId="157" applyNumberFormat="1" applyFont="1" applyFill="1" applyAlignment="1">
      <alignment vertical="center"/>
    </xf>
    <xf numFmtId="199" fontId="15" fillId="0" borderId="0" xfId="157" applyNumberFormat="1" applyFont="1" applyFill="1" applyAlignment="1">
      <alignment horizontal="center" vertical="center"/>
    </xf>
    <xf numFmtId="166" fontId="15" fillId="0" borderId="0" xfId="157" applyNumberFormat="1" applyFont="1" applyFill="1" applyAlignment="1">
      <alignment horizontal="center" vertical="center"/>
    </xf>
    <xf numFmtId="166" fontId="15" fillId="0" borderId="0" xfId="157" applyNumberFormat="1" applyFont="1" applyFill="1" applyAlignment="1">
      <alignment horizontal="right" vertical="center"/>
    </xf>
    <xf numFmtId="0" fontId="1" fillId="0" borderId="0" xfId="323"/>
    <xf numFmtId="0" fontId="11" fillId="0" borderId="0" xfId="303" applyFont="1" applyFill="1"/>
    <xf numFmtId="0" fontId="10" fillId="0" borderId="8" xfId="303" applyFont="1" applyFill="1" applyBorder="1" applyAlignment="1">
      <alignment horizontal="center" wrapText="1"/>
    </xf>
    <xf numFmtId="0" fontId="141" fillId="0" borderId="8" xfId="303" applyFont="1" applyFill="1" applyBorder="1" applyAlignment="1">
      <alignment horizontal="center" vertical="center" wrapText="1"/>
    </xf>
    <xf numFmtId="0" fontId="10" fillId="0" borderId="1" xfId="303" applyFont="1" applyFill="1" applyBorder="1" applyAlignment="1">
      <alignment horizontal="center" vertical="center"/>
    </xf>
    <xf numFmtId="166" fontId="10" fillId="0" borderId="1" xfId="157" applyNumberFormat="1" applyFont="1" applyFill="1" applyBorder="1" applyAlignment="1">
      <alignment horizontal="center" vertical="center" wrapText="1"/>
    </xf>
    <xf numFmtId="0" fontId="10" fillId="0" borderId="0" xfId="303" applyFont="1" applyFill="1"/>
    <xf numFmtId="0" fontId="10" fillId="0" borderId="1" xfId="303" applyFont="1" applyFill="1" applyBorder="1" applyAlignment="1">
      <alignment horizontal="center" vertical="center" wrapText="1"/>
    </xf>
    <xf numFmtId="0" fontId="10" fillId="0" borderId="1" xfId="303" applyFont="1" applyFill="1" applyBorder="1" applyAlignment="1">
      <alignment horizontal="left" vertical="center"/>
    </xf>
    <xf numFmtId="0" fontId="11" fillId="0" borderId="1" xfId="303" applyFont="1" applyFill="1" applyBorder="1" applyAlignment="1">
      <alignment horizontal="center" vertical="center" wrapText="1"/>
    </xf>
    <xf numFmtId="0" fontId="142" fillId="0" borderId="1" xfId="303"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5"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166" fontId="10" fillId="0" borderId="0" xfId="303" applyNumberFormat="1" applyFont="1" applyFill="1"/>
    <xf numFmtId="0" fontId="142" fillId="0" borderId="0" xfId="303" applyFont="1" applyFill="1"/>
    <xf numFmtId="166" fontId="10" fillId="0" borderId="1" xfId="157" applyNumberFormat="1" applyFont="1" applyFill="1" applyBorder="1" applyAlignment="1">
      <alignment horizontal="left" vertical="center" wrapText="1"/>
    </xf>
    <xf numFmtId="0" fontId="11" fillId="0" borderId="1" xfId="303" applyFont="1" applyFill="1" applyBorder="1" applyAlignment="1">
      <alignment horizontal="center" vertical="center"/>
    </xf>
    <xf numFmtId="0" fontId="143" fillId="0" borderId="1" xfId="303" applyFont="1" applyFill="1" applyBorder="1" applyAlignment="1">
      <alignment horizontal="center" vertical="center"/>
    </xf>
    <xf numFmtId="0" fontId="143" fillId="0" borderId="1" xfId="303" applyFont="1" applyFill="1" applyBorder="1" applyAlignment="1">
      <alignment horizontal="left" vertical="center" wrapText="1"/>
    </xf>
    <xf numFmtId="0" fontId="143" fillId="0" borderId="1" xfId="303" applyFont="1" applyFill="1" applyBorder="1" applyAlignment="1">
      <alignment horizontal="left" vertical="center"/>
    </xf>
    <xf numFmtId="0" fontId="143" fillId="0" borderId="0" xfId="303" applyFont="1" applyFill="1"/>
    <xf numFmtId="0" fontId="11" fillId="0" borderId="1" xfId="303" applyFont="1" applyFill="1" applyBorder="1" applyAlignment="1">
      <alignment horizontal="left" vertical="center"/>
    </xf>
    <xf numFmtId="0" fontId="11" fillId="0" borderId="1" xfId="303" applyFont="1" applyFill="1" applyBorder="1" applyAlignment="1">
      <alignment horizontal="left" vertical="center" wrapText="1"/>
    </xf>
    <xf numFmtId="0" fontId="15" fillId="0" borderId="1" xfId="303" applyFont="1" applyFill="1" applyBorder="1" applyAlignment="1">
      <alignment horizontal="left" vertical="center" wrapText="1"/>
    </xf>
    <xf numFmtId="0" fontId="11" fillId="0" borderId="1" xfId="303" applyFont="1" applyFill="1" applyBorder="1" applyAlignment="1">
      <alignment vertical="center" wrapText="1"/>
    </xf>
    <xf numFmtId="0" fontId="142" fillId="0" borderId="1" xfId="303" applyFont="1" applyFill="1" applyBorder="1" applyAlignment="1">
      <alignment horizontal="left" wrapText="1"/>
    </xf>
    <xf numFmtId="0" fontId="10" fillId="0" borderId="0" xfId="303" applyFont="1" applyFill="1" applyAlignment="1">
      <alignment vertical="center"/>
    </xf>
    <xf numFmtId="0" fontId="142" fillId="0" borderId="1" xfId="303" applyFont="1" applyFill="1" applyBorder="1" applyAlignment="1">
      <alignment horizontal="center" vertical="center"/>
    </xf>
    <xf numFmtId="0" fontId="19" fillId="0" borderId="1" xfId="303" applyFont="1" applyFill="1" applyBorder="1" applyAlignment="1">
      <alignment horizontal="left" vertical="center" wrapText="1"/>
    </xf>
    <xf numFmtId="0" fontId="10" fillId="0" borderId="1" xfId="303" applyFont="1" applyFill="1" applyBorder="1" applyAlignment="1">
      <alignment horizontal="left" vertical="center" wrapText="1"/>
    </xf>
    <xf numFmtId="0" fontId="10" fillId="0" borderId="0" xfId="303" applyFont="1" applyFill="1" applyAlignment="1">
      <alignment horizontal="center" vertical="center" wrapText="1"/>
    </xf>
    <xf numFmtId="0" fontId="11" fillId="0" borderId="1" xfId="303" quotePrefix="1" applyFont="1" applyFill="1" applyBorder="1" applyAlignment="1">
      <alignment horizontal="center" vertical="center" wrapText="1"/>
    </xf>
    <xf numFmtId="0" fontId="11" fillId="0" borderId="0" xfId="303" applyFont="1" applyFill="1" applyAlignment="1">
      <alignment horizontal="center" vertical="center" wrapText="1"/>
    </xf>
    <xf numFmtId="0" fontId="10" fillId="0" borderId="1" xfId="303" quotePrefix="1" applyFont="1" applyFill="1" applyBorder="1" applyAlignment="1">
      <alignment horizontal="center" vertical="center" wrapText="1"/>
    </xf>
    <xf numFmtId="0" fontId="142" fillId="0" borderId="1" xfId="303" applyFont="1" applyFill="1" applyBorder="1" applyAlignment="1">
      <alignment horizontal="left" vertical="center"/>
    </xf>
    <xf numFmtId="0" fontId="142" fillId="0" borderId="1" xfId="303" applyFont="1" applyFill="1" applyBorder="1" applyAlignment="1">
      <alignment horizontal="center" vertical="center" wrapText="1"/>
    </xf>
    <xf numFmtId="0" fontId="142" fillId="0" borderId="0" xfId="303" applyFont="1" applyFill="1" applyAlignment="1">
      <alignment horizontal="center" vertical="center" wrapText="1"/>
    </xf>
    <xf numFmtId="0" fontId="11" fillId="0" borderId="1" xfId="303" applyFont="1" applyFill="1" applyBorder="1" applyAlignment="1" applyProtection="1">
      <alignment horizontal="left" vertical="center" wrapText="1"/>
      <protection locked="0"/>
    </xf>
    <xf numFmtId="0" fontId="11" fillId="0" borderId="0" xfId="303" applyFont="1" applyFill="1" applyAlignment="1" applyProtection="1">
      <alignment horizontal="center" vertical="center" wrapText="1"/>
      <protection locked="0"/>
    </xf>
    <xf numFmtId="0" fontId="10" fillId="0" borderId="1" xfId="303" applyFont="1" applyFill="1" applyBorder="1" applyAlignment="1" applyProtection="1">
      <alignment horizontal="center" vertical="center" wrapText="1"/>
      <protection locked="0"/>
    </xf>
    <xf numFmtId="0" fontId="10" fillId="0" borderId="1" xfId="303" applyFont="1" applyFill="1" applyBorder="1" applyAlignment="1" applyProtection="1">
      <alignment vertical="center" wrapText="1"/>
      <protection locked="0"/>
    </xf>
    <xf numFmtId="0" fontId="10" fillId="0" borderId="1" xfId="303" applyFont="1" applyFill="1" applyBorder="1" applyAlignment="1" applyProtection="1">
      <alignment horizontal="left" vertical="center" wrapText="1"/>
      <protection locked="0"/>
    </xf>
    <xf numFmtId="0" fontId="10" fillId="0" borderId="0" xfId="303" applyFont="1" applyFill="1" applyAlignment="1" applyProtection="1">
      <alignment horizontal="center" vertical="center" wrapText="1"/>
      <protection locked="0"/>
    </xf>
    <xf numFmtId="0" fontId="11" fillId="0" borderId="1" xfId="303" quotePrefix="1" applyFont="1" applyFill="1" applyBorder="1" applyAlignment="1" applyProtection="1">
      <alignment horizontal="center" vertical="center" wrapText="1"/>
      <protection locked="0"/>
    </xf>
    <xf numFmtId="0" fontId="11" fillId="0" borderId="1" xfId="303" applyFont="1" applyFill="1" applyBorder="1" applyAlignment="1" applyProtection="1">
      <alignment vertical="center" wrapText="1"/>
      <protection locked="0"/>
    </xf>
    <xf numFmtId="0" fontId="10" fillId="0" borderId="1" xfId="303" quotePrefix="1" applyFont="1" applyFill="1" applyBorder="1" applyAlignment="1" applyProtection="1">
      <alignment horizontal="center" vertical="center" wrapText="1"/>
      <protection locked="0"/>
    </xf>
    <xf numFmtId="0" fontId="11" fillId="0" borderId="1" xfId="303" applyFont="1" applyFill="1" applyBorder="1" applyAlignment="1">
      <alignment horizontal="left" wrapText="1"/>
    </xf>
    <xf numFmtId="0" fontId="10" fillId="0" borderId="1" xfId="303" applyFont="1" applyFill="1" applyBorder="1" applyAlignment="1">
      <alignment horizontal="left"/>
    </xf>
    <xf numFmtId="0" fontId="11" fillId="0" borderId="0" xfId="303" applyFont="1" applyFill="1" applyAlignment="1">
      <alignment horizontal="center"/>
    </xf>
    <xf numFmtId="0" fontId="11" fillId="0" borderId="0" xfId="303" applyFont="1" applyFill="1" applyAlignment="1">
      <alignment horizontal="left"/>
    </xf>
    <xf numFmtId="166" fontId="11" fillId="0" borderId="0" xfId="157" applyNumberFormat="1" applyFont="1" applyFill="1" applyAlignment="1">
      <alignment horizontal="right"/>
    </xf>
    <xf numFmtId="0" fontId="11" fillId="0" borderId="0" xfId="303" applyFont="1" applyFill="1" applyAlignment="1">
      <alignment horizontal="center" vertical="center"/>
    </xf>
    <xf numFmtId="3" fontId="10" fillId="0" borderId="1" xfId="157" applyNumberFormat="1" applyFont="1" applyFill="1" applyBorder="1" applyAlignment="1">
      <alignment horizontal="right" vertical="center" wrapText="1"/>
    </xf>
    <xf numFmtId="3" fontId="10" fillId="0" borderId="1" xfId="303" applyNumberFormat="1" applyFont="1" applyFill="1" applyBorder="1" applyAlignment="1">
      <alignment horizontal="right" vertical="center"/>
    </xf>
    <xf numFmtId="3" fontId="11" fillId="0" borderId="1" xfId="303" applyNumberFormat="1" applyFont="1" applyFill="1" applyBorder="1" applyAlignment="1">
      <alignment horizontal="right" vertical="center"/>
    </xf>
    <xf numFmtId="3" fontId="10" fillId="0" borderId="1" xfId="157" applyNumberFormat="1" applyFont="1" applyFill="1" applyBorder="1" applyAlignment="1">
      <alignment horizontal="right" vertical="center"/>
    </xf>
    <xf numFmtId="3" fontId="11" fillId="0" borderId="1" xfId="157" applyNumberFormat="1" applyFont="1" applyFill="1" applyBorder="1" applyAlignment="1">
      <alignment horizontal="right" vertical="center" wrapText="1"/>
    </xf>
    <xf numFmtId="3" fontId="10" fillId="0" borderId="1" xfId="157" applyNumberFormat="1" applyFont="1" applyFill="1" applyBorder="1" applyAlignment="1">
      <alignment horizontal="right"/>
    </xf>
    <xf numFmtId="3" fontId="11" fillId="0" borderId="1" xfId="157" applyNumberFormat="1" applyFont="1" applyFill="1" applyBorder="1" applyAlignment="1">
      <alignment horizontal="right" vertical="center"/>
    </xf>
    <xf numFmtId="3" fontId="142" fillId="0" borderId="1" xfId="157" applyNumberFormat="1" applyFont="1" applyFill="1" applyBorder="1" applyAlignment="1">
      <alignment horizontal="right" vertical="center"/>
    </xf>
    <xf numFmtId="3" fontId="142" fillId="0" borderId="1" xfId="303" applyNumberFormat="1" applyFont="1" applyFill="1" applyBorder="1" applyAlignment="1">
      <alignment horizontal="right"/>
    </xf>
    <xf numFmtId="3" fontId="142" fillId="0" borderId="1" xfId="157" applyNumberFormat="1" applyFont="1" applyFill="1" applyBorder="1" applyAlignment="1">
      <alignment horizontal="right" vertical="center" wrapText="1"/>
    </xf>
    <xf numFmtId="3" fontId="10" fillId="0" borderId="1" xfId="157" applyNumberFormat="1" applyFont="1" applyFill="1" applyBorder="1" applyAlignment="1" applyProtection="1">
      <alignment horizontal="right" vertical="center" wrapText="1"/>
      <protection hidden="1"/>
    </xf>
    <xf numFmtId="3" fontId="11" fillId="0" borderId="1" xfId="157" applyNumberFormat="1" applyFont="1" applyFill="1" applyBorder="1" applyAlignment="1" applyProtection="1">
      <alignment horizontal="right" vertical="center" wrapText="1"/>
      <protection hidden="1"/>
    </xf>
    <xf numFmtId="3" fontId="10" fillId="0" borderId="1" xfId="303" applyNumberFormat="1" applyFont="1" applyFill="1" applyBorder="1" applyAlignment="1">
      <alignment horizontal="right" vertical="center" wrapText="1"/>
    </xf>
    <xf numFmtId="3" fontId="10" fillId="0" borderId="1" xfId="303" applyNumberFormat="1" applyFont="1" applyFill="1" applyBorder="1" applyAlignment="1">
      <alignment horizontal="right"/>
    </xf>
    <xf numFmtId="3" fontId="11" fillId="0" borderId="1" xfId="157" applyNumberFormat="1" applyFont="1" applyFill="1" applyBorder="1" applyAlignment="1">
      <alignment horizontal="right"/>
    </xf>
    <xf numFmtId="3" fontId="18" fillId="0" borderId="1" xfId="0" applyNumberFormat="1" applyFont="1" applyBorder="1" applyAlignment="1">
      <alignment horizontal="justify" vertical="center"/>
    </xf>
    <xf numFmtId="3" fontId="3"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6" fillId="0" borderId="12" xfId="0" applyFont="1" applyBorder="1" applyAlignment="1">
      <alignment horizontal="center"/>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118" fillId="0" borderId="0" xfId="0" applyFont="1" applyAlignment="1">
      <alignment horizontal="center" vertical="center" wrapText="1"/>
    </xf>
    <xf numFmtId="0" fontId="118" fillId="0" borderId="8" xfId="0" applyFont="1" applyBorder="1" applyAlignment="1">
      <alignment horizontal="right"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6" xfId="0" applyFont="1" applyBorder="1" applyAlignment="1">
      <alignment horizontal="center" vertical="center" wrapText="1"/>
    </xf>
    <xf numFmtId="0" fontId="6" fillId="2" borderId="0" xfId="322" applyFont="1" applyFill="1" applyBorder="1" applyAlignment="1">
      <alignment horizontal="center" vertical="center" wrapText="1"/>
    </xf>
    <xf numFmtId="0" fontId="6" fillId="2" borderId="0" xfId="322" applyFont="1" applyFill="1" applyBorder="1" applyAlignment="1">
      <alignment horizontal="center" vertical="center"/>
    </xf>
    <xf numFmtId="0" fontId="118" fillId="2" borderId="8" xfId="322" applyFont="1" applyFill="1" applyBorder="1" applyAlignment="1">
      <alignment horizontal="center" vertical="center"/>
    </xf>
    <xf numFmtId="0" fontId="6" fillId="2" borderId="1" xfId="322" applyFont="1" applyFill="1" applyBorder="1" applyAlignment="1">
      <alignment horizontal="center" vertical="center" wrapText="1"/>
    </xf>
    <xf numFmtId="0" fontId="6" fillId="2" borderId="9" xfId="322" applyFont="1" applyFill="1" applyBorder="1" applyAlignment="1">
      <alignment horizontal="center" vertical="center" wrapText="1"/>
    </xf>
    <xf numFmtId="0" fontId="6" fillId="2" borderId="26" xfId="322" applyFont="1" applyFill="1" applyBorder="1" applyAlignment="1">
      <alignment horizontal="center" vertical="center" wrapText="1"/>
    </xf>
    <xf numFmtId="0" fontId="117" fillId="2" borderId="9" xfId="322" applyFont="1" applyFill="1" applyBorder="1" applyAlignment="1">
      <alignment horizontal="center" vertical="center" wrapText="1"/>
    </xf>
    <xf numFmtId="0" fontId="117" fillId="2" borderId="26" xfId="322" applyFont="1" applyFill="1" applyBorder="1" applyAlignment="1">
      <alignment horizontal="center" vertical="center" wrapText="1"/>
    </xf>
    <xf numFmtId="0" fontId="117" fillId="2" borderId="0" xfId="322" applyFont="1" applyFill="1" applyAlignment="1">
      <alignment horizontal="center" vertical="center"/>
    </xf>
    <xf numFmtId="0" fontId="18" fillId="2" borderId="0" xfId="322" applyFont="1" applyFill="1" applyAlignment="1">
      <alignment horizontal="center" vertical="center"/>
    </xf>
    <xf numFmtId="0" fontId="6" fillId="0" borderId="1" xfId="322" applyFont="1" applyFill="1" applyBorder="1" applyAlignment="1">
      <alignment horizontal="center" vertical="center" wrapText="1"/>
    </xf>
    <xf numFmtId="0" fontId="8" fillId="2" borderId="3" xfId="323" applyFont="1" applyFill="1" applyBorder="1" applyAlignment="1">
      <alignment horizontal="left" vertical="center" wrapText="1"/>
    </xf>
    <xf numFmtId="0" fontId="8" fillId="2" borderId="3" xfId="323" applyFont="1" applyFill="1" applyBorder="1" applyAlignment="1">
      <alignment horizontal="center" vertical="center" wrapText="1"/>
    </xf>
    <xf numFmtId="0" fontId="8" fillId="0" borderId="3" xfId="323" applyFont="1" applyFill="1" applyBorder="1" applyAlignment="1">
      <alignment horizontal="left" vertical="center" wrapText="1"/>
    </xf>
    <xf numFmtId="0" fontId="8" fillId="0" borderId="3" xfId="323" applyFont="1" applyFill="1" applyBorder="1" applyAlignment="1">
      <alignment horizontal="center" vertical="center"/>
    </xf>
    <xf numFmtId="0" fontId="117" fillId="0" borderId="1" xfId="323" applyFont="1" applyFill="1" applyBorder="1" applyAlignment="1">
      <alignment horizontal="center" vertical="center" wrapText="1"/>
    </xf>
    <xf numFmtId="0" fontId="117" fillId="2" borderId="1" xfId="323" applyFont="1" applyFill="1" applyBorder="1" applyAlignment="1">
      <alignment horizontal="center" vertical="center" wrapText="1"/>
    </xf>
    <xf numFmtId="0" fontId="117" fillId="0" borderId="0" xfId="322" applyFont="1" applyAlignment="1">
      <alignment horizontal="center"/>
    </xf>
    <xf numFmtId="0" fontId="117" fillId="2" borderId="0" xfId="322" applyFont="1" applyFill="1" applyBorder="1" applyAlignment="1">
      <alignment horizontal="center" vertical="center" wrapText="1"/>
    </xf>
    <xf numFmtId="0" fontId="117" fillId="2" borderId="0" xfId="322" applyFont="1" applyFill="1" applyBorder="1" applyAlignment="1">
      <alignment horizontal="center" vertical="center"/>
    </xf>
    <xf numFmtId="0" fontId="120" fillId="2" borderId="8" xfId="322" applyFont="1" applyFill="1" applyBorder="1" applyAlignment="1">
      <alignment horizontal="center" vertical="center"/>
    </xf>
    <xf numFmtId="0" fontId="117" fillId="2" borderId="2" xfId="323" applyFont="1" applyFill="1" applyBorder="1" applyAlignment="1">
      <alignment horizontal="center" vertical="center" wrapText="1"/>
    </xf>
    <xf numFmtId="0" fontId="117" fillId="2" borderId="3" xfId="323" applyFont="1" applyFill="1" applyBorder="1" applyAlignment="1">
      <alignment horizontal="center" vertical="center" wrapText="1"/>
    </xf>
    <xf numFmtId="0" fontId="6" fillId="0" borderId="0" xfId="305" applyFont="1" applyFill="1" applyBorder="1" applyAlignment="1">
      <alignment horizontal="center" vertical="center" wrapText="1"/>
    </xf>
    <xf numFmtId="0" fontId="118" fillId="0" borderId="8" xfId="305" applyFont="1" applyFill="1" applyBorder="1" applyAlignment="1">
      <alignment horizontal="center" vertical="center" wrapText="1"/>
    </xf>
    <xf numFmtId="166" fontId="13" fillId="0" borderId="0" xfId="2" applyNumberFormat="1" applyFont="1" applyAlignment="1">
      <alignment horizontal="right"/>
    </xf>
    <xf numFmtId="0" fontId="117" fillId="0" borderId="9" xfId="305" applyFont="1" applyFill="1" applyBorder="1" applyAlignment="1">
      <alignment horizontal="center" vertical="center" wrapText="1"/>
    </xf>
    <xf numFmtId="0" fontId="117" fillId="0" borderId="26" xfId="305" applyFont="1" applyFill="1" applyBorder="1" applyAlignment="1">
      <alignment horizontal="center" vertical="center" wrapText="1"/>
    </xf>
    <xf numFmtId="43" fontId="6" fillId="0" borderId="10" xfId="2" applyFont="1" applyFill="1" applyBorder="1" applyAlignment="1">
      <alignment horizontal="center" vertical="center" wrapText="1"/>
    </xf>
    <xf numFmtId="43" fontId="6" fillId="0" borderId="11" xfId="2" applyFont="1" applyFill="1" applyBorder="1" applyAlignment="1">
      <alignment horizontal="center" vertical="center" wrapText="1"/>
    </xf>
    <xf numFmtId="43" fontId="6" fillId="0" borderId="27" xfId="2" applyFont="1" applyFill="1" applyBorder="1" applyAlignment="1">
      <alignment horizontal="center" vertical="center" wrapText="1"/>
    </xf>
    <xf numFmtId="3" fontId="10" fillId="0" borderId="0" xfId="0" applyNumberFormat="1" applyFont="1" applyAlignment="1">
      <alignment horizontal="center" vertical="center"/>
    </xf>
    <xf numFmtId="3" fontId="10" fillId="0" borderId="0" xfId="0" applyNumberFormat="1" applyFont="1" applyAlignment="1">
      <alignment horizontal="center" vertical="center" wrapText="1"/>
    </xf>
    <xf numFmtId="3" fontId="3" fillId="0" borderId="0" xfId="0" applyNumberFormat="1" applyFont="1" applyAlignment="1">
      <alignment horizontal="center" vertical="center"/>
    </xf>
    <xf numFmtId="0" fontId="3" fillId="2" borderId="0" xfId="0" applyFont="1" applyFill="1" applyBorder="1" applyAlignment="1">
      <alignment horizontal="center" vertical="center"/>
    </xf>
    <xf numFmtId="3"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xf>
    <xf numFmtId="3" fontId="11" fillId="0" borderId="1" xfId="0" applyNumberFormat="1" applyFont="1" applyBorder="1" applyAlignment="1">
      <alignment horizontal="center" vertical="center" wrapText="1"/>
    </xf>
    <xf numFmtId="3" fontId="11" fillId="0" borderId="10"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12" fillId="0" borderId="0" xfId="0" applyNumberFormat="1" applyFont="1" applyAlignment="1">
      <alignment horizontal="center" vertical="center" wrapText="1"/>
    </xf>
    <xf numFmtId="3" fontId="127" fillId="0" borderId="0" xfId="0" applyNumberFormat="1" applyFont="1" applyAlignment="1">
      <alignment horizontal="justify" vertical="center" wrapText="1"/>
    </xf>
    <xf numFmtId="3" fontId="20" fillId="0" borderId="0" xfId="0" applyNumberFormat="1" applyFont="1" applyAlignment="1">
      <alignment horizontal="justify" vertical="center" wrapText="1"/>
    </xf>
    <xf numFmtId="3" fontId="14" fillId="0" borderId="0" xfId="0" applyNumberFormat="1" applyFont="1" applyAlignment="1">
      <alignment horizontal="justify" vertical="center" wrapText="1"/>
    </xf>
    <xf numFmtId="3" fontId="11" fillId="0" borderId="8" xfId="0" applyNumberFormat="1" applyFont="1" applyBorder="1" applyAlignment="1">
      <alignment horizontal="center" vertical="center" wrapText="1"/>
    </xf>
    <xf numFmtId="3" fontId="126" fillId="0" borderId="1" xfId="0" applyNumberFormat="1" applyFont="1" applyBorder="1" applyAlignment="1">
      <alignment horizontal="center" vertical="center"/>
    </xf>
    <xf numFmtId="3" fontId="126" fillId="0" borderId="10" xfId="0" applyNumberFormat="1" applyFont="1" applyBorder="1" applyAlignment="1">
      <alignment horizontal="center" vertical="center"/>
    </xf>
    <xf numFmtId="3" fontId="126" fillId="0" borderId="11" xfId="0" applyNumberFormat="1" applyFont="1" applyBorder="1" applyAlignment="1">
      <alignment horizontal="center" vertical="center"/>
    </xf>
    <xf numFmtId="3" fontId="126" fillId="0" borderId="27" xfId="0" applyNumberFormat="1" applyFont="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128"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1" fontId="136" fillId="0" borderId="12" xfId="427" applyNumberFormat="1" applyFont="1" applyFill="1" applyBorder="1" applyAlignment="1">
      <alignment horizontal="center" vertical="center"/>
    </xf>
    <xf numFmtId="1" fontId="10" fillId="0" borderId="0" xfId="427" applyNumberFormat="1" applyFont="1" applyFill="1" applyAlignment="1">
      <alignment horizontal="center" vertical="center" wrapText="1"/>
    </xf>
    <xf numFmtId="1" fontId="3" fillId="0" borderId="0" xfId="427" applyNumberFormat="1" applyFont="1" applyFill="1" applyAlignment="1">
      <alignment horizontal="center" vertical="center" wrapText="1"/>
    </xf>
    <xf numFmtId="1" fontId="132" fillId="0" borderId="8" xfId="427" applyNumberFormat="1" applyFont="1" applyFill="1" applyBorder="1" applyAlignment="1">
      <alignment horizontal="right" vertical="center"/>
    </xf>
    <xf numFmtId="3" fontId="3" fillId="0" borderId="9" xfId="427" applyNumberFormat="1" applyFont="1" applyFill="1" applyBorder="1" applyAlignment="1">
      <alignment horizontal="center" vertical="center" wrapText="1"/>
    </xf>
    <xf numFmtId="3" fontId="3" fillId="0" borderId="26" xfId="427" applyNumberFormat="1" applyFont="1" applyFill="1" applyBorder="1" applyAlignment="1">
      <alignment horizontal="center" vertical="center" wrapText="1"/>
    </xf>
    <xf numFmtId="1" fontId="3" fillId="0" borderId="9" xfId="427" applyNumberFormat="1" applyFont="1" applyFill="1" applyBorder="1" applyAlignment="1">
      <alignment horizontal="center" vertical="center" wrapText="1"/>
    </xf>
    <xf numFmtId="1" fontId="3" fillId="0" borderId="26" xfId="427" applyNumberFormat="1" applyFont="1" applyFill="1" applyBorder="1" applyAlignment="1">
      <alignment horizontal="center" vertical="center" wrapText="1"/>
    </xf>
    <xf numFmtId="1" fontId="136" fillId="0" borderId="0" xfId="427" applyNumberFormat="1" applyFont="1" applyFill="1" applyBorder="1" applyAlignment="1">
      <alignment horizontal="center" vertical="center"/>
    </xf>
    <xf numFmtId="1" fontId="138" fillId="0" borderId="0" xfId="427" applyNumberFormat="1" applyFont="1" applyFill="1" applyAlignment="1">
      <alignment horizontal="left" vertical="center" wrapText="1"/>
    </xf>
    <xf numFmtId="1" fontId="15" fillId="0" borderId="0" xfId="427" applyNumberFormat="1" applyFont="1" applyFill="1" applyAlignment="1">
      <alignment horizontal="left" vertical="center" wrapText="1"/>
    </xf>
    <xf numFmtId="1" fontId="137" fillId="0" borderId="8" xfId="427" applyNumberFormat="1" applyFont="1" applyFill="1" applyBorder="1" applyAlignment="1">
      <alignment horizontal="right" vertical="center"/>
    </xf>
    <xf numFmtId="166" fontId="143" fillId="0" borderId="12" xfId="157" applyNumberFormat="1" applyFont="1" applyFill="1" applyBorder="1" applyAlignment="1">
      <alignment horizontal="center" vertical="center"/>
    </xf>
    <xf numFmtId="0" fontId="139" fillId="0" borderId="0" xfId="303" applyFont="1" applyFill="1" applyBorder="1" applyAlignment="1">
      <alignment horizontal="center" wrapText="1"/>
    </xf>
    <xf numFmtId="0" fontId="11" fillId="0" borderId="1" xfId="303" applyFont="1" applyFill="1" applyBorder="1" applyAlignment="1">
      <alignment horizontal="left" vertical="center" wrapText="1"/>
    </xf>
    <xf numFmtId="0" fontId="11" fillId="0" borderId="1" xfId="303" applyFont="1" applyFill="1" applyBorder="1" applyAlignment="1">
      <alignment horizontal="left" vertical="center"/>
    </xf>
    <xf numFmtId="0" fontId="11" fillId="0" borderId="9" xfId="303" applyFont="1" applyFill="1" applyBorder="1" applyAlignment="1">
      <alignment horizontal="left" vertical="center"/>
    </xf>
    <xf numFmtId="0" fontId="11" fillId="0" borderId="7" xfId="303" applyFont="1" applyFill="1" applyBorder="1" applyAlignment="1">
      <alignment horizontal="left" vertical="center"/>
    </xf>
    <xf numFmtId="0" fontId="11" fillId="0" borderId="26" xfId="303" applyFont="1" applyFill="1" applyBorder="1" applyAlignment="1">
      <alignment horizontal="left" vertical="center"/>
    </xf>
  </cellXfs>
  <cellStyles count="428">
    <cellStyle name="          _x000d__x000a_shell=progman.exe_x000d__x000a_m" xfId="3"/>
    <cellStyle name="#,##0" xfId="4"/>
    <cellStyle name="??" xfId="5"/>
    <cellStyle name="?? [0.00]_PRODUCT DETAIL Q1" xfId="6"/>
    <cellStyle name="?? [0]" xfId="7"/>
    <cellStyle name="?? [0] 2" xfId="8"/>
    <cellStyle name="?? 2" xfId="9"/>
    <cellStyle name="?? 3" xfId="10"/>
    <cellStyle name="?? 4" xfId="11"/>
    <cellStyle name="?? 5" xfId="12"/>
    <cellStyle name="?? 6" xfId="13"/>
    <cellStyle name="?? 7" xfId="14"/>
    <cellStyle name="?? 8" xfId="15"/>
    <cellStyle name="?? 9" xfId="16"/>
    <cellStyle name="?_x001d_??%U©÷u&amp;H©÷9_x0008_? s_x000a__x0007__x0001__x0001_" xfId="17"/>
    <cellStyle name="???? [0.00]_PRODUCT DETAIL Q1" xfId="18"/>
    <cellStyle name="????_PRODUCT DETAIL Q1" xfId="19"/>
    <cellStyle name="???[0]_?? DI" xfId="20"/>
    <cellStyle name="???_?? DI" xfId="21"/>
    <cellStyle name="??[0]_BRE" xfId="22"/>
    <cellStyle name="??_ ??? ???? " xfId="23"/>
    <cellStyle name="??A? [0]_ÿÿÿÿÿÿ_1_¢¬???¢â? " xfId="24"/>
    <cellStyle name="??A?_ÿÿÿÿÿÿ_1_¢¬???¢â? " xfId="25"/>
    <cellStyle name="?¡±¢¥?_?¨ù??¢´¢¥_¢¬???¢â? " xfId="26"/>
    <cellStyle name="?ðÇ%U?&amp;H?_x0008_?s_x000a__x0007__x0001__x0001_" xfId="27"/>
    <cellStyle name="_Huong CHI tieu Nhiem vu CTMTQG 2014(1)" xfId="28"/>
    <cellStyle name="_KH.DTC.gd2016-2020 tinh (T2-2015)" xfId="29"/>
    <cellStyle name="•W€_STDFOR" xfId="30"/>
    <cellStyle name="•W_’·Šú‰p•¶" xfId="31"/>
    <cellStyle name="W_STDFOR" xfId="32"/>
    <cellStyle name="0.0" xfId="33"/>
    <cellStyle name="0.00" xfId="34"/>
    <cellStyle name="1" xfId="35"/>
    <cellStyle name="1_Cau thuy dien Ban La (Cu Anh)" xfId="36"/>
    <cellStyle name="1_Cau thuy dien Ban La (Cu Anh) 2" xfId="37"/>
    <cellStyle name="1_Du toan 558 (Km17+508.12 - Km 22)" xfId="38"/>
    <cellStyle name="1_Du toan 558 (Km17+508.12 - Km 22) 2" xfId="39"/>
    <cellStyle name="1_ÿÿÿÿÿ" xfId="40"/>
    <cellStyle name="2" xfId="41"/>
    <cellStyle name="2_Cau thuy dien Ban La (Cu Anh)" xfId="42"/>
    <cellStyle name="2_Cau thuy dien Ban La (Cu Anh) 2" xfId="43"/>
    <cellStyle name="2_Du toan 558 (Km17+508.12 - Km 22)" xfId="44"/>
    <cellStyle name="2_Du toan 558 (Km17+508.12 - Km 22) 2" xfId="45"/>
    <cellStyle name="2_ÿÿÿÿÿ" xfId="46"/>
    <cellStyle name="20% - Accent1 2" xfId="47"/>
    <cellStyle name="20% - Accent2 2" xfId="48"/>
    <cellStyle name="20% - Accent3 2" xfId="49"/>
    <cellStyle name="20% - Accent4 2" xfId="50"/>
    <cellStyle name="20% - Accent5 2" xfId="51"/>
    <cellStyle name="20% - Accent6 2" xfId="52"/>
    <cellStyle name="20% - Nhấn1" xfId="53"/>
    <cellStyle name="20% - Nhấn2" xfId="54"/>
    <cellStyle name="20% - Nhấn3" xfId="55"/>
    <cellStyle name="20% - Nhấn4" xfId="56"/>
    <cellStyle name="20% - Nhấn5" xfId="57"/>
    <cellStyle name="20% - Nhấn6" xfId="58"/>
    <cellStyle name="3" xfId="59"/>
    <cellStyle name="3_Cau thuy dien Ban La (Cu Anh)" xfId="60"/>
    <cellStyle name="3_Cau thuy dien Ban La (Cu Anh) 2" xfId="61"/>
    <cellStyle name="3_Du toan 558 (Km17+508.12 - Km 22)" xfId="62"/>
    <cellStyle name="3_Du toan 558 (Km17+508.12 - Km 22) 2" xfId="63"/>
    <cellStyle name="3_ÿÿÿÿÿ" xfId="64"/>
    <cellStyle name="4" xfId="65"/>
    <cellStyle name="4_Cau thuy dien Ban La (Cu Anh)" xfId="66"/>
    <cellStyle name="4_Cau thuy dien Ban La (Cu Anh) 2" xfId="67"/>
    <cellStyle name="4_Du toan 558 (Km17+508.12 - Km 22)" xfId="68"/>
    <cellStyle name="4_Du toan 558 (Km17+508.12 - Km 22) 2" xfId="69"/>
    <cellStyle name="4_ÿÿÿÿÿ" xfId="70"/>
    <cellStyle name="40% - Accent1 2" xfId="71"/>
    <cellStyle name="40% - Accent2 2" xfId="72"/>
    <cellStyle name="40% - Accent3 2" xfId="73"/>
    <cellStyle name="40% - Accent4 2" xfId="74"/>
    <cellStyle name="40% - Accent5 2" xfId="75"/>
    <cellStyle name="40% - Accent6 2" xfId="76"/>
    <cellStyle name="40% - Nhấn1" xfId="77"/>
    <cellStyle name="40% - Nhấn2" xfId="78"/>
    <cellStyle name="40% - Nhấn3" xfId="79"/>
    <cellStyle name="40% - Nhấn4" xfId="80"/>
    <cellStyle name="40% - Nhấn5" xfId="81"/>
    <cellStyle name="40% - Nhấn6" xfId="82"/>
    <cellStyle name="6" xfId="83"/>
    <cellStyle name="60% - Accent1 2" xfId="84"/>
    <cellStyle name="60% - Accent2 2" xfId="85"/>
    <cellStyle name="60% - Accent3 2" xfId="86"/>
    <cellStyle name="60% - Accent4 2" xfId="87"/>
    <cellStyle name="60% - Accent5 2" xfId="88"/>
    <cellStyle name="60% - Accent6 2" xfId="89"/>
    <cellStyle name="60% - Nhấn1" xfId="90"/>
    <cellStyle name="60% - Nhấn2" xfId="91"/>
    <cellStyle name="60% - Nhấn3" xfId="92"/>
    <cellStyle name="60% - Nhấn4" xfId="93"/>
    <cellStyle name="60% - Nhấn5" xfId="94"/>
    <cellStyle name="60% - Nhấn6" xfId="95"/>
    <cellStyle name="Accent1 2" xfId="96"/>
    <cellStyle name="Accent2 2" xfId="97"/>
    <cellStyle name="Accent3 2" xfId="98"/>
    <cellStyle name="Accent4 2" xfId="99"/>
    <cellStyle name="Accent5 2" xfId="100"/>
    <cellStyle name="Accent6 2" xfId="101"/>
    <cellStyle name="ÅëÈ­ [0]_¿ì¹°Åë" xfId="102"/>
    <cellStyle name="AeE­ [0]_INQUIRY ¿µ¾÷AßAø " xfId="103"/>
    <cellStyle name="ÅëÈ­ [0]_S" xfId="104"/>
    <cellStyle name="ÅëÈ­_¿ì¹°Åë" xfId="105"/>
    <cellStyle name="AeE­_INQUIRY ¿µ¾÷AßAø " xfId="106"/>
    <cellStyle name="ÅëÈ­_S" xfId="107"/>
    <cellStyle name="ÄÞ¸¶ [0]_¿ì¹°Åë" xfId="108"/>
    <cellStyle name="AÞ¸¶ [0]_INQUIRY ¿?¾÷AßAø " xfId="109"/>
    <cellStyle name="ÄÞ¸¶ [0]_S" xfId="110"/>
    <cellStyle name="ÄÞ¸¶_¿ì¹°Åë" xfId="111"/>
    <cellStyle name="AÞ¸¶_INQUIRY ¿?¾÷AßAø " xfId="112"/>
    <cellStyle name="ÄÞ¸¶_S" xfId="113"/>
    <cellStyle name="Bad 2" xfId="114"/>
    <cellStyle name="C?AØ_¿?¾÷CoE² " xfId="115"/>
    <cellStyle name="Ç¥ÁØ_´çÃÊ±¸ÀÔ»ý»ê" xfId="116"/>
    <cellStyle name="C￥AØ_¿μ¾÷CoE² " xfId="117"/>
    <cellStyle name="Ç¥ÁØ_PO0862_bldg_BQ" xfId="118"/>
    <cellStyle name="C￥AØ_Sheet1_¿μ¾÷CoE² " xfId="119"/>
    <cellStyle name="Calc Currency (0)" xfId="120"/>
    <cellStyle name="Calc Currency (0) 2" xfId="121"/>
    <cellStyle name="Calc Currency (0) 3" xfId="122"/>
    <cellStyle name="Calculation 2" xfId="123"/>
    <cellStyle name="category" xfId="124"/>
    <cellStyle name="Check Cell 2" xfId="125"/>
    <cellStyle name="Comma" xfId="2" builtinId="3"/>
    <cellStyle name="Comma [0] 2" xfId="126"/>
    <cellStyle name="Comma [0] 3" xfId="127"/>
    <cellStyle name="Comma [0] 4" xfId="128"/>
    <cellStyle name="Comma [0] 5" xfId="129"/>
    <cellStyle name="Comma [0] 6" xfId="130"/>
    <cellStyle name="Comma 10" xfId="131"/>
    <cellStyle name="Comma 10 10" xfId="132"/>
    <cellStyle name="Comma 10 10 2" xfId="133"/>
    <cellStyle name="Comma 10 10 3" xfId="134"/>
    <cellStyle name="Comma 10 10 4" xfId="135"/>
    <cellStyle name="Comma 10 2" xfId="136"/>
    <cellStyle name="Comma 11" xfId="137"/>
    <cellStyle name="Comma 11 2" xfId="138"/>
    <cellStyle name="Comma 12" xfId="139"/>
    <cellStyle name="Comma 12 2" xfId="140"/>
    <cellStyle name="Comma 13" xfId="141"/>
    <cellStyle name="Comma 13 2" xfId="142"/>
    <cellStyle name="Comma 14" xfId="143"/>
    <cellStyle name="Comma 14 2" xfId="144"/>
    <cellStyle name="Comma 15" xfId="145"/>
    <cellStyle name="Comma 15 2" xfId="146"/>
    <cellStyle name="Comma 16" xfId="147"/>
    <cellStyle name="Comma 17" xfId="148"/>
    <cellStyle name="Comma 17 2" xfId="149"/>
    <cellStyle name="Comma 17 2 2" xfId="150"/>
    <cellStyle name="Comma 17 2 3" xfId="151"/>
    <cellStyle name="Comma 18" xfId="152"/>
    <cellStyle name="Comma 18 2" xfId="153"/>
    <cellStyle name="Comma 19" xfId="154"/>
    <cellStyle name="Comma 2" xfId="1"/>
    <cellStyle name="Comma 2 2" xfId="155"/>
    <cellStyle name="Comma 2 2 2" xfId="156"/>
    <cellStyle name="Comma 2 2 3" xfId="157"/>
    <cellStyle name="Comma 2 2 3 2" xfId="425"/>
    <cellStyle name="Comma 2 28" xfId="158"/>
    <cellStyle name="Comma 2 3" xfId="159"/>
    <cellStyle name="Comma 2 4" xfId="160"/>
    <cellStyle name="Comma 2 5" xfId="161"/>
    <cellStyle name="Comma 2 6" xfId="162"/>
    <cellStyle name="Comma 20" xfId="163"/>
    <cellStyle name="Comma 21" xfId="164"/>
    <cellStyle name="Comma 22" xfId="165"/>
    <cellStyle name="Comma 23" xfId="166"/>
    <cellStyle name="Comma 24" xfId="167"/>
    <cellStyle name="Comma 24 2" xfId="168"/>
    <cellStyle name="Comma 24 3" xfId="169"/>
    <cellStyle name="Comma 25" xfId="170"/>
    <cellStyle name="Comma 26" xfId="171"/>
    <cellStyle name="Comma 27" xfId="172"/>
    <cellStyle name="Comma 28" xfId="173"/>
    <cellStyle name="Comma 29" xfId="174"/>
    <cellStyle name="Comma 3" xfId="175"/>
    <cellStyle name="Comma 3 2" xfId="176"/>
    <cellStyle name="Comma 3 2 2" xfId="177"/>
    <cellStyle name="Comma 3 2 3" xfId="178"/>
    <cellStyle name="Comma 3 3" xfId="179"/>
    <cellStyle name="Comma 30" xfId="180"/>
    <cellStyle name="Comma 31" xfId="181"/>
    <cellStyle name="Comma 32" xfId="182"/>
    <cellStyle name="Comma 32 2" xfId="183"/>
    <cellStyle name="Comma 33" xfId="424"/>
    <cellStyle name="Comma 4" xfId="184"/>
    <cellStyle name="Comma 4 2" xfId="185"/>
    <cellStyle name="Comma 4 20" xfId="186"/>
    <cellStyle name="Comma 5" xfId="187"/>
    <cellStyle name="Comma 5 2" xfId="188"/>
    <cellStyle name="Comma 5 2 2" xfId="189"/>
    <cellStyle name="Comma 5 3" xfId="190"/>
    <cellStyle name="Comma 6" xfId="191"/>
    <cellStyle name="Comma 6 2" xfId="192"/>
    <cellStyle name="Comma 6 3" xfId="193"/>
    <cellStyle name="Comma 7" xfId="194"/>
    <cellStyle name="Comma 7 2" xfId="195"/>
    <cellStyle name="Comma 8" xfId="196"/>
    <cellStyle name="Comma 8 2" xfId="197"/>
    <cellStyle name="Comma 9" xfId="198"/>
    <cellStyle name="Comma 9 2" xfId="199"/>
    <cellStyle name="Comma0" xfId="200"/>
    <cellStyle name="Currency 2" xfId="201"/>
    <cellStyle name="Currency0" xfId="202"/>
    <cellStyle name="Date" xfId="203"/>
    <cellStyle name="Đầu ra" xfId="204"/>
    <cellStyle name="Đầu vào" xfId="205"/>
    <cellStyle name="Đề mục 1" xfId="206"/>
    <cellStyle name="Đề mục 2" xfId="207"/>
    <cellStyle name="Đề mục 3" xfId="208"/>
    <cellStyle name="Đề mục 4" xfId="209"/>
    <cellStyle name="Dezimal [0]_UXO VII" xfId="210"/>
    <cellStyle name="Dezimal_UXO VII" xfId="211"/>
    <cellStyle name="Euro" xfId="212"/>
    <cellStyle name="Explanatory Text 2" xfId="213"/>
    <cellStyle name="Fixed" xfId="214"/>
    <cellStyle name="Ghi chú" xfId="215"/>
    <cellStyle name="Good 2" xfId="216"/>
    <cellStyle name="Grey" xfId="217"/>
    <cellStyle name="Grey 2" xfId="218"/>
    <cellStyle name="HEADER" xfId="219"/>
    <cellStyle name="Header1" xfId="220"/>
    <cellStyle name="Header2" xfId="221"/>
    <cellStyle name="Heading 1 2" xfId="222"/>
    <cellStyle name="Heading 1 3" xfId="223"/>
    <cellStyle name="Heading 2 2" xfId="224"/>
    <cellStyle name="Heading 2 3" xfId="225"/>
    <cellStyle name="Heading 3 2" xfId="226"/>
    <cellStyle name="Heading 4 2" xfId="227"/>
    <cellStyle name="Heading1" xfId="228"/>
    <cellStyle name="Heading2" xfId="229"/>
    <cellStyle name="Hoa-Scholl" xfId="230"/>
    <cellStyle name="Hyperlink_Nhu%20cau%20KH%202010%20%28ODA%29(1) 2" xfId="231"/>
    <cellStyle name="Input [yellow]" xfId="232"/>
    <cellStyle name="Input [yellow] 2" xfId="233"/>
    <cellStyle name="Input 2" xfId="234"/>
    <cellStyle name="Kiểm tra Ô" xfId="235"/>
    <cellStyle name="Ledger 17 x 11 in" xfId="236"/>
    <cellStyle name="Ledger 17 x 11 in 2" xfId="237"/>
    <cellStyle name="Ledger 17 x 11 in 3" xfId="238"/>
    <cellStyle name="Ledger 17 x 11 in 4" xfId="239"/>
    <cellStyle name="Ledger 17 x 11 in_MTQG" xfId="240"/>
    <cellStyle name="Linked Cell 2" xfId="241"/>
    <cellStyle name="Migliaia (0)_CALPREZZ" xfId="242"/>
    <cellStyle name="Migliaia_ PESO ELETTR." xfId="243"/>
    <cellStyle name="Millares [0]_Well Timing" xfId="244"/>
    <cellStyle name="Millares_Well Timing" xfId="245"/>
    <cellStyle name="Model" xfId="246"/>
    <cellStyle name="moi" xfId="247"/>
    <cellStyle name="moi 2" xfId="248"/>
    <cellStyle name="moi 3" xfId="249"/>
    <cellStyle name="Moneda [0]_Well Timing" xfId="250"/>
    <cellStyle name="Moneda_Well Timing" xfId="251"/>
    <cellStyle name="n" xfId="252"/>
    <cellStyle name="Neutral 2" xfId="253"/>
    <cellStyle name="Nhấn1" xfId="254"/>
    <cellStyle name="Nhấn2" xfId="255"/>
    <cellStyle name="Nhấn3" xfId="256"/>
    <cellStyle name="Nhấn4" xfId="257"/>
    <cellStyle name="Nhấn5" xfId="258"/>
    <cellStyle name="Nhấn6" xfId="259"/>
    <cellStyle name="Normal" xfId="0" builtinId="0"/>
    <cellStyle name="Normal - Style1" xfId="260"/>
    <cellStyle name="Normal - Style1 2" xfId="261"/>
    <cellStyle name="Normal - Style1 3" xfId="262"/>
    <cellStyle name="Normal 10" xfId="263"/>
    <cellStyle name="Normal 10 2" xfId="264"/>
    <cellStyle name="Normal 10 7" xfId="265"/>
    <cellStyle name="Normal 11" xfId="266"/>
    <cellStyle name="Normal 11 2" xfId="267"/>
    <cellStyle name="Normal 12" xfId="268"/>
    <cellStyle name="Normal 13" xfId="269"/>
    <cellStyle name="Normal 14" xfId="270"/>
    <cellStyle name="Normal 15" xfId="271"/>
    <cellStyle name="Normal 16" xfId="272"/>
    <cellStyle name="Normal 17" xfId="273"/>
    <cellStyle name="Normal 18" xfId="274"/>
    <cellStyle name="Normal 18 2" xfId="275"/>
    <cellStyle name="Normal 19" xfId="276"/>
    <cellStyle name="Normal 19 2" xfId="277"/>
    <cellStyle name="Normal 2" xfId="278"/>
    <cellStyle name="Normal 2 2" xfId="279"/>
    <cellStyle name="Normal 2 2 2" xfId="280"/>
    <cellStyle name="Normal 2 2 2 2" xfId="281"/>
    <cellStyle name="Normal 2 23" xfId="282"/>
    <cellStyle name="Normal 2 3" xfId="283"/>
    <cellStyle name="Normal 2 3 2" xfId="284"/>
    <cellStyle name="Normal 2 3 3" xfId="285"/>
    <cellStyle name="Normal 2 3_MTQG" xfId="286"/>
    <cellStyle name="Normal 2 4" xfId="287"/>
    <cellStyle name="Normal 2 4 2" xfId="288"/>
    <cellStyle name="Normal 2 5" xfId="289"/>
    <cellStyle name="Normal 2_Bang bieu" xfId="290"/>
    <cellStyle name="Normal 20" xfId="291"/>
    <cellStyle name="Normal 20 2" xfId="292"/>
    <cellStyle name="Normal 20 3" xfId="293"/>
    <cellStyle name="Normal 20_16.4.13. QD Phan bo Von NTM 2016 (PL)" xfId="294"/>
    <cellStyle name="Normal 21" xfId="295"/>
    <cellStyle name="Normal 22" xfId="296"/>
    <cellStyle name="Normal 23" xfId="297"/>
    <cellStyle name="Normal 23 2" xfId="298"/>
    <cellStyle name="Normal 23 3" xfId="299"/>
    <cellStyle name="Normal 23 4" xfId="300"/>
    <cellStyle name="Normal 23 5" xfId="301"/>
    <cellStyle name="Normal 24" xfId="302"/>
    <cellStyle name="Normal 24 2" xfId="303"/>
    <cellStyle name="Normal 24 3" xfId="304"/>
    <cellStyle name="Normal 24_phu luc ngay 11.4.2016 co TPCP gui UBND tinh kem theo cv so 90 VPDP" xfId="305"/>
    <cellStyle name="Normal 25" xfId="306"/>
    <cellStyle name="Normal 26" xfId="307"/>
    <cellStyle name="Normal 27" xfId="308"/>
    <cellStyle name="Normal 28" xfId="309"/>
    <cellStyle name="Normal 29" xfId="310"/>
    <cellStyle name="Normal 3" xfId="311"/>
    <cellStyle name="Normal 3 2" xfId="312"/>
    <cellStyle name="Normal 3 2 3 2" xfId="313"/>
    <cellStyle name="Normal 3 3" xfId="314"/>
    <cellStyle name="Normal 3 4" xfId="315"/>
    <cellStyle name="Normal 3 4 2" xfId="316"/>
    <cellStyle name="Normal 3 4 3" xfId="317"/>
    <cellStyle name="Normal 3 4_16.4.13. QD Phan bo Von NTM 2016 (PL)" xfId="318"/>
    <cellStyle name="Normal 3 5" xfId="319"/>
    <cellStyle name="Normal 30" xfId="320"/>
    <cellStyle name="Normal 31" xfId="321"/>
    <cellStyle name="Normal 32" xfId="322"/>
    <cellStyle name="Normal 32 2" xfId="323"/>
    <cellStyle name="Normal 33" xfId="324"/>
    <cellStyle name="Normal 34" xfId="325"/>
    <cellStyle name="Normal 35" xfId="326"/>
    <cellStyle name="Normal 36" xfId="327"/>
    <cellStyle name="Normal 37" xfId="328"/>
    <cellStyle name="Normal 38" xfId="329"/>
    <cellStyle name="Normal 39" xfId="330"/>
    <cellStyle name="Normal 4" xfId="331"/>
    <cellStyle name="Normal 4 2" xfId="332"/>
    <cellStyle name="Normal 4 2 2" xfId="333"/>
    <cellStyle name="Normal 4 3" xfId="334"/>
    <cellStyle name="Normal 4 3 2" xfId="335"/>
    <cellStyle name="Normal 4 4" xfId="336"/>
    <cellStyle name="Normal 4_16.4.13. QD Phan bo Von NTM 2016 (PL)" xfId="337"/>
    <cellStyle name="Normal 40" xfId="338"/>
    <cellStyle name="Normal 41" xfId="426"/>
    <cellStyle name="Normal 5" xfId="339"/>
    <cellStyle name="Normal 5 2" xfId="340"/>
    <cellStyle name="Normal 6" xfId="341"/>
    <cellStyle name="Normal 6 2" xfId="342"/>
    <cellStyle name="Normal 7" xfId="343"/>
    <cellStyle name="Normal 7 2" xfId="344"/>
    <cellStyle name="Normal 8" xfId="345"/>
    <cellStyle name="Normal 8 2" xfId="346"/>
    <cellStyle name="Normal 9" xfId="347"/>
    <cellStyle name="Normal 9 2" xfId="348"/>
    <cellStyle name="Normal 9 2 2" xfId="349"/>
    <cellStyle name="Normal 9 3" xfId="350"/>
    <cellStyle name="Normal 9_BieuHD2016-2020Tquang2(OK)" xfId="351"/>
    <cellStyle name="Normal_Bieu mau (CV )" xfId="427"/>
    <cellStyle name="Normal1" xfId="352"/>
    <cellStyle name="Normale_ PESO ELETTR." xfId="353"/>
    <cellStyle name="Note 2" xfId="354"/>
    <cellStyle name="Ô Được nối kết" xfId="355"/>
    <cellStyle name="Œ…‹æØ‚è [0.00]_laroux" xfId="356"/>
    <cellStyle name="Œ…‹æØ‚è_laroux" xfId="357"/>
    <cellStyle name="oft Excel]_x000d__x000a_Comment=The open=/f lines load custom functions into the Paste Function list._x000d__x000a_Maximized=2_x000d__x000a_Basics=1_x000d__x000a_A" xfId="358"/>
    <cellStyle name="oft Excel]_x000d__x000a_Comment=The open=/f lines load custom functions into the Paste Function list._x000d__x000a_Maximized=3_x000d__x000a_Basics=1_x000d__x000a_A" xfId="359"/>
    <cellStyle name="omma [0]_Mktg Prog" xfId="360"/>
    <cellStyle name="ormal_Sheet1_1" xfId="361"/>
    <cellStyle name="Output 2" xfId="362"/>
    <cellStyle name="Percent [2]" xfId="363"/>
    <cellStyle name="Percent [2] 2" xfId="364"/>
    <cellStyle name="Percent [2] 3" xfId="365"/>
    <cellStyle name="Percent 10" xfId="366"/>
    <cellStyle name="Percent 2" xfId="367"/>
    <cellStyle name="Percent 2 2" xfId="368"/>
    <cellStyle name="Percent 3" xfId="369"/>
    <cellStyle name="Percent 4" xfId="370"/>
    <cellStyle name="Percent 4 2" xfId="371"/>
    <cellStyle name="Percent 5" xfId="372"/>
    <cellStyle name="s]_x000d__x000a_spooler=yes_x000d__x000a_load=_x000d__x000a_Beep=yes_x000d__x000a_NullPort=None_x000d__x000a_BorderWidth=3_x000d__x000a_CursorBlinkRate=1200_x000d__x000a_DoubleClickSpeed=452_x000d__x000a_Programs=co" xfId="373"/>
    <cellStyle name="style" xfId="374"/>
    <cellStyle name="Style 1" xfId="375"/>
    <cellStyle name="subhead" xfId="376"/>
    <cellStyle name="T" xfId="377"/>
    <cellStyle name="th" xfId="378"/>
    <cellStyle name="þ_x001d_ð·_x000c_æþ'_x000d_ßþU_x0001_Ø_x0005_ü_x0014__x0007__x0001__x0001_" xfId="379"/>
    <cellStyle name="þ_x001d_ðÇ%Uý—&amp;Hý9_x0008_Ÿ s_x000a__x0007__x0001__x0001_" xfId="380"/>
    <cellStyle name="Tiêu đề" xfId="381"/>
    <cellStyle name="Tính toán" xfId="382"/>
    <cellStyle name="Title 2" xfId="383"/>
    <cellStyle name="Tổng" xfId="384"/>
    <cellStyle name="Tốt" xfId="385"/>
    <cellStyle name="Total 2" xfId="386"/>
    <cellStyle name="Total 3" xfId="387"/>
    <cellStyle name="Trung tính" xfId="388"/>
    <cellStyle name="Valuta (0)_CALPREZZ" xfId="389"/>
    <cellStyle name="Valuta_ PESO ELETTR." xfId="390"/>
    <cellStyle name="Văn bản Cảnh báo" xfId="391"/>
    <cellStyle name="Văn bản Giải thích" xfId="392"/>
    <cellStyle name="viet" xfId="393"/>
    <cellStyle name="viet2" xfId="394"/>
    <cellStyle name="Währung [0]_UXO VII" xfId="395"/>
    <cellStyle name="Währung_UXO VII" xfId="396"/>
    <cellStyle name="Warning Text 2" xfId="397"/>
    <cellStyle name="Xấu" xfId="398"/>
    <cellStyle name="xuan" xfId="399"/>
    <cellStyle name=" [0.00]_ Att. 1- Cover" xfId="400"/>
    <cellStyle name="_ Att. 1- Cover" xfId="401"/>
    <cellStyle name="?_ Att. 1- Cover" xfId="402"/>
    <cellStyle name="똿뗦먛귟 [0.00]_PRODUCT DETAIL Q1" xfId="403"/>
    <cellStyle name="똿뗦먛귟_PRODUCT DETAIL Q1" xfId="404"/>
    <cellStyle name="믅됞 [0.00]_PRODUCT DETAIL Q1" xfId="405"/>
    <cellStyle name="믅됞_PRODUCT DETAIL Q1" xfId="406"/>
    <cellStyle name="백분율_95" xfId="407"/>
    <cellStyle name="뷭?_BOOKSHIP" xfId="408"/>
    <cellStyle name="안건회계법인" xfId="409"/>
    <cellStyle name="콤마 [0]_ 비목별 월별기술 " xfId="410"/>
    <cellStyle name="콤마_ 비목별 월별기술 " xfId="411"/>
    <cellStyle name="통화 [0]_1202" xfId="412"/>
    <cellStyle name="통화_1202" xfId="413"/>
    <cellStyle name="표준_(정보부문)월별인원계획" xfId="414"/>
    <cellStyle name="一般_00Q3902REV.1" xfId="415"/>
    <cellStyle name="千分位[0]_00Q3902REV.1" xfId="416"/>
    <cellStyle name="千分位_00Q3902REV.1" xfId="417"/>
    <cellStyle name="桁区切り_NADUONG BQ (Draft)" xfId="418"/>
    <cellStyle name="標準_BQ（業者）" xfId="419"/>
    <cellStyle name="貨幣 [0]_00Q3902REV.1" xfId="420"/>
    <cellStyle name="貨幣[0]_BRE" xfId="421"/>
    <cellStyle name="貨幣_00Q3902REV.1" xfId="422"/>
    <cellStyle name="通貨_MITSUI1_BQ" xfId="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3"/>
  <sheetViews>
    <sheetView topLeftCell="A16" workbookViewId="0">
      <selection activeCell="A2" sqref="A2:D2"/>
    </sheetView>
  </sheetViews>
  <sheetFormatPr defaultRowHeight="15.75"/>
  <cols>
    <col min="1" max="1" width="6.85546875" style="12" customWidth="1"/>
    <col min="2" max="2" width="68.85546875" style="13" customWidth="1"/>
    <col min="3" max="3" width="17.140625" style="18" customWidth="1"/>
    <col min="4" max="4" width="34.5703125" style="244" customWidth="1"/>
    <col min="5" max="5" width="9.140625" style="13"/>
    <col min="6" max="6" width="9.5703125" style="13" bestFit="1" customWidth="1"/>
    <col min="7" max="16384" width="9.140625" style="13"/>
  </cols>
  <sheetData>
    <row r="1" spans="1:5" s="2" customFormat="1" ht="23.25" customHeight="1">
      <c r="A1" s="550" t="s">
        <v>0</v>
      </c>
      <c r="B1" s="550"/>
      <c r="C1" s="550"/>
      <c r="D1" s="550"/>
    </row>
    <row r="2" spans="1:5" s="2" customFormat="1" ht="41.25" customHeight="1">
      <c r="A2" s="550" t="s">
        <v>450</v>
      </c>
      <c r="B2" s="550"/>
      <c r="C2" s="550"/>
      <c r="D2" s="550"/>
    </row>
    <row r="3" spans="1:5" s="3" customFormat="1" ht="24" customHeight="1">
      <c r="A3" s="551" t="s">
        <v>435</v>
      </c>
      <c r="B3" s="551"/>
      <c r="C3" s="551"/>
      <c r="D3" s="551"/>
    </row>
    <row r="4" spans="1:5" s="2" customFormat="1" ht="23.25" customHeight="1">
      <c r="A4" s="1"/>
      <c r="C4" s="4"/>
      <c r="D4" s="236"/>
    </row>
    <row r="5" spans="1:5" s="7" customFormat="1" ht="37.5" customHeight="1">
      <c r="A5" s="5" t="s">
        <v>1</v>
      </c>
      <c r="B5" s="5" t="s">
        <v>2</v>
      </c>
      <c r="C5" s="6" t="s">
        <v>3</v>
      </c>
      <c r="D5" s="5" t="s">
        <v>4</v>
      </c>
    </row>
    <row r="6" spans="1:5" s="202" customFormat="1" ht="28.5" customHeight="1">
      <c r="A6" s="5" t="s">
        <v>436</v>
      </c>
      <c r="B6" s="227" t="s">
        <v>451</v>
      </c>
      <c r="C6" s="228">
        <f>+C7+C12</f>
        <v>735369</v>
      </c>
      <c r="D6" s="237"/>
    </row>
    <row r="7" spans="1:5" s="202" customFormat="1" ht="28.5" customHeight="1">
      <c r="A7" s="5" t="s">
        <v>7</v>
      </c>
      <c r="B7" s="227" t="s">
        <v>452</v>
      </c>
      <c r="C7" s="228">
        <f>C8+C9</f>
        <v>580991</v>
      </c>
      <c r="D7" s="237"/>
    </row>
    <row r="8" spans="1:5" s="202" customFormat="1" ht="28.5" customHeight="1">
      <c r="A8" s="207">
        <v>1</v>
      </c>
      <c r="B8" s="232" t="s">
        <v>5</v>
      </c>
      <c r="C8" s="209">
        <v>9701</v>
      </c>
      <c r="D8" s="237"/>
    </row>
    <row r="9" spans="1:5" s="202" customFormat="1" ht="28.5" customHeight="1">
      <c r="A9" s="207">
        <v>2</v>
      </c>
      <c r="B9" s="208" t="s">
        <v>438</v>
      </c>
      <c r="C9" s="209">
        <v>571290</v>
      </c>
      <c r="D9" s="237"/>
    </row>
    <row r="10" spans="1:5" s="202" customFormat="1" ht="28.5" customHeight="1">
      <c r="A10" s="207" t="s">
        <v>30</v>
      </c>
      <c r="B10" s="208" t="s">
        <v>439</v>
      </c>
      <c r="C10" s="209">
        <f>C9-C11</f>
        <v>421290</v>
      </c>
      <c r="D10" s="237"/>
    </row>
    <row r="11" spans="1:5" s="202" customFormat="1" ht="28.5" customHeight="1">
      <c r="A11" s="207" t="s">
        <v>30</v>
      </c>
      <c r="B11" s="208" t="s">
        <v>440</v>
      </c>
      <c r="C11" s="209">
        <v>150000</v>
      </c>
      <c r="D11" s="237"/>
    </row>
    <row r="12" spans="1:5" s="10" customFormat="1" ht="28.5" customHeight="1">
      <c r="A12" s="78" t="s">
        <v>17</v>
      </c>
      <c r="B12" s="229" t="s">
        <v>437</v>
      </c>
      <c r="C12" s="230">
        <f>SUM(C13:C14)</f>
        <v>154378</v>
      </c>
      <c r="D12" s="238"/>
    </row>
    <row r="13" spans="1:5" ht="28.5" customHeight="1">
      <c r="A13" s="231">
        <v>1</v>
      </c>
      <c r="B13" s="232" t="s">
        <v>5</v>
      </c>
      <c r="C13" s="233">
        <v>978</v>
      </c>
      <c r="D13" s="239"/>
      <c r="E13" s="10"/>
    </row>
    <row r="14" spans="1:5" ht="28.5" customHeight="1">
      <c r="A14" s="231">
        <v>2</v>
      </c>
      <c r="B14" s="232" t="s">
        <v>6</v>
      </c>
      <c r="C14" s="233">
        <v>153400</v>
      </c>
      <c r="D14" s="239"/>
      <c r="E14" s="10"/>
    </row>
    <row r="15" spans="1:5" s="10" customFormat="1" ht="31.5" customHeight="1">
      <c r="A15" s="78" t="s">
        <v>445</v>
      </c>
      <c r="B15" s="229" t="s">
        <v>453</v>
      </c>
      <c r="C15" s="230">
        <f>C16+C22</f>
        <v>735369</v>
      </c>
      <c r="D15" s="238"/>
    </row>
    <row r="16" spans="1:5" s="10" customFormat="1" ht="36" customHeight="1">
      <c r="A16" s="78" t="s">
        <v>7</v>
      </c>
      <c r="B16" s="229" t="s">
        <v>454</v>
      </c>
      <c r="C16" s="230">
        <f>C17+C21</f>
        <v>580991</v>
      </c>
      <c r="D16" s="238"/>
    </row>
    <row r="17" spans="1:5" s="205" customFormat="1" ht="30" customHeight="1">
      <c r="A17" s="206">
        <v>1</v>
      </c>
      <c r="B17" s="210" t="s">
        <v>439</v>
      </c>
      <c r="C17" s="211">
        <f>C18+C19+C20</f>
        <v>430991</v>
      </c>
      <c r="D17" s="240"/>
    </row>
    <row r="18" spans="1:5" s="205" customFormat="1" ht="45">
      <c r="A18" s="207" t="s">
        <v>131</v>
      </c>
      <c r="B18" s="212" t="s">
        <v>441</v>
      </c>
      <c r="C18" s="213">
        <f>131580-38200</f>
        <v>93380</v>
      </c>
      <c r="D18" s="359" t="s">
        <v>501</v>
      </c>
    </row>
    <row r="19" spans="1:5" s="205" customFormat="1" ht="39.75" customHeight="1">
      <c r="A19" s="207" t="s">
        <v>154</v>
      </c>
      <c r="B19" s="212" t="s">
        <v>442</v>
      </c>
      <c r="C19" s="213">
        <v>149701</v>
      </c>
      <c r="D19" s="241" t="s">
        <v>468</v>
      </c>
    </row>
    <row r="20" spans="1:5" s="214" customFormat="1" ht="33.75" customHeight="1">
      <c r="A20" s="207" t="s">
        <v>156</v>
      </c>
      <c r="B20" s="212" t="s">
        <v>443</v>
      </c>
      <c r="C20" s="213">
        <v>187910</v>
      </c>
      <c r="D20" s="241" t="s">
        <v>469</v>
      </c>
    </row>
    <row r="21" spans="1:5" s="214" customFormat="1" ht="28.5" customHeight="1">
      <c r="A21" s="206">
        <v>2</v>
      </c>
      <c r="B21" s="210" t="s">
        <v>444</v>
      </c>
      <c r="C21" s="215">
        <v>150000</v>
      </c>
      <c r="D21" s="241" t="s">
        <v>469</v>
      </c>
    </row>
    <row r="22" spans="1:5" s="10" customFormat="1" ht="31.5" customHeight="1">
      <c r="A22" s="78" t="s">
        <v>17</v>
      </c>
      <c r="B22" s="229" t="s">
        <v>455</v>
      </c>
      <c r="C22" s="230">
        <f>C23+C32+C35+C36+C37+C38+C48+C58+C78+C81+C84</f>
        <v>154378</v>
      </c>
      <c r="D22" s="238"/>
    </row>
    <row r="23" spans="1:5" s="10" customFormat="1" ht="51.75" customHeight="1">
      <c r="A23" s="78">
        <v>1</v>
      </c>
      <c r="B23" s="84" t="s">
        <v>8</v>
      </c>
      <c r="C23" s="230">
        <f>C24+C25+C26+C27+C28+C29+C30+C31</f>
        <v>36500</v>
      </c>
      <c r="D23" s="238"/>
    </row>
    <row r="24" spans="1:5" s="249" customFormat="1" ht="47.25">
      <c r="A24" s="234" t="s">
        <v>131</v>
      </c>
      <c r="B24" s="245" t="s">
        <v>9</v>
      </c>
      <c r="C24" s="246">
        <f>'PL I.03'!C45</f>
        <v>5920</v>
      </c>
      <c r="D24" s="247" t="s">
        <v>470</v>
      </c>
      <c r="E24" s="248"/>
    </row>
    <row r="25" spans="1:5" s="249" customFormat="1" ht="47.25">
      <c r="A25" s="234" t="s">
        <v>154</v>
      </c>
      <c r="B25" s="245" t="s">
        <v>10</v>
      </c>
      <c r="C25" s="246">
        <f>'PL I.04'!C13</f>
        <v>1690</v>
      </c>
      <c r="D25" s="247" t="s">
        <v>471</v>
      </c>
      <c r="E25" s="248"/>
    </row>
    <row r="26" spans="1:5" s="249" customFormat="1" ht="31.5">
      <c r="A26" s="234" t="s">
        <v>156</v>
      </c>
      <c r="B26" s="245" t="s">
        <v>11</v>
      </c>
      <c r="C26" s="246">
        <f>'PL I.05'!C29</f>
        <v>3500</v>
      </c>
      <c r="D26" s="247" t="s">
        <v>472</v>
      </c>
      <c r="E26" s="248"/>
    </row>
    <row r="27" spans="1:5" ht="28.5" customHeight="1">
      <c r="A27" s="234" t="s">
        <v>158</v>
      </c>
      <c r="B27" s="235" t="s">
        <v>12</v>
      </c>
      <c r="C27" s="246">
        <f>'PL I.06'!C44</f>
        <v>14250</v>
      </c>
      <c r="D27" s="239" t="s">
        <v>473</v>
      </c>
      <c r="E27" s="10"/>
    </row>
    <row r="28" spans="1:5" ht="33.75" customHeight="1">
      <c r="A28" s="234" t="s">
        <v>163</v>
      </c>
      <c r="B28" s="235" t="s">
        <v>13</v>
      </c>
      <c r="C28" s="233">
        <f>+'PL I.07'!C56</f>
        <v>4200</v>
      </c>
      <c r="D28" s="239" t="s">
        <v>474</v>
      </c>
      <c r="E28" s="10"/>
    </row>
    <row r="29" spans="1:5" ht="28.5" customHeight="1">
      <c r="A29" s="234" t="s">
        <v>165</v>
      </c>
      <c r="B29" s="235" t="s">
        <v>14</v>
      </c>
      <c r="C29" s="246">
        <f>+'PL I.08'!C34</f>
        <v>2000</v>
      </c>
      <c r="D29" s="239" t="s">
        <v>475</v>
      </c>
      <c r="E29" s="10"/>
    </row>
    <row r="30" spans="1:5" ht="36" customHeight="1">
      <c r="A30" s="234" t="s">
        <v>167</v>
      </c>
      <c r="B30" s="235" t="s">
        <v>15</v>
      </c>
      <c r="C30" s="233">
        <f>+'PL I.09'!C24</f>
        <v>1440</v>
      </c>
      <c r="D30" s="239" t="s">
        <v>476</v>
      </c>
      <c r="E30" s="10"/>
    </row>
    <row r="31" spans="1:5" ht="28.5" customHeight="1">
      <c r="A31" s="234" t="s">
        <v>169</v>
      </c>
      <c r="B31" s="235" t="s">
        <v>16</v>
      </c>
      <c r="C31" s="233">
        <f>+'PL I.10'!C18</f>
        <v>3500</v>
      </c>
      <c r="D31" s="239" t="s">
        <v>477</v>
      </c>
      <c r="E31" s="10"/>
    </row>
    <row r="32" spans="1:5" s="10" customFormat="1" ht="28.5" customHeight="1">
      <c r="A32" s="78">
        <v>2</v>
      </c>
      <c r="B32" s="229" t="s">
        <v>18</v>
      </c>
      <c r="C32" s="230">
        <f>+C33+C34</f>
        <v>5500</v>
      </c>
      <c r="D32" s="242"/>
    </row>
    <row r="33" spans="1:5" ht="28.5" customHeight="1">
      <c r="A33" s="231" t="s">
        <v>134</v>
      </c>
      <c r="B33" s="232" t="s">
        <v>19</v>
      </c>
      <c r="C33" s="246">
        <v>3000</v>
      </c>
      <c r="D33" s="242"/>
      <c r="E33" s="10"/>
    </row>
    <row r="34" spans="1:5" ht="28.5" customHeight="1">
      <c r="A34" s="231" t="s">
        <v>446</v>
      </c>
      <c r="B34" s="232" t="s">
        <v>20</v>
      </c>
      <c r="C34" s="233">
        <f>'PL I.11'!C11</f>
        <v>2500</v>
      </c>
      <c r="D34" s="242" t="s">
        <v>478</v>
      </c>
      <c r="E34" s="10"/>
    </row>
    <row r="35" spans="1:5" s="10" customFormat="1" ht="28.5" customHeight="1">
      <c r="A35" s="78">
        <v>3</v>
      </c>
      <c r="B35" s="229" t="s">
        <v>22</v>
      </c>
      <c r="C35" s="230">
        <v>5000</v>
      </c>
      <c r="D35" s="239"/>
    </row>
    <row r="36" spans="1:5" s="10" customFormat="1" ht="28.5" customHeight="1">
      <c r="A36" s="78">
        <v>4</v>
      </c>
      <c r="B36" s="229" t="s">
        <v>24</v>
      </c>
      <c r="C36" s="230">
        <f>'PL I.12'!C64</f>
        <v>3050</v>
      </c>
      <c r="D36" s="239" t="s">
        <v>479</v>
      </c>
    </row>
    <row r="37" spans="1:5" s="10" customFormat="1" ht="28.5" customHeight="1">
      <c r="A37" s="78">
        <v>5</v>
      </c>
      <c r="B37" s="229" t="s">
        <v>25</v>
      </c>
      <c r="C37" s="230">
        <f>+'PL I.13'!C41</f>
        <v>2500</v>
      </c>
      <c r="D37" s="239" t="s">
        <v>480</v>
      </c>
    </row>
    <row r="38" spans="1:5" s="10" customFormat="1" ht="36" customHeight="1">
      <c r="A38" s="78">
        <v>6</v>
      </c>
      <c r="B38" s="229" t="s">
        <v>26</v>
      </c>
      <c r="C38" s="230">
        <f>C39+C40+C41+C44</f>
        <v>14240</v>
      </c>
      <c r="D38" s="238"/>
    </row>
    <row r="39" spans="1:5" ht="36" customHeight="1">
      <c r="A39" s="231" t="s">
        <v>93</v>
      </c>
      <c r="B39" s="232" t="s">
        <v>27</v>
      </c>
      <c r="C39" s="233">
        <f>+'PL I.14'!D32</f>
        <v>1500</v>
      </c>
      <c r="D39" s="239" t="s">
        <v>481</v>
      </c>
      <c r="E39" s="10"/>
    </row>
    <row r="40" spans="1:5" ht="36" customHeight="1">
      <c r="A40" s="231" t="s">
        <v>96</v>
      </c>
      <c r="B40" s="232" t="s">
        <v>28</v>
      </c>
      <c r="C40" s="233">
        <f>+'PL I.15'!D45</f>
        <v>2000</v>
      </c>
      <c r="D40" s="239" t="s">
        <v>482</v>
      </c>
      <c r="E40" s="10"/>
    </row>
    <row r="41" spans="1:5" ht="51.75" customHeight="1">
      <c r="A41" s="231" t="s">
        <v>456</v>
      </c>
      <c r="B41" s="232" t="s">
        <v>29</v>
      </c>
      <c r="C41" s="233">
        <f>SUM(C42:C43)</f>
        <v>8880</v>
      </c>
      <c r="D41" s="549" t="s">
        <v>483</v>
      </c>
      <c r="E41" s="10"/>
    </row>
    <row r="42" spans="1:5" ht="28.5" customHeight="1">
      <c r="A42" s="231" t="s">
        <v>30</v>
      </c>
      <c r="B42" s="232" t="s">
        <v>31</v>
      </c>
      <c r="C42" s="233">
        <f>+'PL I.16'!D55</f>
        <v>7550</v>
      </c>
      <c r="D42" s="549"/>
      <c r="E42" s="10"/>
    </row>
    <row r="43" spans="1:5" ht="36" customHeight="1">
      <c r="A43" s="231" t="s">
        <v>30</v>
      </c>
      <c r="B43" s="232" t="s">
        <v>32</v>
      </c>
      <c r="C43" s="233">
        <f>+'PL I.16'!E55</f>
        <v>1330</v>
      </c>
      <c r="D43" s="549"/>
      <c r="E43" s="10"/>
    </row>
    <row r="44" spans="1:5" ht="28.5" customHeight="1">
      <c r="A44" s="231" t="s">
        <v>457</v>
      </c>
      <c r="B44" s="232" t="s">
        <v>33</v>
      </c>
      <c r="C44" s="233">
        <f>SUM(C45:C47)</f>
        <v>1860</v>
      </c>
      <c r="D44" s="549" t="s">
        <v>484</v>
      </c>
      <c r="E44" s="10"/>
    </row>
    <row r="45" spans="1:5" ht="28.5" customHeight="1">
      <c r="A45" s="231" t="s">
        <v>30</v>
      </c>
      <c r="B45" s="232" t="s">
        <v>34</v>
      </c>
      <c r="C45" s="233">
        <f>+'PL I.17'!C6</f>
        <v>1020</v>
      </c>
      <c r="D45" s="549"/>
      <c r="E45" s="10"/>
    </row>
    <row r="46" spans="1:5" ht="40.5" customHeight="1">
      <c r="A46" s="231" t="s">
        <v>30</v>
      </c>
      <c r="B46" s="232" t="s">
        <v>35</v>
      </c>
      <c r="C46" s="233">
        <f>+'PL I.17'!C13</f>
        <v>500</v>
      </c>
      <c r="D46" s="549"/>
      <c r="E46" s="10"/>
    </row>
    <row r="47" spans="1:5" ht="28.5" customHeight="1">
      <c r="A47" s="231" t="s">
        <v>30</v>
      </c>
      <c r="B47" s="232" t="s">
        <v>36</v>
      </c>
      <c r="C47" s="233">
        <f>+'PL I.17'!C16</f>
        <v>340</v>
      </c>
      <c r="D47" s="549"/>
      <c r="E47" s="10"/>
    </row>
    <row r="48" spans="1:5" s="10" customFormat="1" ht="28.5" customHeight="1">
      <c r="A48" s="78">
        <v>7</v>
      </c>
      <c r="B48" s="229" t="s">
        <v>37</v>
      </c>
      <c r="C48" s="230">
        <f>C49+C52+C54+C56</f>
        <v>1202</v>
      </c>
      <c r="D48" s="238"/>
    </row>
    <row r="49" spans="1:5" ht="28.5" customHeight="1">
      <c r="A49" s="231" t="s">
        <v>458</v>
      </c>
      <c r="B49" s="232" t="s">
        <v>38</v>
      </c>
      <c r="C49" s="233">
        <f>SUM(C50:C51)</f>
        <v>800</v>
      </c>
      <c r="D49" s="239"/>
      <c r="E49" s="10"/>
    </row>
    <row r="50" spans="1:5" ht="37.5" customHeight="1">
      <c r="A50" s="231" t="s">
        <v>30</v>
      </c>
      <c r="B50" s="232" t="s">
        <v>39</v>
      </c>
      <c r="C50" s="233">
        <v>500</v>
      </c>
      <c r="D50" s="239"/>
      <c r="E50" s="10"/>
    </row>
    <row r="51" spans="1:5" ht="52.5" customHeight="1">
      <c r="A51" s="231" t="s">
        <v>30</v>
      </c>
      <c r="B51" s="232" t="s">
        <v>40</v>
      </c>
      <c r="C51" s="233">
        <v>300</v>
      </c>
      <c r="D51" s="239"/>
      <c r="E51" s="10"/>
    </row>
    <row r="52" spans="1:5" ht="28.5" customHeight="1">
      <c r="A52" s="231" t="s">
        <v>102</v>
      </c>
      <c r="B52" s="232" t="s">
        <v>41</v>
      </c>
      <c r="C52" s="233">
        <f>C53</f>
        <v>150</v>
      </c>
      <c r="D52" s="239"/>
      <c r="E52" s="10"/>
    </row>
    <row r="53" spans="1:5" ht="41.25" customHeight="1">
      <c r="A53" s="231" t="s">
        <v>30</v>
      </c>
      <c r="B53" s="232" t="s">
        <v>42</v>
      </c>
      <c r="C53" s="233">
        <v>150</v>
      </c>
      <c r="D53" s="239"/>
      <c r="E53" s="10"/>
    </row>
    <row r="54" spans="1:5" ht="36.75" customHeight="1">
      <c r="A54" s="231" t="s">
        <v>459</v>
      </c>
      <c r="B54" s="232" t="s">
        <v>43</v>
      </c>
      <c r="C54" s="233">
        <f>C55</f>
        <v>100</v>
      </c>
      <c r="D54" s="239"/>
      <c r="E54" s="10"/>
    </row>
    <row r="55" spans="1:5" ht="37.5" customHeight="1">
      <c r="A55" s="231" t="s">
        <v>30</v>
      </c>
      <c r="B55" s="232" t="s">
        <v>44</v>
      </c>
      <c r="C55" s="233">
        <v>100</v>
      </c>
      <c r="D55" s="239"/>
      <c r="E55" s="10"/>
    </row>
    <row r="56" spans="1:5" ht="28.5" customHeight="1">
      <c r="A56" s="231" t="s">
        <v>460</v>
      </c>
      <c r="B56" s="232" t="s">
        <v>45</v>
      </c>
      <c r="C56" s="233">
        <f>C57</f>
        <v>152</v>
      </c>
      <c r="D56" s="243"/>
      <c r="E56" s="10"/>
    </row>
    <row r="57" spans="1:5" ht="36.75" customHeight="1">
      <c r="A57" s="231" t="s">
        <v>30</v>
      </c>
      <c r="B57" s="232" t="s">
        <v>46</v>
      </c>
      <c r="C57" s="233">
        <v>152</v>
      </c>
      <c r="D57" s="243"/>
      <c r="E57" s="10"/>
    </row>
    <row r="58" spans="1:5" s="10" customFormat="1" ht="28.5" customHeight="1">
      <c r="A58" s="78">
        <v>8</v>
      </c>
      <c r="B58" s="229" t="s">
        <v>47</v>
      </c>
      <c r="C58" s="230">
        <f>C59+C64+C66+C68+C70+C72+C74+C76</f>
        <v>5080</v>
      </c>
      <c r="D58" s="238"/>
    </row>
    <row r="59" spans="1:5" ht="28.5" customHeight="1">
      <c r="A59" s="231" t="s">
        <v>106</v>
      </c>
      <c r="B59" s="232" t="s">
        <v>38</v>
      </c>
      <c r="C59" s="233">
        <f>SUM(C60:C63)</f>
        <v>2380</v>
      </c>
      <c r="D59" s="239"/>
      <c r="E59" s="10"/>
    </row>
    <row r="60" spans="1:5" ht="35.25" customHeight="1">
      <c r="A60" s="231" t="s">
        <v>30</v>
      </c>
      <c r="B60" s="232" t="s">
        <v>48</v>
      </c>
      <c r="C60" s="233">
        <v>1500</v>
      </c>
      <c r="D60" s="239"/>
      <c r="E60" s="10"/>
    </row>
    <row r="61" spans="1:5" ht="35.25" customHeight="1">
      <c r="A61" s="231" t="s">
        <v>30</v>
      </c>
      <c r="B61" s="232" t="s">
        <v>49</v>
      </c>
      <c r="C61" s="233">
        <v>480</v>
      </c>
      <c r="D61" s="239"/>
      <c r="E61" s="10"/>
    </row>
    <row r="62" spans="1:5" ht="28.5" customHeight="1">
      <c r="A62" s="231" t="s">
        <v>30</v>
      </c>
      <c r="B62" s="232" t="s">
        <v>50</v>
      </c>
      <c r="C62" s="233">
        <v>200</v>
      </c>
      <c r="D62" s="239"/>
      <c r="E62" s="10"/>
    </row>
    <row r="63" spans="1:5" ht="28.5" customHeight="1">
      <c r="A63" s="231" t="s">
        <v>30</v>
      </c>
      <c r="B63" s="232" t="s">
        <v>51</v>
      </c>
      <c r="C63" s="233">
        <v>200</v>
      </c>
      <c r="D63" s="239"/>
      <c r="E63" s="10"/>
    </row>
    <row r="64" spans="1:5" ht="28.5" customHeight="1">
      <c r="A64" s="231" t="s">
        <v>109</v>
      </c>
      <c r="B64" s="232" t="s">
        <v>52</v>
      </c>
      <c r="C64" s="233">
        <f>C65</f>
        <v>150</v>
      </c>
      <c r="D64" s="239"/>
      <c r="E64" s="10"/>
    </row>
    <row r="65" spans="1:5" ht="37.5" customHeight="1">
      <c r="A65" s="231" t="s">
        <v>30</v>
      </c>
      <c r="B65" s="232" t="s">
        <v>53</v>
      </c>
      <c r="C65" s="233">
        <v>150</v>
      </c>
      <c r="D65" s="239"/>
      <c r="E65" s="10"/>
    </row>
    <row r="66" spans="1:5" ht="28.5" customHeight="1">
      <c r="A66" s="231" t="s">
        <v>461</v>
      </c>
      <c r="B66" s="232" t="s">
        <v>54</v>
      </c>
      <c r="C66" s="233">
        <f>C67</f>
        <v>1450</v>
      </c>
      <c r="D66" s="239"/>
      <c r="E66" s="10"/>
    </row>
    <row r="67" spans="1:5" ht="36.75" customHeight="1">
      <c r="A67" s="231" t="s">
        <v>30</v>
      </c>
      <c r="B67" s="232" t="s">
        <v>55</v>
      </c>
      <c r="C67" s="233">
        <v>1450</v>
      </c>
      <c r="D67" s="239"/>
      <c r="E67" s="10"/>
    </row>
    <row r="68" spans="1:5" ht="28.5" customHeight="1">
      <c r="A68" s="231" t="s">
        <v>462</v>
      </c>
      <c r="B68" s="232" t="s">
        <v>56</v>
      </c>
      <c r="C68" s="233">
        <f>C69</f>
        <v>450</v>
      </c>
      <c r="D68" s="239"/>
      <c r="E68" s="10"/>
    </row>
    <row r="69" spans="1:5" ht="38.25" customHeight="1">
      <c r="A69" s="231" t="s">
        <v>30</v>
      </c>
      <c r="B69" s="232" t="s">
        <v>57</v>
      </c>
      <c r="C69" s="233">
        <v>450</v>
      </c>
      <c r="D69" s="239"/>
      <c r="E69" s="10"/>
    </row>
    <row r="70" spans="1:5" ht="28.5" customHeight="1">
      <c r="A70" s="231" t="s">
        <v>463</v>
      </c>
      <c r="B70" s="232" t="s">
        <v>58</v>
      </c>
      <c r="C70" s="233">
        <f>C71</f>
        <v>200</v>
      </c>
      <c r="D70" s="239"/>
      <c r="E70" s="10"/>
    </row>
    <row r="71" spans="1:5" ht="52.5" customHeight="1">
      <c r="A71" s="231" t="s">
        <v>30</v>
      </c>
      <c r="B71" s="232" t="s">
        <v>59</v>
      </c>
      <c r="C71" s="233">
        <v>200</v>
      </c>
      <c r="D71" s="239"/>
      <c r="E71" s="10"/>
    </row>
    <row r="72" spans="1:5" ht="28.5" customHeight="1">
      <c r="A72" s="231" t="s">
        <v>464</v>
      </c>
      <c r="B72" s="232" t="s">
        <v>60</v>
      </c>
      <c r="C72" s="233">
        <f>C73</f>
        <v>150</v>
      </c>
      <c r="D72" s="239"/>
      <c r="E72" s="10"/>
    </row>
    <row r="73" spans="1:5" ht="28.5" customHeight="1">
      <c r="A73" s="231" t="s">
        <v>30</v>
      </c>
      <c r="B73" s="232" t="s">
        <v>61</v>
      </c>
      <c r="C73" s="233">
        <v>150</v>
      </c>
      <c r="D73" s="239"/>
      <c r="E73" s="10"/>
    </row>
    <row r="74" spans="1:5" ht="28.5" customHeight="1">
      <c r="A74" s="231" t="s">
        <v>465</v>
      </c>
      <c r="B74" s="232" t="s">
        <v>62</v>
      </c>
      <c r="C74" s="233">
        <f>C75</f>
        <v>120</v>
      </c>
      <c r="D74" s="239"/>
      <c r="E74" s="10"/>
    </row>
    <row r="75" spans="1:5" ht="36" customHeight="1">
      <c r="A75" s="231" t="s">
        <v>30</v>
      </c>
      <c r="B75" s="232" t="s">
        <v>63</v>
      </c>
      <c r="C75" s="233">
        <v>120</v>
      </c>
      <c r="D75" s="239"/>
      <c r="E75" s="10"/>
    </row>
    <row r="76" spans="1:5" ht="28.5" customHeight="1">
      <c r="A76" s="231" t="s">
        <v>466</v>
      </c>
      <c r="B76" s="232" t="s">
        <v>64</v>
      </c>
      <c r="C76" s="233">
        <f>C77</f>
        <v>180</v>
      </c>
      <c r="D76" s="239"/>
      <c r="E76" s="10"/>
    </row>
    <row r="77" spans="1:5" ht="39" customHeight="1">
      <c r="A77" s="231" t="s">
        <v>30</v>
      </c>
      <c r="B77" s="232" t="s">
        <v>65</v>
      </c>
      <c r="C77" s="233">
        <v>180</v>
      </c>
      <c r="D77" s="239"/>
      <c r="E77" s="10"/>
    </row>
    <row r="78" spans="1:5" s="10" customFormat="1" ht="28.5" customHeight="1">
      <c r="A78" s="78">
        <v>9</v>
      </c>
      <c r="B78" s="229" t="s">
        <v>66</v>
      </c>
      <c r="C78" s="230">
        <v>10000</v>
      </c>
      <c r="D78" s="238"/>
    </row>
    <row r="79" spans="1:5" ht="28.5" customHeight="1">
      <c r="A79" s="231" t="s">
        <v>113</v>
      </c>
      <c r="B79" s="232" t="s">
        <v>430</v>
      </c>
      <c r="C79" s="233">
        <f>C78-C80</f>
        <v>3840</v>
      </c>
      <c r="D79" s="239"/>
      <c r="E79" s="10"/>
    </row>
    <row r="80" spans="1:5" ht="28.5" customHeight="1">
      <c r="A80" s="231" t="s">
        <v>467</v>
      </c>
      <c r="B80" s="232" t="s">
        <v>67</v>
      </c>
      <c r="C80" s="233">
        <f>'BS I.18'!N20</f>
        <v>6160</v>
      </c>
      <c r="D80" s="239" t="s">
        <v>485</v>
      </c>
      <c r="E80" s="10"/>
    </row>
    <row r="81" spans="1:5" s="10" customFormat="1" ht="39" customHeight="1">
      <c r="A81" s="78">
        <v>10</v>
      </c>
      <c r="B81" s="229" t="s">
        <v>68</v>
      </c>
      <c r="C81" s="230">
        <f>+C82+C83</f>
        <v>51285</v>
      </c>
      <c r="D81" s="238"/>
    </row>
    <row r="82" spans="1:5" ht="28.5" customHeight="1">
      <c r="A82" s="231" t="s">
        <v>117</v>
      </c>
      <c r="B82" s="232" t="s">
        <v>69</v>
      </c>
      <c r="C82" s="233">
        <f>'BS I.18'!O20</f>
        <v>4585</v>
      </c>
      <c r="D82" s="549" t="s">
        <v>485</v>
      </c>
      <c r="E82" s="10"/>
    </row>
    <row r="83" spans="1:5" ht="28.5" customHeight="1">
      <c r="A83" s="231" t="s">
        <v>120</v>
      </c>
      <c r="B83" s="232" t="s">
        <v>70</v>
      </c>
      <c r="C83" s="233">
        <f>'BS I.18'!M20</f>
        <v>46700</v>
      </c>
      <c r="D83" s="549"/>
      <c r="E83" s="10"/>
    </row>
    <row r="84" spans="1:5" s="10" customFormat="1" ht="34.5" customHeight="1">
      <c r="A84" s="78">
        <v>11</v>
      </c>
      <c r="B84" s="229" t="s">
        <v>71</v>
      </c>
      <c r="C84" s="360">
        <f>C12-C23-C32-C35-C36-C37-C38-C48-C58-C78-C81</f>
        <v>20021</v>
      </c>
      <c r="D84" s="239" t="s">
        <v>502</v>
      </c>
    </row>
    <row r="85" spans="1:5" ht="23.25" customHeight="1"/>
    <row r="86" spans="1:5" ht="23.25" customHeight="1">
      <c r="D86" s="216" t="s">
        <v>447</v>
      </c>
    </row>
    <row r="87" spans="1:5" ht="23.25" customHeight="1"/>
    <row r="88" spans="1:5" ht="23.25" customHeight="1"/>
    <row r="89" spans="1:5" ht="23.25" customHeight="1"/>
    <row r="90" spans="1:5" ht="23.25" customHeight="1"/>
    <row r="91" spans="1:5" ht="23.25" customHeight="1"/>
    <row r="92" spans="1:5" ht="23.25" customHeight="1"/>
    <row r="93" spans="1:5" ht="23.25" customHeight="1"/>
    <row r="94" spans="1:5" ht="23.25" customHeight="1"/>
    <row r="95" spans="1:5" ht="23.25" customHeight="1"/>
    <row r="96" spans="1:5"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sheetData>
  <mergeCells count="6">
    <mergeCell ref="D82:D83"/>
    <mergeCell ref="A1:D1"/>
    <mergeCell ref="A2:D2"/>
    <mergeCell ref="A3:D3"/>
    <mergeCell ref="D41:D43"/>
    <mergeCell ref="D44:D47"/>
  </mergeCells>
  <pageMargins left="1" right="0.118110236220472" top="0.5" bottom="0.5" header="0.25" footer="0.25"/>
  <pageSetup paperSize="9" orientation="landscape"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7"/>
  <sheetViews>
    <sheetView workbookViewId="0">
      <pane xSplit="2" ySplit="5" topLeftCell="C6" activePane="bottomRight" state="frozen"/>
      <selection activeCell="B36" sqref="B36"/>
      <selection pane="topRight" activeCell="B36" sqref="B36"/>
      <selection pane="bottomLeft" activeCell="B36" sqref="B36"/>
      <selection pane="bottomRight" activeCell="F55" sqref="F55"/>
    </sheetView>
  </sheetViews>
  <sheetFormatPr defaultRowHeight="15.75"/>
  <cols>
    <col min="1" max="1" width="8.85546875" style="97" customWidth="1"/>
    <col min="2" max="2" width="35.5703125" style="59" customWidth="1"/>
    <col min="3" max="3" width="19.42578125" style="59" customWidth="1"/>
    <col min="4" max="4" width="25.5703125" style="98" customWidth="1"/>
    <col min="5" max="16384" width="9.140625" style="59"/>
  </cols>
  <sheetData>
    <row r="1" spans="1:4" s="24" customFormat="1" ht="18.75" customHeight="1">
      <c r="A1" s="592" t="s">
        <v>490</v>
      </c>
      <c r="B1" s="592"/>
      <c r="C1" s="592"/>
      <c r="D1" s="592"/>
    </row>
    <row r="2" spans="1:4" s="24" customFormat="1" ht="36" customHeight="1">
      <c r="A2" s="592" t="s">
        <v>191</v>
      </c>
      <c r="B2" s="592"/>
      <c r="C2" s="592"/>
      <c r="D2" s="592"/>
    </row>
    <row r="3" spans="1:4" s="60" customFormat="1" ht="20.25" customHeight="1">
      <c r="A3" s="551" t="s">
        <v>435</v>
      </c>
      <c r="B3" s="551"/>
      <c r="C3" s="551"/>
      <c r="D3" s="551"/>
    </row>
    <row r="4" spans="1:4" s="24" customFormat="1" ht="11.25" customHeight="1">
      <c r="A4" s="22"/>
      <c r="B4" s="21"/>
      <c r="D4" s="22"/>
    </row>
    <row r="5" spans="1:4" s="22" customFormat="1" ht="42" customHeight="1">
      <c r="A5" s="23" t="s">
        <v>1</v>
      </c>
      <c r="B5" s="23" t="s">
        <v>2</v>
      </c>
      <c r="C5" s="6" t="s">
        <v>3</v>
      </c>
      <c r="D5" s="23" t="s">
        <v>4</v>
      </c>
    </row>
    <row r="6" spans="1:4" ht="23.25" customHeight="1">
      <c r="A6" s="85">
        <v>1</v>
      </c>
      <c r="B6" s="86" t="s">
        <v>192</v>
      </c>
      <c r="C6" s="87">
        <f>SUM(C7:C10)</f>
        <v>400</v>
      </c>
      <c r="D6" s="223"/>
    </row>
    <row r="7" spans="1:4" ht="23.25" customHeight="1">
      <c r="A7" s="88" t="s">
        <v>30</v>
      </c>
      <c r="B7" s="53" t="s">
        <v>193</v>
      </c>
      <c r="C7" s="89">
        <v>100</v>
      </c>
      <c r="D7" s="162"/>
    </row>
    <row r="8" spans="1:4" ht="23.25" customHeight="1">
      <c r="A8" s="88" t="s">
        <v>30</v>
      </c>
      <c r="B8" s="53" t="s">
        <v>194</v>
      </c>
      <c r="C8" s="89">
        <v>100</v>
      </c>
      <c r="D8" s="162"/>
    </row>
    <row r="9" spans="1:4" ht="23.25" customHeight="1">
      <c r="A9" s="88" t="s">
        <v>30</v>
      </c>
      <c r="B9" s="53" t="s">
        <v>195</v>
      </c>
      <c r="C9" s="89">
        <v>100</v>
      </c>
      <c r="D9" s="162"/>
    </row>
    <row r="10" spans="1:4" ht="23.25" customHeight="1">
      <c r="A10" s="88" t="s">
        <v>30</v>
      </c>
      <c r="B10" s="53" t="s">
        <v>196</v>
      </c>
      <c r="C10" s="89">
        <v>100</v>
      </c>
      <c r="D10" s="162"/>
    </row>
    <row r="11" spans="1:4" ht="23.25" customHeight="1">
      <c r="A11" s="90">
        <v>2</v>
      </c>
      <c r="B11" s="54" t="s">
        <v>80</v>
      </c>
      <c r="C11" s="91">
        <f>SUM(C12:C15)</f>
        <v>400</v>
      </c>
      <c r="D11" s="197"/>
    </row>
    <row r="12" spans="1:4" ht="23.25" customHeight="1">
      <c r="A12" s="88" t="s">
        <v>30</v>
      </c>
      <c r="B12" s="53" t="s">
        <v>149</v>
      </c>
      <c r="C12" s="89">
        <v>100</v>
      </c>
      <c r="D12" s="162"/>
    </row>
    <row r="13" spans="1:4" ht="23.25" customHeight="1">
      <c r="A13" s="88" t="s">
        <v>30</v>
      </c>
      <c r="B13" s="53" t="s">
        <v>197</v>
      </c>
      <c r="C13" s="89">
        <v>100</v>
      </c>
      <c r="D13" s="162"/>
    </row>
    <row r="14" spans="1:4" ht="23.25" customHeight="1">
      <c r="A14" s="88" t="s">
        <v>30</v>
      </c>
      <c r="B14" s="53" t="s">
        <v>198</v>
      </c>
      <c r="C14" s="89">
        <v>100</v>
      </c>
      <c r="D14" s="162"/>
    </row>
    <row r="15" spans="1:4" ht="23.25" customHeight="1">
      <c r="A15" s="88" t="s">
        <v>30</v>
      </c>
      <c r="B15" s="53" t="s">
        <v>199</v>
      </c>
      <c r="C15" s="89">
        <v>100</v>
      </c>
      <c r="D15" s="162"/>
    </row>
    <row r="16" spans="1:4" ht="23.25" customHeight="1">
      <c r="A16" s="90">
        <v>3</v>
      </c>
      <c r="B16" s="54" t="s">
        <v>140</v>
      </c>
      <c r="C16" s="91">
        <f>SUM(C17:C18)</f>
        <v>200</v>
      </c>
      <c r="D16" s="197"/>
    </row>
    <row r="17" spans="1:4" ht="23.25" customHeight="1">
      <c r="A17" s="88" t="s">
        <v>30</v>
      </c>
      <c r="B17" s="53" t="s">
        <v>141</v>
      </c>
      <c r="C17" s="89">
        <v>100</v>
      </c>
      <c r="D17" s="162"/>
    </row>
    <row r="18" spans="1:4" ht="23.25" customHeight="1">
      <c r="A18" s="88" t="s">
        <v>30</v>
      </c>
      <c r="B18" s="53" t="s">
        <v>200</v>
      </c>
      <c r="C18" s="89">
        <v>100</v>
      </c>
      <c r="D18" s="162"/>
    </row>
    <row r="19" spans="1:4" ht="23.25" customHeight="1">
      <c r="A19" s="90">
        <v>4</v>
      </c>
      <c r="B19" s="54" t="s">
        <v>143</v>
      </c>
      <c r="C19" s="91">
        <f>SUM(C20:C23)</f>
        <v>400</v>
      </c>
      <c r="D19" s="197"/>
    </row>
    <row r="20" spans="1:4" ht="23.25" customHeight="1">
      <c r="A20" s="88" t="s">
        <v>30</v>
      </c>
      <c r="B20" s="53" t="s">
        <v>201</v>
      </c>
      <c r="C20" s="89">
        <v>100</v>
      </c>
      <c r="D20" s="162"/>
    </row>
    <row r="21" spans="1:4" ht="23.25" customHeight="1">
      <c r="A21" s="88" t="s">
        <v>30</v>
      </c>
      <c r="B21" s="53" t="s">
        <v>202</v>
      </c>
      <c r="C21" s="89">
        <v>100</v>
      </c>
      <c r="D21" s="162"/>
    </row>
    <row r="22" spans="1:4" ht="23.25" customHeight="1">
      <c r="A22" s="88" t="s">
        <v>30</v>
      </c>
      <c r="B22" s="53" t="s">
        <v>203</v>
      </c>
      <c r="C22" s="89">
        <v>100</v>
      </c>
      <c r="D22" s="162"/>
    </row>
    <row r="23" spans="1:4" ht="23.25" customHeight="1">
      <c r="A23" s="88" t="s">
        <v>30</v>
      </c>
      <c r="B23" s="53" t="s">
        <v>147</v>
      </c>
      <c r="C23" s="89">
        <v>100</v>
      </c>
      <c r="D23" s="162"/>
    </row>
    <row r="24" spans="1:4" ht="23.25" customHeight="1">
      <c r="A24" s="90">
        <v>5</v>
      </c>
      <c r="B24" s="54" t="s">
        <v>204</v>
      </c>
      <c r="C24" s="91">
        <f>SUM(C25:C26)</f>
        <v>200</v>
      </c>
      <c r="D24" s="197"/>
    </row>
    <row r="25" spans="1:4" ht="23.25" customHeight="1">
      <c r="A25" s="88" t="s">
        <v>30</v>
      </c>
      <c r="B25" s="53" t="s">
        <v>205</v>
      </c>
      <c r="C25" s="89">
        <v>100</v>
      </c>
      <c r="D25" s="162"/>
    </row>
    <row r="26" spans="1:4" ht="23.25" customHeight="1">
      <c r="A26" s="88" t="s">
        <v>30</v>
      </c>
      <c r="B26" s="53" t="s">
        <v>206</v>
      </c>
      <c r="C26" s="89">
        <v>100</v>
      </c>
      <c r="D26" s="162"/>
    </row>
    <row r="27" spans="1:4" ht="23.25" customHeight="1">
      <c r="A27" s="90">
        <v>6</v>
      </c>
      <c r="B27" s="54" t="s">
        <v>116</v>
      </c>
      <c r="C27" s="91">
        <f>SUM(C28:C29)</f>
        <v>200</v>
      </c>
      <c r="D27" s="197"/>
    </row>
    <row r="28" spans="1:4" ht="23.25" customHeight="1">
      <c r="A28" s="88" t="s">
        <v>30</v>
      </c>
      <c r="B28" s="53" t="s">
        <v>207</v>
      </c>
      <c r="C28" s="89">
        <v>100</v>
      </c>
      <c r="D28" s="162"/>
    </row>
    <row r="29" spans="1:4" ht="23.25" customHeight="1">
      <c r="A29" s="88" t="s">
        <v>30</v>
      </c>
      <c r="B29" s="53" t="s">
        <v>208</v>
      </c>
      <c r="C29" s="89">
        <v>100</v>
      </c>
      <c r="D29" s="162"/>
    </row>
    <row r="30" spans="1:4" ht="23.25" customHeight="1">
      <c r="A30" s="90">
        <v>7</v>
      </c>
      <c r="B30" s="54" t="s">
        <v>88</v>
      </c>
      <c r="C30" s="91">
        <f>SUM(C31:C33)</f>
        <v>300</v>
      </c>
      <c r="D30" s="197"/>
    </row>
    <row r="31" spans="1:4" ht="23.25" customHeight="1">
      <c r="A31" s="88" t="s">
        <v>30</v>
      </c>
      <c r="B31" s="53" t="s">
        <v>209</v>
      </c>
      <c r="C31" s="89">
        <v>100</v>
      </c>
      <c r="D31" s="162"/>
    </row>
    <row r="32" spans="1:4" ht="23.25" customHeight="1">
      <c r="A32" s="88" t="s">
        <v>30</v>
      </c>
      <c r="B32" s="53" t="s">
        <v>210</v>
      </c>
      <c r="C32" s="89">
        <v>100</v>
      </c>
      <c r="D32" s="162"/>
    </row>
    <row r="33" spans="1:4" ht="23.25" customHeight="1">
      <c r="A33" s="88" t="s">
        <v>30</v>
      </c>
      <c r="B33" s="53" t="s">
        <v>211</v>
      </c>
      <c r="C33" s="89">
        <v>100</v>
      </c>
      <c r="D33" s="162"/>
    </row>
    <row r="34" spans="1:4" ht="23.25" customHeight="1">
      <c r="A34" s="90">
        <v>8</v>
      </c>
      <c r="B34" s="54" t="s">
        <v>105</v>
      </c>
      <c r="C34" s="91">
        <f>SUM(C35:C38)</f>
        <v>400</v>
      </c>
      <c r="D34" s="197"/>
    </row>
    <row r="35" spans="1:4" ht="23.25" customHeight="1">
      <c r="A35" s="88" t="s">
        <v>30</v>
      </c>
      <c r="B35" s="53" t="s">
        <v>212</v>
      </c>
      <c r="C35" s="89">
        <v>100</v>
      </c>
      <c r="D35" s="162"/>
    </row>
    <row r="36" spans="1:4" ht="23.25" customHeight="1">
      <c r="A36" s="88" t="s">
        <v>30</v>
      </c>
      <c r="B36" s="53" t="s">
        <v>213</v>
      </c>
      <c r="C36" s="89">
        <v>100</v>
      </c>
      <c r="D36" s="162"/>
    </row>
    <row r="37" spans="1:4" ht="23.25" customHeight="1">
      <c r="A37" s="88" t="s">
        <v>30</v>
      </c>
      <c r="B37" s="53" t="s">
        <v>110</v>
      </c>
      <c r="C37" s="89">
        <v>100</v>
      </c>
      <c r="D37" s="162"/>
    </row>
    <row r="38" spans="1:4" ht="23.25" customHeight="1">
      <c r="A38" s="88" t="s">
        <v>30</v>
      </c>
      <c r="B38" s="53" t="s">
        <v>214</v>
      </c>
      <c r="C38" s="89">
        <v>100</v>
      </c>
      <c r="D38" s="162"/>
    </row>
    <row r="39" spans="1:4" ht="23.25" customHeight="1">
      <c r="A39" s="90">
        <v>9</v>
      </c>
      <c r="B39" s="54" t="s">
        <v>92</v>
      </c>
      <c r="C39" s="91">
        <f>SUM(C40:C42)</f>
        <v>300</v>
      </c>
      <c r="D39" s="197"/>
    </row>
    <row r="40" spans="1:4" ht="23.25" customHeight="1">
      <c r="A40" s="88" t="s">
        <v>30</v>
      </c>
      <c r="B40" s="53" t="s">
        <v>215</v>
      </c>
      <c r="C40" s="89">
        <v>100</v>
      </c>
      <c r="D40" s="162"/>
    </row>
    <row r="41" spans="1:4" ht="23.25" customHeight="1">
      <c r="A41" s="88" t="s">
        <v>30</v>
      </c>
      <c r="B41" s="53" t="s">
        <v>216</v>
      </c>
      <c r="C41" s="89">
        <v>100</v>
      </c>
      <c r="D41" s="162"/>
    </row>
    <row r="42" spans="1:4" ht="23.25" customHeight="1">
      <c r="A42" s="88" t="s">
        <v>30</v>
      </c>
      <c r="B42" s="53" t="s">
        <v>94</v>
      </c>
      <c r="C42" s="89">
        <v>100</v>
      </c>
      <c r="D42" s="162"/>
    </row>
    <row r="43" spans="1:4" ht="23.25" customHeight="1">
      <c r="A43" s="90">
        <v>10</v>
      </c>
      <c r="B43" s="54" t="s">
        <v>99</v>
      </c>
      <c r="C43" s="91">
        <f>SUM(C44:C49)</f>
        <v>600</v>
      </c>
      <c r="D43" s="197"/>
    </row>
    <row r="44" spans="1:4" ht="23.25" customHeight="1">
      <c r="A44" s="88" t="s">
        <v>30</v>
      </c>
      <c r="B44" s="53" t="s">
        <v>217</v>
      </c>
      <c r="C44" s="89">
        <v>100</v>
      </c>
      <c r="D44" s="162"/>
    </row>
    <row r="45" spans="1:4" ht="23.25" customHeight="1">
      <c r="A45" s="88" t="s">
        <v>30</v>
      </c>
      <c r="B45" s="53" t="s">
        <v>103</v>
      </c>
      <c r="C45" s="89">
        <v>100</v>
      </c>
      <c r="D45" s="162"/>
    </row>
    <row r="46" spans="1:4" ht="23.25" customHeight="1">
      <c r="A46" s="88" t="s">
        <v>30</v>
      </c>
      <c r="B46" s="53" t="s">
        <v>218</v>
      </c>
      <c r="C46" s="89">
        <v>100</v>
      </c>
      <c r="D46" s="162"/>
    </row>
    <row r="47" spans="1:4" ht="23.25" customHeight="1">
      <c r="A47" s="88" t="s">
        <v>30</v>
      </c>
      <c r="B47" s="53" t="s">
        <v>132</v>
      </c>
      <c r="C47" s="89">
        <v>100</v>
      </c>
      <c r="D47" s="162"/>
    </row>
    <row r="48" spans="1:4" ht="23.25" customHeight="1">
      <c r="A48" s="88" t="s">
        <v>30</v>
      </c>
      <c r="B48" s="53" t="s">
        <v>219</v>
      </c>
      <c r="C48" s="89">
        <v>100</v>
      </c>
      <c r="D48" s="162"/>
    </row>
    <row r="49" spans="1:4" ht="23.25" customHeight="1">
      <c r="A49" s="88" t="s">
        <v>30</v>
      </c>
      <c r="B49" s="53" t="s">
        <v>220</v>
      </c>
      <c r="C49" s="89">
        <v>100</v>
      </c>
      <c r="D49" s="162"/>
    </row>
    <row r="50" spans="1:4" ht="23.25" customHeight="1">
      <c r="A50" s="90">
        <v>11</v>
      </c>
      <c r="B50" s="54" t="s">
        <v>112</v>
      </c>
      <c r="C50" s="91">
        <f>SUM(C51:C53)</f>
        <v>300</v>
      </c>
      <c r="D50" s="197"/>
    </row>
    <row r="51" spans="1:4" ht="23.25" customHeight="1">
      <c r="A51" s="88" t="s">
        <v>30</v>
      </c>
      <c r="B51" s="53" t="s">
        <v>221</v>
      </c>
      <c r="C51" s="89">
        <v>100</v>
      </c>
      <c r="D51" s="162"/>
    </row>
    <row r="52" spans="1:4" ht="23.25" customHeight="1">
      <c r="A52" s="88" t="s">
        <v>30</v>
      </c>
      <c r="B52" s="53" t="s">
        <v>222</v>
      </c>
      <c r="C52" s="89">
        <v>100</v>
      </c>
      <c r="D52" s="162"/>
    </row>
    <row r="53" spans="1:4" ht="23.25" customHeight="1">
      <c r="A53" s="88" t="s">
        <v>30</v>
      </c>
      <c r="B53" s="53" t="s">
        <v>223</v>
      </c>
      <c r="C53" s="89">
        <v>100</v>
      </c>
      <c r="D53" s="162"/>
    </row>
    <row r="54" spans="1:4" ht="32.25" customHeight="1">
      <c r="A54" s="90">
        <v>12</v>
      </c>
      <c r="B54" s="54" t="s">
        <v>38</v>
      </c>
      <c r="C54" s="91">
        <f>C55</f>
        <v>500</v>
      </c>
      <c r="D54" s="197"/>
    </row>
    <row r="55" spans="1:4" ht="23.25" customHeight="1">
      <c r="A55" s="92" t="s">
        <v>30</v>
      </c>
      <c r="B55" s="93" t="s">
        <v>224</v>
      </c>
      <c r="C55" s="89">
        <v>500</v>
      </c>
      <c r="D55" s="199"/>
    </row>
    <row r="56" spans="1:4" s="96" customFormat="1" ht="23.25" customHeight="1">
      <c r="A56" s="42"/>
      <c r="B56" s="42" t="s">
        <v>190</v>
      </c>
      <c r="C56" s="94">
        <f>+C6+C11+C16+C19+C24+C27+C30+C34+C39+C43+C50+C54</f>
        <v>4200</v>
      </c>
      <c r="D56" s="95"/>
    </row>
    <row r="58" spans="1:4" ht="20.25" customHeight="1">
      <c r="C58" s="594" t="s">
        <v>447</v>
      </c>
      <c r="D58" s="594"/>
    </row>
    <row r="59" spans="1:4" ht="23.25" customHeight="1"/>
    <row r="60" spans="1:4" ht="23.25" customHeight="1"/>
    <row r="61" spans="1:4" ht="23.25" customHeight="1"/>
    <row r="62" spans="1:4" ht="23.25" customHeight="1"/>
    <row r="63" spans="1:4" ht="23.25" customHeight="1"/>
    <row r="64" spans="1:4" ht="23.25" customHeight="1"/>
    <row r="65" spans="2:4" s="97" customFormat="1" ht="23.25" customHeight="1">
      <c r="B65" s="59"/>
      <c r="C65" s="59"/>
      <c r="D65" s="98"/>
    </row>
    <row r="66" spans="2:4" s="97" customFormat="1" ht="23.25" customHeight="1">
      <c r="B66" s="59"/>
      <c r="C66" s="59"/>
      <c r="D66" s="98"/>
    </row>
    <row r="67" spans="2:4" s="97" customFormat="1" ht="23.25" customHeight="1">
      <c r="B67" s="59"/>
      <c r="C67" s="59"/>
      <c r="D67" s="98"/>
    </row>
    <row r="68" spans="2:4" s="97" customFormat="1" ht="23.25" customHeight="1">
      <c r="B68" s="59"/>
      <c r="C68" s="59"/>
      <c r="D68" s="98"/>
    </row>
    <row r="69" spans="2:4" s="97" customFormat="1" ht="23.25" customHeight="1">
      <c r="B69" s="59"/>
      <c r="C69" s="59"/>
      <c r="D69" s="98"/>
    </row>
    <row r="70" spans="2:4" s="97" customFormat="1" ht="23.25" customHeight="1">
      <c r="B70" s="59"/>
      <c r="C70" s="59"/>
      <c r="D70" s="98"/>
    </row>
    <row r="71" spans="2:4" s="97" customFormat="1" ht="23.25" customHeight="1">
      <c r="B71" s="59"/>
      <c r="C71" s="59"/>
      <c r="D71" s="98"/>
    </row>
    <row r="72" spans="2:4" s="97" customFormat="1" ht="23.25" customHeight="1">
      <c r="B72" s="59"/>
      <c r="C72" s="59"/>
      <c r="D72" s="98"/>
    </row>
    <row r="73" spans="2:4" s="97" customFormat="1" ht="23.25" customHeight="1">
      <c r="B73" s="59"/>
      <c r="C73" s="59"/>
      <c r="D73" s="98"/>
    </row>
    <row r="74" spans="2:4" s="97" customFormat="1" ht="23.25" customHeight="1">
      <c r="B74" s="59"/>
      <c r="C74" s="59"/>
      <c r="D74" s="98"/>
    </row>
    <row r="75" spans="2:4" s="97" customFormat="1" ht="23.25" customHeight="1">
      <c r="B75" s="59"/>
      <c r="C75" s="59"/>
      <c r="D75" s="98"/>
    </row>
    <row r="76" spans="2:4" s="97" customFormat="1" ht="23.25" customHeight="1">
      <c r="B76" s="59"/>
      <c r="C76" s="59"/>
      <c r="D76" s="98"/>
    </row>
    <row r="77" spans="2:4" s="97" customFormat="1" ht="23.25" customHeight="1">
      <c r="B77" s="59"/>
      <c r="C77" s="59"/>
      <c r="D77" s="98"/>
    </row>
    <row r="78" spans="2:4" s="97" customFormat="1" ht="23.25" customHeight="1">
      <c r="B78" s="59"/>
      <c r="C78" s="59"/>
      <c r="D78" s="98"/>
    </row>
    <row r="79" spans="2:4" s="97" customFormat="1" ht="23.25" customHeight="1">
      <c r="B79" s="59"/>
      <c r="C79" s="59"/>
      <c r="D79" s="98"/>
    </row>
    <row r="80" spans="2:4" s="97" customFormat="1" ht="23.25" customHeight="1">
      <c r="B80" s="59"/>
      <c r="C80" s="59"/>
      <c r="D80" s="98"/>
    </row>
    <row r="81" spans="2:4" s="97" customFormat="1" ht="23.25" customHeight="1">
      <c r="B81" s="59"/>
      <c r="C81" s="59"/>
      <c r="D81" s="98"/>
    </row>
    <row r="82" spans="2:4" s="97" customFormat="1" ht="23.25" customHeight="1">
      <c r="B82" s="59"/>
      <c r="C82" s="59"/>
      <c r="D82" s="98"/>
    </row>
    <row r="83" spans="2:4" s="97" customFormat="1" ht="23.25" customHeight="1">
      <c r="B83" s="59"/>
      <c r="C83" s="59"/>
      <c r="D83" s="98"/>
    </row>
    <row r="84" spans="2:4" s="97" customFormat="1" ht="23.25" customHeight="1">
      <c r="B84" s="59"/>
      <c r="C84" s="59"/>
      <c r="D84" s="98"/>
    </row>
    <row r="85" spans="2:4" s="97" customFormat="1" ht="23.25" customHeight="1">
      <c r="B85" s="59"/>
      <c r="C85" s="59"/>
      <c r="D85" s="98"/>
    </row>
    <row r="86" spans="2:4" s="97" customFormat="1" ht="23.25" customHeight="1">
      <c r="B86" s="59"/>
      <c r="C86" s="59"/>
      <c r="D86" s="98"/>
    </row>
    <row r="87" spans="2:4" s="97" customFormat="1" ht="23.25" customHeight="1">
      <c r="B87" s="59"/>
      <c r="C87" s="59"/>
      <c r="D87" s="98"/>
    </row>
    <row r="88" spans="2:4" s="97" customFormat="1" ht="23.25" customHeight="1">
      <c r="B88" s="59"/>
      <c r="C88" s="59"/>
      <c r="D88" s="98"/>
    </row>
    <row r="89" spans="2:4" s="97" customFormat="1" ht="23.25" customHeight="1">
      <c r="B89" s="59"/>
      <c r="C89" s="59"/>
      <c r="D89" s="98"/>
    </row>
    <row r="90" spans="2:4" s="97" customFormat="1" ht="23.25" customHeight="1">
      <c r="B90" s="59"/>
      <c r="C90" s="59"/>
      <c r="D90" s="98"/>
    </row>
    <row r="91" spans="2:4" s="97" customFormat="1" ht="23.25" customHeight="1">
      <c r="B91" s="59"/>
      <c r="C91" s="59"/>
      <c r="D91" s="98"/>
    </row>
    <row r="92" spans="2:4" s="97" customFormat="1" ht="23.25" customHeight="1">
      <c r="B92" s="59"/>
      <c r="C92" s="59"/>
      <c r="D92" s="98"/>
    </row>
    <row r="93" spans="2:4" s="97" customFormat="1" ht="23.25" customHeight="1">
      <c r="B93" s="59"/>
      <c r="C93" s="59"/>
      <c r="D93" s="98"/>
    </row>
    <row r="94" spans="2:4" s="97" customFormat="1" ht="23.25" customHeight="1">
      <c r="B94" s="59"/>
      <c r="C94" s="59"/>
      <c r="D94" s="98"/>
    </row>
    <row r="95" spans="2:4" s="97" customFormat="1" ht="23.25" customHeight="1">
      <c r="B95" s="59"/>
      <c r="C95" s="59"/>
      <c r="D95" s="98"/>
    </row>
    <row r="96" spans="2:4" s="97" customFormat="1" ht="23.25" customHeight="1">
      <c r="B96" s="59"/>
      <c r="C96" s="59"/>
      <c r="D96" s="98"/>
    </row>
    <row r="97" spans="2:4" s="97" customFormat="1" ht="23.25" customHeight="1">
      <c r="B97" s="59"/>
      <c r="C97" s="59"/>
      <c r="D97" s="98"/>
    </row>
    <row r="98" spans="2:4" s="97" customFormat="1" ht="23.25" customHeight="1">
      <c r="B98" s="59"/>
      <c r="C98" s="59"/>
      <c r="D98" s="98"/>
    </row>
    <row r="99" spans="2:4" s="97" customFormat="1" ht="23.25" customHeight="1">
      <c r="B99" s="59"/>
      <c r="C99" s="59"/>
      <c r="D99" s="98"/>
    </row>
    <row r="100" spans="2:4" s="97" customFormat="1" ht="23.25" customHeight="1">
      <c r="B100" s="59"/>
      <c r="C100" s="59"/>
      <c r="D100" s="98"/>
    </row>
    <row r="101" spans="2:4" s="97" customFormat="1" ht="23.25" customHeight="1">
      <c r="B101" s="59"/>
      <c r="C101" s="59"/>
      <c r="D101" s="98"/>
    </row>
    <row r="102" spans="2:4" s="97" customFormat="1" ht="23.25" customHeight="1">
      <c r="B102" s="59"/>
      <c r="C102" s="59"/>
      <c r="D102" s="98"/>
    </row>
    <row r="103" spans="2:4" s="97" customFormat="1" ht="23.25" customHeight="1">
      <c r="B103" s="59"/>
      <c r="C103" s="59"/>
      <c r="D103" s="98"/>
    </row>
    <row r="104" spans="2:4" s="97" customFormat="1" ht="23.25" customHeight="1">
      <c r="B104" s="59"/>
      <c r="C104" s="59"/>
      <c r="D104" s="98"/>
    </row>
    <row r="105" spans="2:4" s="97" customFormat="1" ht="23.25" customHeight="1">
      <c r="B105" s="59"/>
      <c r="C105" s="59"/>
      <c r="D105" s="98"/>
    </row>
    <row r="106" spans="2:4" s="97" customFormat="1" ht="23.25" customHeight="1">
      <c r="B106" s="59"/>
      <c r="C106" s="59"/>
      <c r="D106" s="98"/>
    </row>
    <row r="107" spans="2:4" s="97" customFormat="1" ht="23.25" customHeight="1">
      <c r="B107" s="59"/>
      <c r="C107" s="59"/>
      <c r="D107" s="98"/>
    </row>
    <row r="108" spans="2:4" s="97" customFormat="1" ht="23.25" customHeight="1">
      <c r="B108" s="59"/>
      <c r="C108" s="59"/>
      <c r="D108" s="98"/>
    </row>
    <row r="109" spans="2:4" s="97" customFormat="1" ht="23.25" customHeight="1">
      <c r="B109" s="59"/>
      <c r="C109" s="59"/>
      <c r="D109" s="98"/>
    </row>
    <row r="110" spans="2:4" s="97" customFormat="1" ht="23.25" customHeight="1">
      <c r="B110" s="59"/>
      <c r="C110" s="59"/>
      <c r="D110" s="98"/>
    </row>
    <row r="111" spans="2:4" s="97" customFormat="1" ht="23.25" customHeight="1">
      <c r="B111" s="59"/>
      <c r="C111" s="59"/>
      <c r="D111" s="98"/>
    </row>
    <row r="112" spans="2:4" s="97" customFormat="1" ht="23.25" customHeight="1">
      <c r="B112" s="59"/>
      <c r="C112" s="59"/>
      <c r="D112" s="98"/>
    </row>
    <row r="113" spans="2:4" s="97" customFormat="1" ht="23.25" customHeight="1">
      <c r="B113" s="59"/>
      <c r="C113" s="59"/>
      <c r="D113" s="98"/>
    </row>
    <row r="114" spans="2:4" s="97" customFormat="1" ht="23.25" customHeight="1">
      <c r="B114" s="59"/>
      <c r="C114" s="59"/>
      <c r="D114" s="98"/>
    </row>
    <row r="115" spans="2:4" s="97" customFormat="1" ht="23.25" customHeight="1">
      <c r="B115" s="59"/>
      <c r="C115" s="59"/>
      <c r="D115" s="98"/>
    </row>
    <row r="116" spans="2:4" s="97" customFormat="1" ht="23.25" customHeight="1">
      <c r="B116" s="59"/>
      <c r="C116" s="59"/>
      <c r="D116" s="98"/>
    </row>
    <row r="117" spans="2:4" s="97" customFormat="1" ht="23.25" customHeight="1">
      <c r="B117" s="59"/>
      <c r="C117" s="59"/>
      <c r="D117" s="98"/>
    </row>
    <row r="118" spans="2:4" s="97" customFormat="1" ht="23.25" customHeight="1">
      <c r="B118" s="59"/>
      <c r="C118" s="59"/>
      <c r="D118" s="98"/>
    </row>
    <row r="119" spans="2:4" s="97" customFormat="1" ht="23.25" customHeight="1">
      <c r="B119" s="59"/>
      <c r="C119" s="59"/>
      <c r="D119" s="98"/>
    </row>
    <row r="120" spans="2:4" s="97" customFormat="1" ht="23.25" customHeight="1">
      <c r="B120" s="59"/>
      <c r="C120" s="59"/>
      <c r="D120" s="98"/>
    </row>
    <row r="121" spans="2:4" s="97" customFormat="1" ht="23.25" customHeight="1">
      <c r="B121" s="59"/>
      <c r="C121" s="59"/>
      <c r="D121" s="98"/>
    </row>
    <row r="122" spans="2:4" s="97" customFormat="1" ht="23.25" customHeight="1">
      <c r="B122" s="59"/>
      <c r="C122" s="59"/>
      <c r="D122" s="98"/>
    </row>
    <row r="123" spans="2:4" s="97" customFormat="1" ht="23.25" customHeight="1">
      <c r="B123" s="59"/>
      <c r="C123" s="59"/>
      <c r="D123" s="98"/>
    </row>
    <row r="124" spans="2:4" s="97" customFormat="1" ht="23.25" customHeight="1">
      <c r="B124" s="59"/>
      <c r="C124" s="59"/>
      <c r="D124" s="98"/>
    </row>
    <row r="125" spans="2:4" s="97" customFormat="1" ht="23.25" customHeight="1">
      <c r="B125" s="59"/>
      <c r="C125" s="59"/>
      <c r="D125" s="98"/>
    </row>
    <row r="126" spans="2:4" s="97" customFormat="1" ht="23.25" customHeight="1">
      <c r="B126" s="59"/>
      <c r="C126" s="59"/>
      <c r="D126" s="98"/>
    </row>
    <row r="127" spans="2:4" s="97" customFormat="1" ht="23.25" customHeight="1">
      <c r="B127" s="59"/>
      <c r="C127" s="59"/>
      <c r="D127" s="98"/>
    </row>
    <row r="128" spans="2:4" s="97" customFormat="1" ht="23.25" customHeight="1">
      <c r="B128" s="59"/>
      <c r="C128" s="59"/>
      <c r="D128" s="98"/>
    </row>
    <row r="129" spans="2:4" s="97" customFormat="1" ht="23.25" customHeight="1">
      <c r="B129" s="59"/>
      <c r="C129" s="59"/>
      <c r="D129" s="98"/>
    </row>
    <row r="130" spans="2:4" s="97" customFormat="1" ht="23.25" customHeight="1">
      <c r="B130" s="59"/>
      <c r="C130" s="59"/>
      <c r="D130" s="98"/>
    </row>
    <row r="131" spans="2:4" s="97" customFormat="1" ht="23.25" customHeight="1">
      <c r="B131" s="59"/>
      <c r="C131" s="59"/>
      <c r="D131" s="98"/>
    </row>
    <row r="132" spans="2:4" s="97" customFormat="1" ht="23.25" customHeight="1">
      <c r="B132" s="59"/>
      <c r="C132" s="59"/>
      <c r="D132" s="98"/>
    </row>
    <row r="133" spans="2:4" s="97" customFormat="1" ht="23.25" customHeight="1">
      <c r="B133" s="59"/>
      <c r="C133" s="59"/>
      <c r="D133" s="98"/>
    </row>
    <row r="134" spans="2:4" s="97" customFormat="1" ht="23.25" customHeight="1">
      <c r="B134" s="59"/>
      <c r="C134" s="59"/>
      <c r="D134" s="98"/>
    </row>
    <row r="135" spans="2:4" s="97" customFormat="1" ht="23.25" customHeight="1">
      <c r="B135" s="59"/>
      <c r="C135" s="59"/>
      <c r="D135" s="98"/>
    </row>
    <row r="136" spans="2:4" s="97" customFormat="1" ht="23.25" customHeight="1">
      <c r="B136" s="59"/>
      <c r="C136" s="59"/>
      <c r="D136" s="98"/>
    </row>
    <row r="137" spans="2:4" s="97" customFormat="1" ht="23.25" customHeight="1">
      <c r="B137" s="59"/>
      <c r="C137" s="59"/>
      <c r="D137" s="98"/>
    </row>
    <row r="138" spans="2:4" s="97" customFormat="1" ht="23.25" customHeight="1">
      <c r="B138" s="59"/>
      <c r="C138" s="59"/>
      <c r="D138" s="98"/>
    </row>
    <row r="139" spans="2:4" s="97" customFormat="1" ht="23.25" customHeight="1">
      <c r="B139" s="59"/>
      <c r="C139" s="59"/>
      <c r="D139" s="98"/>
    </row>
    <row r="140" spans="2:4" s="97" customFormat="1" ht="23.25" customHeight="1">
      <c r="B140" s="59"/>
      <c r="C140" s="59"/>
      <c r="D140" s="98"/>
    </row>
    <row r="141" spans="2:4" s="97" customFormat="1" ht="23.25" customHeight="1">
      <c r="B141" s="59"/>
      <c r="C141" s="59"/>
      <c r="D141" s="98"/>
    </row>
    <row r="142" spans="2:4" s="97" customFormat="1" ht="23.25" customHeight="1">
      <c r="B142" s="59"/>
      <c r="C142" s="59"/>
      <c r="D142" s="98"/>
    </row>
    <row r="143" spans="2:4" s="97" customFormat="1" ht="23.25" customHeight="1">
      <c r="B143" s="59"/>
      <c r="C143" s="59"/>
      <c r="D143" s="98"/>
    </row>
    <row r="144" spans="2:4" s="97" customFormat="1" ht="23.25" customHeight="1">
      <c r="B144" s="59"/>
      <c r="C144" s="59"/>
      <c r="D144" s="98"/>
    </row>
    <row r="145" spans="2:4" s="97" customFormat="1" ht="23.25" customHeight="1">
      <c r="B145" s="59"/>
      <c r="C145" s="59"/>
      <c r="D145" s="98"/>
    </row>
    <row r="146" spans="2:4" s="97" customFormat="1" ht="23.25" customHeight="1">
      <c r="B146" s="59"/>
      <c r="C146" s="59"/>
      <c r="D146" s="98"/>
    </row>
    <row r="147" spans="2:4" s="97" customFormat="1" ht="23.25" customHeight="1">
      <c r="B147" s="59"/>
      <c r="C147" s="59"/>
      <c r="D147" s="98"/>
    </row>
    <row r="148" spans="2:4" s="97" customFormat="1" ht="23.25" customHeight="1">
      <c r="B148" s="59"/>
      <c r="C148" s="59"/>
      <c r="D148" s="98"/>
    </row>
    <row r="149" spans="2:4" s="97" customFormat="1" ht="23.25" customHeight="1">
      <c r="B149" s="59"/>
      <c r="C149" s="59"/>
      <c r="D149" s="98"/>
    </row>
    <row r="150" spans="2:4" s="97" customFormat="1" ht="23.25" customHeight="1">
      <c r="B150" s="59"/>
      <c r="C150" s="59"/>
      <c r="D150" s="98"/>
    </row>
    <row r="151" spans="2:4" s="97" customFormat="1" ht="23.25" customHeight="1">
      <c r="B151" s="59"/>
      <c r="C151" s="59"/>
      <c r="D151" s="98"/>
    </row>
    <row r="152" spans="2:4" s="97" customFormat="1" ht="23.25" customHeight="1">
      <c r="B152" s="59"/>
      <c r="C152" s="59"/>
      <c r="D152" s="98"/>
    </row>
    <row r="153" spans="2:4" s="97" customFormat="1" ht="23.25" customHeight="1">
      <c r="B153" s="59"/>
      <c r="C153" s="59"/>
      <c r="D153" s="98"/>
    </row>
    <row r="154" spans="2:4" s="97" customFormat="1" ht="23.25" customHeight="1">
      <c r="B154" s="59"/>
      <c r="C154" s="59"/>
      <c r="D154" s="98"/>
    </row>
    <row r="155" spans="2:4" s="97" customFormat="1" ht="23.25" customHeight="1">
      <c r="B155" s="59"/>
      <c r="C155" s="59"/>
      <c r="D155" s="98"/>
    </row>
    <row r="156" spans="2:4" s="97" customFormat="1" ht="23.25" customHeight="1">
      <c r="B156" s="59"/>
      <c r="C156" s="59"/>
      <c r="D156" s="98"/>
    </row>
    <row r="157" spans="2:4" s="97" customFormat="1" ht="23.25" customHeight="1">
      <c r="B157" s="59"/>
      <c r="C157" s="59"/>
      <c r="D157" s="98"/>
    </row>
    <row r="158" spans="2:4" s="97" customFormat="1" ht="23.25" customHeight="1">
      <c r="B158" s="59"/>
      <c r="C158" s="59"/>
      <c r="D158" s="98"/>
    </row>
    <row r="159" spans="2:4" s="97" customFormat="1" ht="23.25" customHeight="1">
      <c r="B159" s="59"/>
      <c r="C159" s="59"/>
      <c r="D159" s="98"/>
    </row>
    <row r="160" spans="2:4" s="97" customFormat="1" ht="23.25" customHeight="1">
      <c r="B160" s="59"/>
      <c r="C160" s="59"/>
      <c r="D160" s="98"/>
    </row>
    <row r="161" spans="2:4" s="97" customFormat="1" ht="23.25" customHeight="1">
      <c r="B161" s="59"/>
      <c r="C161" s="59"/>
      <c r="D161" s="98"/>
    </row>
    <row r="162" spans="2:4" s="97" customFormat="1" ht="23.25" customHeight="1">
      <c r="B162" s="59"/>
      <c r="C162" s="59"/>
      <c r="D162" s="98"/>
    </row>
    <row r="163" spans="2:4" s="97" customFormat="1" ht="23.25" customHeight="1">
      <c r="B163" s="59"/>
      <c r="C163" s="59"/>
      <c r="D163" s="98"/>
    </row>
    <row r="164" spans="2:4" s="97" customFormat="1" ht="23.25" customHeight="1">
      <c r="B164" s="59"/>
      <c r="C164" s="59"/>
      <c r="D164" s="98"/>
    </row>
    <row r="165" spans="2:4" s="97" customFormat="1" ht="23.25" customHeight="1">
      <c r="B165" s="59"/>
      <c r="C165" s="59"/>
      <c r="D165" s="98"/>
    </row>
    <row r="166" spans="2:4" s="97" customFormat="1" ht="23.25" customHeight="1">
      <c r="B166" s="59"/>
      <c r="C166" s="59"/>
      <c r="D166" s="98"/>
    </row>
    <row r="167" spans="2:4" s="97" customFormat="1" ht="23.25" customHeight="1">
      <c r="B167" s="59"/>
      <c r="C167" s="59"/>
      <c r="D167" s="98"/>
    </row>
  </sheetData>
  <autoFilter ref="A5:D56"/>
  <mergeCells count="4">
    <mergeCell ref="C58:D58"/>
    <mergeCell ref="A1:D1"/>
    <mergeCell ref="A2:D2"/>
    <mergeCell ref="A3:D3"/>
  </mergeCells>
  <pageMargins left="0.72" right="0.37" top="0.57999999999999996" bottom="0.61" header="0.31496062992126" footer="0.31496062992126"/>
  <pageSetup paperSize="9"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workbookViewId="0">
      <pane xSplit="2" ySplit="5" topLeftCell="C6" activePane="bottomRight" state="frozen"/>
      <selection activeCell="B36" sqref="B36"/>
      <selection pane="topRight" activeCell="B36" sqref="B36"/>
      <selection pane="bottomLeft" activeCell="B36" sqref="B36"/>
      <selection pane="bottomRight" activeCell="D29" sqref="D29"/>
    </sheetView>
  </sheetViews>
  <sheetFormatPr defaultRowHeight="15.75"/>
  <cols>
    <col min="1" max="1" width="9.42578125" style="50" customWidth="1"/>
    <col min="2" max="2" width="56.7109375" style="49" customWidth="1"/>
    <col min="3" max="3" width="22.42578125" style="49" customWidth="1"/>
    <col min="4" max="4" width="36.42578125" style="109" customWidth="1"/>
    <col min="5" max="16384" width="9.140625" style="49"/>
  </cols>
  <sheetData>
    <row r="1" spans="1:4" s="24" customFormat="1" ht="23.25" customHeight="1">
      <c r="A1" s="592" t="s">
        <v>491</v>
      </c>
      <c r="B1" s="592"/>
      <c r="C1" s="592"/>
      <c r="D1" s="592"/>
    </row>
    <row r="2" spans="1:4" s="24" customFormat="1" ht="26.25" customHeight="1">
      <c r="A2" s="592" t="s">
        <v>225</v>
      </c>
      <c r="B2" s="592"/>
      <c r="C2" s="592"/>
      <c r="D2" s="592"/>
    </row>
    <row r="3" spans="1:4" s="60" customFormat="1" ht="18.75" customHeight="1">
      <c r="A3" s="551" t="s">
        <v>435</v>
      </c>
      <c r="B3" s="551"/>
      <c r="C3" s="551"/>
      <c r="D3" s="551"/>
    </row>
    <row r="4" spans="1:4" s="24" customFormat="1" ht="18" customHeight="1">
      <c r="A4" s="22"/>
      <c r="B4" s="99"/>
      <c r="D4" s="22"/>
    </row>
    <row r="5" spans="1:4" s="22" customFormat="1" ht="37.5" customHeight="1">
      <c r="A5" s="23" t="s">
        <v>1</v>
      </c>
      <c r="B5" s="100" t="s">
        <v>2</v>
      </c>
      <c r="C5" s="6" t="s">
        <v>3</v>
      </c>
      <c r="D5" s="23" t="s">
        <v>4</v>
      </c>
    </row>
    <row r="6" spans="1:4" s="104" customFormat="1" ht="24.75" customHeight="1">
      <c r="A6" s="101" t="s">
        <v>7</v>
      </c>
      <c r="B6" s="102" t="s">
        <v>226</v>
      </c>
      <c r="C6" s="103">
        <f>C7+C10+C13+C16+C19+C22</f>
        <v>1600</v>
      </c>
      <c r="D6" s="28"/>
    </row>
    <row r="7" spans="1:4" s="96" customFormat="1" ht="24.75" customHeight="1">
      <c r="A7" s="90">
        <v>1</v>
      </c>
      <c r="B7" s="54" t="s">
        <v>192</v>
      </c>
      <c r="C7" s="54">
        <f>C8</f>
        <v>200</v>
      </c>
      <c r="D7" s="35"/>
    </row>
    <row r="8" spans="1:4" s="59" customFormat="1" ht="24.75" customHeight="1">
      <c r="A8" s="88" t="s">
        <v>131</v>
      </c>
      <c r="B8" s="53" t="s">
        <v>227</v>
      </c>
      <c r="C8" s="53">
        <f>C9</f>
        <v>200</v>
      </c>
      <c r="D8" s="162"/>
    </row>
    <row r="9" spans="1:4" s="59" customFormat="1" ht="24.75" customHeight="1">
      <c r="A9" s="88" t="s">
        <v>30</v>
      </c>
      <c r="B9" s="53" t="s">
        <v>228</v>
      </c>
      <c r="C9" s="53">
        <v>200</v>
      </c>
      <c r="D9" s="162"/>
    </row>
    <row r="10" spans="1:4" s="96" customFormat="1" ht="24.75" customHeight="1">
      <c r="A10" s="90">
        <v>2</v>
      </c>
      <c r="B10" s="54" t="s">
        <v>204</v>
      </c>
      <c r="C10" s="54">
        <f>C11</f>
        <v>200</v>
      </c>
      <c r="D10" s="35"/>
    </row>
    <row r="11" spans="1:4" s="59" customFormat="1" ht="24.75" customHeight="1">
      <c r="A11" s="88" t="s">
        <v>134</v>
      </c>
      <c r="B11" s="53" t="s">
        <v>229</v>
      </c>
      <c r="C11" s="53">
        <f>C12</f>
        <v>200</v>
      </c>
      <c r="D11" s="162"/>
    </row>
    <row r="12" spans="1:4" s="59" customFormat="1" ht="24.75" customHeight="1">
      <c r="A12" s="88" t="s">
        <v>30</v>
      </c>
      <c r="B12" s="53" t="s">
        <v>230</v>
      </c>
      <c r="C12" s="53">
        <v>200</v>
      </c>
      <c r="D12" s="162"/>
    </row>
    <row r="13" spans="1:4" s="96" customFormat="1" ht="24.75" customHeight="1">
      <c r="A13" s="90">
        <v>3</v>
      </c>
      <c r="B13" s="54" t="s">
        <v>88</v>
      </c>
      <c r="C13" s="54">
        <f>C14</f>
        <v>200</v>
      </c>
      <c r="D13" s="35"/>
    </row>
    <row r="14" spans="1:4" s="68" customFormat="1" ht="24.75" customHeight="1">
      <c r="A14" s="105" t="s">
        <v>137</v>
      </c>
      <c r="B14" s="106" t="s">
        <v>231</v>
      </c>
      <c r="C14" s="106">
        <f>C15</f>
        <v>200</v>
      </c>
      <c r="D14" s="162"/>
    </row>
    <row r="15" spans="1:4" s="59" customFormat="1" ht="34.5" customHeight="1">
      <c r="A15" s="88" t="s">
        <v>30</v>
      </c>
      <c r="B15" s="53" t="s">
        <v>232</v>
      </c>
      <c r="C15" s="53">
        <v>200</v>
      </c>
      <c r="D15" s="162"/>
    </row>
    <row r="16" spans="1:4" s="96" customFormat="1" ht="24.75" customHeight="1">
      <c r="A16" s="90">
        <v>4</v>
      </c>
      <c r="B16" s="54" t="s">
        <v>92</v>
      </c>
      <c r="C16" s="54">
        <f>C17</f>
        <v>200</v>
      </c>
      <c r="D16" s="35"/>
    </row>
    <row r="17" spans="1:4" s="59" customFormat="1" ht="24.75" customHeight="1">
      <c r="A17" s="88" t="s">
        <v>81</v>
      </c>
      <c r="B17" s="53" t="s">
        <v>233</v>
      </c>
      <c r="C17" s="53">
        <f>C18</f>
        <v>200</v>
      </c>
      <c r="D17" s="162"/>
    </row>
    <row r="18" spans="1:4" s="59" customFormat="1" ht="24.75" customHeight="1">
      <c r="A18" s="88" t="s">
        <v>30</v>
      </c>
      <c r="B18" s="53" t="s">
        <v>234</v>
      </c>
      <c r="C18" s="53">
        <v>200</v>
      </c>
      <c r="D18" s="162"/>
    </row>
    <row r="19" spans="1:4" s="96" customFormat="1" ht="24.75" customHeight="1">
      <c r="A19" s="90">
        <v>5</v>
      </c>
      <c r="B19" s="54" t="s">
        <v>99</v>
      </c>
      <c r="C19" s="54">
        <f>C20</f>
        <v>200</v>
      </c>
      <c r="D19" s="35"/>
    </row>
    <row r="20" spans="1:4" s="59" customFormat="1" ht="24.75" customHeight="1">
      <c r="A20" s="88" t="s">
        <v>89</v>
      </c>
      <c r="B20" s="53" t="s">
        <v>235</v>
      </c>
      <c r="C20" s="53">
        <f>C21</f>
        <v>200</v>
      </c>
      <c r="D20" s="162"/>
    </row>
    <row r="21" spans="1:4" s="59" customFormat="1" ht="24.75" customHeight="1">
      <c r="A21" s="88" t="s">
        <v>30</v>
      </c>
      <c r="B21" s="53" t="s">
        <v>236</v>
      </c>
      <c r="C21" s="53">
        <v>200</v>
      </c>
      <c r="D21" s="162"/>
    </row>
    <row r="22" spans="1:4" s="96" customFormat="1" ht="24.75" customHeight="1">
      <c r="A22" s="90">
        <v>6</v>
      </c>
      <c r="B22" s="54" t="s">
        <v>237</v>
      </c>
      <c r="C22" s="54">
        <f>SUM(C23:C26)</f>
        <v>600</v>
      </c>
      <c r="D22" s="35"/>
    </row>
    <row r="23" spans="1:4" s="59" customFormat="1" ht="24.75" customHeight="1">
      <c r="A23" s="88" t="s">
        <v>30</v>
      </c>
      <c r="B23" s="53" t="s">
        <v>238</v>
      </c>
      <c r="C23" s="53">
        <v>150</v>
      </c>
      <c r="D23" s="31"/>
    </row>
    <row r="24" spans="1:4" s="59" customFormat="1" ht="33.75" customHeight="1">
      <c r="A24" s="88" t="s">
        <v>30</v>
      </c>
      <c r="B24" s="53" t="s">
        <v>239</v>
      </c>
      <c r="C24" s="53">
        <v>150</v>
      </c>
      <c r="D24" s="31"/>
    </row>
    <row r="25" spans="1:4" s="59" customFormat="1" ht="33.75" customHeight="1">
      <c r="A25" s="88" t="s">
        <v>30</v>
      </c>
      <c r="B25" s="53" t="s">
        <v>240</v>
      </c>
      <c r="C25" s="53">
        <v>150</v>
      </c>
      <c r="D25" s="31"/>
    </row>
    <row r="26" spans="1:4" s="59" customFormat="1" ht="33.75" customHeight="1">
      <c r="A26" s="88" t="s">
        <v>30</v>
      </c>
      <c r="B26" s="53" t="s">
        <v>241</v>
      </c>
      <c r="C26" s="53">
        <v>150</v>
      </c>
      <c r="D26" s="31"/>
    </row>
    <row r="27" spans="1:4" s="96" customFormat="1" ht="24.75" customHeight="1">
      <c r="A27" s="90" t="s">
        <v>17</v>
      </c>
      <c r="B27" s="54" t="s">
        <v>242</v>
      </c>
      <c r="C27" s="54">
        <f>C28+C31</f>
        <v>400</v>
      </c>
      <c r="D27" s="35"/>
    </row>
    <row r="28" spans="1:4" s="96" customFormat="1" ht="24.75" customHeight="1">
      <c r="A28" s="90">
        <v>1</v>
      </c>
      <c r="B28" s="54" t="s">
        <v>192</v>
      </c>
      <c r="C28" s="54">
        <f>C29</f>
        <v>200</v>
      </c>
      <c r="D28" s="35"/>
    </row>
    <row r="29" spans="1:4" s="96" customFormat="1" ht="24.75" customHeight="1">
      <c r="A29" s="88" t="s">
        <v>131</v>
      </c>
      <c r="B29" s="53" t="s">
        <v>431</v>
      </c>
      <c r="C29" s="53">
        <f>C30</f>
        <v>200</v>
      </c>
      <c r="D29" s="162"/>
    </row>
    <row r="30" spans="1:4" s="59" customFormat="1" ht="24.75" customHeight="1">
      <c r="A30" s="88" t="s">
        <v>74</v>
      </c>
      <c r="B30" s="53" t="s">
        <v>432</v>
      </c>
      <c r="C30" s="53">
        <v>200</v>
      </c>
      <c r="D30" s="162"/>
    </row>
    <row r="31" spans="1:4" s="96" customFormat="1" ht="24.75" customHeight="1">
      <c r="A31" s="90">
        <v>2</v>
      </c>
      <c r="B31" s="54" t="s">
        <v>143</v>
      </c>
      <c r="C31" s="54">
        <f t="shared" ref="C31:C32" si="0">C32</f>
        <v>200</v>
      </c>
      <c r="D31" s="35"/>
    </row>
    <row r="32" spans="1:4" s="59" customFormat="1" ht="24.75" customHeight="1">
      <c r="A32" s="88" t="s">
        <v>134</v>
      </c>
      <c r="B32" s="53" t="s">
        <v>243</v>
      </c>
      <c r="C32" s="53">
        <f t="shared" si="0"/>
        <v>200</v>
      </c>
      <c r="D32" s="162"/>
    </row>
    <row r="33" spans="1:4" s="59" customFormat="1" ht="24.75" customHeight="1">
      <c r="A33" s="92" t="s">
        <v>30</v>
      </c>
      <c r="B33" s="93" t="s">
        <v>244</v>
      </c>
      <c r="C33" s="53">
        <v>200</v>
      </c>
      <c r="D33" s="57"/>
    </row>
    <row r="34" spans="1:4" s="97" customFormat="1" ht="24.75" customHeight="1">
      <c r="A34" s="42"/>
      <c r="B34" s="41" t="s">
        <v>190</v>
      </c>
      <c r="C34" s="107">
        <f>+C27+C6</f>
        <v>2000</v>
      </c>
      <c r="D34" s="108"/>
    </row>
    <row r="35" spans="1:4" s="59" customFormat="1">
      <c r="A35" s="97"/>
      <c r="D35" s="48"/>
    </row>
    <row r="36" spans="1:4" s="59" customFormat="1" ht="16.5">
      <c r="A36" s="97"/>
      <c r="D36" s="216" t="s">
        <v>447</v>
      </c>
    </row>
    <row r="37" spans="1:4" s="59" customFormat="1" ht="23.25" customHeight="1">
      <c r="A37" s="97"/>
      <c r="D37" s="48"/>
    </row>
    <row r="38" spans="1:4" s="59" customFormat="1" ht="23.25" customHeight="1">
      <c r="A38" s="97"/>
      <c r="D38" s="48"/>
    </row>
    <row r="39" spans="1:4" s="59" customFormat="1" ht="23.25" customHeight="1">
      <c r="A39" s="97"/>
      <c r="D39" s="48"/>
    </row>
    <row r="40" spans="1:4" s="59" customFormat="1" ht="23.25" customHeight="1">
      <c r="A40" s="97"/>
      <c r="D40" s="48"/>
    </row>
    <row r="41" spans="1:4" s="59" customFormat="1" ht="23.25" customHeight="1">
      <c r="A41" s="97"/>
      <c r="D41" s="48"/>
    </row>
    <row r="42" spans="1:4" s="59" customFormat="1" ht="23.25" customHeight="1">
      <c r="A42" s="97"/>
      <c r="D42" s="48"/>
    </row>
    <row r="43" spans="1:4" s="59" customFormat="1" ht="23.25" customHeight="1">
      <c r="A43" s="97"/>
      <c r="D43" s="48"/>
    </row>
    <row r="44" spans="1:4" s="59" customFormat="1" ht="23.25" customHeight="1">
      <c r="A44" s="97"/>
      <c r="D44" s="48"/>
    </row>
    <row r="45" spans="1:4" s="59" customFormat="1" ht="23.25" customHeight="1">
      <c r="A45" s="97"/>
      <c r="D45" s="48"/>
    </row>
    <row r="46" spans="1:4" s="59" customFormat="1" ht="23.25" customHeight="1">
      <c r="A46" s="97"/>
      <c r="D46" s="48"/>
    </row>
    <row r="47" spans="1:4" s="59" customFormat="1" ht="23.25" customHeight="1">
      <c r="A47" s="97"/>
      <c r="D47" s="48"/>
    </row>
    <row r="48" spans="1:4" s="59" customFormat="1" ht="23.25" customHeight="1">
      <c r="A48" s="97"/>
      <c r="D48" s="48"/>
    </row>
    <row r="49" spans="1:4" s="59" customFormat="1" ht="23.25" customHeight="1">
      <c r="A49" s="97"/>
      <c r="D49" s="48"/>
    </row>
    <row r="50" spans="1:4" s="59" customFormat="1" ht="23.25" customHeight="1">
      <c r="A50" s="97"/>
      <c r="D50" s="48"/>
    </row>
    <row r="51" spans="1:4" s="59" customFormat="1" ht="23.25" customHeight="1">
      <c r="A51" s="97"/>
      <c r="D51" s="48"/>
    </row>
    <row r="52" spans="1:4" s="59" customFormat="1" ht="23.25" customHeight="1">
      <c r="A52" s="97"/>
      <c r="D52" s="48"/>
    </row>
    <row r="53" spans="1:4" s="59" customFormat="1" ht="23.25" customHeight="1">
      <c r="A53" s="97"/>
      <c r="D53" s="48"/>
    </row>
    <row r="54" spans="1:4" s="59" customFormat="1" ht="23.25" customHeight="1">
      <c r="A54" s="97"/>
      <c r="D54" s="48"/>
    </row>
    <row r="55" spans="1:4" s="59" customFormat="1" ht="23.25" customHeight="1">
      <c r="A55" s="97"/>
      <c r="D55" s="48"/>
    </row>
    <row r="56" spans="1:4" s="59" customFormat="1" ht="23.25" customHeight="1">
      <c r="A56" s="97"/>
      <c r="D56" s="48"/>
    </row>
    <row r="57" spans="1:4" s="59" customFormat="1" ht="23.25" customHeight="1">
      <c r="A57" s="97"/>
      <c r="D57" s="48"/>
    </row>
    <row r="58" spans="1:4" s="59" customFormat="1" ht="23.25" customHeight="1">
      <c r="A58" s="97"/>
      <c r="D58" s="48"/>
    </row>
    <row r="59" spans="1:4" s="59" customFormat="1" ht="23.25" customHeight="1">
      <c r="A59" s="97"/>
      <c r="D59" s="48"/>
    </row>
    <row r="60" spans="1:4" s="59" customFormat="1" ht="23.25" customHeight="1">
      <c r="A60" s="97"/>
      <c r="D60" s="48"/>
    </row>
    <row r="61" spans="1:4" s="59" customFormat="1" ht="23.25" customHeight="1">
      <c r="A61" s="97"/>
      <c r="D61" s="48"/>
    </row>
    <row r="62" spans="1:4" s="59" customFormat="1" ht="23.25" customHeight="1">
      <c r="A62" s="97"/>
      <c r="D62" s="48"/>
    </row>
    <row r="63" spans="1:4" s="59" customFormat="1" ht="23.25" customHeight="1">
      <c r="A63" s="97"/>
      <c r="D63" s="48"/>
    </row>
    <row r="64" spans="1:4" s="59" customFormat="1" ht="23.25" customHeight="1">
      <c r="A64" s="97"/>
      <c r="D64" s="48"/>
    </row>
    <row r="65" spans="1:4" s="59" customFormat="1" ht="23.25" customHeight="1">
      <c r="A65" s="97"/>
      <c r="D65" s="48"/>
    </row>
    <row r="66" spans="1:4" s="59" customFormat="1" ht="23.25" customHeight="1">
      <c r="A66" s="97"/>
      <c r="D66" s="48"/>
    </row>
    <row r="67" spans="1:4" s="59" customFormat="1" ht="23.25" customHeight="1">
      <c r="A67" s="97"/>
      <c r="D67" s="48"/>
    </row>
    <row r="68" spans="1:4" s="59" customFormat="1" ht="23.25" customHeight="1">
      <c r="A68" s="97"/>
      <c r="D68" s="48"/>
    </row>
    <row r="69" spans="1:4" s="59" customFormat="1" ht="23.25" customHeight="1">
      <c r="A69" s="97"/>
      <c r="D69" s="48"/>
    </row>
    <row r="70" spans="1:4" s="59" customFormat="1" ht="23.25" customHeight="1">
      <c r="A70" s="97"/>
      <c r="D70" s="48"/>
    </row>
    <row r="71" spans="1:4" s="59" customFormat="1" ht="23.25" customHeight="1">
      <c r="A71" s="97"/>
      <c r="D71" s="48"/>
    </row>
    <row r="72" spans="1:4" s="59" customFormat="1" ht="23.25" customHeight="1">
      <c r="A72" s="97"/>
      <c r="D72" s="48"/>
    </row>
    <row r="73" spans="1:4" ht="23.25" customHeight="1"/>
    <row r="74" spans="1:4" ht="23.25" customHeight="1"/>
    <row r="75" spans="1:4" ht="23.25" customHeight="1"/>
    <row r="76" spans="1:4" ht="23.25" customHeight="1"/>
    <row r="77" spans="1:4" ht="23.25" customHeight="1"/>
    <row r="78" spans="1:4" ht="23.25" customHeight="1"/>
    <row r="79" spans="1:4" ht="23.25" customHeight="1"/>
    <row r="80" spans="1:4" ht="23.25" customHeight="1"/>
    <row r="81" spans="2:4" ht="23.25" customHeight="1"/>
    <row r="82" spans="2:4" ht="23.25" customHeight="1"/>
    <row r="83" spans="2:4" ht="23.25" customHeight="1"/>
    <row r="84" spans="2:4" ht="23.25" customHeight="1"/>
    <row r="85" spans="2:4" ht="23.25" customHeight="1"/>
    <row r="86" spans="2:4" s="50" customFormat="1" ht="23.25" customHeight="1">
      <c r="B86" s="49"/>
      <c r="C86" s="49"/>
      <c r="D86" s="109"/>
    </row>
    <row r="87" spans="2:4" s="50" customFormat="1" ht="23.25" customHeight="1">
      <c r="B87" s="49"/>
      <c r="C87" s="49"/>
      <c r="D87" s="109"/>
    </row>
    <row r="88" spans="2:4" s="50" customFormat="1" ht="23.25" customHeight="1">
      <c r="B88" s="49"/>
      <c r="C88" s="49"/>
      <c r="D88" s="109"/>
    </row>
    <row r="89" spans="2:4" s="50" customFormat="1" ht="23.25" customHeight="1">
      <c r="B89" s="49"/>
      <c r="C89" s="49"/>
      <c r="D89" s="109"/>
    </row>
    <row r="90" spans="2:4" s="50" customFormat="1" ht="23.25" customHeight="1">
      <c r="B90" s="49"/>
      <c r="C90" s="49"/>
      <c r="D90" s="109"/>
    </row>
    <row r="91" spans="2:4" s="50" customFormat="1" ht="23.25" customHeight="1">
      <c r="B91" s="49"/>
      <c r="C91" s="49"/>
      <c r="D91" s="109"/>
    </row>
    <row r="92" spans="2:4" s="50" customFormat="1" ht="23.25" customHeight="1">
      <c r="B92" s="49"/>
      <c r="C92" s="49"/>
      <c r="D92" s="109"/>
    </row>
    <row r="93" spans="2:4" s="50" customFormat="1" ht="23.25" customHeight="1">
      <c r="B93" s="49"/>
      <c r="C93" s="49"/>
      <c r="D93" s="109"/>
    </row>
    <row r="94" spans="2:4" s="50" customFormat="1" ht="23.25" customHeight="1">
      <c r="B94" s="49"/>
      <c r="C94" s="49"/>
      <c r="D94" s="109"/>
    </row>
    <row r="95" spans="2:4" s="50" customFormat="1" ht="23.25" customHeight="1">
      <c r="B95" s="49"/>
      <c r="C95" s="49"/>
      <c r="D95" s="109"/>
    </row>
    <row r="96" spans="2:4" s="50" customFormat="1" ht="23.25" customHeight="1">
      <c r="B96" s="49"/>
      <c r="C96" s="49"/>
      <c r="D96" s="109"/>
    </row>
    <row r="97" spans="2:4" s="50" customFormat="1" ht="23.25" customHeight="1">
      <c r="B97" s="49"/>
      <c r="C97" s="49"/>
      <c r="D97" s="109"/>
    </row>
    <row r="98" spans="2:4" s="50" customFormat="1" ht="23.25" customHeight="1">
      <c r="B98" s="49"/>
      <c r="C98" s="49"/>
      <c r="D98" s="109"/>
    </row>
    <row r="99" spans="2:4" s="50" customFormat="1" ht="23.25" customHeight="1">
      <c r="B99" s="49"/>
      <c r="C99" s="49"/>
      <c r="D99" s="109"/>
    </row>
    <row r="100" spans="2:4" s="50" customFormat="1" ht="23.25" customHeight="1">
      <c r="B100" s="49"/>
      <c r="C100" s="49"/>
      <c r="D100" s="109"/>
    </row>
    <row r="101" spans="2:4" s="50" customFormat="1" ht="23.25" customHeight="1">
      <c r="B101" s="49"/>
      <c r="C101" s="49"/>
      <c r="D101" s="109"/>
    </row>
    <row r="102" spans="2:4" s="50" customFormat="1" ht="23.25" customHeight="1">
      <c r="B102" s="49"/>
      <c r="C102" s="49"/>
      <c r="D102" s="109"/>
    </row>
    <row r="103" spans="2:4" s="50" customFormat="1" ht="23.25" customHeight="1">
      <c r="B103" s="49"/>
      <c r="C103" s="49"/>
      <c r="D103" s="109"/>
    </row>
    <row r="104" spans="2:4" s="50" customFormat="1" ht="23.25" customHeight="1">
      <c r="B104" s="49"/>
      <c r="C104" s="49"/>
      <c r="D104" s="109"/>
    </row>
    <row r="105" spans="2:4" s="50" customFormat="1" ht="23.25" customHeight="1">
      <c r="B105" s="49"/>
      <c r="C105" s="49"/>
      <c r="D105" s="109"/>
    </row>
    <row r="106" spans="2:4" s="50" customFormat="1" ht="23.25" customHeight="1">
      <c r="B106" s="49"/>
      <c r="C106" s="49"/>
      <c r="D106" s="109"/>
    </row>
    <row r="107" spans="2:4" s="50" customFormat="1" ht="23.25" customHeight="1">
      <c r="B107" s="49"/>
      <c r="C107" s="49"/>
      <c r="D107" s="109"/>
    </row>
    <row r="108" spans="2:4" s="50" customFormat="1" ht="23.25" customHeight="1">
      <c r="B108" s="49"/>
      <c r="C108" s="49"/>
      <c r="D108" s="109"/>
    </row>
    <row r="109" spans="2:4" s="50" customFormat="1" ht="23.25" customHeight="1">
      <c r="B109" s="49"/>
      <c r="C109" s="49"/>
      <c r="D109" s="109"/>
    </row>
    <row r="110" spans="2:4" s="50" customFormat="1" ht="23.25" customHeight="1">
      <c r="B110" s="49"/>
      <c r="C110" s="49"/>
      <c r="D110" s="109"/>
    </row>
    <row r="111" spans="2:4" s="50" customFormat="1" ht="23.25" customHeight="1">
      <c r="B111" s="49"/>
      <c r="C111" s="49"/>
      <c r="D111" s="109"/>
    </row>
    <row r="112" spans="2:4" s="50" customFormat="1" ht="23.25" customHeight="1">
      <c r="B112" s="49"/>
      <c r="C112" s="49"/>
      <c r="D112" s="109"/>
    </row>
    <row r="113" spans="2:4" s="50" customFormat="1" ht="23.25" customHeight="1">
      <c r="B113" s="49"/>
      <c r="C113" s="49"/>
      <c r="D113" s="109"/>
    </row>
    <row r="114" spans="2:4" s="50" customFormat="1" ht="23.25" customHeight="1">
      <c r="B114" s="49"/>
      <c r="C114" s="49"/>
      <c r="D114" s="109"/>
    </row>
    <row r="115" spans="2:4" s="50" customFormat="1" ht="23.25" customHeight="1">
      <c r="B115" s="49"/>
      <c r="C115" s="49"/>
      <c r="D115" s="109"/>
    </row>
    <row r="116" spans="2:4" s="50" customFormat="1" ht="23.25" customHeight="1">
      <c r="B116" s="49"/>
      <c r="C116" s="49"/>
      <c r="D116" s="109"/>
    </row>
    <row r="117" spans="2:4" s="50" customFormat="1" ht="23.25" customHeight="1">
      <c r="B117" s="49"/>
      <c r="C117" s="49"/>
      <c r="D117" s="109"/>
    </row>
    <row r="118" spans="2:4" s="50" customFormat="1" ht="23.25" customHeight="1">
      <c r="B118" s="49"/>
      <c r="C118" s="49"/>
      <c r="D118" s="109"/>
    </row>
    <row r="119" spans="2:4" s="50" customFormat="1" ht="23.25" customHeight="1">
      <c r="B119" s="49"/>
      <c r="C119" s="49"/>
      <c r="D119" s="109"/>
    </row>
    <row r="120" spans="2:4" s="50" customFormat="1" ht="23.25" customHeight="1">
      <c r="B120" s="49"/>
      <c r="C120" s="49"/>
      <c r="D120" s="109"/>
    </row>
    <row r="121" spans="2:4" s="50" customFormat="1" ht="23.25" customHeight="1">
      <c r="B121" s="49"/>
      <c r="C121" s="49"/>
      <c r="D121" s="109"/>
    </row>
    <row r="122" spans="2:4" s="50" customFormat="1" ht="23.25" customHeight="1">
      <c r="B122" s="49"/>
      <c r="C122" s="49"/>
      <c r="D122" s="109"/>
    </row>
    <row r="123" spans="2:4" s="50" customFormat="1" ht="23.25" customHeight="1">
      <c r="B123" s="49"/>
      <c r="C123" s="49"/>
      <c r="D123" s="109"/>
    </row>
    <row r="124" spans="2:4" s="50" customFormat="1" ht="23.25" customHeight="1">
      <c r="B124" s="49"/>
      <c r="C124" s="49"/>
      <c r="D124" s="109"/>
    </row>
    <row r="125" spans="2:4" s="50" customFormat="1" ht="23.25" customHeight="1">
      <c r="B125" s="49"/>
      <c r="C125" s="49"/>
      <c r="D125" s="109"/>
    </row>
    <row r="126" spans="2:4" s="50" customFormat="1" ht="23.25" customHeight="1">
      <c r="B126" s="49"/>
      <c r="C126" s="49"/>
      <c r="D126" s="109"/>
    </row>
    <row r="127" spans="2:4" s="50" customFormat="1" ht="23.25" customHeight="1">
      <c r="B127" s="49"/>
      <c r="C127" s="49"/>
      <c r="D127" s="109"/>
    </row>
    <row r="128" spans="2:4" s="50" customFormat="1" ht="23.25" customHeight="1">
      <c r="B128" s="49"/>
      <c r="C128" s="49"/>
      <c r="D128" s="109"/>
    </row>
    <row r="129" spans="2:4" s="50" customFormat="1" ht="23.25" customHeight="1">
      <c r="B129" s="49"/>
      <c r="C129" s="49"/>
      <c r="D129" s="109"/>
    </row>
    <row r="130" spans="2:4" s="50" customFormat="1" ht="23.25" customHeight="1">
      <c r="B130" s="49"/>
      <c r="C130" s="49"/>
      <c r="D130" s="109"/>
    </row>
    <row r="131" spans="2:4" s="50" customFormat="1" ht="23.25" customHeight="1">
      <c r="B131" s="49"/>
      <c r="C131" s="49"/>
      <c r="D131" s="109"/>
    </row>
    <row r="132" spans="2:4" s="50" customFormat="1" ht="23.25" customHeight="1">
      <c r="B132" s="49"/>
      <c r="C132" s="49"/>
      <c r="D132" s="109"/>
    </row>
    <row r="133" spans="2:4" s="50" customFormat="1" ht="23.25" customHeight="1">
      <c r="B133" s="49"/>
      <c r="C133" s="49"/>
      <c r="D133" s="109"/>
    </row>
    <row r="134" spans="2:4" s="50" customFormat="1" ht="23.25" customHeight="1">
      <c r="B134" s="49"/>
      <c r="C134" s="49"/>
      <c r="D134" s="109"/>
    </row>
    <row r="135" spans="2:4" s="50" customFormat="1" ht="23.25" customHeight="1">
      <c r="B135" s="49"/>
      <c r="C135" s="49"/>
      <c r="D135" s="109"/>
    </row>
    <row r="136" spans="2:4" s="50" customFormat="1" ht="23.25" customHeight="1">
      <c r="B136" s="49"/>
      <c r="C136" s="49"/>
      <c r="D136" s="109"/>
    </row>
    <row r="137" spans="2:4" s="50" customFormat="1" ht="23.25" customHeight="1">
      <c r="B137" s="49"/>
      <c r="C137" s="49"/>
      <c r="D137" s="109"/>
    </row>
    <row r="138" spans="2:4" s="50" customFormat="1" ht="23.25" customHeight="1">
      <c r="B138" s="49"/>
      <c r="C138" s="49"/>
      <c r="D138" s="109"/>
    </row>
    <row r="139" spans="2:4" s="50" customFormat="1" ht="23.25" customHeight="1">
      <c r="B139" s="49"/>
      <c r="C139" s="49"/>
      <c r="D139" s="109"/>
    </row>
    <row r="140" spans="2:4" s="50" customFormat="1" ht="23.25" customHeight="1">
      <c r="B140" s="49"/>
      <c r="C140" s="49"/>
      <c r="D140" s="109"/>
    </row>
    <row r="141" spans="2:4" s="50" customFormat="1" ht="23.25" customHeight="1">
      <c r="B141" s="49"/>
      <c r="C141" s="49"/>
      <c r="D141" s="109"/>
    </row>
    <row r="142" spans="2:4" s="50" customFormat="1" ht="23.25" customHeight="1">
      <c r="B142" s="49"/>
      <c r="C142" s="49"/>
      <c r="D142" s="109"/>
    </row>
    <row r="143" spans="2:4" s="50" customFormat="1" ht="23.25" customHeight="1">
      <c r="B143" s="49"/>
      <c r="C143" s="49"/>
      <c r="D143" s="109"/>
    </row>
    <row r="144" spans="2:4" s="50" customFormat="1" ht="23.25" customHeight="1">
      <c r="B144" s="49"/>
      <c r="C144" s="49"/>
      <c r="D144" s="109"/>
    </row>
    <row r="145" spans="2:4" s="50" customFormat="1" ht="23.25" customHeight="1">
      <c r="B145" s="49"/>
      <c r="C145" s="49"/>
      <c r="D145" s="109"/>
    </row>
    <row r="146" spans="2:4" s="50" customFormat="1" ht="23.25" customHeight="1">
      <c r="B146" s="49"/>
      <c r="C146" s="49"/>
      <c r="D146" s="109"/>
    </row>
    <row r="147" spans="2:4" s="50" customFormat="1" ht="23.25" customHeight="1">
      <c r="B147" s="49"/>
      <c r="C147" s="49"/>
      <c r="D147" s="109"/>
    </row>
    <row r="148" spans="2:4" s="50" customFormat="1" ht="23.25" customHeight="1">
      <c r="B148" s="49"/>
      <c r="C148" s="49"/>
      <c r="D148" s="109"/>
    </row>
    <row r="149" spans="2:4" s="50" customFormat="1" ht="23.25" customHeight="1">
      <c r="B149" s="49"/>
      <c r="C149" s="49"/>
      <c r="D149" s="109"/>
    </row>
    <row r="150" spans="2:4" s="50" customFormat="1" ht="23.25" customHeight="1">
      <c r="B150" s="49"/>
      <c r="C150" s="49"/>
      <c r="D150" s="109"/>
    </row>
    <row r="151" spans="2:4" s="50" customFormat="1" ht="23.25" customHeight="1">
      <c r="B151" s="49"/>
      <c r="C151" s="49"/>
      <c r="D151" s="109"/>
    </row>
    <row r="152" spans="2:4" s="50" customFormat="1" ht="23.25" customHeight="1">
      <c r="B152" s="49"/>
      <c r="C152" s="49"/>
      <c r="D152" s="109"/>
    </row>
    <row r="153" spans="2:4" s="50" customFormat="1" ht="23.25" customHeight="1">
      <c r="B153" s="49"/>
      <c r="C153" s="49"/>
      <c r="D153" s="109"/>
    </row>
    <row r="154" spans="2:4" s="50" customFormat="1" ht="23.25" customHeight="1">
      <c r="B154" s="49"/>
      <c r="C154" s="49"/>
      <c r="D154" s="109"/>
    </row>
    <row r="155" spans="2:4" s="50" customFormat="1" ht="23.25" customHeight="1">
      <c r="B155" s="49"/>
      <c r="C155" s="49"/>
      <c r="D155" s="109"/>
    </row>
    <row r="156" spans="2:4" s="50" customFormat="1" ht="23.25" customHeight="1">
      <c r="B156" s="49"/>
      <c r="C156" s="49"/>
      <c r="D156" s="109"/>
    </row>
    <row r="157" spans="2:4" s="50" customFormat="1" ht="23.25" customHeight="1">
      <c r="B157" s="49"/>
      <c r="C157" s="49"/>
      <c r="D157" s="109"/>
    </row>
    <row r="158" spans="2:4" s="50" customFormat="1" ht="23.25" customHeight="1">
      <c r="B158" s="49"/>
      <c r="C158" s="49"/>
      <c r="D158" s="109"/>
    </row>
    <row r="159" spans="2:4" s="50" customFormat="1" ht="23.25" customHeight="1">
      <c r="B159" s="49"/>
      <c r="C159" s="49"/>
      <c r="D159" s="109"/>
    </row>
    <row r="160" spans="2:4" s="50" customFormat="1" ht="23.25" customHeight="1">
      <c r="B160" s="49"/>
      <c r="C160" s="49"/>
      <c r="D160" s="109"/>
    </row>
    <row r="161" spans="1:4" s="50" customFormat="1" ht="23.25" customHeight="1">
      <c r="B161" s="49"/>
      <c r="C161" s="49"/>
      <c r="D161" s="109"/>
    </row>
    <row r="162" spans="1:4" s="50" customFormat="1" ht="23.25" customHeight="1">
      <c r="B162" s="49"/>
      <c r="C162" s="49"/>
      <c r="D162" s="109"/>
    </row>
    <row r="163" spans="1:4" s="50" customFormat="1" ht="23.25" customHeight="1">
      <c r="B163" s="49"/>
      <c r="C163" s="49"/>
      <c r="D163" s="109"/>
    </row>
    <row r="164" spans="1:4" s="50" customFormat="1" ht="23.25" customHeight="1">
      <c r="B164" s="49"/>
      <c r="C164" s="49"/>
      <c r="D164" s="109"/>
    </row>
    <row r="165" spans="1:4" s="50" customFormat="1" ht="23.25" customHeight="1">
      <c r="B165" s="49"/>
      <c r="C165" s="49"/>
      <c r="D165" s="109"/>
    </row>
    <row r="166" spans="1:4" s="50" customFormat="1" ht="23.25" customHeight="1">
      <c r="B166" s="49"/>
      <c r="C166" s="49"/>
      <c r="D166" s="109"/>
    </row>
    <row r="167" spans="1:4" s="50" customFormat="1" ht="23.25" customHeight="1">
      <c r="B167" s="49"/>
      <c r="C167" s="49"/>
      <c r="D167" s="109"/>
    </row>
    <row r="168" spans="1:4" s="50" customFormat="1" ht="23.25" customHeight="1">
      <c r="B168" s="49"/>
      <c r="C168" s="49"/>
      <c r="D168" s="109"/>
    </row>
    <row r="169" spans="1:4" s="50" customFormat="1" ht="23.25" customHeight="1">
      <c r="B169" s="49"/>
      <c r="C169" s="49"/>
      <c r="D169" s="109"/>
    </row>
    <row r="170" spans="1:4" s="50" customFormat="1" ht="23.25" customHeight="1">
      <c r="B170" s="49"/>
      <c r="C170" s="49"/>
      <c r="D170" s="109"/>
    </row>
    <row r="171" spans="1:4" s="50" customFormat="1" ht="23.25" customHeight="1">
      <c r="B171" s="49"/>
      <c r="C171" s="49"/>
      <c r="D171" s="109"/>
    </row>
    <row r="172" spans="1:4" s="50" customFormat="1" ht="23.25" customHeight="1">
      <c r="B172" s="49"/>
      <c r="C172" s="49"/>
      <c r="D172" s="109"/>
    </row>
    <row r="173" spans="1:4" s="50" customFormat="1" ht="23.25" customHeight="1">
      <c r="B173" s="49"/>
      <c r="C173" s="49"/>
      <c r="D173" s="109"/>
    </row>
    <row r="174" spans="1:4">
      <c r="A174" s="49"/>
    </row>
    <row r="175" spans="1:4">
      <c r="A175" s="49"/>
    </row>
    <row r="176" spans="1:4">
      <c r="A176" s="49"/>
    </row>
    <row r="177" spans="1:1">
      <c r="A177" s="49"/>
    </row>
    <row r="178" spans="1:1">
      <c r="A178" s="49"/>
    </row>
    <row r="179" spans="1:1">
      <c r="A179" s="49"/>
    </row>
    <row r="180" spans="1:1">
      <c r="A180" s="49"/>
    </row>
    <row r="181" spans="1:1">
      <c r="A181" s="49"/>
    </row>
  </sheetData>
  <autoFilter ref="A5:D34"/>
  <mergeCells count="3">
    <mergeCell ref="A1:D1"/>
    <mergeCell ref="A2:D2"/>
    <mergeCell ref="A3:D3"/>
  </mergeCells>
  <pageMargins left="1" right="0.31" top="0.53" bottom="0.57999999999999996" header="0.31496062992125984" footer="0.31496062992125984"/>
  <pageSetup paperSize="9"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2"/>
  <sheetViews>
    <sheetView workbookViewId="0">
      <pane xSplit="2" ySplit="5" topLeftCell="C6" activePane="bottomRight" state="frozen"/>
      <selection activeCell="B36" sqref="B36"/>
      <selection pane="topRight" activeCell="B36" sqref="B36"/>
      <selection pane="bottomLeft" activeCell="B36" sqref="B36"/>
      <selection pane="bottomRight" activeCell="E27" sqref="E27"/>
    </sheetView>
  </sheetViews>
  <sheetFormatPr defaultRowHeight="15.75"/>
  <cols>
    <col min="1" max="1" width="9.140625" style="50" customWidth="1"/>
    <col min="2" max="2" width="39" style="49" customWidth="1"/>
    <col min="3" max="3" width="20" style="49" customWidth="1"/>
    <col min="4" max="4" width="23" style="109" customWidth="1"/>
    <col min="5" max="16384" width="9.140625" style="49"/>
  </cols>
  <sheetData>
    <row r="1" spans="1:4" s="24" customFormat="1" ht="17.25" customHeight="1">
      <c r="A1" s="592" t="s">
        <v>492</v>
      </c>
      <c r="B1" s="592"/>
      <c r="C1" s="592"/>
      <c r="D1" s="592"/>
    </row>
    <row r="2" spans="1:4" s="24" customFormat="1" ht="39" customHeight="1">
      <c r="A2" s="592" t="s">
        <v>245</v>
      </c>
      <c r="B2" s="592"/>
      <c r="C2" s="592"/>
      <c r="D2" s="592"/>
    </row>
    <row r="3" spans="1:4" s="60" customFormat="1" ht="21" customHeight="1">
      <c r="A3" s="551" t="s">
        <v>435</v>
      </c>
      <c r="B3" s="551"/>
      <c r="C3" s="551"/>
      <c r="D3" s="551"/>
    </row>
    <row r="4" spans="1:4" s="24" customFormat="1" ht="18" customHeight="1">
      <c r="A4" s="22"/>
      <c r="B4" s="99"/>
      <c r="D4" s="21"/>
    </row>
    <row r="5" spans="1:4" s="22" customFormat="1" ht="45" customHeight="1">
      <c r="A5" s="23" t="s">
        <v>1</v>
      </c>
      <c r="B5" s="100" t="s">
        <v>2</v>
      </c>
      <c r="C5" s="6" t="s">
        <v>3</v>
      </c>
      <c r="D5" s="203" t="s">
        <v>4</v>
      </c>
    </row>
    <row r="6" spans="1:4" s="52" customFormat="1" ht="22.5" customHeight="1">
      <c r="A6" s="110" t="s">
        <v>7</v>
      </c>
      <c r="B6" s="51" t="s">
        <v>246</v>
      </c>
      <c r="C6" s="27">
        <f>SUM(C7:C11)</f>
        <v>600</v>
      </c>
      <c r="D6" s="111"/>
    </row>
    <row r="7" spans="1:4" ht="22.5" customHeight="1">
      <c r="A7" s="30">
        <v>1</v>
      </c>
      <c r="B7" s="32" t="s">
        <v>247</v>
      </c>
      <c r="C7" s="32">
        <v>120</v>
      </c>
      <c r="D7" s="162"/>
    </row>
    <row r="8" spans="1:4" ht="22.5" customHeight="1">
      <c r="A8" s="30">
        <v>2</v>
      </c>
      <c r="B8" s="32" t="s">
        <v>248</v>
      </c>
      <c r="C8" s="32">
        <v>120</v>
      </c>
      <c r="D8" s="162"/>
    </row>
    <row r="9" spans="1:4" ht="22.5" customHeight="1">
      <c r="A9" s="30">
        <v>3</v>
      </c>
      <c r="B9" s="32" t="s">
        <v>249</v>
      </c>
      <c r="C9" s="32">
        <v>120</v>
      </c>
      <c r="D9" s="162"/>
    </row>
    <row r="10" spans="1:4" ht="22.5" customHeight="1">
      <c r="A10" s="30">
        <v>4</v>
      </c>
      <c r="B10" s="32" t="s">
        <v>250</v>
      </c>
      <c r="C10" s="32">
        <v>120</v>
      </c>
      <c r="D10" s="162"/>
    </row>
    <row r="11" spans="1:4" ht="22.5" customHeight="1">
      <c r="A11" s="30">
        <v>5</v>
      </c>
      <c r="B11" s="32" t="s">
        <v>251</v>
      </c>
      <c r="C11" s="32">
        <v>120</v>
      </c>
      <c r="D11" s="162"/>
    </row>
    <row r="12" spans="1:4" s="52" customFormat="1" ht="22.5" customHeight="1">
      <c r="A12" s="34" t="s">
        <v>17</v>
      </c>
      <c r="B12" s="54" t="s">
        <v>252</v>
      </c>
      <c r="C12" s="36">
        <f>+C13+C17+C20+C22</f>
        <v>840</v>
      </c>
      <c r="D12" s="112"/>
    </row>
    <row r="13" spans="1:4" s="52" customFormat="1" ht="22.5" customHeight="1">
      <c r="A13" s="34">
        <v>1</v>
      </c>
      <c r="B13" s="36" t="s">
        <v>192</v>
      </c>
      <c r="C13" s="36">
        <f>SUM(C14:C16)</f>
        <v>360</v>
      </c>
      <c r="D13" s="112"/>
    </row>
    <row r="14" spans="1:4" ht="22.5" customHeight="1">
      <c r="A14" s="30" t="s">
        <v>30</v>
      </c>
      <c r="B14" s="32" t="s">
        <v>194</v>
      </c>
      <c r="C14" s="32">
        <v>120</v>
      </c>
      <c r="D14" s="162"/>
    </row>
    <row r="15" spans="1:4" ht="22.5" customHeight="1">
      <c r="A15" s="30" t="s">
        <v>30</v>
      </c>
      <c r="B15" s="32" t="s">
        <v>195</v>
      </c>
      <c r="C15" s="32">
        <v>120</v>
      </c>
      <c r="D15" s="162"/>
    </row>
    <row r="16" spans="1:4" ht="22.5" customHeight="1">
      <c r="A16" s="30" t="s">
        <v>30</v>
      </c>
      <c r="B16" s="32" t="s">
        <v>193</v>
      </c>
      <c r="C16" s="32">
        <v>120</v>
      </c>
      <c r="D16" s="162"/>
    </row>
    <row r="17" spans="1:4" s="52" customFormat="1" ht="22.5" customHeight="1">
      <c r="A17" s="34">
        <v>2</v>
      </c>
      <c r="B17" s="36" t="s">
        <v>143</v>
      </c>
      <c r="C17" s="36">
        <f>SUM(C18:C19)</f>
        <v>240</v>
      </c>
      <c r="D17" s="112"/>
    </row>
    <row r="18" spans="1:4" ht="22.5" customHeight="1">
      <c r="A18" s="30" t="s">
        <v>30</v>
      </c>
      <c r="B18" s="32" t="s">
        <v>253</v>
      </c>
      <c r="C18" s="32">
        <v>120</v>
      </c>
      <c r="D18" s="162"/>
    </row>
    <row r="19" spans="1:4" ht="22.5" customHeight="1">
      <c r="A19" s="30" t="s">
        <v>30</v>
      </c>
      <c r="B19" s="32" t="s">
        <v>144</v>
      </c>
      <c r="C19" s="32">
        <v>120</v>
      </c>
      <c r="D19" s="162"/>
    </row>
    <row r="20" spans="1:4" s="52" customFormat="1" ht="22.5" customHeight="1">
      <c r="A20" s="34">
        <v>3</v>
      </c>
      <c r="B20" s="36" t="s">
        <v>92</v>
      </c>
      <c r="C20" s="36">
        <f>C21</f>
        <v>120</v>
      </c>
      <c r="D20" s="112"/>
    </row>
    <row r="21" spans="1:4" ht="22.5" customHeight="1">
      <c r="A21" s="30" t="s">
        <v>30</v>
      </c>
      <c r="B21" s="32" t="s">
        <v>215</v>
      </c>
      <c r="C21" s="32">
        <v>120</v>
      </c>
      <c r="D21" s="197"/>
    </row>
    <row r="22" spans="1:4" s="52" customFormat="1" ht="22.5" customHeight="1">
      <c r="A22" s="34">
        <v>4</v>
      </c>
      <c r="B22" s="36" t="s">
        <v>99</v>
      </c>
      <c r="C22" s="36">
        <f>C23</f>
        <v>120</v>
      </c>
      <c r="D22" s="112"/>
    </row>
    <row r="23" spans="1:4" ht="22.5" customHeight="1">
      <c r="A23" s="30" t="s">
        <v>30</v>
      </c>
      <c r="B23" s="113" t="s">
        <v>217</v>
      </c>
      <c r="C23" s="32">
        <v>120</v>
      </c>
      <c r="D23" s="199"/>
    </row>
    <row r="24" spans="1:4" s="52" customFormat="1" ht="22.5" customHeight="1">
      <c r="A24" s="41"/>
      <c r="B24" s="41" t="s">
        <v>190</v>
      </c>
      <c r="C24" s="43">
        <f>+C6+C12</f>
        <v>1440</v>
      </c>
      <c r="D24" s="114"/>
    </row>
    <row r="25" spans="1:4" ht="18" customHeight="1"/>
    <row r="26" spans="1:4" ht="21" customHeight="1">
      <c r="A26" s="49"/>
      <c r="C26" s="594" t="s">
        <v>447</v>
      </c>
      <c r="D26" s="594"/>
    </row>
    <row r="27" spans="1:4" ht="23.25" customHeight="1"/>
    <row r="28" spans="1:4" ht="23.25" customHeight="1"/>
    <row r="29" spans="1:4" ht="23.25" customHeight="1"/>
    <row r="30" spans="1:4" ht="23.25" customHeight="1"/>
    <row r="31" spans="1:4" ht="23.25" customHeight="1"/>
    <row r="32" spans="1:4" ht="23.25" customHeight="1"/>
    <row r="33" spans="2:4" ht="23.25" customHeight="1"/>
    <row r="34" spans="2:4" s="50" customFormat="1" ht="23.25" customHeight="1">
      <c r="B34" s="49"/>
      <c r="C34" s="49"/>
      <c r="D34" s="109"/>
    </row>
    <row r="35" spans="2:4" s="50" customFormat="1" ht="23.25" customHeight="1">
      <c r="B35" s="49"/>
      <c r="C35" s="49"/>
      <c r="D35" s="109"/>
    </row>
    <row r="36" spans="2:4" s="50" customFormat="1" ht="23.25" customHeight="1">
      <c r="B36" s="49"/>
      <c r="C36" s="49"/>
      <c r="D36" s="109"/>
    </row>
    <row r="37" spans="2:4" s="50" customFormat="1" ht="23.25" customHeight="1">
      <c r="B37" s="49"/>
      <c r="C37" s="49"/>
      <c r="D37" s="109"/>
    </row>
    <row r="38" spans="2:4" s="50" customFormat="1" ht="23.25" customHeight="1">
      <c r="B38" s="49"/>
      <c r="C38" s="49"/>
      <c r="D38" s="109"/>
    </row>
    <row r="39" spans="2:4" s="50" customFormat="1" ht="23.25" customHeight="1">
      <c r="B39" s="49"/>
      <c r="C39" s="49"/>
      <c r="D39" s="109"/>
    </row>
    <row r="40" spans="2:4" s="50" customFormat="1" ht="23.25" customHeight="1">
      <c r="B40" s="49"/>
      <c r="C40" s="49"/>
      <c r="D40" s="109"/>
    </row>
    <row r="41" spans="2:4" s="50" customFormat="1" ht="23.25" customHeight="1">
      <c r="B41" s="49"/>
      <c r="C41" s="49"/>
      <c r="D41" s="109"/>
    </row>
    <row r="42" spans="2:4" s="50" customFormat="1" ht="23.25" customHeight="1">
      <c r="B42" s="49"/>
      <c r="C42" s="49"/>
      <c r="D42" s="109"/>
    </row>
    <row r="43" spans="2:4" s="50" customFormat="1" ht="23.25" customHeight="1">
      <c r="B43" s="49"/>
      <c r="C43" s="49"/>
      <c r="D43" s="109"/>
    </row>
    <row r="44" spans="2:4" s="50" customFormat="1" ht="23.25" customHeight="1">
      <c r="B44" s="49"/>
      <c r="C44" s="49"/>
      <c r="D44" s="109"/>
    </row>
    <row r="45" spans="2:4" s="50" customFormat="1" ht="23.25" customHeight="1">
      <c r="B45" s="49"/>
      <c r="C45" s="49"/>
      <c r="D45" s="109"/>
    </row>
    <row r="46" spans="2:4" s="50" customFormat="1" ht="23.25" customHeight="1">
      <c r="B46" s="49"/>
      <c r="C46" s="49"/>
      <c r="D46" s="109"/>
    </row>
    <row r="47" spans="2:4" s="50" customFormat="1" ht="23.25" customHeight="1">
      <c r="B47" s="49"/>
      <c r="C47" s="49"/>
      <c r="D47" s="109"/>
    </row>
    <row r="48" spans="2:4" s="50" customFormat="1" ht="23.25" customHeight="1">
      <c r="B48" s="49"/>
      <c r="C48" s="49"/>
      <c r="D48" s="109"/>
    </row>
    <row r="49" spans="2:4" s="50" customFormat="1" ht="23.25" customHeight="1">
      <c r="B49" s="49"/>
      <c r="C49" s="49"/>
      <c r="D49" s="109"/>
    </row>
    <row r="50" spans="2:4" s="50" customFormat="1" ht="23.25" customHeight="1">
      <c r="B50" s="49"/>
      <c r="C50" s="49"/>
      <c r="D50" s="109"/>
    </row>
    <row r="51" spans="2:4" s="50" customFormat="1" ht="23.25" customHeight="1">
      <c r="B51" s="49"/>
      <c r="C51" s="49"/>
      <c r="D51" s="109"/>
    </row>
    <row r="52" spans="2:4" s="50" customFormat="1" ht="23.25" customHeight="1">
      <c r="B52" s="49"/>
      <c r="C52" s="49"/>
      <c r="D52" s="109"/>
    </row>
    <row r="53" spans="2:4" s="50" customFormat="1" ht="23.25" customHeight="1">
      <c r="B53" s="49"/>
      <c r="C53" s="49"/>
      <c r="D53" s="109"/>
    </row>
    <row r="54" spans="2:4" s="50" customFormat="1" ht="23.25" customHeight="1">
      <c r="B54" s="49"/>
      <c r="C54" s="49"/>
      <c r="D54" s="109"/>
    </row>
    <row r="55" spans="2:4" s="50" customFormat="1" ht="23.25" customHeight="1">
      <c r="B55" s="49"/>
      <c r="C55" s="49"/>
      <c r="D55" s="109"/>
    </row>
    <row r="56" spans="2:4" s="50" customFormat="1" ht="23.25" customHeight="1">
      <c r="B56" s="49"/>
      <c r="C56" s="49"/>
      <c r="D56" s="109"/>
    </row>
    <row r="57" spans="2:4" s="50" customFormat="1" ht="23.25" customHeight="1">
      <c r="B57" s="49"/>
      <c r="C57" s="49"/>
      <c r="D57" s="109"/>
    </row>
    <row r="58" spans="2:4" s="50" customFormat="1" ht="23.25" customHeight="1">
      <c r="B58" s="49"/>
      <c r="C58" s="49"/>
      <c r="D58" s="109"/>
    </row>
    <row r="59" spans="2:4" s="50" customFormat="1" ht="23.25" customHeight="1">
      <c r="B59" s="49"/>
      <c r="C59" s="49"/>
      <c r="D59" s="109"/>
    </row>
    <row r="60" spans="2:4" s="50" customFormat="1" ht="23.25" customHeight="1">
      <c r="B60" s="49"/>
      <c r="C60" s="49"/>
      <c r="D60" s="109"/>
    </row>
    <row r="61" spans="2:4" s="50" customFormat="1" ht="23.25" customHeight="1">
      <c r="B61" s="49"/>
      <c r="C61" s="49"/>
      <c r="D61" s="109"/>
    </row>
    <row r="62" spans="2:4" s="50" customFormat="1" ht="23.25" customHeight="1">
      <c r="B62" s="49"/>
      <c r="C62" s="49"/>
      <c r="D62" s="109"/>
    </row>
    <row r="63" spans="2:4" s="50" customFormat="1" ht="23.25" customHeight="1">
      <c r="B63" s="49"/>
      <c r="C63" s="49"/>
      <c r="D63" s="109"/>
    </row>
    <row r="64" spans="2:4" s="50" customFormat="1" ht="23.25" customHeight="1">
      <c r="B64" s="49"/>
      <c r="C64" s="49"/>
      <c r="D64" s="109"/>
    </row>
    <row r="65" spans="2:4" s="50" customFormat="1" ht="23.25" customHeight="1">
      <c r="B65" s="49"/>
      <c r="C65" s="49"/>
      <c r="D65" s="109"/>
    </row>
    <row r="66" spans="2:4" s="50" customFormat="1" ht="23.25" customHeight="1">
      <c r="B66" s="49"/>
      <c r="C66" s="49"/>
      <c r="D66" s="109"/>
    </row>
    <row r="67" spans="2:4" s="50" customFormat="1" ht="23.25" customHeight="1">
      <c r="B67" s="49"/>
      <c r="C67" s="49"/>
      <c r="D67" s="109"/>
    </row>
    <row r="68" spans="2:4" s="50" customFormat="1" ht="23.25" customHeight="1">
      <c r="B68" s="49"/>
      <c r="C68" s="49"/>
      <c r="D68" s="109"/>
    </row>
    <row r="69" spans="2:4" s="50" customFormat="1" ht="23.25" customHeight="1">
      <c r="B69" s="49"/>
      <c r="C69" s="49"/>
      <c r="D69" s="109"/>
    </row>
    <row r="70" spans="2:4" s="50" customFormat="1" ht="23.25" customHeight="1">
      <c r="B70" s="49"/>
      <c r="C70" s="49"/>
      <c r="D70" s="109"/>
    </row>
    <row r="71" spans="2:4" s="50" customFormat="1" ht="23.25" customHeight="1">
      <c r="B71" s="49"/>
      <c r="C71" s="49"/>
      <c r="D71" s="109"/>
    </row>
    <row r="72" spans="2:4" s="50" customFormat="1" ht="23.25" customHeight="1">
      <c r="B72" s="49"/>
      <c r="C72" s="49"/>
      <c r="D72" s="109"/>
    </row>
    <row r="73" spans="2:4" s="50" customFormat="1" ht="23.25" customHeight="1">
      <c r="B73" s="49"/>
      <c r="C73" s="49"/>
      <c r="D73" s="109"/>
    </row>
    <row r="74" spans="2:4" s="50" customFormat="1" ht="23.25" customHeight="1">
      <c r="B74" s="49"/>
      <c r="C74" s="49"/>
      <c r="D74" s="109"/>
    </row>
    <row r="75" spans="2:4" s="50" customFormat="1" ht="23.25" customHeight="1">
      <c r="B75" s="49"/>
      <c r="C75" s="49"/>
      <c r="D75" s="109"/>
    </row>
    <row r="76" spans="2:4" s="50" customFormat="1" ht="23.25" customHeight="1">
      <c r="B76" s="49"/>
      <c r="C76" s="49"/>
      <c r="D76" s="109"/>
    </row>
    <row r="77" spans="2:4" s="50" customFormat="1" ht="23.25" customHeight="1">
      <c r="B77" s="49"/>
      <c r="C77" s="49"/>
      <c r="D77" s="109"/>
    </row>
    <row r="78" spans="2:4" s="50" customFormat="1" ht="23.25" customHeight="1">
      <c r="B78" s="49"/>
      <c r="C78" s="49"/>
      <c r="D78" s="109"/>
    </row>
    <row r="79" spans="2:4" s="50" customFormat="1" ht="23.25" customHeight="1">
      <c r="B79" s="49"/>
      <c r="C79" s="49"/>
      <c r="D79" s="109"/>
    </row>
    <row r="80" spans="2:4" s="50" customFormat="1" ht="23.25" customHeight="1">
      <c r="B80" s="49"/>
      <c r="C80" s="49"/>
      <c r="D80" s="109"/>
    </row>
    <row r="81" spans="2:4" s="50" customFormat="1" ht="23.25" customHeight="1">
      <c r="B81" s="49"/>
      <c r="C81" s="49"/>
      <c r="D81" s="109"/>
    </row>
    <row r="82" spans="2:4" s="50" customFormat="1" ht="23.25" customHeight="1">
      <c r="B82" s="49"/>
      <c r="C82" s="49"/>
      <c r="D82" s="109"/>
    </row>
    <row r="83" spans="2:4" s="50" customFormat="1" ht="23.25" customHeight="1">
      <c r="B83" s="49"/>
      <c r="C83" s="49"/>
      <c r="D83" s="109"/>
    </row>
    <row r="84" spans="2:4" s="50" customFormat="1" ht="23.25" customHeight="1">
      <c r="B84" s="49"/>
      <c r="C84" s="49"/>
      <c r="D84" s="109"/>
    </row>
    <row r="85" spans="2:4" s="50" customFormat="1" ht="23.25" customHeight="1">
      <c r="B85" s="49"/>
      <c r="C85" s="49"/>
      <c r="D85" s="109"/>
    </row>
    <row r="86" spans="2:4" s="50" customFormat="1" ht="23.25" customHeight="1">
      <c r="B86" s="49"/>
      <c r="C86" s="49"/>
      <c r="D86" s="109"/>
    </row>
    <row r="87" spans="2:4" s="50" customFormat="1" ht="23.25" customHeight="1">
      <c r="B87" s="49"/>
      <c r="C87" s="49"/>
      <c r="D87" s="109"/>
    </row>
    <row r="88" spans="2:4" s="50" customFormat="1" ht="23.25" customHeight="1">
      <c r="B88" s="49"/>
      <c r="C88" s="49"/>
      <c r="D88" s="109"/>
    </row>
    <row r="89" spans="2:4" s="50" customFormat="1" ht="23.25" customHeight="1">
      <c r="B89" s="49"/>
      <c r="C89" s="49"/>
      <c r="D89" s="109"/>
    </row>
    <row r="90" spans="2:4" s="50" customFormat="1" ht="23.25" customHeight="1">
      <c r="B90" s="49"/>
      <c r="C90" s="49"/>
      <c r="D90" s="109"/>
    </row>
    <row r="91" spans="2:4" s="50" customFormat="1" ht="23.25" customHeight="1">
      <c r="B91" s="49"/>
      <c r="C91" s="49"/>
      <c r="D91" s="109"/>
    </row>
    <row r="92" spans="2:4" s="50" customFormat="1" ht="23.25" customHeight="1">
      <c r="B92" s="49"/>
      <c r="C92" s="49"/>
      <c r="D92" s="109"/>
    </row>
    <row r="93" spans="2:4" s="50" customFormat="1" ht="23.25" customHeight="1">
      <c r="B93" s="49"/>
      <c r="C93" s="49"/>
      <c r="D93" s="109"/>
    </row>
    <row r="94" spans="2:4" s="50" customFormat="1" ht="23.25" customHeight="1">
      <c r="B94" s="49"/>
      <c r="C94" s="49"/>
      <c r="D94" s="109"/>
    </row>
    <row r="95" spans="2:4" s="50" customFormat="1" ht="23.25" customHeight="1">
      <c r="B95" s="49"/>
      <c r="C95" s="49"/>
      <c r="D95" s="109"/>
    </row>
    <row r="96" spans="2:4" s="50" customFormat="1" ht="23.25" customHeight="1">
      <c r="B96" s="49"/>
      <c r="C96" s="49"/>
      <c r="D96" s="109"/>
    </row>
    <row r="97" spans="2:4" s="50" customFormat="1" ht="23.25" customHeight="1">
      <c r="B97" s="49"/>
      <c r="C97" s="49"/>
      <c r="D97" s="109"/>
    </row>
    <row r="98" spans="2:4" s="50" customFormat="1" ht="23.25" customHeight="1">
      <c r="B98" s="49"/>
      <c r="C98" s="49"/>
      <c r="D98" s="109"/>
    </row>
    <row r="99" spans="2:4" s="50" customFormat="1" ht="23.25" customHeight="1">
      <c r="B99" s="49"/>
      <c r="C99" s="49"/>
      <c r="D99" s="109"/>
    </row>
    <row r="100" spans="2:4" s="50" customFormat="1" ht="23.25" customHeight="1">
      <c r="B100" s="49"/>
      <c r="C100" s="49"/>
      <c r="D100" s="109"/>
    </row>
    <row r="101" spans="2:4" s="50" customFormat="1" ht="23.25" customHeight="1">
      <c r="B101" s="49"/>
      <c r="C101" s="49"/>
      <c r="D101" s="109"/>
    </row>
    <row r="102" spans="2:4" s="50" customFormat="1" ht="23.25" customHeight="1">
      <c r="B102" s="49"/>
      <c r="C102" s="49"/>
      <c r="D102" s="109"/>
    </row>
    <row r="103" spans="2:4" s="50" customFormat="1" ht="23.25" customHeight="1">
      <c r="B103" s="49"/>
      <c r="C103" s="49"/>
      <c r="D103" s="109"/>
    </row>
    <row r="104" spans="2:4" s="50" customFormat="1" ht="23.25" customHeight="1">
      <c r="B104" s="49"/>
      <c r="C104" s="49"/>
      <c r="D104" s="109"/>
    </row>
    <row r="105" spans="2:4" s="50" customFormat="1" ht="23.25" customHeight="1">
      <c r="B105" s="49"/>
      <c r="C105" s="49"/>
      <c r="D105" s="109"/>
    </row>
    <row r="106" spans="2:4" s="50" customFormat="1" ht="23.25" customHeight="1">
      <c r="B106" s="49"/>
      <c r="C106" s="49"/>
      <c r="D106" s="109"/>
    </row>
    <row r="107" spans="2:4" s="50" customFormat="1" ht="23.25" customHeight="1">
      <c r="B107" s="49"/>
      <c r="C107" s="49"/>
      <c r="D107" s="109"/>
    </row>
    <row r="108" spans="2:4" s="50" customFormat="1" ht="23.25" customHeight="1">
      <c r="B108" s="49"/>
      <c r="C108" s="49"/>
      <c r="D108" s="109"/>
    </row>
    <row r="109" spans="2:4" s="50" customFormat="1" ht="23.25" customHeight="1">
      <c r="B109" s="49"/>
      <c r="C109" s="49"/>
      <c r="D109" s="109"/>
    </row>
    <row r="110" spans="2:4" s="50" customFormat="1" ht="23.25" customHeight="1">
      <c r="B110" s="49"/>
      <c r="C110" s="49"/>
      <c r="D110" s="109"/>
    </row>
    <row r="111" spans="2:4" s="50" customFormat="1" ht="23.25" customHeight="1">
      <c r="B111" s="49"/>
      <c r="C111" s="49"/>
      <c r="D111" s="109"/>
    </row>
    <row r="112" spans="2:4" s="50" customFormat="1" ht="23.25" customHeight="1">
      <c r="B112" s="49"/>
      <c r="C112" s="49"/>
      <c r="D112" s="109"/>
    </row>
    <row r="113" spans="2:4" s="50" customFormat="1" ht="23.25" customHeight="1">
      <c r="B113" s="49"/>
      <c r="C113" s="49"/>
      <c r="D113" s="109"/>
    </row>
    <row r="114" spans="2:4" s="50" customFormat="1" ht="23.25" customHeight="1">
      <c r="B114" s="49"/>
      <c r="C114" s="49"/>
      <c r="D114" s="109"/>
    </row>
    <row r="115" spans="2:4" s="50" customFormat="1" ht="23.25" customHeight="1">
      <c r="B115" s="49"/>
      <c r="C115" s="49"/>
      <c r="D115" s="109"/>
    </row>
    <row r="116" spans="2:4" s="50" customFormat="1" ht="23.25" customHeight="1">
      <c r="B116" s="49"/>
      <c r="C116" s="49"/>
      <c r="D116" s="109"/>
    </row>
    <row r="117" spans="2:4" s="50" customFormat="1" ht="23.25" customHeight="1">
      <c r="B117" s="49"/>
      <c r="C117" s="49"/>
      <c r="D117" s="109"/>
    </row>
    <row r="118" spans="2:4" s="50" customFormat="1" ht="23.25" customHeight="1">
      <c r="B118" s="49"/>
      <c r="C118" s="49"/>
      <c r="D118" s="109"/>
    </row>
    <row r="119" spans="2:4" s="50" customFormat="1" ht="23.25" customHeight="1">
      <c r="B119" s="49"/>
      <c r="C119" s="49"/>
      <c r="D119" s="109"/>
    </row>
    <row r="120" spans="2:4" s="50" customFormat="1" ht="23.25" customHeight="1">
      <c r="B120" s="49"/>
      <c r="C120" s="49"/>
      <c r="D120" s="109"/>
    </row>
    <row r="121" spans="2:4" s="50" customFormat="1" ht="23.25" customHeight="1">
      <c r="B121" s="49"/>
      <c r="C121" s="49"/>
      <c r="D121" s="109"/>
    </row>
    <row r="122" spans="2:4" s="50" customFormat="1" ht="23.25" customHeight="1">
      <c r="B122" s="49"/>
      <c r="C122" s="49"/>
      <c r="D122" s="109"/>
    </row>
    <row r="123" spans="2:4" s="50" customFormat="1" ht="23.25" customHeight="1">
      <c r="B123" s="49"/>
      <c r="C123" s="49"/>
      <c r="D123" s="109"/>
    </row>
    <row r="124" spans="2:4" s="50" customFormat="1" ht="23.25" customHeight="1">
      <c r="B124" s="49"/>
      <c r="C124" s="49"/>
      <c r="D124" s="109"/>
    </row>
    <row r="125" spans="2:4" s="50" customFormat="1" ht="23.25" customHeight="1">
      <c r="B125" s="49"/>
      <c r="C125" s="49"/>
      <c r="D125" s="109"/>
    </row>
    <row r="126" spans="2:4" s="50" customFormat="1" ht="23.25" customHeight="1">
      <c r="B126" s="49"/>
      <c r="C126" s="49"/>
      <c r="D126" s="109"/>
    </row>
    <row r="127" spans="2:4" s="50" customFormat="1" ht="23.25" customHeight="1">
      <c r="B127" s="49"/>
      <c r="C127" s="49"/>
      <c r="D127" s="109"/>
    </row>
    <row r="128" spans="2:4" s="50" customFormat="1" ht="23.25" customHeight="1">
      <c r="B128" s="49"/>
      <c r="C128" s="49"/>
      <c r="D128" s="109"/>
    </row>
    <row r="129" spans="2:4" s="50" customFormat="1" ht="23.25" customHeight="1">
      <c r="B129" s="49"/>
      <c r="C129" s="49"/>
      <c r="D129" s="109"/>
    </row>
    <row r="130" spans="2:4" s="50" customFormat="1" ht="23.25" customHeight="1">
      <c r="B130" s="49"/>
      <c r="C130" s="49"/>
      <c r="D130" s="109"/>
    </row>
    <row r="131" spans="2:4" s="50" customFormat="1" ht="23.25" customHeight="1">
      <c r="B131" s="49"/>
      <c r="C131" s="49"/>
      <c r="D131" s="109"/>
    </row>
    <row r="132" spans="2:4" s="50" customFormat="1" ht="23.25" customHeight="1">
      <c r="B132" s="49"/>
      <c r="C132" s="49"/>
      <c r="D132" s="109"/>
    </row>
    <row r="133" spans="2:4" s="50" customFormat="1" ht="23.25" customHeight="1">
      <c r="B133" s="49"/>
      <c r="C133" s="49"/>
      <c r="D133" s="109"/>
    </row>
    <row r="134" spans="2:4" s="50" customFormat="1" ht="23.25" customHeight="1">
      <c r="B134" s="49"/>
      <c r="C134" s="49"/>
      <c r="D134" s="109"/>
    </row>
    <row r="135" spans="2:4" s="50" customFormat="1" ht="23.25" customHeight="1">
      <c r="B135" s="49"/>
      <c r="C135" s="49"/>
      <c r="D135" s="109"/>
    </row>
    <row r="136" spans="2:4" s="50" customFormat="1" ht="23.25" customHeight="1">
      <c r="B136" s="49"/>
      <c r="C136" s="49"/>
      <c r="D136" s="109"/>
    </row>
    <row r="137" spans="2:4" s="50" customFormat="1" ht="23.25" customHeight="1">
      <c r="B137" s="49"/>
      <c r="C137" s="49"/>
      <c r="D137" s="109"/>
    </row>
    <row r="138" spans="2:4" s="50" customFormat="1" ht="23.25" customHeight="1">
      <c r="B138" s="49"/>
      <c r="C138" s="49"/>
      <c r="D138" s="109"/>
    </row>
    <row r="139" spans="2:4" s="50" customFormat="1" ht="23.25" customHeight="1">
      <c r="B139" s="49"/>
      <c r="C139" s="49"/>
      <c r="D139" s="109"/>
    </row>
    <row r="140" spans="2:4" s="50" customFormat="1" ht="23.25" customHeight="1">
      <c r="B140" s="49"/>
      <c r="C140" s="49"/>
      <c r="D140" s="109"/>
    </row>
    <row r="141" spans="2:4" s="50" customFormat="1" ht="23.25" customHeight="1">
      <c r="B141" s="49"/>
      <c r="C141" s="49"/>
      <c r="D141" s="109"/>
    </row>
    <row r="142" spans="2:4" s="50" customFormat="1" ht="23.25" customHeight="1">
      <c r="B142" s="49"/>
      <c r="C142" s="49"/>
      <c r="D142" s="109"/>
    </row>
    <row r="143" spans="2:4" s="50" customFormat="1" ht="23.25" customHeight="1">
      <c r="B143" s="49"/>
      <c r="C143" s="49"/>
      <c r="D143" s="109"/>
    </row>
    <row r="144" spans="2:4" s="50" customFormat="1" ht="23.25" customHeight="1">
      <c r="B144" s="49"/>
      <c r="C144" s="49"/>
      <c r="D144" s="109"/>
    </row>
    <row r="145" spans="2:4" s="50" customFormat="1" ht="23.25" customHeight="1">
      <c r="B145" s="49"/>
      <c r="C145" s="49"/>
      <c r="D145" s="109"/>
    </row>
    <row r="146" spans="2:4" s="50" customFormat="1" ht="23.25" customHeight="1">
      <c r="B146" s="49"/>
      <c r="C146" s="49"/>
      <c r="D146" s="109"/>
    </row>
    <row r="147" spans="2:4" s="50" customFormat="1" ht="23.25" customHeight="1">
      <c r="B147" s="49"/>
      <c r="C147" s="49"/>
      <c r="D147" s="109"/>
    </row>
    <row r="148" spans="2:4" s="50" customFormat="1" ht="23.25" customHeight="1">
      <c r="B148" s="49"/>
      <c r="C148" s="49"/>
      <c r="D148" s="109"/>
    </row>
    <row r="149" spans="2:4" s="50" customFormat="1" ht="23.25" customHeight="1">
      <c r="B149" s="49"/>
      <c r="C149" s="49"/>
      <c r="D149" s="109"/>
    </row>
    <row r="150" spans="2:4" s="50" customFormat="1" ht="23.25" customHeight="1">
      <c r="B150" s="49"/>
      <c r="C150" s="49"/>
      <c r="D150" s="109"/>
    </row>
    <row r="151" spans="2:4" s="50" customFormat="1" ht="23.25" customHeight="1">
      <c r="B151" s="49"/>
      <c r="C151" s="49"/>
      <c r="D151" s="109"/>
    </row>
    <row r="152" spans="2:4" s="50" customFormat="1" ht="23.25" customHeight="1">
      <c r="B152" s="49"/>
      <c r="C152" s="49"/>
      <c r="D152" s="109"/>
    </row>
    <row r="153" spans="2:4" s="50" customFormat="1" ht="23.25" customHeight="1">
      <c r="B153" s="49"/>
      <c r="C153" s="49"/>
      <c r="D153" s="109"/>
    </row>
    <row r="154" spans="2:4" s="50" customFormat="1" ht="23.25" customHeight="1">
      <c r="B154" s="49"/>
      <c r="C154" s="49"/>
      <c r="D154" s="109"/>
    </row>
    <row r="155" spans="2:4" s="50" customFormat="1" ht="23.25" customHeight="1">
      <c r="B155" s="49"/>
      <c r="C155" s="49"/>
      <c r="D155" s="109"/>
    </row>
    <row r="156" spans="2:4" s="50" customFormat="1" ht="23.25" customHeight="1">
      <c r="B156" s="49"/>
      <c r="C156" s="49"/>
      <c r="D156" s="109"/>
    </row>
    <row r="157" spans="2:4" s="50" customFormat="1" ht="23.25" customHeight="1">
      <c r="B157" s="49"/>
      <c r="C157" s="49"/>
      <c r="D157" s="109"/>
    </row>
    <row r="158" spans="2:4" s="50" customFormat="1" ht="23.25" customHeight="1">
      <c r="B158" s="49"/>
      <c r="C158" s="49"/>
      <c r="D158" s="109"/>
    </row>
    <row r="159" spans="2:4" s="50" customFormat="1" ht="23.25" customHeight="1">
      <c r="B159" s="49"/>
      <c r="C159" s="49"/>
      <c r="D159" s="109"/>
    </row>
    <row r="160" spans="2:4" s="50" customFormat="1" ht="23.25" customHeight="1">
      <c r="B160" s="49"/>
      <c r="C160" s="49"/>
      <c r="D160" s="109"/>
    </row>
    <row r="161" spans="2:4" s="50" customFormat="1" ht="23.25" customHeight="1">
      <c r="B161" s="49"/>
      <c r="C161" s="49"/>
      <c r="D161" s="109"/>
    </row>
    <row r="162" spans="2:4" s="50" customFormat="1" ht="23.25" customHeight="1">
      <c r="B162" s="49"/>
      <c r="C162" s="49"/>
      <c r="D162" s="109"/>
    </row>
  </sheetData>
  <autoFilter ref="A5:D24"/>
  <mergeCells count="4">
    <mergeCell ref="C26:D26"/>
    <mergeCell ref="A1:D1"/>
    <mergeCell ref="A2:D2"/>
    <mergeCell ref="A3:D3"/>
  </mergeCells>
  <pageMargins left="0.59055118110236227" right="0.19685039370078741" top="0.59" bottom="0.74803149606299213" header="0.31496062992125984" footer="0.31496062992125984"/>
  <pageSetup paperSize="9"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20"/>
  <sheetViews>
    <sheetView topLeftCell="A4" workbookViewId="0">
      <selection activeCell="C17" sqref="C17"/>
    </sheetView>
  </sheetViews>
  <sheetFormatPr defaultRowHeight="15"/>
  <cols>
    <col min="1" max="1" width="10.5703125" style="135" customWidth="1"/>
    <col min="2" max="2" width="58" style="125" customWidth="1"/>
    <col min="3" max="3" width="21.42578125" style="33" customWidth="1"/>
    <col min="4" max="4" width="33" style="136" customWidth="1"/>
    <col min="5" max="16384" width="9.140625" style="125"/>
  </cols>
  <sheetData>
    <row r="1" spans="1:4" s="115" customFormat="1" ht="16.5">
      <c r="A1" s="592" t="s">
        <v>493</v>
      </c>
      <c r="B1" s="592"/>
      <c r="C1" s="592"/>
      <c r="D1" s="592"/>
    </row>
    <row r="2" spans="1:4" s="115" customFormat="1" ht="25.5" customHeight="1">
      <c r="A2" s="592" t="s">
        <v>254</v>
      </c>
      <c r="B2" s="592"/>
      <c r="C2" s="592"/>
      <c r="D2" s="592"/>
    </row>
    <row r="3" spans="1:4" s="60" customFormat="1" ht="18.75" customHeight="1">
      <c r="A3" s="551" t="s">
        <v>435</v>
      </c>
      <c r="B3" s="551"/>
      <c r="C3" s="551"/>
      <c r="D3" s="551"/>
    </row>
    <row r="4" spans="1:4" s="115" customFormat="1" ht="16.5">
      <c r="A4" s="22"/>
      <c r="B4" s="99"/>
      <c r="C4" s="24"/>
      <c r="D4" s="22" t="s">
        <v>255</v>
      </c>
    </row>
    <row r="5" spans="1:4" s="115" customFormat="1" ht="42.75" customHeight="1">
      <c r="A5" s="23" t="s">
        <v>1</v>
      </c>
      <c r="B5" s="100" t="s">
        <v>2</v>
      </c>
      <c r="C5" s="6" t="s">
        <v>3</v>
      </c>
      <c r="D5" s="23" t="s">
        <v>4</v>
      </c>
    </row>
    <row r="6" spans="1:4" s="120" customFormat="1" ht="21.75" customHeight="1">
      <c r="A6" s="116">
        <v>1</v>
      </c>
      <c r="B6" s="117" t="s">
        <v>38</v>
      </c>
      <c r="C6" s="118">
        <f>C7</f>
        <v>750</v>
      </c>
      <c r="D6" s="119"/>
    </row>
    <row r="7" spans="1:4" ht="30">
      <c r="A7" s="121" t="s">
        <v>30</v>
      </c>
      <c r="B7" s="122" t="s">
        <v>256</v>
      </c>
      <c r="C7" s="123">
        <v>750</v>
      </c>
      <c r="D7" s="124"/>
    </row>
    <row r="8" spans="1:4" s="120" customFormat="1" ht="24.75" customHeight="1">
      <c r="A8" s="126">
        <v>2</v>
      </c>
      <c r="B8" s="127" t="s">
        <v>257</v>
      </c>
      <c r="C8" s="128">
        <f>C9</f>
        <v>250</v>
      </c>
      <c r="D8" s="129"/>
    </row>
    <row r="9" spans="1:4" ht="21.75" customHeight="1">
      <c r="A9" s="121" t="s">
        <v>30</v>
      </c>
      <c r="B9" s="122" t="s">
        <v>258</v>
      </c>
      <c r="C9" s="123">
        <v>250</v>
      </c>
      <c r="D9" s="124"/>
    </row>
    <row r="10" spans="1:4" s="120" customFormat="1" ht="28.5">
      <c r="A10" s="126">
        <v>3</v>
      </c>
      <c r="B10" s="130" t="s">
        <v>259</v>
      </c>
      <c r="C10" s="128">
        <f>SUM(C11:C15)</f>
        <v>2000</v>
      </c>
      <c r="D10" s="129"/>
    </row>
    <row r="11" spans="1:4" ht="24.75" customHeight="1">
      <c r="A11" s="121" t="s">
        <v>30</v>
      </c>
      <c r="B11" s="384" t="s">
        <v>1000</v>
      </c>
      <c r="C11" s="123">
        <v>400</v>
      </c>
      <c r="D11" s="224"/>
    </row>
    <row r="12" spans="1:4" ht="24.75" customHeight="1">
      <c r="A12" s="121" t="s">
        <v>30</v>
      </c>
      <c r="B12" s="131" t="s">
        <v>260</v>
      </c>
      <c r="C12" s="123">
        <v>400</v>
      </c>
      <c r="D12" s="224"/>
    </row>
    <row r="13" spans="1:4" ht="24.75" customHeight="1">
      <c r="A13" s="121" t="s">
        <v>30</v>
      </c>
      <c r="B13" s="131" t="s">
        <v>261</v>
      </c>
      <c r="C13" s="123">
        <v>400</v>
      </c>
      <c r="D13" s="224"/>
    </row>
    <row r="14" spans="1:4" ht="24.75" customHeight="1">
      <c r="A14" s="121" t="s">
        <v>30</v>
      </c>
      <c r="B14" s="131" t="s">
        <v>262</v>
      </c>
      <c r="C14" s="123">
        <v>400</v>
      </c>
      <c r="D14" s="224"/>
    </row>
    <row r="15" spans="1:4" ht="24.75" customHeight="1">
      <c r="A15" s="121" t="s">
        <v>30</v>
      </c>
      <c r="B15" s="131" t="s">
        <v>263</v>
      </c>
      <c r="C15" s="123">
        <v>400</v>
      </c>
      <c r="D15" s="224"/>
    </row>
    <row r="16" spans="1:4" s="120" customFormat="1" ht="33.75" customHeight="1">
      <c r="A16" s="126">
        <v>4</v>
      </c>
      <c r="B16" s="130" t="s">
        <v>264</v>
      </c>
      <c r="C16" s="128">
        <f>SUM(C17:C17)</f>
        <v>500</v>
      </c>
      <c r="D16" s="129"/>
    </row>
    <row r="17" spans="1:4" ht="23.25" customHeight="1">
      <c r="A17" s="121" t="s">
        <v>30</v>
      </c>
      <c r="B17" s="131" t="s">
        <v>265</v>
      </c>
      <c r="C17" s="385">
        <v>500</v>
      </c>
      <c r="D17" s="224"/>
    </row>
    <row r="18" spans="1:4" ht="21" customHeight="1">
      <c r="A18" s="132"/>
      <c r="B18" s="132" t="s">
        <v>190</v>
      </c>
      <c r="C18" s="133">
        <f>C6+C8+C10+C16</f>
        <v>3500</v>
      </c>
      <c r="D18" s="134"/>
    </row>
    <row r="20" spans="1:4" ht="22.5" customHeight="1">
      <c r="C20" s="594" t="s">
        <v>447</v>
      </c>
      <c r="D20" s="594"/>
    </row>
  </sheetData>
  <autoFilter ref="A5:D18"/>
  <mergeCells count="4">
    <mergeCell ref="C20:D20"/>
    <mergeCell ref="A1:D1"/>
    <mergeCell ref="A2:D2"/>
    <mergeCell ref="A3:D3"/>
  </mergeCells>
  <pageMargins left="1.1000000000000001" right="0.45" top="0.56999999999999995" bottom="0.7"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8" sqref="D8"/>
    </sheetView>
  </sheetViews>
  <sheetFormatPr defaultRowHeight="15"/>
  <cols>
    <col min="1" max="1" width="9.28515625" style="135" customWidth="1"/>
    <col min="2" max="2" width="54.5703125" style="125" customWidth="1"/>
    <col min="3" max="3" width="22.7109375" style="33" customWidth="1"/>
    <col min="4" max="4" width="33.28515625" style="136" customWidth="1"/>
    <col min="5" max="16384" width="9.140625" style="125"/>
  </cols>
  <sheetData>
    <row r="1" spans="1:4" s="115" customFormat="1" ht="20.25" customHeight="1">
      <c r="A1" s="592" t="s">
        <v>494</v>
      </c>
      <c r="B1" s="592"/>
      <c r="C1" s="592"/>
      <c r="D1" s="592"/>
    </row>
    <row r="2" spans="1:4" s="115" customFormat="1" ht="34.5" customHeight="1">
      <c r="A2" s="592" t="s">
        <v>433</v>
      </c>
      <c r="B2" s="592"/>
      <c r="C2" s="592"/>
      <c r="D2" s="592"/>
    </row>
    <row r="3" spans="1:4" s="60" customFormat="1" ht="18.75" customHeight="1">
      <c r="A3" s="551" t="s">
        <v>435</v>
      </c>
      <c r="B3" s="551"/>
      <c r="C3" s="551"/>
      <c r="D3" s="551"/>
    </row>
    <row r="4" spans="1:4" s="115" customFormat="1" ht="20.25" customHeight="1">
      <c r="A4" s="22"/>
      <c r="B4" s="99"/>
      <c r="C4" s="24"/>
      <c r="D4" s="22"/>
    </row>
    <row r="5" spans="1:4" s="115" customFormat="1" ht="41.25" customHeight="1">
      <c r="A5" s="23" t="s">
        <v>1</v>
      </c>
      <c r="B5" s="100" t="s">
        <v>2</v>
      </c>
      <c r="C5" s="6" t="s">
        <v>3</v>
      </c>
      <c r="D5" s="23" t="s">
        <v>4</v>
      </c>
    </row>
    <row r="6" spans="1:4" ht="26.25" customHeight="1">
      <c r="A6" s="137" t="s">
        <v>30</v>
      </c>
      <c r="B6" s="139" t="s">
        <v>260</v>
      </c>
      <c r="C6" s="32">
        <v>500</v>
      </c>
      <c r="D6" s="226"/>
    </row>
    <row r="7" spans="1:4" ht="26.25" customHeight="1">
      <c r="A7" s="137" t="s">
        <v>30</v>
      </c>
      <c r="B7" s="139" t="s">
        <v>261</v>
      </c>
      <c r="C7" s="32">
        <v>500</v>
      </c>
      <c r="D7" s="224"/>
    </row>
    <row r="8" spans="1:4" ht="26.25" customHeight="1">
      <c r="A8" s="137" t="s">
        <v>30</v>
      </c>
      <c r="B8" s="138" t="s">
        <v>267</v>
      </c>
      <c r="C8" s="32">
        <v>500</v>
      </c>
      <c r="D8" s="224"/>
    </row>
    <row r="9" spans="1:4" ht="26.25" customHeight="1">
      <c r="A9" s="137" t="s">
        <v>30</v>
      </c>
      <c r="B9" s="138" t="s">
        <v>268</v>
      </c>
      <c r="C9" s="32">
        <v>500</v>
      </c>
      <c r="D9" s="224"/>
    </row>
    <row r="10" spans="1:4" ht="26.25" customHeight="1">
      <c r="A10" s="137" t="s">
        <v>30</v>
      </c>
      <c r="B10" s="138" t="s">
        <v>269</v>
      </c>
      <c r="C10" s="32">
        <v>500</v>
      </c>
      <c r="D10" s="225"/>
    </row>
    <row r="11" spans="1:4" ht="26.25" customHeight="1">
      <c r="A11" s="140"/>
      <c r="B11" s="140" t="s">
        <v>190</v>
      </c>
      <c r="C11" s="43">
        <f>SUM(C6:C10)</f>
        <v>2500</v>
      </c>
      <c r="D11" s="134"/>
    </row>
    <row r="13" spans="1:4" ht="24" customHeight="1">
      <c r="C13" s="594" t="s">
        <v>447</v>
      </c>
      <c r="D13" s="594"/>
    </row>
  </sheetData>
  <mergeCells count="4">
    <mergeCell ref="A1:D1"/>
    <mergeCell ref="A2:D2"/>
    <mergeCell ref="A3:D3"/>
    <mergeCell ref="C13:D13"/>
  </mergeCells>
  <pageMargins left="1" right="0.70866141732283472" top="0.59"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7"/>
  <sheetViews>
    <sheetView zoomScale="90" zoomScaleNormal="90" workbookViewId="0">
      <pane xSplit="2" ySplit="5" topLeftCell="C57" activePane="bottomRight" state="frozen"/>
      <selection activeCell="B36" sqref="B36"/>
      <selection pane="topRight" activeCell="B36" sqref="B36"/>
      <selection pane="bottomLeft" activeCell="B36" sqref="B36"/>
      <selection pane="bottomRight" activeCell="F10" sqref="F10"/>
    </sheetView>
  </sheetViews>
  <sheetFormatPr defaultRowHeight="16.5"/>
  <cols>
    <col min="1" max="1" width="10.5703125" style="20" customWidth="1"/>
    <col min="2" max="2" width="51.28515625" style="19" customWidth="1"/>
    <col min="3" max="3" width="20.5703125" style="19" customWidth="1"/>
    <col min="4" max="4" width="44.7109375" style="99" customWidth="1"/>
    <col min="5" max="16384" width="9.140625" style="19"/>
  </cols>
  <sheetData>
    <row r="1" spans="1:4" s="24" customFormat="1" ht="17.25" customHeight="1">
      <c r="A1" s="592" t="s">
        <v>495</v>
      </c>
      <c r="B1" s="592"/>
      <c r="C1" s="592"/>
      <c r="D1" s="592"/>
    </row>
    <row r="2" spans="1:4" s="24" customFormat="1" ht="30" customHeight="1">
      <c r="A2" s="592" t="s">
        <v>270</v>
      </c>
      <c r="B2" s="592"/>
      <c r="C2" s="592"/>
      <c r="D2" s="592"/>
    </row>
    <row r="3" spans="1:4" s="60" customFormat="1" ht="18.75" customHeight="1">
      <c r="A3" s="551" t="s">
        <v>435</v>
      </c>
      <c r="B3" s="551"/>
      <c r="C3" s="551"/>
      <c r="D3" s="551"/>
    </row>
    <row r="4" spans="1:4" s="24" customFormat="1" ht="18" customHeight="1">
      <c r="A4" s="22"/>
      <c r="B4" s="99"/>
      <c r="D4" s="22"/>
    </row>
    <row r="5" spans="1:4" s="22" customFormat="1" ht="37.5" customHeight="1">
      <c r="A5" s="203" t="s">
        <v>1</v>
      </c>
      <c r="B5" s="204" t="s">
        <v>2</v>
      </c>
      <c r="C5" s="6" t="s">
        <v>3</v>
      </c>
      <c r="D5" s="203" t="s">
        <v>4</v>
      </c>
    </row>
    <row r="6" spans="1:4" s="144" customFormat="1" ht="49.5">
      <c r="A6" s="141" t="s">
        <v>7</v>
      </c>
      <c r="B6" s="142" t="s">
        <v>271</v>
      </c>
      <c r="C6" s="142">
        <f>+C7+C13+C17+C21+C23+C28+C34+C38+C42+C48+C54+C58</f>
        <v>3000</v>
      </c>
      <c r="D6" s="143"/>
    </row>
    <row r="7" spans="1:4" s="144" customFormat="1" ht="24.75" customHeight="1">
      <c r="A7" s="145">
        <v>1</v>
      </c>
      <c r="B7" s="146" t="s">
        <v>192</v>
      </c>
      <c r="C7" s="146">
        <f>SUM(C8:C12)</f>
        <v>350</v>
      </c>
      <c r="D7" s="147"/>
    </row>
    <row r="8" spans="1:4" ht="33">
      <c r="A8" s="148" t="s">
        <v>30</v>
      </c>
      <c r="B8" s="149" t="s">
        <v>272</v>
      </c>
      <c r="C8" s="149">
        <v>70</v>
      </c>
      <c r="D8" s="147" t="s">
        <v>273</v>
      </c>
    </row>
    <row r="9" spans="1:4" ht="24.75" customHeight="1">
      <c r="A9" s="148" t="s">
        <v>30</v>
      </c>
      <c r="B9" s="149" t="s">
        <v>274</v>
      </c>
      <c r="C9" s="149">
        <v>70</v>
      </c>
      <c r="D9" s="147" t="s">
        <v>275</v>
      </c>
    </row>
    <row r="10" spans="1:4" ht="24.75" customHeight="1">
      <c r="A10" s="148" t="s">
        <v>30</v>
      </c>
      <c r="B10" s="149" t="s">
        <v>276</v>
      </c>
      <c r="C10" s="149">
        <v>70</v>
      </c>
      <c r="D10" s="147" t="s">
        <v>277</v>
      </c>
    </row>
    <row r="11" spans="1:4" ht="24.75" customHeight="1">
      <c r="A11" s="148" t="s">
        <v>30</v>
      </c>
      <c r="B11" s="149" t="s">
        <v>278</v>
      </c>
      <c r="C11" s="149">
        <v>70</v>
      </c>
      <c r="D11" s="147" t="s">
        <v>277</v>
      </c>
    </row>
    <row r="12" spans="1:4" ht="24.75" customHeight="1">
      <c r="A12" s="148" t="s">
        <v>30</v>
      </c>
      <c r="B12" s="149" t="s">
        <v>279</v>
      </c>
      <c r="C12" s="149">
        <v>70</v>
      </c>
      <c r="D12" s="147" t="s">
        <v>277</v>
      </c>
    </row>
    <row r="13" spans="1:4" s="144" customFormat="1" ht="24.75" customHeight="1">
      <c r="A13" s="145">
        <v>2</v>
      </c>
      <c r="B13" s="146" t="s">
        <v>280</v>
      </c>
      <c r="C13" s="146">
        <f>SUM(C14:C16)</f>
        <v>210</v>
      </c>
      <c r="D13" s="147"/>
    </row>
    <row r="14" spans="1:4" ht="24.75" customHeight="1">
      <c r="A14" s="148" t="s">
        <v>30</v>
      </c>
      <c r="B14" s="149" t="s">
        <v>281</v>
      </c>
      <c r="C14" s="149">
        <v>70</v>
      </c>
      <c r="D14" s="147" t="s">
        <v>282</v>
      </c>
    </row>
    <row r="15" spans="1:4" ht="24.75" customHeight="1">
      <c r="A15" s="148" t="s">
        <v>30</v>
      </c>
      <c r="B15" s="149" t="s">
        <v>283</v>
      </c>
      <c r="C15" s="149">
        <v>70</v>
      </c>
      <c r="D15" s="147" t="s">
        <v>284</v>
      </c>
    </row>
    <row r="16" spans="1:4" ht="24.75" customHeight="1">
      <c r="A16" s="148" t="s">
        <v>30</v>
      </c>
      <c r="B16" s="149" t="s">
        <v>285</v>
      </c>
      <c r="C16" s="149">
        <v>70</v>
      </c>
      <c r="D16" s="147" t="s">
        <v>277</v>
      </c>
    </row>
    <row r="17" spans="1:4" s="144" customFormat="1" ht="24.75" customHeight="1">
      <c r="A17" s="145">
        <v>3</v>
      </c>
      <c r="B17" s="146" t="s">
        <v>286</v>
      </c>
      <c r="C17" s="146">
        <f>SUM(C18:C20)</f>
        <v>210</v>
      </c>
      <c r="D17" s="147"/>
    </row>
    <row r="18" spans="1:4" ht="24.75" customHeight="1">
      <c r="A18" s="148" t="s">
        <v>30</v>
      </c>
      <c r="B18" s="149" t="s">
        <v>287</v>
      </c>
      <c r="C18" s="149">
        <v>70</v>
      </c>
      <c r="D18" s="147" t="s">
        <v>288</v>
      </c>
    </row>
    <row r="19" spans="1:4" ht="24.75" customHeight="1">
      <c r="A19" s="148" t="s">
        <v>30</v>
      </c>
      <c r="B19" s="149" t="s">
        <v>289</v>
      </c>
      <c r="C19" s="149">
        <v>70</v>
      </c>
      <c r="D19" s="147" t="s">
        <v>290</v>
      </c>
    </row>
    <row r="20" spans="1:4" ht="24.75" customHeight="1">
      <c r="A20" s="148" t="s">
        <v>30</v>
      </c>
      <c r="B20" s="149" t="s">
        <v>291</v>
      </c>
      <c r="C20" s="149">
        <v>70</v>
      </c>
      <c r="D20" s="147" t="s">
        <v>290</v>
      </c>
    </row>
    <row r="21" spans="1:4" s="144" customFormat="1" ht="24.75" customHeight="1">
      <c r="A21" s="145">
        <v>4</v>
      </c>
      <c r="B21" s="146" t="s">
        <v>140</v>
      </c>
      <c r="C21" s="146">
        <f>C22</f>
        <v>70</v>
      </c>
      <c r="D21" s="147"/>
    </row>
    <row r="22" spans="1:4" ht="24.75" customHeight="1">
      <c r="A22" s="148" t="s">
        <v>30</v>
      </c>
      <c r="B22" s="149" t="s">
        <v>292</v>
      </c>
      <c r="C22" s="149">
        <v>70</v>
      </c>
      <c r="D22" s="147" t="s">
        <v>284</v>
      </c>
    </row>
    <row r="23" spans="1:4" s="144" customFormat="1" ht="24.75" customHeight="1">
      <c r="A23" s="145">
        <v>5</v>
      </c>
      <c r="B23" s="146" t="s">
        <v>143</v>
      </c>
      <c r="C23" s="146">
        <f>SUM(C24:C27)</f>
        <v>280</v>
      </c>
      <c r="D23" s="147"/>
    </row>
    <row r="24" spans="1:4" s="144" customFormat="1" ht="24.75" customHeight="1">
      <c r="A24" s="148" t="s">
        <v>30</v>
      </c>
      <c r="B24" s="149" t="s">
        <v>293</v>
      </c>
      <c r="C24" s="149">
        <v>70</v>
      </c>
      <c r="D24" s="147" t="s">
        <v>277</v>
      </c>
    </row>
    <row r="25" spans="1:4" s="144" customFormat="1" ht="24.75" customHeight="1">
      <c r="A25" s="148" t="s">
        <v>30</v>
      </c>
      <c r="B25" s="149" t="s">
        <v>294</v>
      </c>
      <c r="C25" s="149">
        <v>70</v>
      </c>
      <c r="D25" s="147" t="s">
        <v>277</v>
      </c>
    </row>
    <row r="26" spans="1:4" s="144" customFormat="1" ht="24.75" customHeight="1">
      <c r="A26" s="148" t="s">
        <v>30</v>
      </c>
      <c r="B26" s="149" t="s">
        <v>295</v>
      </c>
      <c r="C26" s="149">
        <v>70</v>
      </c>
      <c r="D26" s="147" t="s">
        <v>296</v>
      </c>
    </row>
    <row r="27" spans="1:4" s="144" customFormat="1" ht="24.75" customHeight="1">
      <c r="A27" s="148" t="s">
        <v>30</v>
      </c>
      <c r="B27" s="149" t="s">
        <v>297</v>
      </c>
      <c r="C27" s="149">
        <v>70</v>
      </c>
      <c r="D27" s="147" t="s">
        <v>296</v>
      </c>
    </row>
    <row r="28" spans="1:4" s="144" customFormat="1" ht="24.75" customHeight="1">
      <c r="A28" s="145">
        <v>6</v>
      </c>
      <c r="B28" s="146" t="s">
        <v>204</v>
      </c>
      <c r="C28" s="146">
        <f>SUM(C29:C33)</f>
        <v>350</v>
      </c>
      <c r="D28" s="147"/>
    </row>
    <row r="29" spans="1:4" s="20" customFormat="1" ht="24.75" customHeight="1">
      <c r="A29" s="148" t="s">
        <v>30</v>
      </c>
      <c r="B29" s="149" t="s">
        <v>298</v>
      </c>
      <c r="C29" s="149">
        <v>70</v>
      </c>
      <c r="D29" s="147" t="s">
        <v>277</v>
      </c>
    </row>
    <row r="30" spans="1:4" s="20" customFormat="1" ht="24.75" customHeight="1">
      <c r="A30" s="148" t="s">
        <v>30</v>
      </c>
      <c r="B30" s="149" t="s">
        <v>299</v>
      </c>
      <c r="C30" s="149">
        <v>70</v>
      </c>
      <c r="D30" s="147" t="s">
        <v>300</v>
      </c>
    </row>
    <row r="31" spans="1:4" s="20" customFormat="1" ht="33">
      <c r="A31" s="148" t="s">
        <v>30</v>
      </c>
      <c r="B31" s="149" t="s">
        <v>301</v>
      </c>
      <c r="C31" s="149">
        <v>70</v>
      </c>
      <c r="D31" s="147" t="s">
        <v>302</v>
      </c>
    </row>
    <row r="32" spans="1:4" s="20" customFormat="1" ht="24.75" customHeight="1">
      <c r="A32" s="148" t="s">
        <v>30</v>
      </c>
      <c r="B32" s="149" t="s">
        <v>303</v>
      </c>
      <c r="C32" s="149">
        <v>70</v>
      </c>
      <c r="D32" s="147" t="s">
        <v>304</v>
      </c>
    </row>
    <row r="33" spans="1:4" s="20" customFormat="1" ht="24.75" customHeight="1">
      <c r="A33" s="148" t="s">
        <v>30</v>
      </c>
      <c r="B33" s="149" t="s">
        <v>305</v>
      </c>
      <c r="C33" s="149">
        <v>70</v>
      </c>
      <c r="D33" s="147" t="s">
        <v>304</v>
      </c>
    </row>
    <row r="34" spans="1:4" s="200" customFormat="1" ht="24.75" customHeight="1">
      <c r="A34" s="145">
        <v>7</v>
      </c>
      <c r="B34" s="146" t="s">
        <v>88</v>
      </c>
      <c r="C34" s="146">
        <f>SUM(C35:C37)</f>
        <v>210</v>
      </c>
      <c r="D34" s="147"/>
    </row>
    <row r="35" spans="1:4" s="20" customFormat="1" ht="33">
      <c r="A35" s="148" t="s">
        <v>30</v>
      </c>
      <c r="B35" s="149" t="s">
        <v>306</v>
      </c>
      <c r="C35" s="149">
        <v>70</v>
      </c>
      <c r="D35" s="147" t="s">
        <v>307</v>
      </c>
    </row>
    <row r="36" spans="1:4" s="20" customFormat="1" ht="33">
      <c r="A36" s="148" t="s">
        <v>30</v>
      </c>
      <c r="B36" s="149" t="s">
        <v>308</v>
      </c>
      <c r="C36" s="149">
        <v>70</v>
      </c>
      <c r="D36" s="147" t="s">
        <v>307</v>
      </c>
    </row>
    <row r="37" spans="1:4" s="20" customFormat="1" ht="24.75" customHeight="1">
      <c r="A37" s="148" t="s">
        <v>30</v>
      </c>
      <c r="B37" s="149" t="s">
        <v>309</v>
      </c>
      <c r="C37" s="149">
        <v>70</v>
      </c>
      <c r="D37" s="147" t="s">
        <v>277</v>
      </c>
    </row>
    <row r="38" spans="1:4" s="200" customFormat="1" ht="24.75" customHeight="1">
      <c r="A38" s="145">
        <v>8</v>
      </c>
      <c r="B38" s="146" t="s">
        <v>92</v>
      </c>
      <c r="C38" s="146">
        <f>SUM(C39:C41)</f>
        <v>200</v>
      </c>
      <c r="D38" s="147"/>
    </row>
    <row r="39" spans="1:4" s="20" customFormat="1" ht="24.75" customHeight="1">
      <c r="A39" s="148" t="s">
        <v>30</v>
      </c>
      <c r="B39" s="149" t="s">
        <v>310</v>
      </c>
      <c r="C39" s="149">
        <v>70</v>
      </c>
      <c r="D39" s="147" t="s">
        <v>311</v>
      </c>
    </row>
    <row r="40" spans="1:4" s="20" customFormat="1" ht="24.75" customHeight="1">
      <c r="A40" s="148" t="s">
        <v>30</v>
      </c>
      <c r="B40" s="149" t="s">
        <v>312</v>
      </c>
      <c r="C40" s="149">
        <v>70</v>
      </c>
      <c r="D40" s="147" t="s">
        <v>311</v>
      </c>
    </row>
    <row r="41" spans="1:4" s="20" customFormat="1" ht="24.75" customHeight="1">
      <c r="A41" s="148" t="s">
        <v>30</v>
      </c>
      <c r="B41" s="149" t="s">
        <v>313</v>
      </c>
      <c r="C41" s="149">
        <v>60</v>
      </c>
      <c r="D41" s="147" t="s">
        <v>311</v>
      </c>
    </row>
    <row r="42" spans="1:4" s="200" customFormat="1" ht="24.75" customHeight="1">
      <c r="A42" s="145">
        <v>9</v>
      </c>
      <c r="B42" s="146" t="s">
        <v>99</v>
      </c>
      <c r="C42" s="146">
        <f>SUM(C43:C47)</f>
        <v>350</v>
      </c>
      <c r="D42" s="147"/>
    </row>
    <row r="43" spans="1:4" s="20" customFormat="1" ht="24.75" customHeight="1">
      <c r="A43" s="148" t="s">
        <v>30</v>
      </c>
      <c r="B43" s="149" t="s">
        <v>314</v>
      </c>
      <c r="C43" s="149">
        <v>70</v>
      </c>
      <c r="D43" s="147" t="s">
        <v>315</v>
      </c>
    </row>
    <row r="44" spans="1:4" s="20" customFormat="1" ht="30.75" customHeight="1">
      <c r="A44" s="148" t="s">
        <v>30</v>
      </c>
      <c r="B44" s="149" t="s">
        <v>316</v>
      </c>
      <c r="C44" s="149">
        <v>70</v>
      </c>
      <c r="D44" s="147" t="s">
        <v>317</v>
      </c>
    </row>
    <row r="45" spans="1:4" s="20" customFormat="1" ht="24.75" customHeight="1">
      <c r="A45" s="148" t="s">
        <v>30</v>
      </c>
      <c r="B45" s="149" t="s">
        <v>318</v>
      </c>
      <c r="C45" s="149">
        <v>70</v>
      </c>
      <c r="D45" s="147" t="s">
        <v>319</v>
      </c>
    </row>
    <row r="46" spans="1:4" s="20" customFormat="1" ht="24.75" customHeight="1">
      <c r="A46" s="148" t="s">
        <v>30</v>
      </c>
      <c r="B46" s="149" t="s">
        <v>320</v>
      </c>
      <c r="C46" s="149">
        <v>70</v>
      </c>
      <c r="D46" s="147" t="s">
        <v>319</v>
      </c>
    </row>
    <row r="47" spans="1:4" s="20" customFormat="1" ht="24.75" customHeight="1">
      <c r="A47" s="148" t="s">
        <v>30</v>
      </c>
      <c r="B47" s="149" t="s">
        <v>321</v>
      </c>
      <c r="C47" s="149">
        <v>70</v>
      </c>
      <c r="D47" s="147" t="s">
        <v>319</v>
      </c>
    </row>
    <row r="48" spans="1:4" s="200" customFormat="1" ht="24.75" customHeight="1">
      <c r="A48" s="145">
        <v>10</v>
      </c>
      <c r="B48" s="146" t="s">
        <v>105</v>
      </c>
      <c r="C48" s="146">
        <f>SUM(C49:C53)</f>
        <v>350</v>
      </c>
      <c r="D48" s="147"/>
    </row>
    <row r="49" spans="1:4" s="20" customFormat="1" ht="24.75" customHeight="1">
      <c r="A49" s="148" t="s">
        <v>30</v>
      </c>
      <c r="B49" s="149" t="s">
        <v>322</v>
      </c>
      <c r="C49" s="149">
        <v>70</v>
      </c>
      <c r="D49" s="147" t="s">
        <v>323</v>
      </c>
    </row>
    <row r="50" spans="1:4" s="20" customFormat="1" ht="24.75" customHeight="1">
      <c r="A50" s="148" t="s">
        <v>30</v>
      </c>
      <c r="B50" s="149" t="s">
        <v>324</v>
      </c>
      <c r="C50" s="149">
        <v>70</v>
      </c>
      <c r="D50" s="147" t="s">
        <v>325</v>
      </c>
    </row>
    <row r="51" spans="1:4" s="20" customFormat="1" ht="24.75" customHeight="1">
      <c r="A51" s="148" t="s">
        <v>30</v>
      </c>
      <c r="B51" s="149" t="s">
        <v>326</v>
      </c>
      <c r="C51" s="149">
        <v>70</v>
      </c>
      <c r="D51" s="147" t="s">
        <v>327</v>
      </c>
    </row>
    <row r="52" spans="1:4" s="20" customFormat="1" ht="24.75" customHeight="1">
      <c r="A52" s="148" t="s">
        <v>30</v>
      </c>
      <c r="B52" s="149" t="s">
        <v>328</v>
      </c>
      <c r="C52" s="149">
        <v>70</v>
      </c>
      <c r="D52" s="147" t="s">
        <v>329</v>
      </c>
    </row>
    <row r="53" spans="1:4" s="20" customFormat="1" ht="24.75" customHeight="1">
      <c r="A53" s="148" t="s">
        <v>30</v>
      </c>
      <c r="B53" s="149" t="s">
        <v>330</v>
      </c>
      <c r="C53" s="149">
        <v>70</v>
      </c>
      <c r="D53" s="147" t="s">
        <v>277</v>
      </c>
    </row>
    <row r="54" spans="1:4" s="200" customFormat="1" ht="24.75" customHeight="1">
      <c r="A54" s="145">
        <v>11</v>
      </c>
      <c r="B54" s="146" t="s">
        <v>112</v>
      </c>
      <c r="C54" s="146">
        <f>SUM(C55:C57)</f>
        <v>210</v>
      </c>
      <c r="D54" s="147"/>
    </row>
    <row r="55" spans="1:4" s="20" customFormat="1" ht="24.75" customHeight="1">
      <c r="A55" s="148" t="s">
        <v>30</v>
      </c>
      <c r="B55" s="149" t="s">
        <v>331</v>
      </c>
      <c r="C55" s="149">
        <v>70</v>
      </c>
      <c r="D55" s="147" t="s">
        <v>277</v>
      </c>
    </row>
    <row r="56" spans="1:4" s="20" customFormat="1" ht="33">
      <c r="A56" s="148" t="s">
        <v>30</v>
      </c>
      <c r="B56" s="149" t="s">
        <v>332</v>
      </c>
      <c r="C56" s="149">
        <v>70</v>
      </c>
      <c r="D56" s="147" t="s">
        <v>307</v>
      </c>
    </row>
    <row r="57" spans="1:4" s="20" customFormat="1" ht="24.75" customHeight="1">
      <c r="A57" s="148" t="s">
        <v>30</v>
      </c>
      <c r="B57" s="149" t="s">
        <v>333</v>
      </c>
      <c r="C57" s="149">
        <v>70</v>
      </c>
      <c r="D57" s="147" t="s">
        <v>277</v>
      </c>
    </row>
    <row r="58" spans="1:4" s="144" customFormat="1" ht="24.75" customHeight="1">
      <c r="A58" s="145">
        <v>12</v>
      </c>
      <c r="B58" s="146" t="s">
        <v>116</v>
      </c>
      <c r="C58" s="146">
        <f>SUM(C59:C61)</f>
        <v>210</v>
      </c>
      <c r="D58" s="147"/>
    </row>
    <row r="59" spans="1:4" ht="24.75" customHeight="1">
      <c r="A59" s="148" t="s">
        <v>30</v>
      </c>
      <c r="B59" s="149" t="s">
        <v>334</v>
      </c>
      <c r="C59" s="149">
        <v>70</v>
      </c>
      <c r="D59" s="147" t="s">
        <v>277</v>
      </c>
    </row>
    <row r="60" spans="1:4" ht="24.75" customHeight="1">
      <c r="A60" s="148" t="s">
        <v>30</v>
      </c>
      <c r="B60" s="149" t="s">
        <v>335</v>
      </c>
      <c r="C60" s="149">
        <v>70</v>
      </c>
      <c r="D60" s="147" t="s">
        <v>336</v>
      </c>
    </row>
    <row r="61" spans="1:4" ht="24.75" customHeight="1">
      <c r="A61" s="148" t="s">
        <v>30</v>
      </c>
      <c r="B61" s="151" t="s">
        <v>337</v>
      </c>
      <c r="C61" s="149">
        <v>70</v>
      </c>
      <c r="D61" s="152" t="s">
        <v>277</v>
      </c>
    </row>
    <row r="62" spans="1:4" s="200" customFormat="1" ht="24.75" customHeight="1">
      <c r="A62" s="145" t="s">
        <v>17</v>
      </c>
      <c r="B62" s="146" t="s">
        <v>338</v>
      </c>
      <c r="C62" s="146">
        <f>C63</f>
        <v>50</v>
      </c>
      <c r="D62" s="147"/>
    </row>
    <row r="63" spans="1:4" s="20" customFormat="1" ht="24.75" customHeight="1">
      <c r="A63" s="153">
        <v>1</v>
      </c>
      <c r="B63" s="154" t="s">
        <v>339</v>
      </c>
      <c r="C63" s="149">
        <v>50</v>
      </c>
      <c r="D63" s="155"/>
    </row>
    <row r="64" spans="1:4" s="144" customFormat="1" ht="24.75" customHeight="1">
      <c r="A64" s="204"/>
      <c r="B64" s="204" t="s">
        <v>190</v>
      </c>
      <c r="C64" s="156">
        <f>+C6+C62</f>
        <v>3050</v>
      </c>
      <c r="D64" s="157"/>
    </row>
    <row r="65" spans="1:5" s="20" customFormat="1" ht="13.5" customHeight="1">
      <c r="A65" s="22"/>
      <c r="B65" s="24"/>
      <c r="C65" s="24"/>
      <c r="D65" s="21"/>
    </row>
    <row r="66" spans="1:5" s="20" customFormat="1" ht="23.25" customHeight="1">
      <c r="A66" s="22"/>
      <c r="B66" s="19"/>
      <c r="C66" s="24"/>
      <c r="D66" s="250" t="s">
        <v>447</v>
      </c>
      <c r="E66" s="200"/>
    </row>
    <row r="67" spans="1:5" s="20" customFormat="1" ht="23.25" customHeight="1">
      <c r="A67" s="22"/>
      <c r="B67" s="24"/>
      <c r="C67" s="24"/>
      <c r="D67" s="21"/>
    </row>
    <row r="68" spans="1:5" s="20" customFormat="1" ht="23.25" customHeight="1">
      <c r="A68" s="22"/>
      <c r="B68" s="24"/>
      <c r="C68" s="24"/>
      <c r="D68" s="21"/>
    </row>
    <row r="69" spans="1:5" s="20" customFormat="1" ht="23.25" customHeight="1">
      <c r="B69" s="19"/>
      <c r="C69" s="19"/>
      <c r="D69" s="99"/>
    </row>
    <row r="70" spans="1:5" s="20" customFormat="1" ht="23.25" customHeight="1">
      <c r="B70" s="19"/>
      <c r="C70" s="19"/>
      <c r="D70" s="99"/>
    </row>
    <row r="71" spans="1:5" s="20" customFormat="1" ht="23.25" customHeight="1">
      <c r="B71" s="19"/>
      <c r="C71" s="19"/>
      <c r="D71" s="99"/>
    </row>
    <row r="72" spans="1:5" s="20" customFormat="1" ht="23.25" customHeight="1">
      <c r="B72" s="19"/>
      <c r="C72" s="19"/>
      <c r="D72" s="99"/>
    </row>
    <row r="73" spans="1:5" s="20" customFormat="1" ht="23.25" customHeight="1">
      <c r="B73" s="19"/>
      <c r="C73" s="19"/>
      <c r="D73" s="99"/>
    </row>
    <row r="74" spans="1:5" s="20" customFormat="1" ht="23.25" customHeight="1">
      <c r="B74" s="19"/>
      <c r="C74" s="19"/>
      <c r="D74" s="99"/>
    </row>
    <row r="75" spans="1:5" s="20" customFormat="1" ht="23.25" customHeight="1">
      <c r="B75" s="19"/>
      <c r="C75" s="19"/>
      <c r="D75" s="99"/>
    </row>
    <row r="76" spans="1:5" s="20" customFormat="1" ht="23.25" customHeight="1">
      <c r="B76" s="19"/>
      <c r="C76" s="19"/>
      <c r="D76" s="99"/>
    </row>
    <row r="77" spans="1:5" s="20" customFormat="1" ht="23.25" customHeight="1">
      <c r="B77" s="19"/>
      <c r="C77" s="19"/>
      <c r="D77" s="99"/>
    </row>
    <row r="78" spans="1:5" s="20" customFormat="1" ht="23.25" customHeight="1">
      <c r="B78" s="19"/>
      <c r="C78" s="19"/>
      <c r="D78" s="99"/>
    </row>
    <row r="79" spans="1:5" s="20" customFormat="1" ht="23.25" customHeight="1">
      <c r="B79" s="19"/>
      <c r="C79" s="19"/>
      <c r="D79" s="99"/>
    </row>
    <row r="80" spans="1:5" s="20" customFormat="1" ht="23.25" customHeight="1">
      <c r="B80" s="19"/>
      <c r="C80" s="19"/>
      <c r="D80" s="99"/>
    </row>
    <row r="81" spans="2:4" s="20" customFormat="1" ht="23.25" customHeight="1">
      <c r="B81" s="19"/>
      <c r="C81" s="19"/>
      <c r="D81" s="99"/>
    </row>
    <row r="82" spans="2:4" s="20" customFormat="1" ht="23.25" customHeight="1">
      <c r="B82" s="19"/>
      <c r="C82" s="19"/>
      <c r="D82" s="99"/>
    </row>
    <row r="83" spans="2:4" s="20" customFormat="1" ht="23.25" customHeight="1">
      <c r="B83" s="19"/>
      <c r="C83" s="19"/>
      <c r="D83" s="99"/>
    </row>
    <row r="84" spans="2:4" s="20" customFormat="1" ht="23.25" customHeight="1">
      <c r="B84" s="19"/>
      <c r="C84" s="19"/>
      <c r="D84" s="99"/>
    </row>
    <row r="85" spans="2:4" s="20" customFormat="1" ht="23.25" customHeight="1">
      <c r="B85" s="19"/>
      <c r="C85" s="19"/>
      <c r="D85" s="99"/>
    </row>
    <row r="86" spans="2:4" s="20" customFormat="1" ht="23.25" customHeight="1">
      <c r="B86" s="19"/>
      <c r="C86" s="19"/>
      <c r="D86" s="99"/>
    </row>
    <row r="87" spans="2:4" s="20" customFormat="1" ht="23.25" customHeight="1">
      <c r="B87" s="19"/>
      <c r="C87" s="19"/>
      <c r="D87" s="99"/>
    </row>
    <row r="88" spans="2:4" s="20" customFormat="1" ht="23.25" customHeight="1">
      <c r="B88" s="19"/>
      <c r="C88" s="19"/>
      <c r="D88" s="99"/>
    </row>
    <row r="89" spans="2:4" s="20" customFormat="1" ht="23.25" customHeight="1">
      <c r="B89" s="19"/>
      <c r="C89" s="19"/>
      <c r="D89" s="99"/>
    </row>
    <row r="90" spans="2:4" s="20" customFormat="1" ht="23.25" customHeight="1">
      <c r="B90" s="19"/>
      <c r="C90" s="19"/>
      <c r="D90" s="99"/>
    </row>
    <row r="91" spans="2:4" s="20" customFormat="1" ht="23.25" customHeight="1">
      <c r="B91" s="19"/>
      <c r="C91" s="19"/>
      <c r="D91" s="99"/>
    </row>
    <row r="92" spans="2:4" s="20" customFormat="1" ht="23.25" customHeight="1">
      <c r="B92" s="19"/>
      <c r="C92" s="19"/>
      <c r="D92" s="99"/>
    </row>
    <row r="93" spans="2:4" s="20" customFormat="1" ht="23.25" customHeight="1">
      <c r="B93" s="19"/>
      <c r="C93" s="19"/>
      <c r="D93" s="99"/>
    </row>
    <row r="94" spans="2:4" s="20" customFormat="1" ht="23.25" customHeight="1">
      <c r="B94" s="19"/>
      <c r="C94" s="19"/>
      <c r="D94" s="99"/>
    </row>
    <row r="95" spans="2:4" s="20" customFormat="1" ht="23.25" customHeight="1">
      <c r="B95" s="19"/>
      <c r="C95" s="19"/>
      <c r="D95" s="99"/>
    </row>
    <row r="96" spans="2:4" s="20" customFormat="1" ht="23.25" customHeight="1">
      <c r="B96" s="19"/>
      <c r="C96" s="19"/>
      <c r="D96" s="99"/>
    </row>
    <row r="97" spans="2:4" s="20" customFormat="1" ht="23.25" customHeight="1">
      <c r="B97" s="19"/>
      <c r="C97" s="19"/>
      <c r="D97" s="99"/>
    </row>
    <row r="98" spans="2:4" s="20" customFormat="1" ht="23.25" customHeight="1">
      <c r="B98" s="19"/>
      <c r="C98" s="19"/>
      <c r="D98" s="99"/>
    </row>
    <row r="99" spans="2:4" s="20" customFormat="1" ht="23.25" customHeight="1">
      <c r="B99" s="19"/>
      <c r="C99" s="19"/>
      <c r="D99" s="99"/>
    </row>
    <row r="100" spans="2:4" s="20" customFormat="1" ht="23.25" customHeight="1">
      <c r="B100" s="19"/>
      <c r="C100" s="19"/>
      <c r="D100" s="99"/>
    </row>
    <row r="101" spans="2:4" s="20" customFormat="1" ht="23.25" customHeight="1">
      <c r="B101" s="19"/>
      <c r="C101" s="19"/>
      <c r="D101" s="99"/>
    </row>
    <row r="102" spans="2:4" s="20" customFormat="1" ht="23.25" customHeight="1">
      <c r="B102" s="19"/>
      <c r="C102" s="19"/>
      <c r="D102" s="99"/>
    </row>
    <row r="103" spans="2:4" s="20" customFormat="1" ht="23.25" customHeight="1">
      <c r="B103" s="19"/>
      <c r="C103" s="19"/>
      <c r="D103" s="99"/>
    </row>
    <row r="104" spans="2:4" s="20" customFormat="1" ht="23.25" customHeight="1">
      <c r="B104" s="19"/>
      <c r="C104" s="19"/>
      <c r="D104" s="99"/>
    </row>
    <row r="105" spans="2:4" s="20" customFormat="1" ht="23.25" customHeight="1">
      <c r="B105" s="19"/>
      <c r="C105" s="19"/>
      <c r="D105" s="99"/>
    </row>
    <row r="106" spans="2:4" s="20" customFormat="1" ht="23.25" customHeight="1">
      <c r="B106" s="19"/>
      <c r="C106" s="19"/>
      <c r="D106" s="99"/>
    </row>
    <row r="107" spans="2:4" s="20" customFormat="1" ht="23.25" customHeight="1">
      <c r="B107" s="19"/>
      <c r="C107" s="19"/>
      <c r="D107" s="99"/>
    </row>
    <row r="108" spans="2:4" s="20" customFormat="1" ht="23.25" customHeight="1">
      <c r="B108" s="19"/>
      <c r="C108" s="19"/>
      <c r="D108" s="99"/>
    </row>
    <row r="109" spans="2:4" s="20" customFormat="1" ht="23.25" customHeight="1">
      <c r="B109" s="19"/>
      <c r="C109" s="19"/>
      <c r="D109" s="99"/>
    </row>
    <row r="110" spans="2:4" s="20" customFormat="1" ht="23.25" customHeight="1">
      <c r="B110" s="19"/>
      <c r="C110" s="19"/>
      <c r="D110" s="99"/>
    </row>
    <row r="111" spans="2:4" s="20" customFormat="1" ht="23.25" customHeight="1">
      <c r="B111" s="19"/>
      <c r="C111" s="19"/>
      <c r="D111" s="99"/>
    </row>
    <row r="112" spans="2:4" s="20" customFormat="1" ht="23.25" customHeight="1">
      <c r="B112" s="19"/>
      <c r="C112" s="19"/>
      <c r="D112" s="99"/>
    </row>
    <row r="113" spans="2:4" s="20" customFormat="1" ht="23.25" customHeight="1">
      <c r="B113" s="19"/>
      <c r="C113" s="19"/>
      <c r="D113" s="99"/>
    </row>
    <row r="114" spans="2:4" s="20" customFormat="1" ht="23.25" customHeight="1">
      <c r="B114" s="19"/>
      <c r="C114" s="19"/>
      <c r="D114" s="99"/>
    </row>
    <row r="115" spans="2:4" s="20" customFormat="1" ht="23.25" customHeight="1">
      <c r="B115" s="19"/>
      <c r="C115" s="19"/>
      <c r="D115" s="99"/>
    </row>
    <row r="116" spans="2:4" s="20" customFormat="1" ht="23.25" customHeight="1">
      <c r="B116" s="19"/>
      <c r="C116" s="19"/>
      <c r="D116" s="99"/>
    </row>
    <row r="117" spans="2:4" s="20" customFormat="1" ht="23.25" customHeight="1">
      <c r="B117" s="19"/>
      <c r="C117" s="19"/>
      <c r="D117" s="99"/>
    </row>
    <row r="118" spans="2:4" s="20" customFormat="1" ht="23.25" customHeight="1">
      <c r="B118" s="19"/>
      <c r="C118" s="19"/>
      <c r="D118" s="99"/>
    </row>
    <row r="119" spans="2:4" s="20" customFormat="1" ht="23.25" customHeight="1">
      <c r="B119" s="19"/>
      <c r="C119" s="19"/>
      <c r="D119" s="99"/>
    </row>
    <row r="120" spans="2:4" s="20" customFormat="1" ht="23.25" customHeight="1">
      <c r="B120" s="19"/>
      <c r="C120" s="19"/>
      <c r="D120" s="99"/>
    </row>
    <row r="121" spans="2:4" s="20" customFormat="1" ht="23.25" customHeight="1">
      <c r="B121" s="19"/>
      <c r="C121" s="19"/>
      <c r="D121" s="99"/>
    </row>
    <row r="122" spans="2:4" s="20" customFormat="1" ht="23.25" customHeight="1">
      <c r="B122" s="19"/>
      <c r="C122" s="19"/>
      <c r="D122" s="99"/>
    </row>
    <row r="123" spans="2:4" s="20" customFormat="1" ht="23.25" customHeight="1">
      <c r="B123" s="19"/>
      <c r="C123" s="19"/>
      <c r="D123" s="99"/>
    </row>
    <row r="124" spans="2:4" s="20" customFormat="1" ht="23.25" customHeight="1">
      <c r="B124" s="19"/>
      <c r="C124" s="19"/>
      <c r="D124" s="99"/>
    </row>
    <row r="125" spans="2:4" s="20" customFormat="1" ht="23.25" customHeight="1">
      <c r="B125" s="19"/>
      <c r="C125" s="19"/>
      <c r="D125" s="99"/>
    </row>
    <row r="126" spans="2:4" s="20" customFormat="1" ht="23.25" customHeight="1">
      <c r="B126" s="19"/>
      <c r="C126" s="19"/>
      <c r="D126" s="99"/>
    </row>
    <row r="127" spans="2:4" s="20" customFormat="1" ht="23.25" customHeight="1">
      <c r="B127" s="19"/>
      <c r="C127" s="19"/>
      <c r="D127" s="99"/>
    </row>
    <row r="128" spans="2:4" s="20" customFormat="1" ht="23.25" customHeight="1">
      <c r="B128" s="19"/>
      <c r="C128" s="19"/>
      <c r="D128" s="99"/>
    </row>
    <row r="129" spans="2:4" s="20" customFormat="1" ht="23.25" customHeight="1">
      <c r="B129" s="19"/>
      <c r="C129" s="19"/>
      <c r="D129" s="99"/>
    </row>
    <row r="130" spans="2:4" s="20" customFormat="1" ht="23.25" customHeight="1">
      <c r="B130" s="19"/>
      <c r="C130" s="19"/>
      <c r="D130" s="99"/>
    </row>
    <row r="131" spans="2:4" s="20" customFormat="1" ht="23.25" customHeight="1">
      <c r="B131" s="19"/>
      <c r="C131" s="19"/>
      <c r="D131" s="99"/>
    </row>
    <row r="132" spans="2:4" s="20" customFormat="1" ht="23.25" customHeight="1">
      <c r="B132" s="19"/>
      <c r="C132" s="19"/>
      <c r="D132" s="99"/>
    </row>
    <row r="133" spans="2:4" s="20" customFormat="1" ht="23.25" customHeight="1">
      <c r="B133" s="19"/>
      <c r="C133" s="19"/>
      <c r="D133" s="99"/>
    </row>
    <row r="134" spans="2:4" s="20" customFormat="1" ht="23.25" customHeight="1">
      <c r="B134" s="19"/>
      <c r="C134" s="19"/>
      <c r="D134" s="99"/>
    </row>
    <row r="135" spans="2:4" s="20" customFormat="1" ht="23.25" customHeight="1">
      <c r="B135" s="19"/>
      <c r="C135" s="19"/>
      <c r="D135" s="99"/>
    </row>
    <row r="136" spans="2:4" s="20" customFormat="1" ht="23.25" customHeight="1">
      <c r="B136" s="19"/>
      <c r="C136" s="19"/>
      <c r="D136" s="99"/>
    </row>
    <row r="137" spans="2:4" s="20" customFormat="1" ht="23.25" customHeight="1">
      <c r="B137" s="19"/>
      <c r="C137" s="19"/>
      <c r="D137" s="99"/>
    </row>
    <row r="138" spans="2:4" s="20" customFormat="1" ht="23.25" customHeight="1">
      <c r="B138" s="19"/>
      <c r="C138" s="19"/>
      <c r="D138" s="99"/>
    </row>
    <row r="139" spans="2:4" s="20" customFormat="1" ht="23.25" customHeight="1">
      <c r="B139" s="19"/>
      <c r="C139" s="19"/>
      <c r="D139" s="99"/>
    </row>
    <row r="140" spans="2:4" s="20" customFormat="1" ht="23.25" customHeight="1">
      <c r="B140" s="19"/>
      <c r="C140" s="19"/>
      <c r="D140" s="99"/>
    </row>
    <row r="141" spans="2:4" s="20" customFormat="1" ht="23.25" customHeight="1">
      <c r="B141" s="19"/>
      <c r="C141" s="19"/>
      <c r="D141" s="99"/>
    </row>
    <row r="142" spans="2:4" s="20" customFormat="1" ht="23.25" customHeight="1">
      <c r="B142" s="19"/>
      <c r="C142" s="19"/>
      <c r="D142" s="99"/>
    </row>
    <row r="143" spans="2:4" s="20" customFormat="1" ht="23.25" customHeight="1">
      <c r="B143" s="19"/>
      <c r="C143" s="19"/>
      <c r="D143" s="99"/>
    </row>
    <row r="144" spans="2:4" s="20" customFormat="1" ht="23.25" customHeight="1">
      <c r="B144" s="19"/>
      <c r="C144" s="19"/>
      <c r="D144" s="99"/>
    </row>
    <row r="145" spans="2:4" s="20" customFormat="1" ht="23.25" customHeight="1">
      <c r="B145" s="19"/>
      <c r="C145" s="19"/>
      <c r="D145" s="99"/>
    </row>
    <row r="146" spans="2:4" s="20" customFormat="1" ht="23.25" customHeight="1">
      <c r="B146" s="19"/>
      <c r="C146" s="19"/>
      <c r="D146" s="99"/>
    </row>
    <row r="147" spans="2:4" s="20" customFormat="1" ht="23.25" customHeight="1">
      <c r="B147" s="19"/>
      <c r="C147" s="19"/>
      <c r="D147" s="99"/>
    </row>
    <row r="148" spans="2:4" s="20" customFormat="1" ht="23.25" customHeight="1">
      <c r="B148" s="19"/>
      <c r="C148" s="19"/>
      <c r="D148" s="99"/>
    </row>
    <row r="149" spans="2:4" s="20" customFormat="1" ht="23.25" customHeight="1">
      <c r="B149" s="19"/>
      <c r="C149" s="19"/>
      <c r="D149" s="99"/>
    </row>
    <row r="150" spans="2:4" s="20" customFormat="1" ht="23.25" customHeight="1">
      <c r="B150" s="19"/>
      <c r="C150" s="19"/>
      <c r="D150" s="99"/>
    </row>
    <row r="151" spans="2:4" s="20" customFormat="1" ht="23.25" customHeight="1">
      <c r="B151" s="19"/>
      <c r="C151" s="19"/>
      <c r="D151" s="99"/>
    </row>
    <row r="152" spans="2:4" s="20" customFormat="1" ht="23.25" customHeight="1">
      <c r="B152" s="19"/>
      <c r="C152" s="19"/>
      <c r="D152" s="99"/>
    </row>
    <row r="153" spans="2:4" s="20" customFormat="1" ht="23.25" customHeight="1">
      <c r="B153" s="19"/>
      <c r="C153" s="19"/>
      <c r="D153" s="99"/>
    </row>
    <row r="154" spans="2:4" s="20" customFormat="1" ht="23.25" customHeight="1">
      <c r="B154" s="19"/>
      <c r="C154" s="19"/>
      <c r="D154" s="99"/>
    </row>
    <row r="155" spans="2:4" s="20" customFormat="1" ht="23.25" customHeight="1">
      <c r="B155" s="19"/>
      <c r="C155" s="19"/>
      <c r="D155" s="99"/>
    </row>
    <row r="156" spans="2:4" s="20" customFormat="1" ht="23.25" customHeight="1">
      <c r="B156" s="19"/>
      <c r="C156" s="19"/>
      <c r="D156" s="99"/>
    </row>
    <row r="157" spans="2:4" s="20" customFormat="1" ht="23.25" customHeight="1">
      <c r="B157" s="19"/>
      <c r="C157" s="19"/>
      <c r="D157" s="99"/>
    </row>
    <row r="158" spans="2:4" s="20" customFormat="1" ht="23.25" customHeight="1">
      <c r="B158" s="19"/>
      <c r="C158" s="19"/>
      <c r="D158" s="99"/>
    </row>
    <row r="159" spans="2:4" s="20" customFormat="1" ht="23.25" customHeight="1">
      <c r="B159" s="19"/>
      <c r="C159" s="19"/>
      <c r="D159" s="99"/>
    </row>
    <row r="160" spans="2:4" s="20" customFormat="1" ht="23.25" customHeight="1">
      <c r="B160" s="19"/>
      <c r="C160" s="19"/>
      <c r="D160" s="99"/>
    </row>
    <row r="161" spans="2:4" s="20" customFormat="1" ht="23.25" customHeight="1">
      <c r="B161" s="19"/>
      <c r="C161" s="19"/>
      <c r="D161" s="99"/>
    </row>
    <row r="162" spans="2:4" s="20" customFormat="1" ht="23.25" customHeight="1">
      <c r="B162" s="19"/>
      <c r="C162" s="19"/>
      <c r="D162" s="99"/>
    </row>
    <row r="163" spans="2:4" s="20" customFormat="1" ht="23.25" customHeight="1">
      <c r="B163" s="19"/>
      <c r="C163" s="19"/>
      <c r="D163" s="99"/>
    </row>
    <row r="164" spans="2:4" s="20" customFormat="1" ht="23.25" customHeight="1">
      <c r="B164" s="19"/>
      <c r="C164" s="19"/>
      <c r="D164" s="99"/>
    </row>
    <row r="165" spans="2:4" s="20" customFormat="1" ht="23.25" customHeight="1">
      <c r="B165" s="19"/>
      <c r="C165" s="19"/>
      <c r="D165" s="99"/>
    </row>
    <row r="166" spans="2:4" s="20" customFormat="1" ht="23.25" customHeight="1">
      <c r="B166" s="19"/>
      <c r="C166" s="19"/>
      <c r="D166" s="99"/>
    </row>
    <row r="167" spans="2:4" s="20" customFormat="1" ht="23.25" customHeight="1">
      <c r="B167" s="19"/>
      <c r="C167" s="19"/>
      <c r="D167" s="99"/>
    </row>
  </sheetData>
  <autoFilter ref="A5:D64"/>
  <mergeCells count="3">
    <mergeCell ref="A1:D1"/>
    <mergeCell ref="A2:D2"/>
    <mergeCell ref="A3:D3"/>
  </mergeCells>
  <pageMargins left="0.93" right="0.44" top="0.56999999999999995" bottom="0.61" header="0.31496062992125984" footer="0.31496062992125984"/>
  <pageSetup paperSize="9"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4"/>
  <sheetViews>
    <sheetView workbookViewId="0">
      <pane xSplit="2" ySplit="6" topLeftCell="C7" activePane="bottomRight" state="frozen"/>
      <selection activeCell="B36" sqref="B36"/>
      <selection pane="topRight" activeCell="B36" sqref="B36"/>
      <selection pane="bottomLeft" activeCell="B36" sqref="B36"/>
      <selection pane="bottomRight" activeCell="E13" sqref="E13"/>
    </sheetView>
  </sheetViews>
  <sheetFormatPr defaultRowHeight="15.75"/>
  <cols>
    <col min="1" max="1" width="8.28515625" style="50" customWidth="1"/>
    <col min="2" max="2" width="52.42578125" style="49" customWidth="1"/>
    <col min="3" max="3" width="18.85546875" style="49" customWidth="1"/>
    <col min="4" max="5" width="17.5703125" style="49" customWidth="1"/>
    <col min="6" max="6" width="16.85546875" style="49" customWidth="1"/>
    <col min="7" max="16384" width="9.140625" style="49"/>
  </cols>
  <sheetData>
    <row r="1" spans="1:7" s="24" customFormat="1" ht="16.5">
      <c r="A1" s="592" t="s">
        <v>496</v>
      </c>
      <c r="B1" s="592"/>
      <c r="C1" s="592"/>
      <c r="D1" s="592"/>
      <c r="E1" s="592"/>
      <c r="F1" s="592"/>
    </row>
    <row r="2" spans="1:7" s="24" customFormat="1" ht="22.5" customHeight="1">
      <c r="A2" s="592" t="s">
        <v>340</v>
      </c>
      <c r="B2" s="592"/>
      <c r="C2" s="592"/>
      <c r="D2" s="592"/>
      <c r="E2" s="592"/>
      <c r="F2" s="592"/>
    </row>
    <row r="3" spans="1:7" s="60" customFormat="1" ht="18.75" customHeight="1">
      <c r="A3" s="551" t="s">
        <v>435</v>
      </c>
      <c r="B3" s="551"/>
      <c r="C3" s="551"/>
      <c r="D3" s="551"/>
      <c r="E3" s="551"/>
      <c r="F3" s="551"/>
    </row>
    <row r="4" spans="1:7" s="24" customFormat="1" ht="15" customHeight="1">
      <c r="A4" s="22"/>
      <c r="B4" s="99"/>
      <c r="E4" s="158"/>
      <c r="F4" s="158"/>
    </row>
    <row r="5" spans="1:7" s="22" customFormat="1" ht="20.25" customHeight="1">
      <c r="A5" s="595" t="s">
        <v>1</v>
      </c>
      <c r="B5" s="596" t="s">
        <v>2</v>
      </c>
      <c r="C5" s="595" t="s">
        <v>341</v>
      </c>
      <c r="D5" s="597" t="s">
        <v>342</v>
      </c>
      <c r="E5" s="597"/>
      <c r="F5" s="595" t="s">
        <v>4</v>
      </c>
    </row>
    <row r="6" spans="1:7" s="22" customFormat="1" ht="56.25" customHeight="1">
      <c r="A6" s="595"/>
      <c r="B6" s="596"/>
      <c r="C6" s="595"/>
      <c r="D6" s="159" t="s">
        <v>343</v>
      </c>
      <c r="E6" s="159" t="s">
        <v>344</v>
      </c>
      <c r="F6" s="595"/>
    </row>
    <row r="7" spans="1:7" s="52" customFormat="1" ht="36" customHeight="1">
      <c r="A7" s="101" t="s">
        <v>7</v>
      </c>
      <c r="B7" s="51" t="s">
        <v>345</v>
      </c>
      <c r="C7" s="51">
        <f t="shared" ref="C7:E8" si="0">C8</f>
        <v>170</v>
      </c>
      <c r="D7" s="51">
        <f t="shared" si="0"/>
        <v>0</v>
      </c>
      <c r="E7" s="51">
        <f t="shared" si="0"/>
        <v>0</v>
      </c>
      <c r="F7" s="160"/>
      <c r="G7" s="96"/>
    </row>
    <row r="8" spans="1:7" s="52" customFormat="1" ht="21.75" customHeight="1">
      <c r="A8" s="90">
        <v>1</v>
      </c>
      <c r="B8" s="54" t="s">
        <v>346</v>
      </c>
      <c r="C8" s="54">
        <f t="shared" si="0"/>
        <v>170</v>
      </c>
      <c r="D8" s="54">
        <f t="shared" si="0"/>
        <v>0</v>
      </c>
      <c r="E8" s="54">
        <f t="shared" si="0"/>
        <v>0</v>
      </c>
      <c r="F8" s="161"/>
      <c r="G8" s="96"/>
    </row>
    <row r="9" spans="1:7" ht="35.25" customHeight="1">
      <c r="A9" s="88" t="s">
        <v>30</v>
      </c>
      <c r="B9" s="31" t="s">
        <v>347</v>
      </c>
      <c r="C9" s="53">
        <v>170</v>
      </c>
      <c r="D9" s="53"/>
      <c r="E9" s="53"/>
      <c r="F9" s="162"/>
      <c r="G9" s="59"/>
    </row>
    <row r="10" spans="1:7" s="52" customFormat="1" ht="36.75" customHeight="1">
      <c r="A10" s="90" t="s">
        <v>17</v>
      </c>
      <c r="B10" s="54" t="s">
        <v>348</v>
      </c>
      <c r="C10" s="54">
        <f t="shared" ref="C10:E10" si="1">C11+C18+C21+C23+C29</f>
        <v>2330</v>
      </c>
      <c r="D10" s="54">
        <f t="shared" si="1"/>
        <v>920</v>
      </c>
      <c r="E10" s="54">
        <f t="shared" si="1"/>
        <v>1410</v>
      </c>
      <c r="F10" s="161"/>
      <c r="G10" s="96"/>
    </row>
    <row r="11" spans="1:7" s="52" customFormat="1" ht="20.25" customHeight="1">
      <c r="A11" s="90">
        <v>1</v>
      </c>
      <c r="B11" s="54" t="s">
        <v>192</v>
      </c>
      <c r="C11" s="54">
        <f t="shared" ref="C11:E11" si="2">SUM(C12:C17)</f>
        <v>600</v>
      </c>
      <c r="D11" s="54">
        <f t="shared" si="2"/>
        <v>240</v>
      </c>
      <c r="E11" s="54">
        <f t="shared" si="2"/>
        <v>360</v>
      </c>
      <c r="F11" s="161"/>
      <c r="G11" s="96"/>
    </row>
    <row r="12" spans="1:7" ht="20.25" customHeight="1">
      <c r="A12" s="88" t="s">
        <v>30</v>
      </c>
      <c r="B12" s="53" t="s">
        <v>349</v>
      </c>
      <c r="C12" s="53">
        <f>SUM(D12:E12)</f>
        <v>130</v>
      </c>
      <c r="D12" s="53">
        <v>40</v>
      </c>
      <c r="E12" s="53">
        <v>90</v>
      </c>
      <c r="F12" s="162"/>
      <c r="G12" s="59"/>
    </row>
    <row r="13" spans="1:7" ht="20.25" customHeight="1">
      <c r="A13" s="88" t="s">
        <v>30</v>
      </c>
      <c r="B13" s="53" t="s">
        <v>193</v>
      </c>
      <c r="C13" s="53">
        <f t="shared" ref="C13:C40" si="3">SUM(D13:E13)</f>
        <v>130</v>
      </c>
      <c r="D13" s="53">
        <v>40</v>
      </c>
      <c r="E13" s="53">
        <v>90</v>
      </c>
      <c r="F13" s="162"/>
      <c r="G13" s="59"/>
    </row>
    <row r="14" spans="1:7" s="52" customFormat="1" ht="20.25" customHeight="1">
      <c r="A14" s="88" t="s">
        <v>30</v>
      </c>
      <c r="B14" s="53" t="s">
        <v>350</v>
      </c>
      <c r="C14" s="53">
        <f t="shared" si="3"/>
        <v>100</v>
      </c>
      <c r="D14" s="53">
        <v>40</v>
      </c>
      <c r="E14" s="53">
        <v>60</v>
      </c>
      <c r="F14" s="162"/>
      <c r="G14" s="96"/>
    </row>
    <row r="15" spans="1:7" ht="20.25" customHeight="1">
      <c r="A15" s="88" t="s">
        <v>30</v>
      </c>
      <c r="B15" s="53" t="s">
        <v>351</v>
      </c>
      <c r="C15" s="53">
        <f t="shared" si="3"/>
        <v>100</v>
      </c>
      <c r="D15" s="53">
        <v>40</v>
      </c>
      <c r="E15" s="53">
        <v>60</v>
      </c>
      <c r="F15" s="162"/>
      <c r="G15" s="59"/>
    </row>
    <row r="16" spans="1:7" ht="20.25" customHeight="1">
      <c r="A16" s="88" t="s">
        <v>30</v>
      </c>
      <c r="B16" s="53" t="s">
        <v>352</v>
      </c>
      <c r="C16" s="53">
        <f t="shared" si="3"/>
        <v>70</v>
      </c>
      <c r="D16" s="53">
        <v>40</v>
      </c>
      <c r="E16" s="53">
        <v>30</v>
      </c>
      <c r="F16" s="162"/>
      <c r="G16" s="59"/>
    </row>
    <row r="17" spans="1:7" ht="20.25" customHeight="1">
      <c r="A17" s="88" t="s">
        <v>30</v>
      </c>
      <c r="B17" s="53" t="s">
        <v>227</v>
      </c>
      <c r="C17" s="53">
        <f t="shared" si="3"/>
        <v>70</v>
      </c>
      <c r="D17" s="53">
        <v>40</v>
      </c>
      <c r="E17" s="53">
        <v>30</v>
      </c>
      <c r="F17" s="162"/>
      <c r="G17" s="59"/>
    </row>
    <row r="18" spans="1:7" s="52" customFormat="1" ht="20.25" customHeight="1">
      <c r="A18" s="90">
        <v>2</v>
      </c>
      <c r="B18" s="54" t="s">
        <v>80</v>
      </c>
      <c r="C18" s="54">
        <f t="shared" ref="C18:E18" si="4">SUM(C19:C20)</f>
        <v>230</v>
      </c>
      <c r="D18" s="54">
        <f t="shared" si="4"/>
        <v>80</v>
      </c>
      <c r="E18" s="54">
        <f t="shared" si="4"/>
        <v>150</v>
      </c>
      <c r="F18" s="161"/>
      <c r="G18" s="96"/>
    </row>
    <row r="19" spans="1:7" ht="20.25" customHeight="1">
      <c r="A19" s="88" t="s">
        <v>30</v>
      </c>
      <c r="B19" s="53" t="s">
        <v>346</v>
      </c>
      <c r="C19" s="53">
        <f t="shared" si="3"/>
        <v>100</v>
      </c>
      <c r="D19" s="53">
        <v>40</v>
      </c>
      <c r="E19" s="53">
        <v>60</v>
      </c>
      <c r="F19" s="162"/>
      <c r="G19" s="59"/>
    </row>
    <row r="20" spans="1:7" ht="20.25" customHeight="1">
      <c r="A20" s="88" t="s">
        <v>30</v>
      </c>
      <c r="B20" s="53" t="s">
        <v>353</v>
      </c>
      <c r="C20" s="53">
        <f t="shared" si="3"/>
        <v>130</v>
      </c>
      <c r="D20" s="53">
        <v>40</v>
      </c>
      <c r="E20" s="53">
        <v>90</v>
      </c>
      <c r="F20" s="162"/>
      <c r="G20" s="59"/>
    </row>
    <row r="21" spans="1:7" s="52" customFormat="1" ht="20.25" customHeight="1">
      <c r="A21" s="90">
        <v>3</v>
      </c>
      <c r="B21" s="54" t="s">
        <v>143</v>
      </c>
      <c r="C21" s="54">
        <f t="shared" ref="C21:E21" si="5">C22</f>
        <v>70</v>
      </c>
      <c r="D21" s="54">
        <f t="shared" si="5"/>
        <v>40</v>
      </c>
      <c r="E21" s="54">
        <f t="shared" si="5"/>
        <v>30</v>
      </c>
      <c r="F21" s="161"/>
      <c r="G21" s="96"/>
    </row>
    <row r="22" spans="1:7" s="52" customFormat="1" ht="20.25" customHeight="1">
      <c r="A22" s="88" t="s">
        <v>30</v>
      </c>
      <c r="B22" s="53" t="s">
        <v>243</v>
      </c>
      <c r="C22" s="53">
        <f t="shared" si="3"/>
        <v>70</v>
      </c>
      <c r="D22" s="53">
        <v>40</v>
      </c>
      <c r="E22" s="53">
        <v>30</v>
      </c>
      <c r="F22" s="162"/>
      <c r="G22" s="96"/>
    </row>
    <row r="23" spans="1:7" s="52" customFormat="1" ht="20.25" customHeight="1">
      <c r="A23" s="90">
        <v>4</v>
      </c>
      <c r="B23" s="54" t="s">
        <v>99</v>
      </c>
      <c r="C23" s="54">
        <f t="shared" ref="C23:E23" si="6">SUM(C24:C28)</f>
        <v>560</v>
      </c>
      <c r="D23" s="54">
        <f t="shared" si="6"/>
        <v>200</v>
      </c>
      <c r="E23" s="54">
        <f t="shared" si="6"/>
        <v>360</v>
      </c>
      <c r="F23" s="161"/>
      <c r="G23" s="96"/>
    </row>
    <row r="24" spans="1:7" s="52" customFormat="1" ht="20.25" customHeight="1">
      <c r="A24" s="88" t="s">
        <v>30</v>
      </c>
      <c r="B24" s="53" t="s">
        <v>354</v>
      </c>
      <c r="C24" s="53">
        <f t="shared" si="3"/>
        <v>130</v>
      </c>
      <c r="D24" s="53">
        <v>40</v>
      </c>
      <c r="E24" s="53">
        <v>90</v>
      </c>
      <c r="F24" s="162"/>
      <c r="G24" s="96"/>
    </row>
    <row r="25" spans="1:7" s="52" customFormat="1" ht="20.25" customHeight="1">
      <c r="A25" s="88" t="s">
        <v>30</v>
      </c>
      <c r="B25" s="53" t="s">
        <v>355</v>
      </c>
      <c r="C25" s="53">
        <f t="shared" si="3"/>
        <v>100</v>
      </c>
      <c r="D25" s="53">
        <v>40</v>
      </c>
      <c r="E25" s="53">
        <v>60</v>
      </c>
      <c r="F25" s="162"/>
      <c r="G25" s="96"/>
    </row>
    <row r="26" spans="1:7" s="52" customFormat="1" ht="20.25" customHeight="1">
      <c r="A26" s="88" t="s">
        <v>30</v>
      </c>
      <c r="B26" s="53" t="s">
        <v>219</v>
      </c>
      <c r="C26" s="53">
        <f t="shared" si="3"/>
        <v>100</v>
      </c>
      <c r="D26" s="53">
        <v>40</v>
      </c>
      <c r="E26" s="53">
        <v>60</v>
      </c>
      <c r="F26" s="162"/>
      <c r="G26" s="96"/>
    </row>
    <row r="27" spans="1:7" s="52" customFormat="1" ht="20.25" customHeight="1">
      <c r="A27" s="88" t="s">
        <v>30</v>
      </c>
      <c r="B27" s="53" t="s">
        <v>356</v>
      </c>
      <c r="C27" s="53">
        <f t="shared" si="3"/>
        <v>100</v>
      </c>
      <c r="D27" s="53">
        <v>40</v>
      </c>
      <c r="E27" s="53">
        <v>60</v>
      </c>
      <c r="F27" s="162"/>
      <c r="G27" s="96"/>
    </row>
    <row r="28" spans="1:7" s="52" customFormat="1" ht="20.25" customHeight="1">
      <c r="A28" s="88" t="s">
        <v>30</v>
      </c>
      <c r="B28" s="53" t="s">
        <v>132</v>
      </c>
      <c r="C28" s="53">
        <f t="shared" si="3"/>
        <v>130</v>
      </c>
      <c r="D28" s="53">
        <v>40</v>
      </c>
      <c r="E28" s="53">
        <v>90</v>
      </c>
      <c r="F28" s="162"/>
      <c r="G28" s="96"/>
    </row>
    <row r="29" spans="1:7" s="52" customFormat="1" ht="20.25" customHeight="1">
      <c r="A29" s="90">
        <v>5</v>
      </c>
      <c r="B29" s="54" t="s">
        <v>105</v>
      </c>
      <c r="C29" s="54">
        <f t="shared" ref="C29:E29" si="7">SUM(C30:C40)</f>
        <v>870</v>
      </c>
      <c r="D29" s="54">
        <f t="shared" si="7"/>
        <v>360</v>
      </c>
      <c r="E29" s="54">
        <f t="shared" si="7"/>
        <v>510</v>
      </c>
      <c r="F29" s="161"/>
      <c r="G29" s="96"/>
    </row>
    <row r="30" spans="1:7" s="50" customFormat="1" ht="20.25" customHeight="1">
      <c r="A30" s="88" t="s">
        <v>30</v>
      </c>
      <c r="B30" s="53" t="s">
        <v>357</v>
      </c>
      <c r="C30" s="53">
        <f t="shared" si="3"/>
        <v>100</v>
      </c>
      <c r="D30" s="53">
        <v>40</v>
      </c>
      <c r="E30" s="53">
        <v>60</v>
      </c>
      <c r="F30" s="162"/>
      <c r="G30" s="59"/>
    </row>
    <row r="31" spans="1:7" s="50" customFormat="1" ht="20.25" customHeight="1">
      <c r="A31" s="88" t="s">
        <v>30</v>
      </c>
      <c r="B31" s="53" t="s">
        <v>358</v>
      </c>
      <c r="C31" s="53">
        <f t="shared" si="3"/>
        <v>100</v>
      </c>
      <c r="D31" s="53">
        <v>40</v>
      </c>
      <c r="E31" s="53">
        <v>60</v>
      </c>
      <c r="F31" s="162"/>
      <c r="G31" s="59"/>
    </row>
    <row r="32" spans="1:7" s="50" customFormat="1" ht="20.25" customHeight="1">
      <c r="A32" s="88" t="s">
        <v>30</v>
      </c>
      <c r="B32" s="53" t="s">
        <v>107</v>
      </c>
      <c r="C32" s="53">
        <f t="shared" si="3"/>
        <v>100</v>
      </c>
      <c r="D32" s="53">
        <v>40</v>
      </c>
      <c r="E32" s="53">
        <v>60</v>
      </c>
      <c r="F32" s="162"/>
      <c r="G32" s="59"/>
    </row>
    <row r="33" spans="1:7" s="50" customFormat="1" ht="20.25" customHeight="1">
      <c r="A33" s="88" t="s">
        <v>30</v>
      </c>
      <c r="B33" s="53" t="s">
        <v>359</v>
      </c>
      <c r="C33" s="53">
        <f t="shared" si="3"/>
        <v>130</v>
      </c>
      <c r="D33" s="53">
        <v>40</v>
      </c>
      <c r="E33" s="53">
        <v>90</v>
      </c>
      <c r="F33" s="162"/>
      <c r="G33" s="59"/>
    </row>
    <row r="34" spans="1:7" s="50" customFormat="1" ht="20.25" customHeight="1">
      <c r="A34" s="88" t="s">
        <v>30</v>
      </c>
      <c r="B34" s="53" t="s">
        <v>360</v>
      </c>
      <c r="C34" s="53">
        <f t="shared" si="3"/>
        <v>70</v>
      </c>
      <c r="D34" s="53">
        <v>40</v>
      </c>
      <c r="E34" s="53">
        <v>30</v>
      </c>
      <c r="F34" s="162"/>
      <c r="G34" s="59"/>
    </row>
    <row r="35" spans="1:7" s="163" customFormat="1" ht="20.25" customHeight="1">
      <c r="A35" s="88" t="s">
        <v>30</v>
      </c>
      <c r="B35" s="53" t="s">
        <v>361</v>
      </c>
      <c r="C35" s="53">
        <f t="shared" si="3"/>
        <v>70</v>
      </c>
      <c r="D35" s="53">
        <v>40</v>
      </c>
      <c r="E35" s="53">
        <v>30</v>
      </c>
      <c r="F35" s="162"/>
      <c r="G35" s="96"/>
    </row>
    <row r="36" spans="1:7" s="50" customFormat="1" ht="20.25" customHeight="1">
      <c r="A36" s="88" t="s">
        <v>30</v>
      </c>
      <c r="B36" s="53" t="s">
        <v>362</v>
      </c>
      <c r="C36" s="53">
        <f t="shared" si="3"/>
        <v>70</v>
      </c>
      <c r="D36" s="53">
        <v>40</v>
      </c>
      <c r="E36" s="53">
        <v>30</v>
      </c>
      <c r="F36" s="162"/>
      <c r="G36" s="59"/>
    </row>
    <row r="37" spans="1:7" s="50" customFormat="1" ht="20.25" customHeight="1">
      <c r="A37" s="88" t="s">
        <v>30</v>
      </c>
      <c r="B37" s="53" t="s">
        <v>363</v>
      </c>
      <c r="C37" s="53">
        <f t="shared" si="3"/>
        <v>100</v>
      </c>
      <c r="D37" s="53">
        <v>40</v>
      </c>
      <c r="E37" s="53">
        <v>60</v>
      </c>
      <c r="F37" s="162"/>
      <c r="G37" s="59"/>
    </row>
    <row r="38" spans="1:7" s="50" customFormat="1" ht="20.25" customHeight="1">
      <c r="A38" s="88" t="s">
        <v>30</v>
      </c>
      <c r="B38" s="53" t="s">
        <v>364</v>
      </c>
      <c r="C38" s="53">
        <f t="shared" si="3"/>
        <v>70</v>
      </c>
      <c r="D38" s="53">
        <v>40</v>
      </c>
      <c r="E38" s="53">
        <v>30</v>
      </c>
      <c r="F38" s="162"/>
      <c r="G38" s="59"/>
    </row>
    <row r="39" spans="1:7" s="163" customFormat="1" ht="20.25" customHeight="1">
      <c r="A39" s="88" t="s">
        <v>30</v>
      </c>
      <c r="B39" s="53" t="s">
        <v>365</v>
      </c>
      <c r="C39" s="53">
        <f t="shared" si="3"/>
        <v>30</v>
      </c>
      <c r="D39" s="53">
        <v>0</v>
      </c>
      <c r="E39" s="53">
        <v>30</v>
      </c>
      <c r="F39" s="162"/>
      <c r="G39" s="96"/>
    </row>
    <row r="40" spans="1:7" s="50" customFormat="1" ht="20.25" customHeight="1">
      <c r="A40" s="92" t="s">
        <v>30</v>
      </c>
      <c r="B40" s="93" t="s">
        <v>366</v>
      </c>
      <c r="C40" s="53">
        <f t="shared" si="3"/>
        <v>30</v>
      </c>
      <c r="D40" s="53">
        <v>0</v>
      </c>
      <c r="E40" s="53">
        <v>30</v>
      </c>
      <c r="F40" s="57"/>
      <c r="G40" s="59"/>
    </row>
    <row r="41" spans="1:7" s="52" customFormat="1" ht="20.25" customHeight="1">
      <c r="A41" s="41"/>
      <c r="B41" s="41" t="s">
        <v>190</v>
      </c>
      <c r="C41" s="43">
        <f t="shared" ref="C41:E41" si="8">+C7+C10</f>
        <v>2500</v>
      </c>
      <c r="D41" s="43">
        <f t="shared" si="8"/>
        <v>920</v>
      </c>
      <c r="E41" s="43">
        <f t="shared" si="8"/>
        <v>1410</v>
      </c>
      <c r="F41" s="164"/>
    </row>
    <row r="42" spans="1:7" s="50" customFormat="1" ht="23.25" customHeight="1">
      <c r="A42" s="97"/>
      <c r="B42" s="59"/>
      <c r="C42" s="59"/>
      <c r="D42" s="59"/>
      <c r="E42" s="59"/>
      <c r="F42" s="59"/>
      <c r="G42" s="59"/>
    </row>
    <row r="43" spans="1:7" s="50" customFormat="1" ht="23.25" customHeight="1">
      <c r="A43" s="97"/>
      <c r="B43" s="59"/>
      <c r="C43" s="59"/>
      <c r="D43" s="59"/>
      <c r="E43" s="216" t="s">
        <v>447</v>
      </c>
      <c r="F43" s="59"/>
      <c r="G43" s="59"/>
    </row>
    <row r="44" spans="1:7" s="50" customFormat="1" ht="23.25" customHeight="1">
      <c r="A44" s="97"/>
      <c r="B44" s="59"/>
      <c r="C44" s="59"/>
      <c r="D44" s="59"/>
      <c r="E44" s="59"/>
      <c r="F44" s="59"/>
      <c r="G44" s="59"/>
    </row>
    <row r="45" spans="1:7" s="50" customFormat="1" ht="23.25" customHeight="1">
      <c r="A45" s="97"/>
      <c r="B45" s="59"/>
      <c r="C45" s="59"/>
      <c r="D45" s="59"/>
      <c r="E45" s="59"/>
      <c r="F45" s="59"/>
      <c r="G45" s="59"/>
    </row>
    <row r="46" spans="1:7" s="50" customFormat="1" ht="23.25" customHeight="1">
      <c r="B46" s="49"/>
      <c r="C46" s="49"/>
      <c r="D46" s="49"/>
      <c r="E46" s="49"/>
      <c r="F46" s="49"/>
      <c r="G46" s="49"/>
    </row>
    <row r="47" spans="1:7" s="50" customFormat="1" ht="23.25" customHeight="1">
      <c r="B47" s="49"/>
      <c r="C47" s="49"/>
      <c r="D47" s="49"/>
      <c r="E47" s="49"/>
      <c r="F47" s="49"/>
      <c r="G47" s="49"/>
    </row>
    <row r="48" spans="1:7" s="50" customFormat="1" ht="23.25" customHeight="1">
      <c r="B48" s="49"/>
      <c r="C48" s="49"/>
      <c r="D48" s="49"/>
      <c r="E48" s="49"/>
      <c r="F48" s="49"/>
      <c r="G48" s="49"/>
    </row>
    <row r="49" spans="2:7" s="50" customFormat="1" ht="23.25" customHeight="1">
      <c r="B49" s="49"/>
      <c r="C49" s="49"/>
      <c r="D49" s="49"/>
      <c r="E49" s="49"/>
      <c r="F49" s="49"/>
      <c r="G49" s="49"/>
    </row>
    <row r="50" spans="2:7" s="50" customFormat="1" ht="23.25" customHeight="1">
      <c r="B50" s="49"/>
      <c r="C50" s="49"/>
      <c r="D50" s="49"/>
      <c r="E50" s="49"/>
      <c r="F50" s="49"/>
      <c r="G50" s="49"/>
    </row>
    <row r="51" spans="2:7" s="50" customFormat="1" ht="23.25" customHeight="1">
      <c r="B51" s="49"/>
      <c r="C51" s="49"/>
      <c r="D51" s="49"/>
      <c r="E51" s="49"/>
      <c r="F51" s="49"/>
      <c r="G51" s="49"/>
    </row>
    <row r="52" spans="2:7" s="50" customFormat="1" ht="23.25" customHeight="1">
      <c r="B52" s="49"/>
      <c r="C52" s="49"/>
      <c r="D52" s="49"/>
      <c r="E52" s="49"/>
      <c r="F52" s="49"/>
      <c r="G52" s="49"/>
    </row>
    <row r="53" spans="2:7" s="50" customFormat="1" ht="23.25" customHeight="1">
      <c r="B53" s="49"/>
      <c r="C53" s="49"/>
      <c r="D53" s="49"/>
      <c r="E53" s="49"/>
      <c r="F53" s="49"/>
      <c r="G53" s="49"/>
    </row>
    <row r="54" spans="2:7" s="50" customFormat="1" ht="23.25" customHeight="1">
      <c r="B54" s="49"/>
      <c r="C54" s="49"/>
      <c r="D54" s="49"/>
      <c r="E54" s="49"/>
      <c r="F54" s="49"/>
      <c r="G54" s="49"/>
    </row>
    <row r="55" spans="2:7" s="50" customFormat="1" ht="23.25" customHeight="1">
      <c r="B55" s="49"/>
      <c r="C55" s="49"/>
      <c r="D55" s="49"/>
      <c r="E55" s="49"/>
      <c r="F55" s="49"/>
      <c r="G55" s="49"/>
    </row>
    <row r="56" spans="2:7" s="50" customFormat="1" ht="23.25" customHeight="1">
      <c r="B56" s="49"/>
      <c r="C56" s="49"/>
      <c r="D56" s="49"/>
      <c r="E56" s="49"/>
      <c r="F56" s="49"/>
      <c r="G56" s="49"/>
    </row>
    <row r="57" spans="2:7" s="50" customFormat="1" ht="23.25" customHeight="1">
      <c r="B57" s="49"/>
      <c r="C57" s="49"/>
      <c r="D57" s="49"/>
      <c r="E57" s="49"/>
      <c r="F57" s="49"/>
      <c r="G57" s="49"/>
    </row>
    <row r="58" spans="2:7" s="50" customFormat="1" ht="23.25" customHeight="1">
      <c r="B58" s="49"/>
      <c r="C58" s="49"/>
      <c r="D58" s="49"/>
      <c r="E58" s="49"/>
      <c r="F58" s="49"/>
      <c r="G58" s="49"/>
    </row>
    <row r="59" spans="2:7" s="50" customFormat="1" ht="23.25" customHeight="1">
      <c r="B59" s="49"/>
      <c r="C59" s="49"/>
      <c r="D59" s="49"/>
      <c r="E59" s="49"/>
      <c r="F59" s="49"/>
      <c r="G59" s="49"/>
    </row>
    <row r="60" spans="2:7" s="50" customFormat="1" ht="23.25" customHeight="1">
      <c r="B60" s="49"/>
      <c r="C60" s="49"/>
      <c r="D60" s="49"/>
      <c r="E60" s="49"/>
      <c r="F60" s="49"/>
      <c r="G60" s="49"/>
    </row>
    <row r="61" spans="2:7" s="50" customFormat="1" ht="23.25" customHeight="1">
      <c r="B61" s="49"/>
      <c r="C61" s="49"/>
      <c r="D61" s="49"/>
      <c r="E61" s="49"/>
      <c r="F61" s="49"/>
      <c r="G61" s="49"/>
    </row>
    <row r="62" spans="2:7" s="50" customFormat="1" ht="23.25" customHeight="1">
      <c r="B62" s="49"/>
      <c r="C62" s="49"/>
      <c r="D62" s="49"/>
      <c r="E62" s="49"/>
      <c r="F62" s="49"/>
      <c r="G62" s="49"/>
    </row>
    <row r="63" spans="2:7" s="50" customFormat="1" ht="23.25" customHeight="1">
      <c r="B63" s="49"/>
      <c r="C63" s="49"/>
      <c r="D63" s="49"/>
      <c r="E63" s="49"/>
      <c r="F63" s="49"/>
      <c r="G63" s="49"/>
    </row>
    <row r="64" spans="2:7" s="50" customFormat="1" ht="23.25" customHeight="1">
      <c r="B64" s="49"/>
      <c r="C64" s="49"/>
      <c r="D64" s="49"/>
      <c r="E64" s="49"/>
      <c r="F64" s="49"/>
      <c r="G64" s="49"/>
    </row>
    <row r="65" spans="2:7" s="50" customFormat="1" ht="23.25" customHeight="1">
      <c r="B65" s="49"/>
      <c r="C65" s="49"/>
      <c r="D65" s="49"/>
      <c r="E65" s="49"/>
      <c r="F65" s="49"/>
      <c r="G65" s="49"/>
    </row>
    <row r="66" spans="2:7" s="50" customFormat="1" ht="23.25" customHeight="1">
      <c r="B66" s="49"/>
      <c r="C66" s="49"/>
      <c r="D66" s="49"/>
      <c r="E66" s="49"/>
      <c r="F66" s="49"/>
      <c r="G66" s="49"/>
    </row>
    <row r="67" spans="2:7" s="50" customFormat="1" ht="23.25" customHeight="1">
      <c r="B67" s="49"/>
      <c r="C67" s="49"/>
      <c r="D67" s="49"/>
      <c r="E67" s="49"/>
      <c r="F67" s="49"/>
      <c r="G67" s="49"/>
    </row>
    <row r="68" spans="2:7" s="50" customFormat="1" ht="23.25" customHeight="1">
      <c r="B68" s="49"/>
      <c r="C68" s="49"/>
      <c r="D68" s="49"/>
      <c r="E68" s="49"/>
      <c r="F68" s="49"/>
      <c r="G68" s="49"/>
    </row>
    <row r="69" spans="2:7" s="50" customFormat="1" ht="23.25" customHeight="1">
      <c r="B69" s="49"/>
      <c r="C69" s="49"/>
      <c r="D69" s="49"/>
      <c r="E69" s="49"/>
      <c r="F69" s="49"/>
      <c r="G69" s="49"/>
    </row>
    <row r="70" spans="2:7" s="50" customFormat="1" ht="23.25" customHeight="1">
      <c r="B70" s="49"/>
      <c r="C70" s="49"/>
      <c r="D70" s="49"/>
      <c r="E70" s="49"/>
      <c r="F70" s="49"/>
      <c r="G70" s="49"/>
    </row>
    <row r="71" spans="2:7" s="50" customFormat="1" ht="23.25" customHeight="1">
      <c r="B71" s="49"/>
      <c r="C71" s="49"/>
      <c r="D71" s="49"/>
      <c r="E71" s="49"/>
      <c r="F71" s="49"/>
      <c r="G71" s="49"/>
    </row>
    <row r="72" spans="2:7" s="50" customFormat="1" ht="23.25" customHeight="1">
      <c r="B72" s="49"/>
      <c r="C72" s="49"/>
      <c r="D72" s="49"/>
      <c r="E72" s="49"/>
      <c r="F72" s="49"/>
      <c r="G72" s="49"/>
    </row>
    <row r="73" spans="2:7" s="50" customFormat="1" ht="23.25" customHeight="1">
      <c r="B73" s="49"/>
      <c r="C73" s="49"/>
      <c r="D73" s="49"/>
      <c r="E73" s="49"/>
      <c r="F73" s="49"/>
      <c r="G73" s="49"/>
    </row>
    <row r="74" spans="2:7" s="50" customFormat="1" ht="23.25" customHeight="1">
      <c r="B74" s="49"/>
      <c r="C74" s="49"/>
      <c r="D74" s="49"/>
      <c r="E74" s="49"/>
      <c r="F74" s="49"/>
      <c r="G74" s="49"/>
    </row>
    <row r="75" spans="2:7" s="50" customFormat="1" ht="23.25" customHeight="1">
      <c r="B75" s="49"/>
      <c r="C75" s="49"/>
      <c r="D75" s="49"/>
      <c r="E75" s="49"/>
      <c r="F75" s="49"/>
      <c r="G75" s="49"/>
    </row>
    <row r="76" spans="2:7" s="50" customFormat="1" ht="23.25" customHeight="1">
      <c r="B76" s="49"/>
      <c r="C76" s="49"/>
      <c r="D76" s="49"/>
      <c r="E76" s="49"/>
      <c r="F76" s="49"/>
      <c r="G76" s="49"/>
    </row>
    <row r="77" spans="2:7" s="50" customFormat="1" ht="23.25" customHeight="1">
      <c r="B77" s="49"/>
      <c r="C77" s="49"/>
      <c r="D77" s="49"/>
      <c r="E77" s="49"/>
      <c r="F77" s="49"/>
      <c r="G77" s="49"/>
    </row>
    <row r="78" spans="2:7" s="50" customFormat="1" ht="23.25" customHeight="1">
      <c r="B78" s="49"/>
      <c r="C78" s="49"/>
      <c r="D78" s="49"/>
      <c r="E78" s="49"/>
      <c r="F78" s="49"/>
      <c r="G78" s="49"/>
    </row>
    <row r="79" spans="2:7" s="50" customFormat="1" ht="23.25" customHeight="1">
      <c r="B79" s="49"/>
      <c r="C79" s="49"/>
      <c r="D79" s="49"/>
      <c r="E79" s="49"/>
      <c r="F79" s="49"/>
      <c r="G79" s="49"/>
    </row>
    <row r="80" spans="2:7" s="50" customFormat="1" ht="23.25" customHeight="1">
      <c r="B80" s="49"/>
      <c r="C80" s="49"/>
      <c r="D80" s="49"/>
      <c r="E80" s="49"/>
      <c r="F80" s="49"/>
      <c r="G80" s="49"/>
    </row>
    <row r="81" spans="2:7" s="50" customFormat="1" ht="23.25" customHeight="1">
      <c r="B81" s="49"/>
      <c r="C81" s="49"/>
      <c r="D81" s="49"/>
      <c r="E81" s="49"/>
      <c r="F81" s="49"/>
      <c r="G81" s="49"/>
    </row>
    <row r="82" spans="2:7" s="50" customFormat="1" ht="23.25" customHeight="1">
      <c r="B82" s="49"/>
      <c r="C82" s="49"/>
      <c r="D82" s="49"/>
      <c r="E82" s="49"/>
      <c r="F82" s="49"/>
      <c r="G82" s="49"/>
    </row>
    <row r="83" spans="2:7" s="50" customFormat="1" ht="23.25" customHeight="1">
      <c r="B83" s="49"/>
      <c r="C83" s="49"/>
      <c r="D83" s="49"/>
      <c r="E83" s="49"/>
      <c r="F83" s="49"/>
      <c r="G83" s="49"/>
    </row>
    <row r="84" spans="2:7" s="50" customFormat="1" ht="23.25" customHeight="1">
      <c r="B84" s="49"/>
      <c r="C84" s="49"/>
      <c r="D84" s="49"/>
      <c r="E84" s="49"/>
      <c r="F84" s="49"/>
      <c r="G84" s="49"/>
    </row>
    <row r="85" spans="2:7" s="50" customFormat="1" ht="23.25" customHeight="1">
      <c r="B85" s="49"/>
      <c r="C85" s="49"/>
      <c r="D85" s="49"/>
      <c r="E85" s="49"/>
      <c r="F85" s="49"/>
      <c r="G85" s="49"/>
    </row>
    <row r="86" spans="2:7" s="50" customFormat="1" ht="23.25" customHeight="1">
      <c r="B86" s="49"/>
      <c r="C86" s="49"/>
      <c r="D86" s="49"/>
      <c r="E86" s="49"/>
      <c r="F86" s="49"/>
      <c r="G86" s="49"/>
    </row>
    <row r="87" spans="2:7" s="50" customFormat="1" ht="23.25" customHeight="1">
      <c r="B87" s="49"/>
      <c r="C87" s="49"/>
      <c r="D87" s="49"/>
      <c r="E87" s="49"/>
      <c r="F87" s="49"/>
      <c r="G87" s="49"/>
    </row>
    <row r="88" spans="2:7" s="50" customFormat="1" ht="23.25" customHeight="1">
      <c r="B88" s="49"/>
      <c r="C88" s="49"/>
      <c r="D88" s="49"/>
      <c r="E88" s="49"/>
      <c r="F88" s="49"/>
      <c r="G88" s="49"/>
    </row>
    <row r="89" spans="2:7" s="50" customFormat="1" ht="23.25" customHeight="1">
      <c r="B89" s="49"/>
      <c r="C89" s="49"/>
      <c r="D89" s="49"/>
      <c r="E89" s="49"/>
      <c r="F89" s="49"/>
      <c r="G89" s="49"/>
    </row>
    <row r="90" spans="2:7" s="50" customFormat="1" ht="23.25" customHeight="1">
      <c r="B90" s="49"/>
      <c r="C90" s="49"/>
      <c r="D90" s="49"/>
      <c r="E90" s="49"/>
      <c r="F90" s="49"/>
      <c r="G90" s="49"/>
    </row>
    <row r="91" spans="2:7" s="50" customFormat="1" ht="23.25" customHeight="1">
      <c r="B91" s="49"/>
      <c r="C91" s="49"/>
      <c r="D91" s="49"/>
      <c r="E91" s="49"/>
      <c r="F91" s="49"/>
      <c r="G91" s="49"/>
    </row>
    <row r="92" spans="2:7" s="50" customFormat="1" ht="23.25" customHeight="1">
      <c r="B92" s="49"/>
      <c r="C92" s="49"/>
      <c r="D92" s="49"/>
      <c r="E92" s="49"/>
      <c r="F92" s="49"/>
      <c r="G92" s="49"/>
    </row>
    <row r="93" spans="2:7" s="50" customFormat="1" ht="23.25" customHeight="1">
      <c r="B93" s="49"/>
      <c r="C93" s="49"/>
      <c r="D93" s="49"/>
      <c r="E93" s="49"/>
      <c r="F93" s="49"/>
      <c r="G93" s="49"/>
    </row>
    <row r="94" spans="2:7" s="50" customFormat="1" ht="23.25" customHeight="1">
      <c r="B94" s="49"/>
      <c r="C94" s="49"/>
      <c r="D94" s="49"/>
      <c r="E94" s="49"/>
      <c r="F94" s="49"/>
      <c r="G94" s="49"/>
    </row>
    <row r="95" spans="2:7" s="50" customFormat="1" ht="23.25" customHeight="1">
      <c r="B95" s="49"/>
      <c r="C95" s="49"/>
      <c r="D95" s="49"/>
      <c r="E95" s="49"/>
      <c r="F95" s="49"/>
      <c r="G95" s="49"/>
    </row>
    <row r="96" spans="2:7" s="50" customFormat="1" ht="23.25" customHeight="1">
      <c r="B96" s="49"/>
      <c r="C96" s="49"/>
      <c r="D96" s="49"/>
      <c r="E96" s="49"/>
      <c r="F96" s="49"/>
      <c r="G96" s="49"/>
    </row>
    <row r="97" spans="2:7" s="50" customFormat="1" ht="23.25" customHeight="1">
      <c r="B97" s="49"/>
      <c r="C97" s="49"/>
      <c r="D97" s="49"/>
      <c r="E97" s="49"/>
      <c r="F97" s="49"/>
      <c r="G97" s="49"/>
    </row>
    <row r="98" spans="2:7" s="50" customFormat="1" ht="23.25" customHeight="1">
      <c r="B98" s="49"/>
      <c r="C98" s="49"/>
      <c r="D98" s="49"/>
      <c r="E98" s="49"/>
      <c r="F98" s="49"/>
      <c r="G98" s="49"/>
    </row>
    <row r="99" spans="2:7" s="50" customFormat="1" ht="23.25" customHeight="1">
      <c r="B99" s="49"/>
      <c r="C99" s="49"/>
      <c r="D99" s="49"/>
      <c r="E99" s="49"/>
      <c r="F99" s="49"/>
      <c r="G99" s="49"/>
    </row>
    <row r="100" spans="2:7" s="50" customFormat="1" ht="23.25" customHeight="1">
      <c r="B100" s="49"/>
      <c r="C100" s="49"/>
      <c r="D100" s="49"/>
      <c r="E100" s="49"/>
      <c r="F100" s="49"/>
      <c r="G100" s="49"/>
    </row>
    <row r="101" spans="2:7" s="50" customFormat="1" ht="23.25" customHeight="1">
      <c r="B101" s="49"/>
      <c r="C101" s="49"/>
      <c r="D101" s="49"/>
      <c r="E101" s="49"/>
      <c r="F101" s="49"/>
      <c r="G101" s="49"/>
    </row>
    <row r="102" spans="2:7" s="50" customFormat="1" ht="23.25" customHeight="1">
      <c r="B102" s="49"/>
      <c r="C102" s="49"/>
      <c r="D102" s="49"/>
      <c r="E102" s="49"/>
      <c r="F102" s="49"/>
      <c r="G102" s="49"/>
    </row>
    <row r="103" spans="2:7" s="50" customFormat="1" ht="23.25" customHeight="1">
      <c r="B103" s="49"/>
      <c r="C103" s="49"/>
      <c r="D103" s="49"/>
      <c r="E103" s="49"/>
      <c r="F103" s="49"/>
      <c r="G103" s="49"/>
    </row>
    <row r="104" spans="2:7" s="50" customFormat="1" ht="23.25" customHeight="1">
      <c r="B104" s="49"/>
      <c r="C104" s="49"/>
      <c r="D104" s="49"/>
      <c r="E104" s="49"/>
      <c r="F104" s="49"/>
      <c r="G104" s="49"/>
    </row>
    <row r="105" spans="2:7" s="50" customFormat="1" ht="23.25" customHeight="1">
      <c r="B105" s="49"/>
      <c r="C105" s="49"/>
      <c r="D105" s="49"/>
      <c r="E105" s="49"/>
      <c r="F105" s="49"/>
      <c r="G105" s="49"/>
    </row>
    <row r="106" spans="2:7" s="50" customFormat="1" ht="23.25" customHeight="1">
      <c r="B106" s="49"/>
      <c r="C106" s="49"/>
      <c r="D106" s="49"/>
      <c r="E106" s="49"/>
      <c r="F106" s="49"/>
      <c r="G106" s="49"/>
    </row>
    <row r="107" spans="2:7" s="50" customFormat="1" ht="23.25" customHeight="1">
      <c r="B107" s="49"/>
      <c r="C107" s="49"/>
      <c r="D107" s="49"/>
      <c r="E107" s="49"/>
      <c r="F107" s="49"/>
      <c r="G107" s="49"/>
    </row>
    <row r="108" spans="2:7" s="50" customFormat="1" ht="23.25" customHeight="1">
      <c r="B108" s="49"/>
      <c r="C108" s="49"/>
      <c r="D108" s="49"/>
      <c r="E108" s="49"/>
      <c r="F108" s="49"/>
      <c r="G108" s="49"/>
    </row>
    <row r="109" spans="2:7" s="50" customFormat="1" ht="23.25" customHeight="1">
      <c r="B109" s="49"/>
      <c r="C109" s="49"/>
      <c r="D109" s="49"/>
      <c r="E109" s="49"/>
      <c r="F109" s="49"/>
      <c r="G109" s="49"/>
    </row>
    <row r="110" spans="2:7" s="50" customFormat="1" ht="23.25" customHeight="1">
      <c r="B110" s="49"/>
      <c r="C110" s="49"/>
      <c r="D110" s="49"/>
      <c r="E110" s="49"/>
      <c r="F110" s="49"/>
      <c r="G110" s="49"/>
    </row>
    <row r="111" spans="2:7" s="50" customFormat="1" ht="23.25" customHeight="1">
      <c r="B111" s="49"/>
      <c r="C111" s="49"/>
      <c r="D111" s="49"/>
      <c r="E111" s="49"/>
      <c r="F111" s="49"/>
      <c r="G111" s="49"/>
    </row>
    <row r="112" spans="2:7" s="50" customFormat="1" ht="23.25" customHeight="1">
      <c r="B112" s="49"/>
      <c r="C112" s="49"/>
      <c r="D112" s="49"/>
      <c r="E112" s="49"/>
      <c r="F112" s="49"/>
      <c r="G112" s="49"/>
    </row>
    <row r="113" spans="2:7" s="50" customFormat="1" ht="23.25" customHeight="1">
      <c r="B113" s="49"/>
      <c r="C113" s="49"/>
      <c r="D113" s="49"/>
      <c r="E113" s="49"/>
      <c r="F113" s="49"/>
      <c r="G113" s="49"/>
    </row>
    <row r="114" spans="2:7" s="50" customFormat="1" ht="23.25" customHeight="1">
      <c r="B114" s="49"/>
      <c r="C114" s="49"/>
      <c r="D114" s="49"/>
      <c r="E114" s="49"/>
      <c r="F114" s="49"/>
      <c r="G114" s="49"/>
    </row>
    <row r="115" spans="2:7" s="50" customFormat="1" ht="23.25" customHeight="1">
      <c r="B115" s="49"/>
      <c r="C115" s="49"/>
      <c r="D115" s="49"/>
      <c r="E115" s="49"/>
      <c r="F115" s="49"/>
      <c r="G115" s="49"/>
    </row>
    <row r="116" spans="2:7" s="50" customFormat="1" ht="23.25" customHeight="1">
      <c r="B116" s="49"/>
      <c r="C116" s="49"/>
      <c r="D116" s="49"/>
      <c r="E116" s="49"/>
      <c r="F116" s="49"/>
      <c r="G116" s="49"/>
    </row>
    <row r="117" spans="2:7" s="50" customFormat="1" ht="23.25" customHeight="1">
      <c r="B117" s="49"/>
      <c r="C117" s="49"/>
      <c r="D117" s="49"/>
      <c r="E117" s="49"/>
      <c r="F117" s="49"/>
      <c r="G117" s="49"/>
    </row>
    <row r="118" spans="2:7" s="50" customFormat="1" ht="23.25" customHeight="1">
      <c r="B118" s="49"/>
      <c r="C118" s="49"/>
      <c r="D118" s="49"/>
      <c r="E118" s="49"/>
      <c r="F118" s="49"/>
      <c r="G118" s="49"/>
    </row>
    <row r="119" spans="2:7" s="50" customFormat="1" ht="23.25" customHeight="1">
      <c r="B119" s="49"/>
      <c r="C119" s="49"/>
      <c r="D119" s="49"/>
      <c r="E119" s="49"/>
      <c r="F119" s="49"/>
      <c r="G119" s="49"/>
    </row>
    <row r="120" spans="2:7" s="50" customFormat="1" ht="23.25" customHeight="1">
      <c r="B120" s="49"/>
      <c r="C120" s="49"/>
      <c r="D120" s="49"/>
      <c r="E120" s="49"/>
      <c r="F120" s="49"/>
      <c r="G120" s="49"/>
    </row>
    <row r="121" spans="2:7" s="50" customFormat="1" ht="23.25" customHeight="1">
      <c r="B121" s="49"/>
      <c r="C121" s="49"/>
      <c r="D121" s="49"/>
      <c r="E121" s="49"/>
      <c r="F121" s="49"/>
      <c r="G121" s="49"/>
    </row>
    <row r="122" spans="2:7" s="50" customFormat="1" ht="23.25" customHeight="1">
      <c r="B122" s="49"/>
      <c r="C122" s="49"/>
      <c r="D122" s="49"/>
      <c r="E122" s="49"/>
      <c r="F122" s="49"/>
      <c r="G122" s="49"/>
    </row>
    <row r="123" spans="2:7" s="50" customFormat="1" ht="23.25" customHeight="1">
      <c r="B123" s="49"/>
      <c r="C123" s="49"/>
      <c r="D123" s="49"/>
      <c r="E123" s="49"/>
      <c r="F123" s="49"/>
      <c r="G123" s="49"/>
    </row>
    <row r="124" spans="2:7" s="50" customFormat="1" ht="23.25" customHeight="1">
      <c r="B124" s="49"/>
      <c r="C124" s="49"/>
      <c r="D124" s="49"/>
      <c r="E124" s="49"/>
      <c r="F124" s="49"/>
      <c r="G124" s="49"/>
    </row>
    <row r="125" spans="2:7" s="50" customFormat="1" ht="23.25" customHeight="1">
      <c r="B125" s="49"/>
      <c r="C125" s="49"/>
      <c r="D125" s="49"/>
      <c r="E125" s="49"/>
      <c r="F125" s="49"/>
      <c r="G125" s="49"/>
    </row>
    <row r="126" spans="2:7" s="50" customFormat="1" ht="23.25" customHeight="1">
      <c r="B126" s="49"/>
      <c r="C126" s="49"/>
      <c r="D126" s="49"/>
      <c r="E126" s="49"/>
      <c r="F126" s="49"/>
      <c r="G126" s="49"/>
    </row>
    <row r="127" spans="2:7" s="50" customFormat="1" ht="23.25" customHeight="1">
      <c r="B127" s="49"/>
      <c r="C127" s="49"/>
      <c r="D127" s="49"/>
      <c r="E127" s="49"/>
      <c r="F127" s="49"/>
      <c r="G127" s="49"/>
    </row>
    <row r="128" spans="2:7" s="50" customFormat="1" ht="23.25" customHeight="1">
      <c r="B128" s="49"/>
      <c r="C128" s="49"/>
      <c r="D128" s="49"/>
      <c r="E128" s="49"/>
      <c r="F128" s="49"/>
      <c r="G128" s="49"/>
    </row>
    <row r="129" spans="2:7" s="50" customFormat="1" ht="23.25" customHeight="1">
      <c r="B129" s="49"/>
      <c r="C129" s="49"/>
      <c r="D129" s="49"/>
      <c r="E129" s="49"/>
      <c r="F129" s="49"/>
      <c r="G129" s="49"/>
    </row>
    <row r="130" spans="2:7" s="50" customFormat="1" ht="23.25" customHeight="1">
      <c r="B130" s="49"/>
      <c r="C130" s="49"/>
      <c r="D130" s="49"/>
      <c r="E130" s="49"/>
      <c r="F130" s="49"/>
      <c r="G130" s="49"/>
    </row>
    <row r="131" spans="2:7" s="50" customFormat="1" ht="23.25" customHeight="1">
      <c r="B131" s="49"/>
      <c r="C131" s="49"/>
      <c r="D131" s="49"/>
      <c r="E131" s="49"/>
      <c r="F131" s="49"/>
      <c r="G131" s="49"/>
    </row>
    <row r="132" spans="2:7" s="50" customFormat="1" ht="23.25" customHeight="1">
      <c r="B132" s="49"/>
      <c r="C132" s="49"/>
      <c r="D132" s="49"/>
      <c r="E132" s="49"/>
      <c r="F132" s="49"/>
      <c r="G132" s="49"/>
    </row>
    <row r="133" spans="2:7" s="50" customFormat="1" ht="23.25" customHeight="1">
      <c r="B133" s="49"/>
      <c r="C133" s="49"/>
      <c r="D133" s="49"/>
      <c r="E133" s="49"/>
      <c r="F133" s="49"/>
      <c r="G133" s="49"/>
    </row>
    <row r="134" spans="2:7" s="50" customFormat="1" ht="23.25" customHeight="1">
      <c r="B134" s="49"/>
      <c r="C134" s="49"/>
      <c r="D134" s="49"/>
      <c r="E134" s="49"/>
      <c r="F134" s="49"/>
      <c r="G134" s="49"/>
    </row>
    <row r="135" spans="2:7" s="50" customFormat="1" ht="23.25" customHeight="1">
      <c r="B135" s="49"/>
      <c r="C135" s="49"/>
      <c r="D135" s="49"/>
      <c r="E135" s="49"/>
      <c r="F135" s="49"/>
      <c r="G135" s="49"/>
    </row>
    <row r="136" spans="2:7" s="50" customFormat="1" ht="23.25" customHeight="1">
      <c r="B136" s="49"/>
      <c r="C136" s="49"/>
      <c r="D136" s="49"/>
      <c r="E136" s="49"/>
      <c r="F136" s="49"/>
      <c r="G136" s="49"/>
    </row>
    <row r="137" spans="2:7" s="50" customFormat="1" ht="23.25" customHeight="1">
      <c r="B137" s="49"/>
      <c r="C137" s="49"/>
      <c r="D137" s="49"/>
      <c r="E137" s="49"/>
      <c r="F137" s="49"/>
      <c r="G137" s="49"/>
    </row>
    <row r="138" spans="2:7" s="50" customFormat="1" ht="23.25" customHeight="1">
      <c r="B138" s="49"/>
      <c r="C138" s="49"/>
      <c r="D138" s="49"/>
      <c r="E138" s="49"/>
      <c r="F138" s="49"/>
      <c r="G138" s="49"/>
    </row>
    <row r="139" spans="2:7" s="50" customFormat="1" ht="23.25" customHeight="1">
      <c r="B139" s="49"/>
      <c r="C139" s="49"/>
      <c r="D139" s="49"/>
      <c r="E139" s="49"/>
      <c r="F139" s="49"/>
      <c r="G139" s="49"/>
    </row>
    <row r="140" spans="2:7" s="50" customFormat="1" ht="23.25" customHeight="1">
      <c r="B140" s="49"/>
      <c r="C140" s="49"/>
      <c r="D140" s="49"/>
      <c r="E140" s="49"/>
      <c r="F140" s="49"/>
      <c r="G140" s="49"/>
    </row>
    <row r="141" spans="2:7" s="50" customFormat="1" ht="23.25" customHeight="1">
      <c r="B141" s="49"/>
      <c r="C141" s="49"/>
      <c r="D141" s="49"/>
      <c r="E141" s="49"/>
      <c r="F141" s="49"/>
      <c r="G141" s="49"/>
    </row>
    <row r="142" spans="2:7" s="50" customFormat="1" ht="23.25" customHeight="1">
      <c r="B142" s="49"/>
      <c r="C142" s="49"/>
      <c r="D142" s="49"/>
      <c r="E142" s="49"/>
      <c r="F142" s="49"/>
      <c r="G142" s="49"/>
    </row>
    <row r="143" spans="2:7" s="50" customFormat="1" ht="23.25" customHeight="1">
      <c r="B143" s="49"/>
      <c r="C143" s="49"/>
      <c r="D143" s="49"/>
      <c r="E143" s="49"/>
      <c r="F143" s="49"/>
      <c r="G143" s="49"/>
    </row>
    <row r="144" spans="2:7" s="50" customFormat="1" ht="23.25" customHeight="1">
      <c r="B144" s="49"/>
      <c r="C144" s="49"/>
      <c r="D144" s="49"/>
      <c r="E144" s="49"/>
      <c r="F144" s="49"/>
      <c r="G144" s="49"/>
    </row>
  </sheetData>
  <autoFilter ref="A6:G41"/>
  <mergeCells count="8">
    <mergeCell ref="A1:F1"/>
    <mergeCell ref="A2:F2"/>
    <mergeCell ref="A3:F3"/>
    <mergeCell ref="A5:A6"/>
    <mergeCell ref="B5:B6"/>
    <mergeCell ref="C5:C6"/>
    <mergeCell ref="D5:E5"/>
    <mergeCell ref="F5:F6"/>
  </mergeCells>
  <pageMargins left="0.87" right="0.2" top="0.52" bottom="0.61" header="0.31496062992125984" footer="0.31496062992125984"/>
  <pageSetup paperSize="9"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workbookViewId="0">
      <pane xSplit="2" ySplit="5" topLeftCell="C6" activePane="bottomRight" state="frozen"/>
      <selection activeCell="A58" sqref="A58:XFD58"/>
      <selection pane="topRight" activeCell="A58" sqref="A58:XFD58"/>
      <selection pane="bottomLeft" activeCell="A58" sqref="A58:XFD58"/>
      <selection pane="bottomRight" activeCell="G11" sqref="G11"/>
    </sheetView>
  </sheetViews>
  <sheetFormatPr defaultRowHeight="15.75"/>
  <cols>
    <col min="1" max="1" width="8.7109375" style="50" customWidth="1"/>
    <col min="2" max="2" width="50.7109375" style="49" customWidth="1"/>
    <col min="3" max="3" width="19.28515625" style="49" customWidth="1"/>
    <col min="4" max="4" width="20.42578125" style="49" customWidth="1"/>
    <col min="5" max="5" width="24.42578125" style="49" customWidth="1"/>
    <col min="6" max="16384" width="9.140625" style="49"/>
  </cols>
  <sheetData>
    <row r="1" spans="1:6" s="24" customFormat="1" ht="17.25" customHeight="1">
      <c r="A1" s="592" t="s">
        <v>977</v>
      </c>
      <c r="B1" s="592"/>
      <c r="C1" s="592"/>
      <c r="D1" s="592"/>
      <c r="E1" s="592"/>
    </row>
    <row r="2" spans="1:6" s="24" customFormat="1" ht="39" customHeight="1">
      <c r="A2" s="592" t="s">
        <v>367</v>
      </c>
      <c r="B2" s="592"/>
      <c r="C2" s="592"/>
      <c r="D2" s="592"/>
      <c r="E2" s="592"/>
    </row>
    <row r="3" spans="1:6" s="60" customFormat="1" ht="20.25" customHeight="1">
      <c r="A3" s="551" t="s">
        <v>435</v>
      </c>
      <c r="B3" s="551"/>
      <c r="C3" s="551"/>
      <c r="D3" s="551"/>
      <c r="E3" s="551"/>
    </row>
    <row r="4" spans="1:6" s="24" customFormat="1" ht="18" customHeight="1">
      <c r="A4" s="22"/>
      <c r="B4" s="99"/>
      <c r="E4" s="22"/>
    </row>
    <row r="5" spans="1:6" s="167" customFormat="1" ht="55.5" customHeight="1">
      <c r="A5" s="165" t="s">
        <v>1</v>
      </c>
      <c r="B5" s="166" t="s">
        <v>2</v>
      </c>
      <c r="C5" s="165" t="s">
        <v>368</v>
      </c>
      <c r="D5" s="23" t="s">
        <v>341</v>
      </c>
      <c r="E5" s="165" t="s">
        <v>4</v>
      </c>
    </row>
    <row r="6" spans="1:6" s="52" customFormat="1" ht="24" customHeight="1">
      <c r="A6" s="101" t="s">
        <v>7</v>
      </c>
      <c r="B6" s="51" t="s">
        <v>369</v>
      </c>
      <c r="C6" s="51">
        <f t="shared" ref="C6:D6" si="0">C7+C12+C14+C20</f>
        <v>386</v>
      </c>
      <c r="D6" s="51">
        <f t="shared" si="0"/>
        <v>1158</v>
      </c>
      <c r="E6" s="160"/>
      <c r="F6" s="96"/>
    </row>
    <row r="7" spans="1:6" s="52" customFormat="1" ht="23.25" customHeight="1">
      <c r="A7" s="90">
        <v>1</v>
      </c>
      <c r="B7" s="54" t="s">
        <v>192</v>
      </c>
      <c r="C7" s="54">
        <f>SUM(C8:C11)</f>
        <v>120</v>
      </c>
      <c r="D7" s="54">
        <f>SUM(D8:D11)</f>
        <v>360</v>
      </c>
      <c r="E7" s="161"/>
      <c r="F7" s="96"/>
    </row>
    <row r="8" spans="1:6" s="52" customFormat="1" ht="23.25" customHeight="1">
      <c r="A8" s="88" t="s">
        <v>30</v>
      </c>
      <c r="B8" s="53" t="s">
        <v>193</v>
      </c>
      <c r="C8" s="53">
        <v>30</v>
      </c>
      <c r="D8" s="53">
        <v>90</v>
      </c>
      <c r="E8" s="162"/>
      <c r="F8" s="96"/>
    </row>
    <row r="9" spans="1:6" ht="23.25" customHeight="1">
      <c r="A9" s="88" t="s">
        <v>30</v>
      </c>
      <c r="B9" s="53" t="s">
        <v>370</v>
      </c>
      <c r="C9" s="53">
        <v>30</v>
      </c>
      <c r="D9" s="53">
        <v>90</v>
      </c>
      <c r="E9" s="162"/>
      <c r="F9" s="59"/>
    </row>
    <row r="10" spans="1:6" ht="29.25" customHeight="1">
      <c r="A10" s="88" t="s">
        <v>30</v>
      </c>
      <c r="B10" s="53" t="s">
        <v>350</v>
      </c>
      <c r="C10" s="53">
        <v>30</v>
      </c>
      <c r="D10" s="53">
        <v>90</v>
      </c>
      <c r="E10" s="162"/>
      <c r="F10" s="59"/>
    </row>
    <row r="11" spans="1:6" ht="23.25" customHeight="1">
      <c r="A11" s="88" t="s">
        <v>30</v>
      </c>
      <c r="B11" s="53" t="s">
        <v>351</v>
      </c>
      <c r="C11" s="53">
        <v>30</v>
      </c>
      <c r="D11" s="53">
        <v>90</v>
      </c>
      <c r="E11" s="162"/>
      <c r="F11" s="59"/>
    </row>
    <row r="12" spans="1:6" s="52" customFormat="1" ht="23.25" customHeight="1">
      <c r="A12" s="90">
        <v>2</v>
      </c>
      <c r="B12" s="54" t="s">
        <v>371</v>
      </c>
      <c r="C12" s="54">
        <f t="shared" ref="C12:D12" si="1">C13</f>
        <v>30</v>
      </c>
      <c r="D12" s="54">
        <f t="shared" si="1"/>
        <v>90</v>
      </c>
      <c r="E12" s="161"/>
      <c r="F12" s="96"/>
    </row>
    <row r="13" spans="1:6" ht="23.25" customHeight="1">
      <c r="A13" s="88" t="s">
        <v>30</v>
      </c>
      <c r="B13" s="53" t="s">
        <v>372</v>
      </c>
      <c r="C13" s="53">
        <v>30</v>
      </c>
      <c r="D13" s="53">
        <v>90</v>
      </c>
      <c r="E13" s="162"/>
      <c r="F13" s="59"/>
    </row>
    <row r="14" spans="1:6" s="52" customFormat="1" ht="23.25" customHeight="1">
      <c r="A14" s="90">
        <v>3</v>
      </c>
      <c r="B14" s="54" t="s">
        <v>99</v>
      </c>
      <c r="C14" s="54">
        <f>SUM(C15:C19)</f>
        <v>130</v>
      </c>
      <c r="D14" s="54">
        <f>SUM(D15:D19)</f>
        <v>390</v>
      </c>
      <c r="E14" s="161"/>
      <c r="F14" s="96"/>
    </row>
    <row r="15" spans="1:6" ht="23.25" customHeight="1">
      <c r="A15" s="88" t="s">
        <v>30</v>
      </c>
      <c r="B15" s="53" t="s">
        <v>132</v>
      </c>
      <c r="C15" s="53">
        <v>26</v>
      </c>
      <c r="D15" s="53">
        <v>78</v>
      </c>
      <c r="E15" s="162"/>
      <c r="F15" s="59"/>
    </row>
    <row r="16" spans="1:6" ht="23.25" customHeight="1">
      <c r="A16" s="88" t="s">
        <v>30</v>
      </c>
      <c r="B16" s="53" t="s">
        <v>356</v>
      </c>
      <c r="C16" s="53">
        <v>26</v>
      </c>
      <c r="D16" s="53">
        <v>78</v>
      </c>
      <c r="E16" s="162"/>
      <c r="F16" s="59"/>
    </row>
    <row r="17" spans="1:6" s="52" customFormat="1" ht="23.25" customHeight="1">
      <c r="A17" s="88" t="s">
        <v>30</v>
      </c>
      <c r="B17" s="53" t="s">
        <v>219</v>
      </c>
      <c r="C17" s="53">
        <v>26</v>
      </c>
      <c r="D17" s="53">
        <v>78</v>
      </c>
      <c r="E17" s="162"/>
      <c r="F17" s="96"/>
    </row>
    <row r="18" spans="1:6" s="52" customFormat="1" ht="23.25" customHeight="1">
      <c r="A18" s="88" t="s">
        <v>30</v>
      </c>
      <c r="B18" s="53" t="s">
        <v>354</v>
      </c>
      <c r="C18" s="53">
        <v>26</v>
      </c>
      <c r="D18" s="53">
        <v>78</v>
      </c>
      <c r="E18" s="162"/>
      <c r="F18" s="96"/>
    </row>
    <row r="19" spans="1:6" ht="23.25" customHeight="1">
      <c r="A19" s="88" t="s">
        <v>30</v>
      </c>
      <c r="B19" s="53" t="s">
        <v>355</v>
      </c>
      <c r="C19" s="53">
        <v>26</v>
      </c>
      <c r="D19" s="53">
        <v>78</v>
      </c>
      <c r="E19" s="162"/>
      <c r="F19" s="59"/>
    </row>
    <row r="20" spans="1:6" s="52" customFormat="1" ht="23.25" customHeight="1">
      <c r="A20" s="90">
        <v>4</v>
      </c>
      <c r="B20" s="54" t="s">
        <v>105</v>
      </c>
      <c r="C20" s="54">
        <f>SUM(C21:C24)</f>
        <v>106</v>
      </c>
      <c r="D20" s="54">
        <f>SUM(D21:D24)</f>
        <v>318</v>
      </c>
      <c r="E20" s="161"/>
      <c r="F20" s="96"/>
    </row>
    <row r="21" spans="1:6" s="52" customFormat="1" ht="23.25" customHeight="1">
      <c r="A21" s="88" t="s">
        <v>30</v>
      </c>
      <c r="B21" s="53" t="s">
        <v>373</v>
      </c>
      <c r="C21" s="53">
        <v>26</v>
      </c>
      <c r="D21" s="53">
        <v>78</v>
      </c>
      <c r="E21" s="162"/>
      <c r="F21" s="96"/>
    </row>
    <row r="22" spans="1:6" ht="23.25" customHeight="1">
      <c r="A22" s="88" t="s">
        <v>30</v>
      </c>
      <c r="B22" s="53" t="s">
        <v>107</v>
      </c>
      <c r="C22" s="53">
        <v>26</v>
      </c>
      <c r="D22" s="53">
        <v>78</v>
      </c>
      <c r="E22" s="162"/>
      <c r="F22" s="59"/>
    </row>
    <row r="23" spans="1:6" ht="23.25" customHeight="1">
      <c r="A23" s="88" t="s">
        <v>30</v>
      </c>
      <c r="B23" s="53" t="s">
        <v>359</v>
      </c>
      <c r="C23" s="53">
        <v>27</v>
      </c>
      <c r="D23" s="53">
        <v>81</v>
      </c>
      <c r="E23" s="162"/>
      <c r="F23" s="59"/>
    </row>
    <row r="24" spans="1:6" ht="23.25" customHeight="1">
      <c r="A24" s="88" t="s">
        <v>30</v>
      </c>
      <c r="B24" s="53" t="s">
        <v>374</v>
      </c>
      <c r="C24" s="53">
        <v>27</v>
      </c>
      <c r="D24" s="53">
        <v>81</v>
      </c>
      <c r="E24" s="162"/>
      <c r="F24" s="59"/>
    </row>
    <row r="25" spans="1:6" s="52" customFormat="1" ht="25.5" customHeight="1">
      <c r="A25" s="90" t="s">
        <v>17</v>
      </c>
      <c r="B25" s="54" t="s">
        <v>375</v>
      </c>
      <c r="C25" s="54">
        <f>SUM(C26:C27)</f>
        <v>71</v>
      </c>
      <c r="D25" s="54">
        <f>SUM(D26:D27)</f>
        <v>142</v>
      </c>
      <c r="E25" s="161"/>
      <c r="F25" s="96"/>
    </row>
    <row r="26" spans="1:6" s="52" customFormat="1" ht="21.75" customHeight="1">
      <c r="A26" s="88">
        <v>1</v>
      </c>
      <c r="B26" s="53" t="s">
        <v>376</v>
      </c>
      <c r="C26" s="53">
        <v>36</v>
      </c>
      <c r="D26" s="53">
        <v>72</v>
      </c>
      <c r="E26" s="162"/>
      <c r="F26" s="96"/>
    </row>
    <row r="27" spans="1:6" s="52" customFormat="1" ht="21.75" customHeight="1">
      <c r="A27" s="88">
        <v>2</v>
      </c>
      <c r="B27" s="53" t="s">
        <v>377</v>
      </c>
      <c r="C27" s="53">
        <v>35</v>
      </c>
      <c r="D27" s="53">
        <v>70</v>
      </c>
      <c r="E27" s="162"/>
      <c r="F27" s="96"/>
    </row>
    <row r="28" spans="1:6" s="72" customFormat="1" ht="33" customHeight="1">
      <c r="A28" s="73" t="s">
        <v>21</v>
      </c>
      <c r="B28" s="168" t="s">
        <v>378</v>
      </c>
      <c r="C28" s="168">
        <f>C29</f>
        <v>4</v>
      </c>
      <c r="D28" s="168">
        <f t="shared" ref="D28" si="2">D29</f>
        <v>200</v>
      </c>
      <c r="E28" s="169"/>
    </row>
    <row r="29" spans="1:6" s="163" customFormat="1" ht="21.75" customHeight="1">
      <c r="A29" s="90">
        <v>1</v>
      </c>
      <c r="B29" s="54" t="s">
        <v>88</v>
      </c>
      <c r="C29" s="54">
        <f>SUM(C30:C30)</f>
        <v>4</v>
      </c>
      <c r="D29" s="54">
        <f t="shared" ref="D29" si="3">SUM(D30:D30)</f>
        <v>200</v>
      </c>
      <c r="E29" s="161"/>
      <c r="F29" s="96"/>
    </row>
    <row r="30" spans="1:6" s="163" customFormat="1" ht="21.75" customHeight="1">
      <c r="A30" s="88" t="s">
        <v>131</v>
      </c>
      <c r="B30" s="53" t="s">
        <v>210</v>
      </c>
      <c r="C30" s="53">
        <f>C31</f>
        <v>4</v>
      </c>
      <c r="D30" s="53">
        <f t="shared" ref="D30" si="4">D31</f>
        <v>200</v>
      </c>
      <c r="E30" s="162"/>
      <c r="F30" s="96"/>
    </row>
    <row r="31" spans="1:6" s="163" customFormat="1" ht="37.5" customHeight="1">
      <c r="A31" s="88" t="s">
        <v>30</v>
      </c>
      <c r="B31" s="53" t="s">
        <v>379</v>
      </c>
      <c r="C31" s="53">
        <v>4</v>
      </c>
      <c r="D31" s="53">
        <v>200</v>
      </c>
      <c r="E31" s="162"/>
      <c r="F31" s="96"/>
    </row>
    <row r="32" spans="1:6" s="52" customFormat="1" ht="23.25" customHeight="1">
      <c r="A32" s="41"/>
      <c r="B32" s="41" t="s">
        <v>190</v>
      </c>
      <c r="C32" s="43">
        <f t="shared" ref="C32:D32" si="5">+C6+C25+C28</f>
        <v>461</v>
      </c>
      <c r="D32" s="43">
        <f t="shared" si="5"/>
        <v>1500</v>
      </c>
      <c r="E32" s="164"/>
    </row>
    <row r="33" spans="1:6" s="50" customFormat="1" ht="13.5" customHeight="1">
      <c r="A33" s="97"/>
      <c r="B33" s="59"/>
      <c r="C33" s="59"/>
      <c r="D33" s="59"/>
      <c r="E33" s="59"/>
      <c r="F33" s="59"/>
    </row>
    <row r="34" spans="1:6" s="12" customFormat="1" ht="22.5" customHeight="1">
      <c r="B34" s="71"/>
      <c r="C34" s="68"/>
      <c r="D34" s="594" t="s">
        <v>447</v>
      </c>
      <c r="E34" s="594"/>
      <c r="F34" s="68"/>
    </row>
    <row r="35" spans="1:6" s="50" customFormat="1" ht="23.25" customHeight="1">
      <c r="B35" s="49"/>
      <c r="C35" s="49"/>
      <c r="D35" s="49"/>
      <c r="E35" s="49"/>
      <c r="F35" s="49"/>
    </row>
    <row r="36" spans="1:6" s="50" customFormat="1" ht="23.25" customHeight="1">
      <c r="B36" s="49"/>
      <c r="C36" s="49"/>
      <c r="D36" s="49"/>
      <c r="E36" s="49"/>
      <c r="F36" s="49"/>
    </row>
    <row r="37" spans="1:6" s="50" customFormat="1" ht="23.25" customHeight="1">
      <c r="B37" s="49"/>
      <c r="C37" s="49"/>
      <c r="D37" s="49"/>
      <c r="E37" s="49"/>
      <c r="F37" s="49"/>
    </row>
    <row r="38" spans="1:6" s="50" customFormat="1" ht="23.25" customHeight="1">
      <c r="B38" s="49"/>
      <c r="C38" s="49"/>
      <c r="D38" s="49"/>
      <c r="E38" s="49"/>
      <c r="F38" s="49"/>
    </row>
    <row r="39" spans="1:6" s="50" customFormat="1" ht="23.25" customHeight="1">
      <c r="B39" s="49"/>
      <c r="C39" s="49"/>
      <c r="D39" s="49"/>
      <c r="E39" s="49"/>
      <c r="F39" s="49"/>
    </row>
    <row r="40" spans="1:6" s="50" customFormat="1" ht="23.25" customHeight="1">
      <c r="B40" s="49"/>
      <c r="C40" s="49"/>
      <c r="D40" s="49"/>
      <c r="E40" s="49"/>
      <c r="F40" s="49"/>
    </row>
    <row r="41" spans="1:6" s="50" customFormat="1" ht="23.25" customHeight="1">
      <c r="B41" s="49"/>
      <c r="C41" s="49"/>
      <c r="D41" s="49"/>
      <c r="E41" s="49"/>
      <c r="F41" s="49"/>
    </row>
    <row r="42" spans="1:6" s="50" customFormat="1" ht="23.25" customHeight="1">
      <c r="B42" s="49"/>
      <c r="C42" s="49"/>
      <c r="D42" s="49"/>
      <c r="E42" s="49"/>
      <c r="F42" s="49"/>
    </row>
    <row r="43" spans="1:6" s="50" customFormat="1" ht="23.25" customHeight="1">
      <c r="B43" s="49"/>
      <c r="C43" s="49"/>
      <c r="D43" s="49"/>
      <c r="E43" s="49"/>
      <c r="F43" s="49"/>
    </row>
    <row r="44" spans="1:6" s="50" customFormat="1" ht="23.25" customHeight="1">
      <c r="B44" s="49"/>
      <c r="C44" s="49"/>
      <c r="D44" s="49"/>
      <c r="E44" s="49"/>
      <c r="F44" s="49"/>
    </row>
    <row r="45" spans="1:6" s="50" customFormat="1" ht="23.25" customHeight="1">
      <c r="B45" s="49"/>
      <c r="C45" s="49"/>
      <c r="D45" s="49"/>
      <c r="E45" s="49"/>
      <c r="F45" s="49"/>
    </row>
    <row r="46" spans="1:6" s="50" customFormat="1" ht="23.25" customHeight="1">
      <c r="B46" s="49"/>
      <c r="C46" s="49"/>
      <c r="D46" s="49"/>
      <c r="E46" s="49"/>
      <c r="F46" s="49"/>
    </row>
    <row r="47" spans="1:6" s="50" customFormat="1" ht="23.25" customHeight="1">
      <c r="B47" s="49"/>
      <c r="C47" s="49"/>
      <c r="D47" s="49"/>
      <c r="E47" s="49"/>
      <c r="F47" s="49"/>
    </row>
    <row r="48" spans="1:6" s="50" customFormat="1" ht="23.25" customHeight="1">
      <c r="B48" s="49"/>
      <c r="C48" s="49"/>
      <c r="D48" s="49"/>
      <c r="E48" s="49"/>
      <c r="F48" s="49"/>
    </row>
    <row r="49" spans="2:6" s="50" customFormat="1" ht="23.25" customHeight="1">
      <c r="B49" s="49"/>
      <c r="C49" s="49"/>
      <c r="D49" s="49"/>
      <c r="E49" s="49"/>
      <c r="F49" s="49"/>
    </row>
    <row r="50" spans="2:6" s="50" customFormat="1" ht="23.25" customHeight="1">
      <c r="B50" s="49"/>
      <c r="C50" s="49"/>
      <c r="D50" s="49"/>
      <c r="E50" s="49"/>
      <c r="F50" s="49"/>
    </row>
    <row r="51" spans="2:6" s="50" customFormat="1" ht="23.25" customHeight="1">
      <c r="B51" s="49"/>
      <c r="C51" s="49"/>
      <c r="D51" s="49"/>
      <c r="E51" s="49"/>
      <c r="F51" s="49"/>
    </row>
    <row r="52" spans="2:6" s="50" customFormat="1" ht="23.25" customHeight="1">
      <c r="B52" s="49"/>
      <c r="C52" s="49"/>
      <c r="D52" s="49"/>
      <c r="E52" s="49"/>
      <c r="F52" s="49"/>
    </row>
    <row r="53" spans="2:6" s="50" customFormat="1" ht="23.25" customHeight="1">
      <c r="B53" s="49"/>
      <c r="C53" s="49"/>
      <c r="D53" s="49"/>
      <c r="E53" s="49"/>
      <c r="F53" s="49"/>
    </row>
    <row r="54" spans="2:6" s="50" customFormat="1" ht="23.25" customHeight="1">
      <c r="B54" s="49"/>
      <c r="C54" s="49"/>
      <c r="D54" s="49"/>
      <c r="E54" s="49"/>
      <c r="F54" s="49"/>
    </row>
    <row r="55" spans="2:6" s="50" customFormat="1" ht="23.25" customHeight="1">
      <c r="B55" s="49"/>
      <c r="C55" s="49"/>
      <c r="D55" s="49"/>
      <c r="E55" s="49"/>
      <c r="F55" s="49"/>
    </row>
    <row r="56" spans="2:6" s="50" customFormat="1" ht="23.25" customHeight="1">
      <c r="B56" s="49"/>
      <c r="C56" s="49"/>
      <c r="D56" s="49"/>
      <c r="E56" s="49"/>
      <c r="F56" s="49"/>
    </row>
    <row r="57" spans="2:6" s="50" customFormat="1" ht="23.25" customHeight="1">
      <c r="B57" s="49"/>
      <c r="C57" s="49"/>
      <c r="D57" s="49"/>
      <c r="E57" s="49"/>
      <c r="F57" s="49"/>
    </row>
    <row r="58" spans="2:6" s="50" customFormat="1" ht="23.25" customHeight="1">
      <c r="B58" s="49"/>
      <c r="C58" s="49"/>
      <c r="D58" s="49"/>
      <c r="E58" s="49"/>
      <c r="F58" s="49"/>
    </row>
    <row r="59" spans="2:6" s="50" customFormat="1" ht="23.25" customHeight="1">
      <c r="B59" s="49"/>
      <c r="C59" s="49"/>
      <c r="D59" s="49"/>
      <c r="E59" s="49"/>
      <c r="F59" s="49"/>
    </row>
    <row r="60" spans="2:6" s="50" customFormat="1" ht="23.25" customHeight="1">
      <c r="B60" s="49"/>
      <c r="C60" s="49"/>
      <c r="D60" s="49"/>
      <c r="E60" s="49"/>
      <c r="F60" s="49"/>
    </row>
    <row r="61" spans="2:6" s="50" customFormat="1" ht="23.25" customHeight="1">
      <c r="B61" s="49"/>
      <c r="C61" s="49"/>
      <c r="D61" s="49"/>
      <c r="E61" s="49"/>
      <c r="F61" s="49"/>
    </row>
    <row r="62" spans="2:6" s="50" customFormat="1" ht="23.25" customHeight="1">
      <c r="B62" s="49"/>
      <c r="C62" s="49"/>
      <c r="D62" s="49"/>
      <c r="E62" s="49"/>
      <c r="F62" s="49"/>
    </row>
    <row r="63" spans="2:6" s="50" customFormat="1" ht="23.25" customHeight="1">
      <c r="B63" s="49"/>
      <c r="C63" s="49"/>
      <c r="D63" s="49"/>
      <c r="E63" s="49"/>
      <c r="F63" s="49"/>
    </row>
    <row r="64" spans="2:6" s="50" customFormat="1" ht="23.25" customHeight="1">
      <c r="B64" s="49"/>
      <c r="C64" s="49"/>
      <c r="D64" s="49"/>
      <c r="E64" s="49"/>
      <c r="F64" s="49"/>
    </row>
    <row r="65" spans="2:6" s="50" customFormat="1" ht="23.25" customHeight="1">
      <c r="B65" s="49"/>
      <c r="C65" s="49"/>
      <c r="D65" s="49"/>
      <c r="E65" s="49"/>
      <c r="F65" s="49"/>
    </row>
    <row r="66" spans="2:6" s="50" customFormat="1" ht="23.25" customHeight="1">
      <c r="B66" s="49"/>
      <c r="C66" s="49"/>
      <c r="D66" s="49"/>
      <c r="E66" s="49"/>
      <c r="F66" s="49"/>
    </row>
    <row r="67" spans="2:6" s="50" customFormat="1" ht="23.25" customHeight="1">
      <c r="B67" s="49"/>
      <c r="C67" s="49"/>
      <c r="D67" s="49"/>
      <c r="E67" s="49"/>
      <c r="F67" s="49"/>
    </row>
    <row r="68" spans="2:6" s="50" customFormat="1" ht="23.25" customHeight="1">
      <c r="B68" s="49"/>
      <c r="C68" s="49"/>
      <c r="D68" s="49"/>
      <c r="E68" s="49"/>
      <c r="F68" s="49"/>
    </row>
    <row r="69" spans="2:6" s="50" customFormat="1" ht="23.25" customHeight="1">
      <c r="B69" s="49"/>
      <c r="C69" s="49"/>
      <c r="D69" s="49"/>
      <c r="E69" s="49"/>
      <c r="F69" s="49"/>
    </row>
    <row r="70" spans="2:6" s="50" customFormat="1" ht="23.25" customHeight="1">
      <c r="B70" s="49"/>
      <c r="C70" s="49"/>
      <c r="D70" s="49"/>
      <c r="E70" s="49"/>
      <c r="F70" s="49"/>
    </row>
    <row r="71" spans="2:6" s="50" customFormat="1" ht="23.25" customHeight="1">
      <c r="B71" s="49"/>
      <c r="C71" s="49"/>
      <c r="D71" s="49"/>
      <c r="E71" s="49"/>
      <c r="F71" s="49"/>
    </row>
    <row r="72" spans="2:6" s="50" customFormat="1" ht="23.25" customHeight="1">
      <c r="B72" s="49"/>
      <c r="C72" s="49"/>
      <c r="D72" s="49"/>
      <c r="E72" s="49"/>
      <c r="F72" s="49"/>
    </row>
    <row r="73" spans="2:6" s="50" customFormat="1" ht="23.25" customHeight="1">
      <c r="B73" s="49"/>
      <c r="C73" s="49"/>
      <c r="D73" s="49"/>
      <c r="E73" s="49"/>
      <c r="F73" s="49"/>
    </row>
    <row r="74" spans="2:6" s="50" customFormat="1" ht="23.25" customHeight="1">
      <c r="B74" s="49"/>
      <c r="C74" s="49"/>
      <c r="D74" s="49"/>
      <c r="E74" s="49"/>
      <c r="F74" s="49"/>
    </row>
    <row r="75" spans="2:6" s="50" customFormat="1" ht="23.25" customHeight="1">
      <c r="B75" s="49"/>
      <c r="C75" s="49"/>
      <c r="D75" s="49"/>
      <c r="E75" s="49"/>
      <c r="F75" s="49"/>
    </row>
    <row r="76" spans="2:6" s="50" customFormat="1" ht="23.25" customHeight="1">
      <c r="B76" s="49"/>
      <c r="C76" s="49"/>
      <c r="D76" s="49"/>
      <c r="E76" s="49"/>
      <c r="F76" s="49"/>
    </row>
    <row r="77" spans="2:6" s="50" customFormat="1" ht="23.25" customHeight="1">
      <c r="B77" s="49"/>
      <c r="C77" s="49"/>
      <c r="D77" s="49"/>
      <c r="E77" s="49"/>
      <c r="F77" s="49"/>
    </row>
    <row r="78" spans="2:6" s="50" customFormat="1" ht="23.25" customHeight="1">
      <c r="B78" s="49"/>
      <c r="C78" s="49"/>
      <c r="D78" s="49"/>
      <c r="E78" s="49"/>
      <c r="F78" s="49"/>
    </row>
    <row r="79" spans="2:6" s="50" customFormat="1" ht="23.25" customHeight="1">
      <c r="B79" s="49"/>
      <c r="C79" s="49"/>
      <c r="D79" s="49"/>
      <c r="E79" s="49"/>
      <c r="F79" s="49"/>
    </row>
    <row r="80" spans="2:6" s="50" customFormat="1" ht="23.25" customHeight="1">
      <c r="B80" s="49"/>
      <c r="C80" s="49"/>
      <c r="D80" s="49"/>
      <c r="E80" s="49"/>
      <c r="F80" s="49"/>
    </row>
    <row r="81" spans="2:6" s="50" customFormat="1" ht="23.25" customHeight="1">
      <c r="B81" s="49"/>
      <c r="C81" s="49"/>
      <c r="D81" s="49"/>
      <c r="E81" s="49"/>
      <c r="F81" s="49"/>
    </row>
    <row r="82" spans="2:6" s="50" customFormat="1" ht="23.25" customHeight="1">
      <c r="B82" s="49"/>
      <c r="C82" s="49"/>
      <c r="D82" s="49"/>
      <c r="E82" s="49"/>
      <c r="F82" s="49"/>
    </row>
    <row r="83" spans="2:6" s="50" customFormat="1" ht="23.25" customHeight="1">
      <c r="B83" s="49"/>
      <c r="C83" s="49"/>
      <c r="D83" s="49"/>
      <c r="E83" s="49"/>
      <c r="F83" s="49"/>
    </row>
    <row r="84" spans="2:6" s="50" customFormat="1" ht="23.25" customHeight="1">
      <c r="B84" s="49"/>
      <c r="C84" s="49"/>
      <c r="D84" s="49"/>
      <c r="E84" s="49"/>
      <c r="F84" s="49"/>
    </row>
    <row r="85" spans="2:6" s="50" customFormat="1" ht="23.25" customHeight="1">
      <c r="B85" s="49"/>
      <c r="C85" s="49"/>
      <c r="D85" s="49"/>
      <c r="E85" s="49"/>
      <c r="F85" s="49"/>
    </row>
    <row r="86" spans="2:6" s="50" customFormat="1" ht="23.25" customHeight="1">
      <c r="B86" s="49"/>
      <c r="C86" s="49"/>
      <c r="D86" s="49"/>
      <c r="E86" s="49"/>
      <c r="F86" s="49"/>
    </row>
    <row r="87" spans="2:6" s="50" customFormat="1" ht="23.25" customHeight="1">
      <c r="B87" s="49"/>
      <c r="C87" s="49"/>
      <c r="D87" s="49"/>
      <c r="E87" s="49"/>
      <c r="F87" s="49"/>
    </row>
    <row r="88" spans="2:6" s="50" customFormat="1" ht="23.25" customHeight="1">
      <c r="B88" s="49"/>
      <c r="C88" s="49"/>
      <c r="D88" s="49"/>
      <c r="E88" s="49"/>
      <c r="F88" s="49"/>
    </row>
    <row r="89" spans="2:6" s="50" customFormat="1" ht="23.25" customHeight="1">
      <c r="B89" s="49"/>
      <c r="C89" s="49"/>
      <c r="D89" s="49"/>
      <c r="E89" s="49"/>
      <c r="F89" s="49"/>
    </row>
    <row r="90" spans="2:6" s="50" customFormat="1" ht="23.25" customHeight="1">
      <c r="B90" s="49"/>
      <c r="C90" s="49"/>
      <c r="D90" s="49"/>
      <c r="E90" s="49"/>
      <c r="F90" s="49"/>
    </row>
    <row r="91" spans="2:6" s="50" customFormat="1" ht="23.25" customHeight="1">
      <c r="B91" s="49"/>
      <c r="C91" s="49"/>
      <c r="D91" s="49"/>
      <c r="E91" s="49"/>
      <c r="F91" s="49"/>
    </row>
    <row r="92" spans="2:6" s="50" customFormat="1" ht="23.25" customHeight="1">
      <c r="B92" s="49"/>
      <c r="C92" s="49"/>
      <c r="D92" s="49"/>
      <c r="E92" s="49"/>
      <c r="F92" s="49"/>
    </row>
    <row r="93" spans="2:6" s="50" customFormat="1" ht="23.25" customHeight="1">
      <c r="B93" s="49"/>
      <c r="C93" s="49"/>
      <c r="D93" s="49"/>
      <c r="E93" s="49"/>
      <c r="F93" s="49"/>
    </row>
    <row r="94" spans="2:6" s="50" customFormat="1" ht="23.25" customHeight="1">
      <c r="B94" s="49"/>
      <c r="C94" s="49"/>
      <c r="D94" s="49"/>
      <c r="E94" s="49"/>
      <c r="F94" s="49"/>
    </row>
    <row r="95" spans="2:6" s="50" customFormat="1" ht="23.25" customHeight="1">
      <c r="B95" s="49"/>
      <c r="C95" s="49"/>
      <c r="D95" s="49"/>
      <c r="E95" s="49"/>
      <c r="F95" s="49"/>
    </row>
    <row r="96" spans="2:6" s="50" customFormat="1" ht="23.25" customHeight="1">
      <c r="B96" s="49"/>
      <c r="C96" s="49"/>
      <c r="D96" s="49"/>
      <c r="E96" s="49"/>
      <c r="F96" s="49"/>
    </row>
    <row r="97" spans="2:6" s="50" customFormat="1" ht="23.25" customHeight="1">
      <c r="B97" s="49"/>
      <c r="C97" s="49"/>
      <c r="D97" s="49"/>
      <c r="E97" s="49"/>
      <c r="F97" s="49"/>
    </row>
    <row r="98" spans="2:6" s="50" customFormat="1" ht="23.25" customHeight="1">
      <c r="B98" s="49"/>
      <c r="C98" s="49"/>
      <c r="D98" s="49"/>
      <c r="E98" s="49"/>
      <c r="F98" s="49"/>
    </row>
    <row r="99" spans="2:6" s="50" customFormat="1" ht="23.25" customHeight="1">
      <c r="B99" s="49"/>
      <c r="C99" s="49"/>
      <c r="D99" s="49"/>
      <c r="E99" s="49"/>
      <c r="F99" s="49"/>
    </row>
    <row r="100" spans="2:6" s="50" customFormat="1" ht="23.25" customHeight="1">
      <c r="B100" s="49"/>
      <c r="C100" s="49"/>
      <c r="D100" s="49"/>
      <c r="E100" s="49"/>
      <c r="F100" s="49"/>
    </row>
    <row r="101" spans="2:6" s="50" customFormat="1" ht="23.25" customHeight="1">
      <c r="B101" s="49"/>
      <c r="C101" s="49"/>
      <c r="D101" s="49"/>
      <c r="E101" s="49"/>
      <c r="F101" s="49"/>
    </row>
    <row r="102" spans="2:6" s="50" customFormat="1" ht="23.25" customHeight="1">
      <c r="B102" s="49"/>
      <c r="C102" s="49"/>
      <c r="D102" s="49"/>
      <c r="E102" s="49"/>
      <c r="F102" s="49"/>
    </row>
    <row r="103" spans="2:6" s="50" customFormat="1" ht="23.25" customHeight="1">
      <c r="B103" s="49"/>
      <c r="C103" s="49"/>
      <c r="D103" s="49"/>
      <c r="E103" s="49"/>
      <c r="F103" s="49"/>
    </row>
    <row r="104" spans="2:6" s="50" customFormat="1" ht="23.25" customHeight="1">
      <c r="B104" s="49"/>
      <c r="C104" s="49"/>
      <c r="D104" s="49"/>
      <c r="E104" s="49"/>
      <c r="F104" s="49"/>
    </row>
    <row r="105" spans="2:6" s="50" customFormat="1" ht="23.25" customHeight="1">
      <c r="B105" s="49"/>
      <c r="C105" s="49"/>
      <c r="D105" s="49"/>
      <c r="E105" s="49"/>
      <c r="F105" s="49"/>
    </row>
    <row r="106" spans="2:6" s="50" customFormat="1" ht="23.25" customHeight="1">
      <c r="B106" s="49"/>
      <c r="C106" s="49"/>
      <c r="D106" s="49"/>
      <c r="E106" s="49"/>
      <c r="F106" s="49"/>
    </row>
    <row r="107" spans="2:6" s="50" customFormat="1" ht="23.25" customHeight="1">
      <c r="B107" s="49"/>
      <c r="C107" s="49"/>
      <c r="D107" s="49"/>
      <c r="E107" s="49"/>
      <c r="F107" s="49"/>
    </row>
    <row r="108" spans="2:6" s="50" customFormat="1" ht="23.25" customHeight="1">
      <c r="B108" s="49"/>
      <c r="C108" s="49"/>
      <c r="D108" s="49"/>
      <c r="E108" s="49"/>
      <c r="F108" s="49"/>
    </row>
    <row r="109" spans="2:6" s="50" customFormat="1" ht="23.25" customHeight="1">
      <c r="B109" s="49"/>
      <c r="C109" s="49"/>
      <c r="D109" s="49"/>
      <c r="E109" s="49"/>
      <c r="F109" s="49"/>
    </row>
    <row r="110" spans="2:6" s="50" customFormat="1" ht="23.25" customHeight="1">
      <c r="B110" s="49"/>
      <c r="C110" s="49"/>
      <c r="D110" s="49"/>
      <c r="E110" s="49"/>
      <c r="F110" s="49"/>
    </row>
    <row r="111" spans="2:6" s="50" customFormat="1" ht="23.25" customHeight="1">
      <c r="B111" s="49"/>
      <c r="C111" s="49"/>
      <c r="D111" s="49"/>
      <c r="E111" s="49"/>
      <c r="F111" s="49"/>
    </row>
    <row r="112" spans="2:6" s="50" customFormat="1" ht="23.25" customHeight="1">
      <c r="B112" s="49"/>
      <c r="C112" s="49"/>
      <c r="D112" s="49"/>
      <c r="E112" s="49"/>
      <c r="F112" s="49"/>
    </row>
    <row r="113" spans="2:6" s="50" customFormat="1" ht="23.25" customHeight="1">
      <c r="B113" s="49"/>
      <c r="C113" s="49"/>
      <c r="D113" s="49"/>
      <c r="E113" s="49"/>
      <c r="F113" s="49"/>
    </row>
    <row r="114" spans="2:6" s="50" customFormat="1" ht="23.25" customHeight="1">
      <c r="B114" s="49"/>
      <c r="C114" s="49"/>
      <c r="D114" s="49"/>
      <c r="E114" s="49"/>
      <c r="F114" s="49"/>
    </row>
    <row r="115" spans="2:6" s="50" customFormat="1" ht="23.25" customHeight="1">
      <c r="B115" s="49"/>
      <c r="C115" s="49"/>
      <c r="D115" s="49"/>
      <c r="E115" s="49"/>
      <c r="F115" s="49"/>
    </row>
    <row r="116" spans="2:6" s="50" customFormat="1" ht="23.25" customHeight="1">
      <c r="B116" s="49"/>
      <c r="C116" s="49"/>
      <c r="D116" s="49"/>
      <c r="E116" s="49"/>
      <c r="F116" s="49"/>
    </row>
    <row r="117" spans="2:6" s="50" customFormat="1" ht="23.25" customHeight="1">
      <c r="B117" s="49"/>
      <c r="C117" s="49"/>
      <c r="D117" s="49"/>
      <c r="E117" s="49"/>
      <c r="F117" s="49"/>
    </row>
    <row r="118" spans="2:6" s="50" customFormat="1" ht="23.25" customHeight="1">
      <c r="B118" s="49"/>
      <c r="C118" s="49"/>
      <c r="D118" s="49"/>
      <c r="E118" s="49"/>
      <c r="F118" s="49"/>
    </row>
    <row r="119" spans="2:6" s="50" customFormat="1" ht="23.25" customHeight="1">
      <c r="B119" s="49"/>
      <c r="C119" s="49"/>
      <c r="D119" s="49"/>
      <c r="E119" s="49"/>
      <c r="F119" s="49"/>
    </row>
    <row r="120" spans="2:6" s="50" customFormat="1" ht="23.25" customHeight="1">
      <c r="B120" s="49"/>
      <c r="C120" s="49"/>
      <c r="D120" s="49"/>
      <c r="E120" s="49"/>
      <c r="F120" s="49"/>
    </row>
    <row r="121" spans="2:6" s="50" customFormat="1" ht="23.25" customHeight="1">
      <c r="B121" s="49"/>
      <c r="C121" s="49"/>
      <c r="D121" s="49"/>
      <c r="E121" s="49"/>
      <c r="F121" s="49"/>
    </row>
    <row r="122" spans="2:6" s="50" customFormat="1" ht="23.25" customHeight="1">
      <c r="B122" s="49"/>
      <c r="C122" s="49"/>
      <c r="D122" s="49"/>
      <c r="E122" s="49"/>
      <c r="F122" s="49"/>
    </row>
    <row r="123" spans="2:6" s="50" customFormat="1" ht="23.25" customHeight="1">
      <c r="B123" s="49"/>
      <c r="C123" s="49"/>
      <c r="D123" s="49"/>
      <c r="E123" s="49"/>
      <c r="F123" s="49"/>
    </row>
    <row r="124" spans="2:6" s="50" customFormat="1" ht="23.25" customHeight="1">
      <c r="B124" s="49"/>
      <c r="C124" s="49"/>
      <c r="D124" s="49"/>
      <c r="E124" s="49"/>
      <c r="F124" s="49"/>
    </row>
    <row r="125" spans="2:6" s="50" customFormat="1" ht="23.25" customHeight="1">
      <c r="B125" s="49"/>
      <c r="C125" s="49"/>
      <c r="D125" s="49"/>
      <c r="E125" s="49"/>
      <c r="F125" s="49"/>
    </row>
    <row r="126" spans="2:6" s="50" customFormat="1" ht="23.25" customHeight="1">
      <c r="B126" s="49"/>
      <c r="C126" s="49"/>
      <c r="D126" s="49"/>
      <c r="E126" s="49"/>
      <c r="F126" s="49"/>
    </row>
    <row r="127" spans="2:6" s="50" customFormat="1" ht="23.25" customHeight="1">
      <c r="B127" s="49"/>
      <c r="C127" s="49"/>
      <c r="D127" s="49"/>
      <c r="E127" s="49"/>
      <c r="F127" s="49"/>
    </row>
    <row r="128" spans="2:6" s="50" customFormat="1" ht="23.25" customHeight="1">
      <c r="B128" s="49"/>
      <c r="C128" s="49"/>
      <c r="D128" s="49"/>
      <c r="E128" s="49"/>
      <c r="F128" s="49"/>
    </row>
    <row r="129" spans="2:6" s="50" customFormat="1" ht="23.25" customHeight="1">
      <c r="B129" s="49"/>
      <c r="C129" s="49"/>
      <c r="D129" s="49"/>
      <c r="E129" s="49"/>
      <c r="F129" s="49"/>
    </row>
    <row r="130" spans="2:6" s="50" customFormat="1" ht="23.25" customHeight="1">
      <c r="B130" s="49"/>
      <c r="C130" s="49"/>
      <c r="D130" s="49"/>
      <c r="E130" s="49"/>
      <c r="F130" s="49"/>
    </row>
    <row r="131" spans="2:6" s="50" customFormat="1" ht="23.25" customHeight="1">
      <c r="B131" s="49"/>
      <c r="C131" s="49"/>
      <c r="D131" s="49"/>
      <c r="E131" s="49"/>
      <c r="F131" s="49"/>
    </row>
    <row r="132" spans="2:6" s="50" customFormat="1" ht="23.25" customHeight="1">
      <c r="B132" s="49"/>
      <c r="C132" s="49"/>
      <c r="D132" s="49"/>
      <c r="E132" s="49"/>
      <c r="F132" s="49"/>
    </row>
    <row r="133" spans="2:6" s="50" customFormat="1" ht="23.25" customHeight="1">
      <c r="B133" s="49"/>
      <c r="C133" s="49"/>
      <c r="D133" s="49"/>
      <c r="E133" s="49"/>
      <c r="F133" s="49"/>
    </row>
  </sheetData>
  <autoFilter ref="A5:E32"/>
  <mergeCells count="4">
    <mergeCell ref="A1:E1"/>
    <mergeCell ref="A2:E2"/>
    <mergeCell ref="A3:E3"/>
    <mergeCell ref="D34:E34"/>
  </mergeCells>
  <pageMargins left="1.05" right="0.46" top="0.53" bottom="0.62" header="0.31496062992125984" footer="0.31496062992125984"/>
  <pageSetup paperSize="9" orientation="landscape"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workbookViewId="0">
      <pane xSplit="2" ySplit="5" topLeftCell="C6" activePane="bottomRight" state="frozen"/>
      <selection activeCell="B36" sqref="B36"/>
      <selection pane="topRight" activeCell="B36" sqref="B36"/>
      <selection pane="bottomLeft" activeCell="B36" sqref="B36"/>
      <selection pane="bottomRight" activeCell="B6" sqref="B6"/>
    </sheetView>
  </sheetViews>
  <sheetFormatPr defaultRowHeight="16.5"/>
  <cols>
    <col min="1" max="1" width="10.85546875" style="20" customWidth="1"/>
    <col min="2" max="2" width="47.85546875" style="19" customWidth="1"/>
    <col min="3" max="3" width="19.5703125" style="19" customWidth="1"/>
    <col min="4" max="4" width="20.140625" style="19" customWidth="1"/>
    <col min="5" max="5" width="22.7109375" style="19" customWidth="1"/>
    <col min="6" max="16384" width="9.140625" style="19"/>
  </cols>
  <sheetData>
    <row r="1" spans="1:6" s="24" customFormat="1" ht="24" customHeight="1">
      <c r="A1" s="592" t="s">
        <v>497</v>
      </c>
      <c r="B1" s="592"/>
      <c r="C1" s="592"/>
      <c r="D1" s="592"/>
      <c r="E1" s="592"/>
    </row>
    <row r="2" spans="1:6" s="24" customFormat="1" ht="36.75" customHeight="1">
      <c r="A2" s="592" t="s">
        <v>380</v>
      </c>
      <c r="B2" s="592"/>
      <c r="C2" s="592"/>
      <c r="D2" s="592"/>
      <c r="E2" s="592"/>
    </row>
    <row r="3" spans="1:6" s="60" customFormat="1" ht="20.25" customHeight="1">
      <c r="A3" s="551" t="s">
        <v>435</v>
      </c>
      <c r="B3" s="551"/>
      <c r="C3" s="551"/>
      <c r="D3" s="551"/>
      <c r="E3" s="551"/>
    </row>
    <row r="4" spans="1:6" s="24" customFormat="1">
      <c r="A4" s="22"/>
      <c r="B4" s="99"/>
      <c r="E4" s="22"/>
    </row>
    <row r="5" spans="1:6" s="22" customFormat="1" ht="39" customHeight="1">
      <c r="A5" s="165" t="s">
        <v>1</v>
      </c>
      <c r="B5" s="166" t="s">
        <v>2</v>
      </c>
      <c r="C5" s="165" t="s">
        <v>381</v>
      </c>
      <c r="D5" s="170" t="s">
        <v>382</v>
      </c>
      <c r="E5" s="165" t="s">
        <v>4</v>
      </c>
    </row>
    <row r="6" spans="1:6" s="144" customFormat="1" ht="33">
      <c r="A6" s="141" t="s">
        <v>7</v>
      </c>
      <c r="B6" s="142" t="s">
        <v>383</v>
      </c>
      <c r="C6" s="142">
        <f>SUM(C7:C8)</f>
        <v>2300</v>
      </c>
      <c r="D6" s="142">
        <f>SUM(D7:D8)</f>
        <v>850</v>
      </c>
      <c r="E6" s="142"/>
      <c r="F6" s="171"/>
    </row>
    <row r="7" spans="1:6" s="144" customFormat="1" ht="24" customHeight="1">
      <c r="A7" s="148">
        <v>1</v>
      </c>
      <c r="B7" s="149" t="s">
        <v>384</v>
      </c>
      <c r="C7" s="149">
        <v>1150</v>
      </c>
      <c r="D7" s="149">
        <v>260</v>
      </c>
      <c r="E7" s="149"/>
      <c r="F7" s="171"/>
    </row>
    <row r="8" spans="1:6" s="144" customFormat="1" ht="24" customHeight="1">
      <c r="A8" s="148">
        <v>2</v>
      </c>
      <c r="B8" s="149" t="s">
        <v>385</v>
      </c>
      <c r="C8" s="149">
        <v>1150</v>
      </c>
      <c r="D8" s="149">
        <v>590</v>
      </c>
      <c r="E8" s="149"/>
      <c r="F8" s="171"/>
    </row>
    <row r="9" spans="1:6" s="144" customFormat="1" ht="20.25" customHeight="1">
      <c r="A9" s="145" t="s">
        <v>17</v>
      </c>
      <c r="B9" s="146" t="s">
        <v>386</v>
      </c>
      <c r="C9" s="146">
        <f>C10+C16+C20+C23+C25+C27+C30+C37+C43</f>
        <v>1150</v>
      </c>
      <c r="D9" s="146">
        <f t="shared" ref="D9" si="0">D10+D16+D20+D23+D25+D27+D30+D37+D43</f>
        <v>1150</v>
      </c>
      <c r="E9" s="146"/>
      <c r="F9" s="171"/>
    </row>
    <row r="10" spans="1:6" s="144" customFormat="1" ht="20.25" customHeight="1">
      <c r="A10" s="145">
        <v>1</v>
      </c>
      <c r="B10" s="146" t="s">
        <v>192</v>
      </c>
      <c r="C10" s="146">
        <f>SUM(C11:C15)</f>
        <v>235</v>
      </c>
      <c r="D10" s="146">
        <f t="shared" ref="D10" si="1">SUM(D11:D15)</f>
        <v>235</v>
      </c>
      <c r="E10" s="146"/>
      <c r="F10" s="171"/>
    </row>
    <row r="11" spans="1:6" s="144" customFormat="1" ht="20.25" customHeight="1">
      <c r="A11" s="148" t="s">
        <v>30</v>
      </c>
      <c r="B11" s="149" t="s">
        <v>387</v>
      </c>
      <c r="C11" s="149">
        <v>35</v>
      </c>
      <c r="D11" s="149">
        <v>35</v>
      </c>
      <c r="E11" s="149"/>
      <c r="F11" s="171"/>
    </row>
    <row r="12" spans="1:6" s="20" customFormat="1" ht="20.25" customHeight="1">
      <c r="A12" s="148" t="s">
        <v>30</v>
      </c>
      <c r="B12" s="149" t="s">
        <v>193</v>
      </c>
      <c r="C12" s="149">
        <v>50</v>
      </c>
      <c r="D12" s="149">
        <v>50</v>
      </c>
      <c r="E12" s="149"/>
      <c r="F12" s="24"/>
    </row>
    <row r="13" spans="1:6" s="20" customFormat="1" ht="20.25" customHeight="1">
      <c r="A13" s="148" t="s">
        <v>30</v>
      </c>
      <c r="B13" s="149" t="s">
        <v>351</v>
      </c>
      <c r="C13" s="149">
        <v>50</v>
      </c>
      <c r="D13" s="149">
        <v>50</v>
      </c>
      <c r="E13" s="149"/>
      <c r="F13" s="24"/>
    </row>
    <row r="14" spans="1:6" s="150" customFormat="1" ht="20.25" customHeight="1">
      <c r="A14" s="148" t="s">
        <v>30</v>
      </c>
      <c r="B14" s="149" t="s">
        <v>350</v>
      </c>
      <c r="C14" s="149">
        <v>50</v>
      </c>
      <c r="D14" s="149">
        <v>50</v>
      </c>
      <c r="E14" s="149"/>
      <c r="F14" s="171"/>
    </row>
    <row r="15" spans="1:6" s="20" customFormat="1" ht="20.25" customHeight="1">
      <c r="A15" s="148" t="s">
        <v>30</v>
      </c>
      <c r="B15" s="149" t="s">
        <v>370</v>
      </c>
      <c r="C15" s="149">
        <v>50</v>
      </c>
      <c r="D15" s="149">
        <v>50</v>
      </c>
      <c r="E15" s="149"/>
      <c r="F15" s="24"/>
    </row>
    <row r="16" spans="1:6" s="144" customFormat="1" ht="20.25" customHeight="1">
      <c r="A16" s="145">
        <v>2</v>
      </c>
      <c r="B16" s="146" t="s">
        <v>80</v>
      </c>
      <c r="C16" s="146">
        <f>SUM(C17:C19)</f>
        <v>135</v>
      </c>
      <c r="D16" s="146">
        <f t="shared" ref="D16" si="2">SUM(D17:D19)</f>
        <v>135</v>
      </c>
      <c r="E16" s="146"/>
      <c r="F16" s="171"/>
    </row>
    <row r="17" spans="1:6" ht="20.25" customHeight="1">
      <c r="A17" s="148" t="s">
        <v>30</v>
      </c>
      <c r="B17" s="149" t="s">
        <v>149</v>
      </c>
      <c r="C17" s="149">
        <v>35</v>
      </c>
      <c r="D17" s="149">
        <v>35</v>
      </c>
      <c r="E17" s="149"/>
      <c r="F17" s="24"/>
    </row>
    <row r="18" spans="1:6" s="144" customFormat="1" ht="20.25" customHeight="1">
      <c r="A18" s="148" t="s">
        <v>30</v>
      </c>
      <c r="B18" s="149" t="s">
        <v>346</v>
      </c>
      <c r="C18" s="149">
        <v>50</v>
      </c>
      <c r="D18" s="149">
        <v>50</v>
      </c>
      <c r="E18" s="149"/>
      <c r="F18" s="171"/>
    </row>
    <row r="19" spans="1:6" s="144" customFormat="1" ht="20.25" customHeight="1">
      <c r="A19" s="148" t="s">
        <v>30</v>
      </c>
      <c r="B19" s="149" t="s">
        <v>353</v>
      </c>
      <c r="C19" s="149">
        <v>50</v>
      </c>
      <c r="D19" s="149">
        <v>50</v>
      </c>
      <c r="E19" s="149"/>
      <c r="F19" s="171"/>
    </row>
    <row r="20" spans="1:6" s="144" customFormat="1" ht="20.25" customHeight="1">
      <c r="A20" s="145">
        <v>3</v>
      </c>
      <c r="B20" s="146" t="s">
        <v>143</v>
      </c>
      <c r="C20" s="146">
        <f>SUM(C21:C22)</f>
        <v>85</v>
      </c>
      <c r="D20" s="146">
        <f t="shared" ref="D20" si="3">SUM(D21:D22)</f>
        <v>85</v>
      </c>
      <c r="E20" s="146"/>
      <c r="F20" s="171"/>
    </row>
    <row r="21" spans="1:6" ht="20.25" customHeight="1">
      <c r="A21" s="148" t="s">
        <v>30</v>
      </c>
      <c r="B21" s="149" t="s">
        <v>388</v>
      </c>
      <c r="C21" s="149">
        <v>35</v>
      </c>
      <c r="D21" s="149">
        <v>35</v>
      </c>
      <c r="E21" s="149"/>
      <c r="F21" s="24"/>
    </row>
    <row r="22" spans="1:6" s="144" customFormat="1" ht="20.25" customHeight="1">
      <c r="A22" s="148" t="s">
        <v>30</v>
      </c>
      <c r="B22" s="149" t="s">
        <v>243</v>
      </c>
      <c r="C22" s="149">
        <v>50</v>
      </c>
      <c r="D22" s="149">
        <v>50</v>
      </c>
      <c r="E22" s="149"/>
      <c r="F22" s="171"/>
    </row>
    <row r="23" spans="1:6" s="144" customFormat="1" ht="20.25" customHeight="1">
      <c r="A23" s="145">
        <v>4</v>
      </c>
      <c r="B23" s="146" t="s">
        <v>204</v>
      </c>
      <c r="C23" s="146">
        <f t="shared" ref="C23:D23" si="4">C24</f>
        <v>35</v>
      </c>
      <c r="D23" s="146">
        <f t="shared" si="4"/>
        <v>35</v>
      </c>
      <c r="E23" s="146"/>
      <c r="F23" s="171"/>
    </row>
    <row r="24" spans="1:6" ht="20.25" customHeight="1">
      <c r="A24" s="148" t="s">
        <v>30</v>
      </c>
      <c r="B24" s="149" t="s">
        <v>206</v>
      </c>
      <c r="C24" s="149">
        <v>35</v>
      </c>
      <c r="D24" s="149">
        <v>35</v>
      </c>
      <c r="E24" s="149"/>
      <c r="F24" s="24"/>
    </row>
    <row r="25" spans="1:6" s="144" customFormat="1" ht="20.25" customHeight="1">
      <c r="A25" s="145">
        <v>5</v>
      </c>
      <c r="B25" s="146" t="s">
        <v>88</v>
      </c>
      <c r="C25" s="146">
        <f t="shared" ref="C25:D25" si="5">C26</f>
        <v>35</v>
      </c>
      <c r="D25" s="146">
        <f t="shared" si="5"/>
        <v>35</v>
      </c>
      <c r="E25" s="146"/>
      <c r="F25" s="171"/>
    </row>
    <row r="26" spans="1:6" s="144" customFormat="1" ht="20.25" customHeight="1">
      <c r="A26" s="148" t="s">
        <v>30</v>
      </c>
      <c r="B26" s="149" t="s">
        <v>150</v>
      </c>
      <c r="C26" s="149">
        <v>35</v>
      </c>
      <c r="D26" s="149">
        <v>35</v>
      </c>
      <c r="E26" s="149"/>
      <c r="F26" s="171"/>
    </row>
    <row r="27" spans="1:6" s="144" customFormat="1" ht="20.25" customHeight="1">
      <c r="A27" s="145">
        <v>6</v>
      </c>
      <c r="B27" s="146" t="s">
        <v>92</v>
      </c>
      <c r="C27" s="146">
        <f>SUM(C28:C29)</f>
        <v>70</v>
      </c>
      <c r="D27" s="146">
        <f t="shared" ref="D27" si="6">SUM(D28:D29)</f>
        <v>70</v>
      </c>
      <c r="E27" s="146"/>
      <c r="F27" s="171"/>
    </row>
    <row r="28" spans="1:6" s="144" customFormat="1" ht="20.25" customHeight="1">
      <c r="A28" s="148" t="s">
        <v>30</v>
      </c>
      <c r="B28" s="149" t="s">
        <v>389</v>
      </c>
      <c r="C28" s="149">
        <v>35</v>
      </c>
      <c r="D28" s="149">
        <v>35</v>
      </c>
      <c r="E28" s="149"/>
      <c r="F28" s="171"/>
    </row>
    <row r="29" spans="1:6" ht="20.25" customHeight="1">
      <c r="A29" s="148" t="s">
        <v>30</v>
      </c>
      <c r="B29" s="149" t="s">
        <v>390</v>
      </c>
      <c r="C29" s="149">
        <v>35</v>
      </c>
      <c r="D29" s="149">
        <v>35</v>
      </c>
      <c r="E29" s="149"/>
      <c r="F29" s="24"/>
    </row>
    <row r="30" spans="1:6" s="144" customFormat="1" ht="20.25" customHeight="1">
      <c r="A30" s="145">
        <v>7</v>
      </c>
      <c r="B30" s="146" t="s">
        <v>99</v>
      </c>
      <c r="C30" s="146">
        <f>SUM(C31:C36)</f>
        <v>285</v>
      </c>
      <c r="D30" s="146">
        <f t="shared" ref="D30" si="7">SUM(D31:D36)</f>
        <v>285</v>
      </c>
      <c r="E30" s="146"/>
      <c r="F30" s="171"/>
    </row>
    <row r="31" spans="1:6" s="144" customFormat="1" ht="20.25" customHeight="1">
      <c r="A31" s="148" t="s">
        <v>30</v>
      </c>
      <c r="B31" s="149" t="s">
        <v>189</v>
      </c>
      <c r="C31" s="149">
        <v>35</v>
      </c>
      <c r="D31" s="149">
        <v>35</v>
      </c>
      <c r="E31" s="149"/>
      <c r="F31" s="171"/>
    </row>
    <row r="32" spans="1:6" s="144" customFormat="1" ht="20.25" customHeight="1">
      <c r="A32" s="148" t="s">
        <v>30</v>
      </c>
      <c r="B32" s="149" t="s">
        <v>132</v>
      </c>
      <c r="C32" s="149">
        <v>50</v>
      </c>
      <c r="D32" s="149">
        <v>50</v>
      </c>
      <c r="E32" s="149"/>
      <c r="F32" s="171"/>
    </row>
    <row r="33" spans="1:6" ht="20.25" customHeight="1">
      <c r="A33" s="148" t="s">
        <v>30</v>
      </c>
      <c r="B33" s="149" t="s">
        <v>354</v>
      </c>
      <c r="C33" s="149">
        <v>50</v>
      </c>
      <c r="D33" s="149">
        <v>50</v>
      </c>
      <c r="E33" s="149"/>
      <c r="F33" s="24"/>
    </row>
    <row r="34" spans="1:6" ht="20.25" customHeight="1">
      <c r="A34" s="148" t="s">
        <v>30</v>
      </c>
      <c r="B34" s="149" t="s">
        <v>356</v>
      </c>
      <c r="C34" s="149">
        <v>50</v>
      </c>
      <c r="D34" s="149">
        <v>50</v>
      </c>
      <c r="E34" s="149"/>
      <c r="F34" s="24"/>
    </row>
    <row r="35" spans="1:6" ht="21.75" customHeight="1">
      <c r="A35" s="148" t="s">
        <v>30</v>
      </c>
      <c r="B35" s="149" t="s">
        <v>355</v>
      </c>
      <c r="C35" s="149">
        <v>50</v>
      </c>
      <c r="D35" s="149">
        <v>50</v>
      </c>
      <c r="E35" s="149"/>
      <c r="F35" s="24"/>
    </row>
    <row r="36" spans="1:6" s="144" customFormat="1" ht="21.75" customHeight="1">
      <c r="A36" s="148" t="s">
        <v>30</v>
      </c>
      <c r="B36" s="149" t="s">
        <v>219</v>
      </c>
      <c r="C36" s="149">
        <v>50</v>
      </c>
      <c r="D36" s="149">
        <v>50</v>
      </c>
      <c r="E36" s="149"/>
      <c r="F36" s="171"/>
    </row>
    <row r="37" spans="1:6" s="144" customFormat="1" ht="21.75" customHeight="1">
      <c r="A37" s="145">
        <v>8</v>
      </c>
      <c r="B37" s="146" t="s">
        <v>105</v>
      </c>
      <c r="C37" s="146">
        <f>SUM(C38:C42)</f>
        <v>235</v>
      </c>
      <c r="D37" s="146">
        <f t="shared" ref="D37" si="8">SUM(D38:D42)</f>
        <v>235</v>
      </c>
      <c r="E37" s="146"/>
      <c r="F37" s="171"/>
    </row>
    <row r="38" spans="1:6" s="144" customFormat="1" ht="21.75" customHeight="1">
      <c r="A38" s="148" t="s">
        <v>30</v>
      </c>
      <c r="B38" s="149" t="s">
        <v>110</v>
      </c>
      <c r="C38" s="149">
        <v>35</v>
      </c>
      <c r="D38" s="149">
        <v>35</v>
      </c>
      <c r="E38" s="149"/>
      <c r="F38" s="171"/>
    </row>
    <row r="39" spans="1:6" s="144" customFormat="1" ht="21.75" customHeight="1">
      <c r="A39" s="148" t="s">
        <v>30</v>
      </c>
      <c r="B39" s="149" t="s">
        <v>373</v>
      </c>
      <c r="C39" s="149">
        <v>50</v>
      </c>
      <c r="D39" s="149">
        <v>50</v>
      </c>
      <c r="E39" s="149"/>
      <c r="F39" s="171"/>
    </row>
    <row r="40" spans="1:6" s="150" customFormat="1" ht="21.75" customHeight="1">
      <c r="A40" s="148" t="s">
        <v>30</v>
      </c>
      <c r="B40" s="149" t="s">
        <v>107</v>
      </c>
      <c r="C40" s="149">
        <v>50</v>
      </c>
      <c r="D40" s="149">
        <v>50</v>
      </c>
      <c r="E40" s="149"/>
      <c r="F40" s="171"/>
    </row>
    <row r="41" spans="1:6" s="150" customFormat="1" ht="21.75" customHeight="1">
      <c r="A41" s="148" t="s">
        <v>30</v>
      </c>
      <c r="B41" s="149" t="s">
        <v>359</v>
      </c>
      <c r="C41" s="149">
        <v>50</v>
      </c>
      <c r="D41" s="149">
        <v>50</v>
      </c>
      <c r="E41" s="149"/>
      <c r="F41" s="171"/>
    </row>
    <row r="42" spans="1:6" s="20" customFormat="1" ht="21.75" customHeight="1">
      <c r="A42" s="148" t="s">
        <v>30</v>
      </c>
      <c r="B42" s="149" t="s">
        <v>374</v>
      </c>
      <c r="C42" s="149">
        <v>50</v>
      </c>
      <c r="D42" s="149">
        <v>50</v>
      </c>
      <c r="E42" s="149"/>
      <c r="F42" s="24"/>
    </row>
    <row r="43" spans="1:6" s="144" customFormat="1" ht="21.75" customHeight="1">
      <c r="A43" s="145">
        <v>9</v>
      </c>
      <c r="B43" s="146" t="s">
        <v>116</v>
      </c>
      <c r="C43" s="146">
        <f t="shared" ref="C43:D43" si="9">C44</f>
        <v>35</v>
      </c>
      <c r="D43" s="146">
        <f t="shared" si="9"/>
        <v>35</v>
      </c>
      <c r="E43" s="146"/>
      <c r="F43" s="171"/>
    </row>
    <row r="44" spans="1:6" ht="21.75" customHeight="1">
      <c r="A44" s="153" t="s">
        <v>30</v>
      </c>
      <c r="B44" s="154" t="s">
        <v>391</v>
      </c>
      <c r="C44" s="149">
        <v>35</v>
      </c>
      <c r="D44" s="149">
        <v>35</v>
      </c>
      <c r="E44" s="154"/>
      <c r="F44" s="24"/>
    </row>
    <row r="45" spans="1:6" s="144" customFormat="1" ht="22.5" customHeight="1">
      <c r="A45" s="100"/>
      <c r="B45" s="100" t="s">
        <v>190</v>
      </c>
      <c r="C45" s="156">
        <f t="shared" ref="C45:D45" si="10">C6+C9</f>
        <v>3450</v>
      </c>
      <c r="D45" s="156">
        <f t="shared" si="10"/>
        <v>2000</v>
      </c>
      <c r="E45" s="172"/>
    </row>
    <row r="46" spans="1:6" s="20" customFormat="1" ht="14.25" customHeight="1">
      <c r="B46" s="19"/>
      <c r="C46" s="19"/>
      <c r="D46" s="19"/>
      <c r="E46" s="19"/>
      <c r="F46" s="19"/>
    </row>
    <row r="47" spans="1:6" s="1" customFormat="1" ht="20.25" customHeight="1">
      <c r="B47" s="60"/>
      <c r="C47" s="60"/>
      <c r="D47" s="594" t="s">
        <v>447</v>
      </c>
      <c r="E47" s="594"/>
      <c r="F47" s="60"/>
    </row>
    <row r="48" spans="1:6" s="20" customFormat="1" ht="23.25" customHeight="1">
      <c r="B48" s="19"/>
      <c r="C48" s="19"/>
      <c r="D48" s="19"/>
      <c r="E48" s="19"/>
      <c r="F48" s="19"/>
    </row>
    <row r="49" spans="2:6" s="20" customFormat="1" ht="23.25" customHeight="1">
      <c r="B49" s="19"/>
      <c r="C49" s="19"/>
      <c r="D49" s="19"/>
      <c r="E49" s="19"/>
      <c r="F49" s="19"/>
    </row>
    <row r="50" spans="2:6" s="20" customFormat="1" ht="23.25" customHeight="1">
      <c r="B50" s="19"/>
      <c r="C50" s="19"/>
      <c r="D50" s="19"/>
      <c r="E50" s="19"/>
      <c r="F50" s="19"/>
    </row>
    <row r="51" spans="2:6" s="20" customFormat="1" ht="23.25" customHeight="1">
      <c r="B51" s="19"/>
      <c r="C51" s="19"/>
      <c r="D51" s="19"/>
      <c r="E51" s="19"/>
      <c r="F51" s="19"/>
    </row>
    <row r="52" spans="2:6" s="20" customFormat="1" ht="23.25" customHeight="1">
      <c r="B52" s="19"/>
      <c r="C52" s="19"/>
      <c r="D52" s="19"/>
      <c r="E52" s="19"/>
      <c r="F52" s="19"/>
    </row>
    <row r="53" spans="2:6" s="20" customFormat="1" ht="23.25" customHeight="1">
      <c r="B53" s="19"/>
      <c r="C53" s="19"/>
      <c r="D53" s="19"/>
      <c r="E53" s="19"/>
      <c r="F53" s="19"/>
    </row>
    <row r="54" spans="2:6" s="20" customFormat="1" ht="23.25" customHeight="1">
      <c r="B54" s="19"/>
      <c r="C54" s="19"/>
      <c r="D54" s="19"/>
      <c r="E54" s="19"/>
      <c r="F54" s="19"/>
    </row>
    <row r="55" spans="2:6" s="20" customFormat="1" ht="23.25" customHeight="1">
      <c r="B55" s="19"/>
      <c r="C55" s="19"/>
      <c r="D55" s="19"/>
      <c r="E55" s="19"/>
      <c r="F55" s="19"/>
    </row>
    <row r="56" spans="2:6" s="20" customFormat="1" ht="23.25" customHeight="1">
      <c r="B56" s="19"/>
      <c r="C56" s="19"/>
      <c r="D56" s="19"/>
      <c r="E56" s="19"/>
      <c r="F56" s="19"/>
    </row>
    <row r="57" spans="2:6" s="20" customFormat="1" ht="23.25" customHeight="1">
      <c r="B57" s="19"/>
      <c r="C57" s="19"/>
      <c r="D57" s="19"/>
      <c r="E57" s="19"/>
      <c r="F57" s="19"/>
    </row>
    <row r="58" spans="2:6" s="20" customFormat="1" ht="23.25" customHeight="1">
      <c r="B58" s="19"/>
      <c r="C58" s="19"/>
      <c r="D58" s="19"/>
      <c r="E58" s="19"/>
      <c r="F58" s="19"/>
    </row>
    <row r="59" spans="2:6" s="20" customFormat="1" ht="23.25" customHeight="1">
      <c r="B59" s="19"/>
      <c r="C59" s="19"/>
      <c r="D59" s="19"/>
      <c r="E59" s="19"/>
      <c r="F59" s="19"/>
    </row>
    <row r="60" spans="2:6" s="20" customFormat="1" ht="23.25" customHeight="1">
      <c r="B60" s="19"/>
      <c r="C60" s="19"/>
      <c r="D60" s="19"/>
      <c r="E60" s="19"/>
      <c r="F60" s="19"/>
    </row>
    <row r="61" spans="2:6" s="20" customFormat="1" ht="23.25" customHeight="1">
      <c r="B61" s="19"/>
      <c r="C61" s="19"/>
      <c r="D61" s="19"/>
      <c r="E61" s="19"/>
      <c r="F61" s="19"/>
    </row>
    <row r="62" spans="2:6" s="20" customFormat="1" ht="23.25" customHeight="1">
      <c r="B62" s="19"/>
      <c r="C62" s="19"/>
      <c r="D62" s="19"/>
      <c r="E62" s="19"/>
      <c r="F62" s="19"/>
    </row>
    <row r="63" spans="2:6" s="20" customFormat="1" ht="23.25" customHeight="1">
      <c r="B63" s="19"/>
      <c r="C63" s="19"/>
      <c r="D63" s="19"/>
      <c r="E63" s="19"/>
      <c r="F63" s="19"/>
    </row>
    <row r="64" spans="2:6" s="20" customFormat="1" ht="23.25" customHeight="1">
      <c r="B64" s="19"/>
      <c r="C64" s="19"/>
      <c r="D64" s="19"/>
      <c r="E64" s="19"/>
      <c r="F64" s="19"/>
    </row>
    <row r="65" spans="2:6" s="20" customFormat="1" ht="23.25" customHeight="1">
      <c r="B65" s="19"/>
      <c r="C65" s="19"/>
      <c r="D65" s="19"/>
      <c r="E65" s="19"/>
      <c r="F65" s="19"/>
    </row>
    <row r="66" spans="2:6" s="20" customFormat="1" ht="23.25" customHeight="1">
      <c r="B66" s="19"/>
      <c r="C66" s="19"/>
      <c r="D66" s="19"/>
      <c r="E66" s="19"/>
      <c r="F66" s="19"/>
    </row>
    <row r="67" spans="2:6" s="20" customFormat="1" ht="23.25" customHeight="1">
      <c r="B67" s="19"/>
      <c r="C67" s="19"/>
      <c r="D67" s="19"/>
      <c r="E67" s="19"/>
      <c r="F67" s="19"/>
    </row>
    <row r="68" spans="2:6" s="20" customFormat="1" ht="23.25" customHeight="1">
      <c r="B68" s="19"/>
      <c r="C68" s="19"/>
      <c r="D68" s="19"/>
      <c r="E68" s="19"/>
      <c r="F68" s="19"/>
    </row>
    <row r="69" spans="2:6" s="20" customFormat="1" ht="23.25" customHeight="1">
      <c r="B69" s="19"/>
      <c r="C69" s="19"/>
      <c r="D69" s="19"/>
      <c r="E69" s="19"/>
      <c r="F69" s="19"/>
    </row>
    <row r="70" spans="2:6" s="20" customFormat="1" ht="23.25" customHeight="1">
      <c r="B70" s="19"/>
      <c r="C70" s="19"/>
      <c r="D70" s="19"/>
      <c r="E70" s="19"/>
      <c r="F70" s="19"/>
    </row>
    <row r="71" spans="2:6" s="20" customFormat="1" ht="23.25" customHeight="1">
      <c r="B71" s="19"/>
      <c r="C71" s="19"/>
      <c r="D71" s="19"/>
      <c r="E71" s="19"/>
      <c r="F71" s="19"/>
    </row>
    <row r="72" spans="2:6" s="20" customFormat="1" ht="23.25" customHeight="1">
      <c r="B72" s="19"/>
      <c r="C72" s="19"/>
      <c r="D72" s="19"/>
      <c r="E72" s="19"/>
      <c r="F72" s="19"/>
    </row>
    <row r="73" spans="2:6" s="20" customFormat="1" ht="23.25" customHeight="1">
      <c r="B73" s="19"/>
      <c r="C73" s="19"/>
      <c r="D73" s="19"/>
      <c r="E73" s="19"/>
      <c r="F73" s="19"/>
    </row>
    <row r="74" spans="2:6" s="20" customFormat="1" ht="23.25" customHeight="1">
      <c r="B74" s="19"/>
      <c r="C74" s="19"/>
      <c r="D74" s="19"/>
      <c r="E74" s="19"/>
      <c r="F74" s="19"/>
    </row>
    <row r="75" spans="2:6" s="20" customFormat="1" ht="23.25" customHeight="1">
      <c r="B75" s="19"/>
      <c r="C75" s="19"/>
      <c r="D75" s="19"/>
      <c r="E75" s="19"/>
      <c r="F75" s="19"/>
    </row>
    <row r="76" spans="2:6" s="20" customFormat="1" ht="23.25" customHeight="1">
      <c r="B76" s="19"/>
      <c r="C76" s="19"/>
      <c r="D76" s="19"/>
      <c r="E76" s="19"/>
      <c r="F76" s="19"/>
    </row>
    <row r="77" spans="2:6" s="20" customFormat="1" ht="23.25" customHeight="1">
      <c r="B77" s="19"/>
      <c r="C77" s="19"/>
      <c r="D77" s="19"/>
      <c r="E77" s="19"/>
      <c r="F77" s="19"/>
    </row>
    <row r="78" spans="2:6" s="20" customFormat="1" ht="23.25" customHeight="1">
      <c r="B78" s="19"/>
      <c r="C78" s="19"/>
      <c r="D78" s="19"/>
      <c r="E78" s="19"/>
      <c r="F78" s="19"/>
    </row>
    <row r="79" spans="2:6" s="20" customFormat="1" ht="23.25" customHeight="1">
      <c r="B79" s="19"/>
      <c r="C79" s="19"/>
      <c r="D79" s="19"/>
      <c r="E79" s="19"/>
      <c r="F79" s="19"/>
    </row>
    <row r="80" spans="2:6" s="20" customFormat="1" ht="23.25" customHeight="1">
      <c r="B80" s="19"/>
      <c r="C80" s="19"/>
      <c r="D80" s="19"/>
      <c r="E80" s="19"/>
      <c r="F80" s="19"/>
    </row>
    <row r="81" spans="2:6" s="20" customFormat="1" ht="23.25" customHeight="1">
      <c r="B81" s="19"/>
      <c r="C81" s="19"/>
      <c r="D81" s="19"/>
      <c r="E81" s="19"/>
      <c r="F81" s="19"/>
    </row>
    <row r="82" spans="2:6" s="20" customFormat="1" ht="23.25" customHeight="1">
      <c r="B82" s="19"/>
      <c r="C82" s="19"/>
      <c r="D82" s="19"/>
      <c r="E82" s="19"/>
      <c r="F82" s="19"/>
    </row>
    <row r="83" spans="2:6" s="20" customFormat="1" ht="23.25" customHeight="1">
      <c r="B83" s="19"/>
      <c r="C83" s="19"/>
      <c r="D83" s="19"/>
      <c r="E83" s="19"/>
      <c r="F83" s="19"/>
    </row>
    <row r="84" spans="2:6" s="20" customFormat="1" ht="23.25" customHeight="1">
      <c r="B84" s="19"/>
      <c r="C84" s="19"/>
      <c r="D84" s="19"/>
      <c r="E84" s="19"/>
      <c r="F84" s="19"/>
    </row>
    <row r="85" spans="2:6" s="20" customFormat="1" ht="23.25" customHeight="1">
      <c r="B85" s="19"/>
      <c r="C85" s="19"/>
      <c r="D85" s="19"/>
      <c r="E85" s="19"/>
      <c r="F85" s="19"/>
    </row>
    <row r="86" spans="2:6" s="20" customFormat="1" ht="23.25" customHeight="1">
      <c r="B86" s="19"/>
      <c r="C86" s="19"/>
      <c r="D86" s="19"/>
      <c r="E86" s="19"/>
      <c r="F86" s="19"/>
    </row>
    <row r="87" spans="2:6" s="20" customFormat="1" ht="23.25" customHeight="1">
      <c r="B87" s="19"/>
      <c r="C87" s="19"/>
      <c r="D87" s="19"/>
      <c r="E87" s="19"/>
      <c r="F87" s="19"/>
    </row>
    <row r="88" spans="2:6" s="20" customFormat="1" ht="23.25" customHeight="1">
      <c r="B88" s="19"/>
      <c r="C88" s="19"/>
      <c r="D88" s="19"/>
      <c r="E88" s="19"/>
      <c r="F88" s="19"/>
    </row>
    <row r="89" spans="2:6" s="20" customFormat="1" ht="23.25" customHeight="1">
      <c r="B89" s="19"/>
      <c r="C89" s="19"/>
      <c r="D89" s="19"/>
      <c r="E89" s="19"/>
      <c r="F89" s="19"/>
    </row>
    <row r="90" spans="2:6" s="20" customFormat="1" ht="23.25" customHeight="1">
      <c r="B90" s="19"/>
      <c r="C90" s="19"/>
      <c r="D90" s="19"/>
      <c r="E90" s="19"/>
      <c r="F90" s="19"/>
    </row>
    <row r="91" spans="2:6" s="20" customFormat="1" ht="23.25" customHeight="1">
      <c r="B91" s="19"/>
      <c r="C91" s="19"/>
      <c r="D91" s="19"/>
      <c r="E91" s="19"/>
      <c r="F91" s="19"/>
    </row>
    <row r="92" spans="2:6" s="20" customFormat="1" ht="23.25" customHeight="1">
      <c r="B92" s="19"/>
      <c r="C92" s="19"/>
      <c r="D92" s="19"/>
      <c r="E92" s="19"/>
      <c r="F92" s="19"/>
    </row>
    <row r="93" spans="2:6" s="20" customFormat="1" ht="23.25" customHeight="1">
      <c r="B93" s="19"/>
      <c r="C93" s="19"/>
      <c r="D93" s="19"/>
      <c r="E93" s="19"/>
      <c r="F93" s="19"/>
    </row>
    <row r="94" spans="2:6" s="20" customFormat="1" ht="23.25" customHeight="1">
      <c r="B94" s="19"/>
      <c r="C94" s="19"/>
      <c r="D94" s="19"/>
      <c r="E94" s="19"/>
      <c r="F94" s="19"/>
    </row>
    <row r="95" spans="2:6" s="20" customFormat="1" ht="23.25" customHeight="1">
      <c r="B95" s="19"/>
      <c r="C95" s="19"/>
      <c r="D95" s="19"/>
      <c r="E95" s="19"/>
      <c r="F95" s="19"/>
    </row>
    <row r="96" spans="2:6" s="20" customFormat="1" ht="23.25" customHeight="1">
      <c r="B96" s="19"/>
      <c r="C96" s="19"/>
      <c r="D96" s="19"/>
      <c r="E96" s="19"/>
      <c r="F96" s="19"/>
    </row>
    <row r="97" spans="2:6" s="20" customFormat="1" ht="23.25" customHeight="1">
      <c r="B97" s="19"/>
      <c r="C97" s="19"/>
      <c r="D97" s="19"/>
      <c r="E97" s="19"/>
      <c r="F97" s="19"/>
    </row>
    <row r="98" spans="2:6" s="20" customFormat="1" ht="23.25" customHeight="1">
      <c r="B98" s="19"/>
      <c r="C98" s="19"/>
      <c r="D98" s="19"/>
      <c r="E98" s="19"/>
      <c r="F98" s="19"/>
    </row>
    <row r="99" spans="2:6" s="20" customFormat="1" ht="23.25" customHeight="1">
      <c r="B99" s="19"/>
      <c r="C99" s="19"/>
      <c r="D99" s="19"/>
      <c r="E99" s="19"/>
      <c r="F99" s="19"/>
    </row>
    <row r="100" spans="2:6" s="20" customFormat="1" ht="23.25" customHeight="1">
      <c r="B100" s="19"/>
      <c r="C100" s="19"/>
      <c r="D100" s="19"/>
      <c r="E100" s="19"/>
      <c r="F100" s="19"/>
    </row>
    <row r="101" spans="2:6" s="20" customFormat="1" ht="23.25" customHeight="1">
      <c r="B101" s="19"/>
      <c r="C101" s="19"/>
      <c r="D101" s="19"/>
      <c r="E101" s="19"/>
      <c r="F101" s="19"/>
    </row>
    <row r="102" spans="2:6" s="20" customFormat="1" ht="23.25" customHeight="1">
      <c r="B102" s="19"/>
      <c r="C102" s="19"/>
      <c r="D102" s="19"/>
      <c r="E102" s="19"/>
      <c r="F102" s="19"/>
    </row>
    <row r="103" spans="2:6" s="20" customFormat="1" ht="23.25" customHeight="1">
      <c r="B103" s="19"/>
      <c r="C103" s="19"/>
      <c r="D103" s="19"/>
      <c r="E103" s="19"/>
      <c r="F103" s="19"/>
    </row>
  </sheetData>
  <autoFilter ref="A5:E45"/>
  <mergeCells count="4">
    <mergeCell ref="A1:E1"/>
    <mergeCell ref="A2:E2"/>
    <mergeCell ref="A3:E3"/>
    <mergeCell ref="D47:E47"/>
  </mergeCells>
  <pageMargins left="1.17" right="0.70866141732283472" top="0.47" bottom="0.56000000000000005" header="0.31496062992125984" footer="0.31496062992125984"/>
  <pageSetup paperSize="9" orientation="landscape"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workbookViewId="0">
      <pane xSplit="2" ySplit="6" topLeftCell="C7" activePane="bottomRight" state="frozen"/>
      <selection activeCell="B36" sqref="B36"/>
      <selection pane="topRight" activeCell="B36" sqref="B36"/>
      <selection pane="bottomLeft" activeCell="B36" sqref="B36"/>
      <selection pane="bottomRight" activeCell="D8" sqref="D8"/>
    </sheetView>
  </sheetViews>
  <sheetFormatPr defaultRowHeight="15.75"/>
  <cols>
    <col min="1" max="1" width="9.28515625" style="50" customWidth="1"/>
    <col min="2" max="2" width="45.28515625" style="49" customWidth="1"/>
    <col min="3" max="4" width="18.140625" style="49" customWidth="1"/>
    <col min="5" max="5" width="16.5703125" style="49" customWidth="1"/>
    <col min="6" max="6" width="19.140625" style="49" customWidth="1"/>
    <col min="7" max="8" width="9.140625" style="49"/>
    <col min="9" max="9" width="9.140625" style="176"/>
    <col min="10" max="16384" width="9.140625" style="49"/>
  </cols>
  <sheetData>
    <row r="1" spans="1:9" s="24" customFormat="1" ht="17.25" customHeight="1">
      <c r="A1" s="592" t="s">
        <v>498</v>
      </c>
      <c r="B1" s="592"/>
      <c r="C1" s="592"/>
      <c r="D1" s="592"/>
      <c r="E1" s="592"/>
      <c r="F1" s="592"/>
      <c r="I1" s="173"/>
    </row>
    <row r="2" spans="1:9" s="24" customFormat="1" ht="36.75" customHeight="1">
      <c r="A2" s="592" t="s">
        <v>392</v>
      </c>
      <c r="B2" s="592"/>
      <c r="C2" s="592"/>
      <c r="D2" s="592"/>
      <c r="E2" s="592"/>
      <c r="F2" s="592"/>
      <c r="I2" s="173"/>
    </row>
    <row r="3" spans="1:9" s="60" customFormat="1" ht="18.75" customHeight="1">
      <c r="A3" s="551" t="s">
        <v>435</v>
      </c>
      <c r="B3" s="551"/>
      <c r="C3" s="551"/>
      <c r="D3" s="551"/>
      <c r="E3" s="551"/>
      <c r="F3" s="551"/>
      <c r="I3" s="173"/>
    </row>
    <row r="4" spans="1:9" s="24" customFormat="1" ht="18" customHeight="1">
      <c r="A4" s="22"/>
      <c r="B4" s="99"/>
      <c r="F4" s="22"/>
      <c r="I4" s="173"/>
    </row>
    <row r="5" spans="1:9" s="22" customFormat="1" ht="20.25" customHeight="1">
      <c r="A5" s="595" t="s">
        <v>1</v>
      </c>
      <c r="B5" s="596" t="s">
        <v>2</v>
      </c>
      <c r="C5" s="595" t="s">
        <v>393</v>
      </c>
      <c r="D5" s="598" t="s">
        <v>342</v>
      </c>
      <c r="E5" s="599"/>
      <c r="F5" s="595" t="s">
        <v>4</v>
      </c>
      <c r="I5" s="174"/>
    </row>
    <row r="6" spans="1:9" s="22" customFormat="1" ht="53.25" customHeight="1">
      <c r="A6" s="595"/>
      <c r="B6" s="596"/>
      <c r="C6" s="595"/>
      <c r="D6" s="159" t="s">
        <v>394</v>
      </c>
      <c r="E6" s="159" t="s">
        <v>395</v>
      </c>
      <c r="F6" s="595"/>
      <c r="I6" s="174"/>
    </row>
    <row r="7" spans="1:9" s="52" customFormat="1" ht="22.5" customHeight="1">
      <c r="A7" s="101" t="s">
        <v>7</v>
      </c>
      <c r="B7" s="51" t="s">
        <v>396</v>
      </c>
      <c r="C7" s="51">
        <f>C8+C13+C15+C18+C20+C26</f>
        <v>2856</v>
      </c>
      <c r="D7" s="51">
        <f t="shared" ref="D7:E7" si="0">D8+D13+D15+D18+D20+D26</f>
        <v>2210</v>
      </c>
      <c r="E7" s="51">
        <f t="shared" si="0"/>
        <v>646</v>
      </c>
      <c r="F7" s="160"/>
      <c r="G7" s="96"/>
      <c r="I7" s="175"/>
    </row>
    <row r="8" spans="1:9" s="52" customFormat="1" ht="22.5" customHeight="1">
      <c r="A8" s="90">
        <v>1</v>
      </c>
      <c r="B8" s="54" t="s">
        <v>192</v>
      </c>
      <c r="C8" s="54">
        <f>SUM(C9:C12)</f>
        <v>672</v>
      </c>
      <c r="D8" s="54">
        <f t="shared" ref="D8:E8" si="1">SUM(D9:D12)</f>
        <v>520</v>
      </c>
      <c r="E8" s="54">
        <f t="shared" si="1"/>
        <v>152</v>
      </c>
      <c r="F8" s="161"/>
      <c r="G8" s="96"/>
      <c r="I8" s="175"/>
    </row>
    <row r="9" spans="1:9" ht="22.5" customHeight="1">
      <c r="A9" s="88" t="s">
        <v>30</v>
      </c>
      <c r="B9" s="53" t="s">
        <v>193</v>
      </c>
      <c r="C9" s="53">
        <f>SUM(D9:E9)</f>
        <v>168</v>
      </c>
      <c r="D9" s="53">
        <v>130</v>
      </c>
      <c r="E9" s="53">
        <v>38</v>
      </c>
      <c r="F9" s="162"/>
      <c r="G9" s="59"/>
    </row>
    <row r="10" spans="1:9" ht="22.5" customHeight="1">
      <c r="A10" s="88" t="s">
        <v>30</v>
      </c>
      <c r="B10" s="53" t="s">
        <v>351</v>
      </c>
      <c r="C10" s="53">
        <f t="shared" ref="C10:C12" si="2">SUM(D10:E10)</f>
        <v>168</v>
      </c>
      <c r="D10" s="53">
        <v>130</v>
      </c>
      <c r="E10" s="53">
        <v>38</v>
      </c>
      <c r="F10" s="162"/>
      <c r="G10" s="59"/>
    </row>
    <row r="11" spans="1:9" ht="22.5" customHeight="1">
      <c r="A11" s="88" t="s">
        <v>30</v>
      </c>
      <c r="B11" s="53" t="s">
        <v>350</v>
      </c>
      <c r="C11" s="53">
        <f t="shared" si="2"/>
        <v>168</v>
      </c>
      <c r="D11" s="53">
        <v>130</v>
      </c>
      <c r="E11" s="53">
        <v>38</v>
      </c>
      <c r="F11" s="162"/>
      <c r="G11" s="59"/>
    </row>
    <row r="12" spans="1:9" ht="22.5" customHeight="1">
      <c r="A12" s="88" t="s">
        <v>30</v>
      </c>
      <c r="B12" s="53" t="s">
        <v>370</v>
      </c>
      <c r="C12" s="53">
        <f t="shared" si="2"/>
        <v>168</v>
      </c>
      <c r="D12" s="53">
        <v>130</v>
      </c>
      <c r="E12" s="53">
        <v>38</v>
      </c>
      <c r="F12" s="162"/>
      <c r="G12" s="59"/>
    </row>
    <row r="13" spans="1:9" s="163" customFormat="1" ht="22.5" customHeight="1">
      <c r="A13" s="90">
        <v>2</v>
      </c>
      <c r="B13" s="54" t="s">
        <v>371</v>
      </c>
      <c r="C13" s="54">
        <f>C14</f>
        <v>168</v>
      </c>
      <c r="D13" s="54">
        <f t="shared" ref="D13:E13" si="3">D14</f>
        <v>130</v>
      </c>
      <c r="E13" s="54">
        <f t="shared" si="3"/>
        <v>38</v>
      </c>
      <c r="F13" s="161"/>
      <c r="G13" s="96"/>
      <c r="I13" s="177"/>
    </row>
    <row r="14" spans="1:9" s="50" customFormat="1" ht="22.5" customHeight="1">
      <c r="A14" s="88" t="s">
        <v>30</v>
      </c>
      <c r="B14" s="53" t="s">
        <v>372</v>
      </c>
      <c r="C14" s="53">
        <f>SUM(D14:E14)</f>
        <v>168</v>
      </c>
      <c r="D14" s="53">
        <v>130</v>
      </c>
      <c r="E14" s="53">
        <v>38</v>
      </c>
      <c r="F14" s="162"/>
      <c r="G14" s="59"/>
      <c r="I14" s="178"/>
    </row>
    <row r="15" spans="1:9" s="163" customFormat="1" ht="22.5" customHeight="1">
      <c r="A15" s="90">
        <v>3</v>
      </c>
      <c r="B15" s="54" t="s">
        <v>80</v>
      </c>
      <c r="C15" s="54">
        <f>SUM(C16:C17)</f>
        <v>336</v>
      </c>
      <c r="D15" s="54">
        <f t="shared" ref="D15:E15" si="4">SUM(D16:D17)</f>
        <v>260</v>
      </c>
      <c r="E15" s="54">
        <f t="shared" si="4"/>
        <v>76</v>
      </c>
      <c r="F15" s="54"/>
      <c r="G15" s="96"/>
      <c r="I15" s="177"/>
    </row>
    <row r="16" spans="1:9" s="50" customFormat="1" ht="22.5" customHeight="1">
      <c r="A16" s="88" t="s">
        <v>30</v>
      </c>
      <c r="B16" s="53" t="s">
        <v>346</v>
      </c>
      <c r="C16" s="53">
        <f t="shared" ref="C16:C17" si="5">SUM(D16:E16)</f>
        <v>168</v>
      </c>
      <c r="D16" s="53">
        <v>130</v>
      </c>
      <c r="E16" s="53">
        <v>38</v>
      </c>
      <c r="F16" s="53"/>
      <c r="G16" s="59"/>
      <c r="I16" s="178"/>
    </row>
    <row r="17" spans="1:9" s="50" customFormat="1" ht="22.5" customHeight="1">
      <c r="A17" s="88" t="s">
        <v>30</v>
      </c>
      <c r="B17" s="53" t="s">
        <v>353</v>
      </c>
      <c r="C17" s="53">
        <f t="shared" si="5"/>
        <v>168</v>
      </c>
      <c r="D17" s="53">
        <v>130</v>
      </c>
      <c r="E17" s="53">
        <v>38</v>
      </c>
      <c r="F17" s="162"/>
      <c r="G17" s="59"/>
      <c r="I17" s="178"/>
    </row>
    <row r="18" spans="1:9" s="52" customFormat="1" ht="22.5" customHeight="1">
      <c r="A18" s="90">
        <v>4</v>
      </c>
      <c r="B18" s="54" t="s">
        <v>143</v>
      </c>
      <c r="C18" s="54">
        <f>C19</f>
        <v>168</v>
      </c>
      <c r="D18" s="54">
        <f t="shared" ref="D18:E18" si="6">D19</f>
        <v>130</v>
      </c>
      <c r="E18" s="54">
        <f t="shared" si="6"/>
        <v>38</v>
      </c>
      <c r="F18" s="161"/>
      <c r="G18" s="96"/>
      <c r="I18" s="175"/>
    </row>
    <row r="19" spans="1:9" s="50" customFormat="1" ht="22.5" customHeight="1">
      <c r="A19" s="88" t="s">
        <v>30</v>
      </c>
      <c r="B19" s="53" t="s">
        <v>243</v>
      </c>
      <c r="C19" s="53">
        <f>SUM(D19:E19)</f>
        <v>168</v>
      </c>
      <c r="D19" s="53">
        <v>130</v>
      </c>
      <c r="E19" s="53">
        <v>38</v>
      </c>
      <c r="F19" s="53"/>
      <c r="G19" s="59"/>
      <c r="I19" s="178"/>
    </row>
    <row r="20" spans="1:9" s="52" customFormat="1" ht="22.5" customHeight="1">
      <c r="A20" s="85">
        <v>5</v>
      </c>
      <c r="B20" s="86" t="s">
        <v>99</v>
      </c>
      <c r="C20" s="86">
        <f>SUM(C21:C25)</f>
        <v>840</v>
      </c>
      <c r="D20" s="86">
        <f t="shared" ref="D20:E20" si="7">SUM(D21:D25)</f>
        <v>650</v>
      </c>
      <c r="E20" s="86">
        <f t="shared" si="7"/>
        <v>190</v>
      </c>
      <c r="F20" s="179"/>
      <c r="G20" s="96"/>
      <c r="I20" s="175"/>
    </row>
    <row r="21" spans="1:9" ht="22.5" customHeight="1">
      <c r="A21" s="88" t="s">
        <v>30</v>
      </c>
      <c r="B21" s="53" t="s">
        <v>132</v>
      </c>
      <c r="C21" s="53">
        <f t="shared" ref="C21:C25" si="8">SUM(D21:E21)</f>
        <v>168</v>
      </c>
      <c r="D21" s="53">
        <v>130</v>
      </c>
      <c r="E21" s="53">
        <v>38</v>
      </c>
      <c r="F21" s="162"/>
      <c r="G21" s="59"/>
    </row>
    <row r="22" spans="1:9" ht="22.5" customHeight="1">
      <c r="A22" s="88" t="s">
        <v>30</v>
      </c>
      <c r="B22" s="53" t="s">
        <v>219</v>
      </c>
      <c r="C22" s="53">
        <f t="shared" si="8"/>
        <v>168</v>
      </c>
      <c r="D22" s="53">
        <v>130</v>
      </c>
      <c r="E22" s="53">
        <v>38</v>
      </c>
      <c r="F22" s="162"/>
      <c r="G22" s="59"/>
    </row>
    <row r="23" spans="1:9" ht="22.5" customHeight="1">
      <c r="A23" s="88" t="s">
        <v>30</v>
      </c>
      <c r="B23" s="53" t="s">
        <v>356</v>
      </c>
      <c r="C23" s="53">
        <f t="shared" si="8"/>
        <v>168</v>
      </c>
      <c r="D23" s="53">
        <v>130</v>
      </c>
      <c r="E23" s="53">
        <v>38</v>
      </c>
      <c r="F23" s="162"/>
      <c r="G23" s="59"/>
    </row>
    <row r="24" spans="1:9" ht="22.5" customHeight="1">
      <c r="A24" s="88" t="s">
        <v>30</v>
      </c>
      <c r="B24" s="53" t="s">
        <v>354</v>
      </c>
      <c r="C24" s="53">
        <f t="shared" si="8"/>
        <v>168</v>
      </c>
      <c r="D24" s="53">
        <v>130</v>
      </c>
      <c r="E24" s="53">
        <v>38</v>
      </c>
      <c r="F24" s="162"/>
      <c r="G24" s="59"/>
    </row>
    <row r="25" spans="1:9" ht="22.5" customHeight="1">
      <c r="A25" s="88" t="s">
        <v>30</v>
      </c>
      <c r="B25" s="53" t="s">
        <v>355</v>
      </c>
      <c r="C25" s="53">
        <f t="shared" si="8"/>
        <v>168</v>
      </c>
      <c r="D25" s="53">
        <v>130</v>
      </c>
      <c r="E25" s="53">
        <v>38</v>
      </c>
      <c r="F25" s="162"/>
      <c r="G25" s="59"/>
    </row>
    <row r="26" spans="1:9" s="163" customFormat="1" ht="22.5" customHeight="1">
      <c r="A26" s="90">
        <v>6</v>
      </c>
      <c r="B26" s="54" t="s">
        <v>105</v>
      </c>
      <c r="C26" s="54">
        <f>SUM(C27:C30)</f>
        <v>672</v>
      </c>
      <c r="D26" s="54">
        <f t="shared" ref="D26:E26" si="9">SUM(D27:D30)</f>
        <v>520</v>
      </c>
      <c r="E26" s="54">
        <f t="shared" si="9"/>
        <v>152</v>
      </c>
      <c r="F26" s="161"/>
      <c r="G26" s="96"/>
      <c r="I26" s="177"/>
    </row>
    <row r="27" spans="1:9" ht="22.5" customHeight="1">
      <c r="A27" s="88" t="s">
        <v>30</v>
      </c>
      <c r="B27" s="53" t="s">
        <v>107</v>
      </c>
      <c r="C27" s="53">
        <f t="shared" ref="C27:C30" si="10">SUM(D27:E27)</f>
        <v>168</v>
      </c>
      <c r="D27" s="53">
        <v>130</v>
      </c>
      <c r="E27" s="53">
        <v>38</v>
      </c>
      <c r="F27" s="162"/>
      <c r="G27" s="59"/>
    </row>
    <row r="28" spans="1:9" ht="22.5" customHeight="1">
      <c r="A28" s="88" t="s">
        <v>30</v>
      </c>
      <c r="B28" s="53" t="s">
        <v>359</v>
      </c>
      <c r="C28" s="53">
        <f t="shared" si="10"/>
        <v>168</v>
      </c>
      <c r="D28" s="53">
        <v>130</v>
      </c>
      <c r="E28" s="53">
        <v>38</v>
      </c>
      <c r="F28" s="162"/>
      <c r="G28" s="59"/>
    </row>
    <row r="29" spans="1:9" ht="22.5" customHeight="1">
      <c r="A29" s="88" t="s">
        <v>30</v>
      </c>
      <c r="B29" s="53" t="s">
        <v>373</v>
      </c>
      <c r="C29" s="53">
        <f t="shared" si="10"/>
        <v>168</v>
      </c>
      <c r="D29" s="53">
        <v>130</v>
      </c>
      <c r="E29" s="53">
        <v>38</v>
      </c>
      <c r="F29" s="162"/>
      <c r="G29" s="59"/>
    </row>
    <row r="30" spans="1:9" ht="22.5" customHeight="1">
      <c r="A30" s="88" t="s">
        <v>30</v>
      </c>
      <c r="B30" s="53" t="s">
        <v>374</v>
      </c>
      <c r="C30" s="53">
        <f t="shared" si="10"/>
        <v>168</v>
      </c>
      <c r="D30" s="53">
        <v>130</v>
      </c>
      <c r="E30" s="53">
        <v>38</v>
      </c>
      <c r="F30" s="162"/>
      <c r="G30" s="59"/>
    </row>
    <row r="31" spans="1:9" s="52" customFormat="1" ht="22.5" customHeight="1">
      <c r="A31" s="90" t="s">
        <v>17</v>
      </c>
      <c r="B31" s="54" t="s">
        <v>246</v>
      </c>
      <c r="C31" s="54">
        <f>SUM(C32:C43)</f>
        <v>2016</v>
      </c>
      <c r="D31" s="54">
        <f t="shared" ref="D31:E31" si="11">SUM(D32:D43)</f>
        <v>1560</v>
      </c>
      <c r="E31" s="54">
        <f t="shared" si="11"/>
        <v>456</v>
      </c>
      <c r="F31" s="161"/>
      <c r="G31" s="96"/>
      <c r="I31" s="175"/>
    </row>
    <row r="32" spans="1:9" ht="22.5" customHeight="1">
      <c r="A32" s="88">
        <v>1</v>
      </c>
      <c r="B32" s="53" t="s">
        <v>397</v>
      </c>
      <c r="C32" s="53">
        <f>SUM(D32:E32)</f>
        <v>168</v>
      </c>
      <c r="D32" s="53">
        <v>130</v>
      </c>
      <c r="E32" s="53">
        <v>38</v>
      </c>
      <c r="F32" s="162"/>
      <c r="G32" s="59"/>
    </row>
    <row r="33" spans="1:9" ht="22.5" customHeight="1">
      <c r="A33" s="88">
        <v>2</v>
      </c>
      <c r="B33" s="53" t="s">
        <v>247</v>
      </c>
      <c r="C33" s="53">
        <f t="shared" ref="C33:C43" si="12">SUM(D33:E33)</f>
        <v>168</v>
      </c>
      <c r="D33" s="53">
        <v>130</v>
      </c>
      <c r="E33" s="53">
        <v>38</v>
      </c>
      <c r="F33" s="162"/>
      <c r="G33" s="59"/>
    </row>
    <row r="34" spans="1:9" ht="22.5" customHeight="1">
      <c r="A34" s="88">
        <v>3</v>
      </c>
      <c r="B34" s="53" t="s">
        <v>398</v>
      </c>
      <c r="C34" s="53">
        <f t="shared" si="12"/>
        <v>168</v>
      </c>
      <c r="D34" s="53">
        <v>130</v>
      </c>
      <c r="E34" s="53">
        <v>38</v>
      </c>
      <c r="F34" s="162"/>
      <c r="G34" s="59"/>
    </row>
    <row r="35" spans="1:9" ht="22.5" customHeight="1">
      <c r="A35" s="88">
        <v>4</v>
      </c>
      <c r="B35" s="53" t="s">
        <v>399</v>
      </c>
      <c r="C35" s="53">
        <f t="shared" si="12"/>
        <v>168</v>
      </c>
      <c r="D35" s="53">
        <v>130</v>
      </c>
      <c r="E35" s="53">
        <v>38</v>
      </c>
      <c r="F35" s="162"/>
      <c r="G35" s="59"/>
    </row>
    <row r="36" spans="1:9" ht="22.5" customHeight="1">
      <c r="A36" s="88">
        <v>5</v>
      </c>
      <c r="B36" s="53" t="s">
        <v>267</v>
      </c>
      <c r="C36" s="53">
        <f t="shared" si="12"/>
        <v>168</v>
      </c>
      <c r="D36" s="53">
        <v>130</v>
      </c>
      <c r="E36" s="53">
        <v>38</v>
      </c>
      <c r="F36" s="162"/>
      <c r="G36" s="59"/>
    </row>
    <row r="37" spans="1:9" ht="22.5" customHeight="1">
      <c r="A37" s="88">
        <v>6</v>
      </c>
      <c r="B37" s="53" t="s">
        <v>249</v>
      </c>
      <c r="C37" s="53">
        <f t="shared" si="12"/>
        <v>168</v>
      </c>
      <c r="D37" s="53">
        <v>130</v>
      </c>
      <c r="E37" s="53">
        <v>38</v>
      </c>
      <c r="F37" s="162"/>
      <c r="G37" s="59"/>
    </row>
    <row r="38" spans="1:9" ht="22.5" customHeight="1">
      <c r="A38" s="88">
        <v>7</v>
      </c>
      <c r="B38" s="53" t="s">
        <v>400</v>
      </c>
      <c r="C38" s="53">
        <f t="shared" si="12"/>
        <v>168</v>
      </c>
      <c r="D38" s="53">
        <v>130</v>
      </c>
      <c r="E38" s="53">
        <v>38</v>
      </c>
      <c r="F38" s="162"/>
      <c r="G38" s="59"/>
    </row>
    <row r="39" spans="1:9" ht="22.5" customHeight="1">
      <c r="A39" s="88">
        <v>8</v>
      </c>
      <c r="B39" s="53" t="s">
        <v>401</v>
      </c>
      <c r="C39" s="53">
        <f t="shared" si="12"/>
        <v>168</v>
      </c>
      <c r="D39" s="53">
        <v>130</v>
      </c>
      <c r="E39" s="53">
        <v>38</v>
      </c>
      <c r="F39" s="162"/>
      <c r="G39" s="59"/>
    </row>
    <row r="40" spans="1:9" ht="22.5" customHeight="1">
      <c r="A40" s="88">
        <v>9</v>
      </c>
      <c r="B40" s="53" t="s">
        <v>250</v>
      </c>
      <c r="C40" s="53">
        <f t="shared" si="12"/>
        <v>168</v>
      </c>
      <c r="D40" s="53">
        <v>130</v>
      </c>
      <c r="E40" s="53">
        <v>38</v>
      </c>
      <c r="F40" s="162"/>
      <c r="G40" s="59"/>
    </row>
    <row r="41" spans="1:9" ht="22.5" customHeight="1">
      <c r="A41" s="88">
        <v>10</v>
      </c>
      <c r="B41" s="53" t="s">
        <v>268</v>
      </c>
      <c r="C41" s="53">
        <f t="shared" si="12"/>
        <v>168</v>
      </c>
      <c r="D41" s="53">
        <v>130</v>
      </c>
      <c r="E41" s="53">
        <v>38</v>
      </c>
      <c r="F41" s="162"/>
      <c r="G41" s="59"/>
    </row>
    <row r="42" spans="1:9" ht="22.5" customHeight="1">
      <c r="A42" s="88">
        <v>11</v>
      </c>
      <c r="B42" s="53" t="s">
        <v>266</v>
      </c>
      <c r="C42" s="53">
        <f t="shared" si="12"/>
        <v>168</v>
      </c>
      <c r="D42" s="53">
        <v>130</v>
      </c>
      <c r="E42" s="53">
        <v>38</v>
      </c>
      <c r="F42" s="162"/>
      <c r="G42" s="59"/>
    </row>
    <row r="43" spans="1:9" ht="22.5" customHeight="1">
      <c r="A43" s="88">
        <v>12</v>
      </c>
      <c r="B43" s="53" t="s">
        <v>251</v>
      </c>
      <c r="C43" s="53">
        <f t="shared" si="12"/>
        <v>168</v>
      </c>
      <c r="D43" s="53">
        <v>130</v>
      </c>
      <c r="E43" s="53">
        <v>38</v>
      </c>
      <c r="F43" s="162"/>
      <c r="G43" s="59"/>
    </row>
    <row r="44" spans="1:9" s="52" customFormat="1" ht="22.5" customHeight="1">
      <c r="A44" s="90" t="s">
        <v>21</v>
      </c>
      <c r="B44" s="54" t="s">
        <v>402</v>
      </c>
      <c r="C44" s="54">
        <f>SUM(C45:C50)</f>
        <v>1008</v>
      </c>
      <c r="D44" s="54">
        <f t="shared" ref="D44:E44" si="13">SUM(D45:D50)</f>
        <v>780</v>
      </c>
      <c r="E44" s="54">
        <f t="shared" si="13"/>
        <v>228</v>
      </c>
      <c r="F44" s="161"/>
      <c r="G44" s="96"/>
      <c r="I44" s="175"/>
    </row>
    <row r="45" spans="1:9" s="50" customFormat="1" ht="22.5" customHeight="1">
      <c r="A45" s="88">
        <v>1</v>
      </c>
      <c r="B45" s="53" t="s">
        <v>403</v>
      </c>
      <c r="C45" s="53">
        <f t="shared" ref="C45:C54" si="14">SUM(D45:E45)</f>
        <v>168</v>
      </c>
      <c r="D45" s="53">
        <v>130</v>
      </c>
      <c r="E45" s="53">
        <v>38</v>
      </c>
      <c r="F45" s="162"/>
      <c r="G45" s="59"/>
      <c r="I45" s="178"/>
    </row>
    <row r="46" spans="1:9" ht="22.5" customHeight="1">
      <c r="A46" s="88">
        <v>2</v>
      </c>
      <c r="B46" s="53" t="s">
        <v>404</v>
      </c>
      <c r="C46" s="53">
        <f t="shared" si="14"/>
        <v>168</v>
      </c>
      <c r="D46" s="53">
        <v>130</v>
      </c>
      <c r="E46" s="53">
        <v>38</v>
      </c>
      <c r="F46" s="162"/>
      <c r="G46" s="59"/>
    </row>
    <row r="47" spans="1:9" ht="22.5" customHeight="1">
      <c r="A47" s="88">
        <v>3</v>
      </c>
      <c r="B47" s="53" t="s">
        <v>261</v>
      </c>
      <c r="C47" s="53">
        <f t="shared" si="14"/>
        <v>168</v>
      </c>
      <c r="D47" s="53">
        <v>130</v>
      </c>
      <c r="E47" s="53">
        <v>38</v>
      </c>
      <c r="F47" s="162"/>
      <c r="G47" s="59"/>
    </row>
    <row r="48" spans="1:9" ht="22.5" customHeight="1">
      <c r="A48" s="88">
        <v>4</v>
      </c>
      <c r="B48" s="53" t="s">
        <v>262</v>
      </c>
      <c r="C48" s="53">
        <f t="shared" si="14"/>
        <v>168</v>
      </c>
      <c r="D48" s="53">
        <v>130</v>
      </c>
      <c r="E48" s="53">
        <v>38</v>
      </c>
      <c r="F48" s="162"/>
      <c r="G48" s="59"/>
    </row>
    <row r="49" spans="1:9" s="50" customFormat="1" ht="22.5" customHeight="1">
      <c r="A49" s="88">
        <v>5</v>
      </c>
      <c r="B49" s="53" t="s">
        <v>405</v>
      </c>
      <c r="C49" s="53">
        <f t="shared" si="14"/>
        <v>168</v>
      </c>
      <c r="D49" s="53">
        <v>130</v>
      </c>
      <c r="E49" s="53">
        <v>38</v>
      </c>
      <c r="F49" s="162"/>
      <c r="G49" s="59"/>
      <c r="I49" s="178"/>
    </row>
    <row r="50" spans="1:9" s="50" customFormat="1" ht="22.5" customHeight="1">
      <c r="A50" s="180">
        <v>6</v>
      </c>
      <c r="B50" s="181" t="s">
        <v>263</v>
      </c>
      <c r="C50" s="181">
        <f t="shared" si="14"/>
        <v>168</v>
      </c>
      <c r="D50" s="53">
        <v>130</v>
      </c>
      <c r="E50" s="53">
        <v>38</v>
      </c>
      <c r="F50" s="182"/>
      <c r="G50" s="59"/>
      <c r="I50" s="178"/>
    </row>
    <row r="51" spans="1:9" s="163" customFormat="1" ht="22.5" customHeight="1">
      <c r="A51" s="90" t="s">
        <v>23</v>
      </c>
      <c r="B51" s="54" t="s">
        <v>406</v>
      </c>
      <c r="C51" s="54">
        <f t="shared" ref="C51:E51" si="15">SUM(C52:C54)</f>
        <v>3000</v>
      </c>
      <c r="D51" s="54">
        <f t="shared" si="15"/>
        <v>3000</v>
      </c>
      <c r="E51" s="54">
        <f t="shared" si="15"/>
        <v>0</v>
      </c>
      <c r="F51" s="161"/>
      <c r="G51" s="96"/>
      <c r="I51" s="177"/>
    </row>
    <row r="52" spans="1:9" s="50" customFormat="1" ht="22.5" customHeight="1">
      <c r="A52" s="88">
        <v>1</v>
      </c>
      <c r="B52" s="53" t="s">
        <v>407</v>
      </c>
      <c r="C52" s="181">
        <f t="shared" si="14"/>
        <v>1000</v>
      </c>
      <c r="D52" s="53">
        <v>1000</v>
      </c>
      <c r="E52" s="53">
        <v>0</v>
      </c>
      <c r="F52" s="162"/>
      <c r="G52" s="59"/>
      <c r="I52" s="178"/>
    </row>
    <row r="53" spans="1:9" s="50" customFormat="1" ht="22.5" customHeight="1">
      <c r="A53" s="88">
        <v>2</v>
      </c>
      <c r="B53" s="53" t="s">
        <v>408</v>
      </c>
      <c r="C53" s="181">
        <f t="shared" si="14"/>
        <v>1000</v>
      </c>
      <c r="D53" s="53">
        <v>1000</v>
      </c>
      <c r="E53" s="53">
        <v>0</v>
      </c>
      <c r="F53" s="162"/>
      <c r="G53" s="59"/>
      <c r="I53" s="178"/>
    </row>
    <row r="54" spans="1:9" s="50" customFormat="1" ht="22.5" customHeight="1">
      <c r="A54" s="92">
        <v>3</v>
      </c>
      <c r="B54" s="93" t="s">
        <v>409</v>
      </c>
      <c r="C54" s="93">
        <f t="shared" si="14"/>
        <v>1000</v>
      </c>
      <c r="D54" s="53">
        <v>1000</v>
      </c>
      <c r="E54" s="53">
        <v>0</v>
      </c>
      <c r="F54" s="57"/>
      <c r="G54" s="59"/>
      <c r="I54" s="178"/>
    </row>
    <row r="55" spans="1:9" s="52" customFormat="1" ht="22.5" customHeight="1">
      <c r="A55" s="41"/>
      <c r="B55" s="41" t="s">
        <v>190</v>
      </c>
      <c r="C55" s="43">
        <f t="shared" ref="C55:E55" si="16">+C7+C31+C44+C51</f>
        <v>8880</v>
      </c>
      <c r="D55" s="43">
        <f t="shared" si="16"/>
        <v>7550</v>
      </c>
      <c r="E55" s="43">
        <f t="shared" si="16"/>
        <v>1330</v>
      </c>
      <c r="F55" s="164"/>
      <c r="I55" s="175"/>
    </row>
    <row r="56" spans="1:9" s="50" customFormat="1" ht="15" customHeight="1">
      <c r="B56" s="49"/>
      <c r="C56" s="49"/>
      <c r="D56" s="49"/>
      <c r="E56" s="49"/>
      <c r="F56" s="49"/>
      <c r="G56" s="49"/>
      <c r="I56" s="178"/>
    </row>
    <row r="57" spans="1:9" s="50" customFormat="1" ht="18" customHeight="1">
      <c r="B57" s="183"/>
      <c r="C57" s="49"/>
      <c r="D57" s="594" t="s">
        <v>447</v>
      </c>
      <c r="E57" s="594"/>
      <c r="F57" s="594"/>
      <c r="G57" s="49"/>
      <c r="I57" s="178"/>
    </row>
    <row r="58" spans="1:9" s="109" customFormat="1" ht="36" customHeight="1">
      <c r="B58" s="59"/>
      <c r="C58" s="59"/>
      <c r="D58" s="59"/>
      <c r="E58" s="59"/>
      <c r="F58" s="59"/>
      <c r="I58" s="184"/>
    </row>
    <row r="59" spans="1:9" s="109" customFormat="1" ht="25.5" customHeight="1">
      <c r="B59" s="59"/>
      <c r="C59" s="59"/>
      <c r="D59" s="59"/>
      <c r="E59" s="59"/>
      <c r="F59" s="59"/>
      <c r="I59" s="184"/>
    </row>
    <row r="60" spans="1:9" s="50" customFormat="1" ht="23.25" customHeight="1">
      <c r="B60" s="49"/>
      <c r="C60" s="49"/>
      <c r="D60" s="49"/>
      <c r="E60" s="49"/>
      <c r="F60" s="49"/>
      <c r="G60" s="49"/>
      <c r="I60" s="178"/>
    </row>
    <row r="61" spans="1:9" s="50" customFormat="1" ht="23.25" customHeight="1">
      <c r="B61" s="49"/>
      <c r="C61" s="49"/>
      <c r="D61" s="49"/>
      <c r="E61" s="49"/>
      <c r="F61" s="49"/>
      <c r="G61" s="49"/>
      <c r="I61" s="178"/>
    </row>
    <row r="62" spans="1:9" s="50" customFormat="1" ht="23.25" customHeight="1">
      <c r="B62" s="49"/>
      <c r="C62" s="49"/>
      <c r="D62" s="49"/>
      <c r="E62" s="49"/>
      <c r="F62" s="49"/>
      <c r="G62" s="49"/>
      <c r="I62" s="178"/>
    </row>
    <row r="63" spans="1:9" s="50" customFormat="1" ht="23.25" customHeight="1">
      <c r="B63" s="49"/>
      <c r="C63" s="49"/>
      <c r="D63" s="49"/>
      <c r="E63" s="49"/>
      <c r="F63" s="49"/>
      <c r="G63" s="49"/>
      <c r="I63" s="178"/>
    </row>
    <row r="64" spans="1:9" s="50" customFormat="1" ht="23.25" customHeight="1">
      <c r="B64" s="49"/>
      <c r="C64" s="49"/>
      <c r="D64" s="49"/>
      <c r="E64" s="49"/>
      <c r="F64" s="49"/>
      <c r="G64" s="49"/>
      <c r="I64" s="178"/>
    </row>
    <row r="65" spans="2:9" s="50" customFormat="1" ht="23.25" customHeight="1">
      <c r="B65" s="49"/>
      <c r="C65" s="49"/>
      <c r="D65" s="49"/>
      <c r="E65" s="49"/>
      <c r="F65" s="49"/>
      <c r="G65" s="49"/>
      <c r="I65" s="178"/>
    </row>
    <row r="66" spans="2:9" s="50" customFormat="1" ht="23.25" customHeight="1">
      <c r="B66" s="49"/>
      <c r="C66" s="49"/>
      <c r="D66" s="49"/>
      <c r="E66" s="49"/>
      <c r="F66" s="49"/>
      <c r="G66" s="49"/>
      <c r="I66" s="178"/>
    </row>
    <row r="67" spans="2:9" s="50" customFormat="1" ht="23.25" customHeight="1">
      <c r="B67" s="49"/>
      <c r="C67" s="49"/>
      <c r="D67" s="49"/>
      <c r="E67" s="49"/>
      <c r="F67" s="49"/>
      <c r="G67" s="49"/>
      <c r="I67" s="178"/>
    </row>
    <row r="68" spans="2:9" s="50" customFormat="1" ht="23.25" customHeight="1">
      <c r="B68" s="49"/>
      <c r="C68" s="49"/>
      <c r="D68" s="49"/>
      <c r="E68" s="49"/>
      <c r="F68" s="49"/>
      <c r="G68" s="49"/>
      <c r="I68" s="178"/>
    </row>
    <row r="69" spans="2:9" s="50" customFormat="1" ht="23.25" customHeight="1">
      <c r="B69" s="49"/>
      <c r="C69" s="49"/>
      <c r="D69" s="49"/>
      <c r="E69" s="49"/>
      <c r="F69" s="49"/>
      <c r="G69" s="49"/>
      <c r="I69" s="178"/>
    </row>
    <row r="70" spans="2:9" s="50" customFormat="1" ht="23.25" customHeight="1">
      <c r="B70" s="49"/>
      <c r="C70" s="49"/>
      <c r="D70" s="49"/>
      <c r="E70" s="49"/>
      <c r="F70" s="49"/>
      <c r="G70" s="49"/>
      <c r="I70" s="178"/>
    </row>
    <row r="71" spans="2:9" s="50" customFormat="1" ht="23.25" customHeight="1">
      <c r="B71" s="49"/>
      <c r="C71" s="49"/>
      <c r="D71" s="49"/>
      <c r="E71" s="49"/>
      <c r="F71" s="49"/>
      <c r="G71" s="49"/>
      <c r="I71" s="178"/>
    </row>
    <row r="72" spans="2:9" s="50" customFormat="1" ht="23.25" customHeight="1">
      <c r="B72" s="49"/>
      <c r="C72" s="49"/>
      <c r="D72" s="49"/>
      <c r="E72" s="49"/>
      <c r="F72" s="49"/>
      <c r="G72" s="49"/>
      <c r="I72" s="178"/>
    </row>
    <row r="73" spans="2:9" s="50" customFormat="1" ht="23.25" customHeight="1">
      <c r="B73" s="49"/>
      <c r="C73" s="49"/>
      <c r="D73" s="49"/>
      <c r="E73" s="49"/>
      <c r="F73" s="49"/>
      <c r="G73" s="49"/>
      <c r="I73" s="178"/>
    </row>
    <row r="74" spans="2:9" s="50" customFormat="1" ht="23.25" customHeight="1">
      <c r="B74" s="49"/>
      <c r="C74" s="49"/>
      <c r="D74" s="49"/>
      <c r="E74" s="49"/>
      <c r="F74" s="49"/>
      <c r="G74" s="49"/>
      <c r="I74" s="178"/>
    </row>
    <row r="75" spans="2:9" s="50" customFormat="1" ht="23.25" customHeight="1">
      <c r="B75" s="49"/>
      <c r="C75" s="49"/>
      <c r="D75" s="49"/>
      <c r="E75" s="49"/>
      <c r="F75" s="49"/>
      <c r="G75" s="49"/>
      <c r="I75" s="178"/>
    </row>
    <row r="76" spans="2:9" s="50" customFormat="1" ht="23.25" customHeight="1">
      <c r="B76" s="49"/>
      <c r="C76" s="49"/>
      <c r="D76" s="49"/>
      <c r="E76" s="49"/>
      <c r="F76" s="49"/>
      <c r="G76" s="49"/>
      <c r="I76" s="178"/>
    </row>
    <row r="77" spans="2:9" s="50" customFormat="1" ht="23.25" customHeight="1">
      <c r="B77" s="49"/>
      <c r="C77" s="49"/>
      <c r="D77" s="49"/>
      <c r="E77" s="49"/>
      <c r="F77" s="49"/>
      <c r="G77" s="49"/>
      <c r="I77" s="178"/>
    </row>
    <row r="78" spans="2:9" s="50" customFormat="1" ht="23.25" customHeight="1">
      <c r="B78" s="49"/>
      <c r="C78" s="49"/>
      <c r="D78" s="49"/>
      <c r="E78" s="49"/>
      <c r="F78" s="49"/>
      <c r="G78" s="49"/>
      <c r="I78" s="178"/>
    </row>
    <row r="79" spans="2:9" s="50" customFormat="1" ht="23.25" customHeight="1">
      <c r="B79" s="49"/>
      <c r="C79" s="49"/>
      <c r="D79" s="49"/>
      <c r="E79" s="49"/>
      <c r="F79" s="49"/>
      <c r="G79" s="49"/>
      <c r="I79" s="178"/>
    </row>
    <row r="80" spans="2:9" s="50" customFormat="1" ht="23.25" customHeight="1">
      <c r="B80" s="49"/>
      <c r="C80" s="49"/>
      <c r="D80" s="49"/>
      <c r="E80" s="49"/>
      <c r="F80" s="49"/>
      <c r="G80" s="49"/>
      <c r="I80" s="178"/>
    </row>
    <row r="81" spans="2:9" s="50" customFormat="1" ht="23.25" customHeight="1">
      <c r="B81" s="49"/>
      <c r="C81" s="49"/>
      <c r="D81" s="49"/>
      <c r="E81" s="49"/>
      <c r="F81" s="49"/>
      <c r="G81" s="49"/>
      <c r="I81" s="178"/>
    </row>
    <row r="82" spans="2:9" s="50" customFormat="1" ht="23.25" customHeight="1">
      <c r="B82" s="49"/>
      <c r="C82" s="49"/>
      <c r="D82" s="49"/>
      <c r="E82" s="49"/>
      <c r="F82" s="49"/>
      <c r="G82" s="49"/>
      <c r="I82" s="178"/>
    </row>
    <row r="83" spans="2:9" s="50" customFormat="1" ht="23.25" customHeight="1">
      <c r="B83" s="49"/>
      <c r="C83" s="49"/>
      <c r="D83" s="49"/>
      <c r="E83" s="49"/>
      <c r="F83" s="49"/>
      <c r="G83" s="49"/>
      <c r="I83" s="178"/>
    </row>
    <row r="84" spans="2:9" s="50" customFormat="1" ht="23.25" customHeight="1">
      <c r="B84" s="49"/>
      <c r="C84" s="49"/>
      <c r="D84" s="49"/>
      <c r="E84" s="49"/>
      <c r="F84" s="49"/>
      <c r="G84" s="49"/>
      <c r="I84" s="178"/>
    </row>
    <row r="85" spans="2:9" s="50" customFormat="1" ht="23.25" customHeight="1">
      <c r="B85" s="49"/>
      <c r="C85" s="49"/>
      <c r="D85" s="49"/>
      <c r="E85" s="49"/>
      <c r="F85" s="49"/>
      <c r="G85" s="49"/>
      <c r="I85" s="178"/>
    </row>
    <row r="86" spans="2:9" s="50" customFormat="1" ht="23.25" customHeight="1">
      <c r="B86" s="49"/>
      <c r="C86" s="49"/>
      <c r="D86" s="49"/>
      <c r="E86" s="49"/>
      <c r="F86" s="49"/>
      <c r="G86" s="49"/>
      <c r="I86" s="178"/>
    </row>
    <row r="87" spans="2:9" s="50" customFormat="1" ht="23.25" customHeight="1">
      <c r="B87" s="49"/>
      <c r="C87" s="49"/>
      <c r="D87" s="49"/>
      <c r="E87" s="49"/>
      <c r="F87" s="49"/>
      <c r="G87" s="49"/>
      <c r="I87" s="178"/>
    </row>
    <row r="88" spans="2:9" s="50" customFormat="1" ht="23.25" customHeight="1">
      <c r="B88" s="49"/>
      <c r="C88" s="49"/>
      <c r="D88" s="49"/>
      <c r="E88" s="49"/>
      <c r="F88" s="49"/>
      <c r="G88" s="49"/>
      <c r="I88" s="178"/>
    </row>
    <row r="89" spans="2:9" s="50" customFormat="1" ht="23.25" customHeight="1">
      <c r="B89" s="49"/>
      <c r="C89" s="49"/>
      <c r="D89" s="49"/>
      <c r="E89" s="49"/>
      <c r="F89" s="49"/>
      <c r="G89" s="49"/>
      <c r="I89" s="178"/>
    </row>
    <row r="90" spans="2:9" s="50" customFormat="1" ht="23.25" customHeight="1">
      <c r="B90" s="49"/>
      <c r="C90" s="49"/>
      <c r="D90" s="49"/>
      <c r="E90" s="49"/>
      <c r="F90" s="49"/>
      <c r="G90" s="49"/>
      <c r="I90" s="178"/>
    </row>
    <row r="91" spans="2:9" s="50" customFormat="1" ht="23.25" customHeight="1">
      <c r="B91" s="49"/>
      <c r="C91" s="49"/>
      <c r="D91" s="49"/>
      <c r="E91" s="49"/>
      <c r="F91" s="49"/>
      <c r="G91" s="49"/>
      <c r="I91" s="178"/>
    </row>
    <row r="92" spans="2:9" s="50" customFormat="1" ht="23.25" customHeight="1">
      <c r="B92" s="49"/>
      <c r="C92" s="49"/>
      <c r="D92" s="49"/>
      <c r="E92" s="49"/>
      <c r="F92" s="49"/>
      <c r="G92" s="49"/>
      <c r="I92" s="178"/>
    </row>
    <row r="93" spans="2:9" s="50" customFormat="1" ht="23.25" customHeight="1">
      <c r="B93" s="49"/>
      <c r="C93" s="49"/>
      <c r="D93" s="49"/>
      <c r="E93" s="49"/>
      <c r="F93" s="49"/>
      <c r="G93" s="49"/>
      <c r="I93" s="178"/>
    </row>
    <row r="94" spans="2:9" s="50" customFormat="1" ht="23.25" customHeight="1">
      <c r="B94" s="49"/>
      <c r="C94" s="49"/>
      <c r="D94" s="49"/>
      <c r="E94" s="49"/>
      <c r="F94" s="49"/>
      <c r="G94" s="49"/>
      <c r="I94" s="178"/>
    </row>
    <row r="95" spans="2:9" s="50" customFormat="1" ht="23.25" customHeight="1">
      <c r="B95" s="49"/>
      <c r="C95" s="49"/>
      <c r="D95" s="49"/>
      <c r="E95" s="49"/>
      <c r="F95" s="49"/>
      <c r="G95" s="49"/>
      <c r="I95" s="178"/>
    </row>
    <row r="96" spans="2:9" s="50" customFormat="1" ht="23.25" customHeight="1">
      <c r="B96" s="49"/>
      <c r="C96" s="49"/>
      <c r="D96" s="49"/>
      <c r="E96" s="49"/>
      <c r="F96" s="49"/>
      <c r="G96" s="49"/>
      <c r="I96" s="178"/>
    </row>
    <row r="97" spans="2:9" s="50" customFormat="1" ht="23.25" customHeight="1">
      <c r="B97" s="49"/>
      <c r="C97" s="49"/>
      <c r="D97" s="49"/>
      <c r="E97" s="49"/>
      <c r="F97" s="49"/>
      <c r="G97" s="49"/>
      <c r="I97" s="178"/>
    </row>
    <row r="98" spans="2:9" s="50" customFormat="1" ht="23.25" customHeight="1">
      <c r="B98" s="49"/>
      <c r="C98" s="49"/>
      <c r="D98" s="49"/>
      <c r="E98" s="49"/>
      <c r="F98" s="49"/>
      <c r="G98" s="49"/>
      <c r="I98" s="178"/>
    </row>
    <row r="99" spans="2:9" s="50" customFormat="1" ht="23.25" customHeight="1">
      <c r="B99" s="49"/>
      <c r="C99" s="49"/>
      <c r="D99" s="49"/>
      <c r="E99" s="49"/>
      <c r="F99" s="49"/>
      <c r="G99" s="49"/>
      <c r="I99" s="178"/>
    </row>
    <row r="100" spans="2:9" s="50" customFormat="1" ht="23.25" customHeight="1">
      <c r="B100" s="49"/>
      <c r="C100" s="49"/>
      <c r="D100" s="49"/>
      <c r="E100" s="49"/>
      <c r="F100" s="49"/>
      <c r="G100" s="49"/>
      <c r="I100" s="178"/>
    </row>
    <row r="101" spans="2:9" s="50" customFormat="1" ht="23.25" customHeight="1">
      <c r="B101" s="49"/>
      <c r="C101" s="49"/>
      <c r="D101" s="49"/>
      <c r="E101" s="49"/>
      <c r="F101" s="49"/>
      <c r="G101" s="49"/>
      <c r="I101" s="178"/>
    </row>
    <row r="102" spans="2:9" s="50" customFormat="1" ht="23.25" customHeight="1">
      <c r="B102" s="49"/>
      <c r="C102" s="49"/>
      <c r="D102" s="49"/>
      <c r="E102" s="49"/>
      <c r="F102" s="49"/>
      <c r="G102" s="49"/>
      <c r="I102" s="178"/>
    </row>
    <row r="103" spans="2:9" s="50" customFormat="1" ht="23.25" customHeight="1">
      <c r="B103" s="49"/>
      <c r="C103" s="49"/>
      <c r="D103" s="49"/>
      <c r="E103" s="49"/>
      <c r="F103" s="49"/>
      <c r="G103" s="49"/>
      <c r="I103" s="178"/>
    </row>
    <row r="104" spans="2:9" s="50" customFormat="1" ht="23.25" customHeight="1">
      <c r="B104" s="49"/>
      <c r="C104" s="49"/>
      <c r="D104" s="49"/>
      <c r="E104" s="49"/>
      <c r="F104" s="49"/>
      <c r="G104" s="49"/>
      <c r="I104" s="178"/>
    </row>
    <row r="105" spans="2:9" s="50" customFormat="1" ht="23.25" customHeight="1">
      <c r="B105" s="49"/>
      <c r="C105" s="49"/>
      <c r="D105" s="49"/>
      <c r="E105" s="49"/>
      <c r="F105" s="49"/>
      <c r="G105" s="49"/>
      <c r="I105" s="178"/>
    </row>
    <row r="106" spans="2:9" s="50" customFormat="1" ht="23.25" customHeight="1">
      <c r="B106" s="49"/>
      <c r="C106" s="49"/>
      <c r="D106" s="49"/>
      <c r="E106" s="49"/>
      <c r="F106" s="49"/>
      <c r="G106" s="49"/>
      <c r="I106" s="178"/>
    </row>
    <row r="107" spans="2:9" s="50" customFormat="1" ht="23.25" customHeight="1">
      <c r="B107" s="49"/>
      <c r="C107" s="49"/>
      <c r="D107" s="49"/>
      <c r="E107" s="49"/>
      <c r="F107" s="49"/>
      <c r="G107" s="49"/>
      <c r="I107" s="178"/>
    </row>
    <row r="108" spans="2:9" s="50" customFormat="1" ht="23.25" customHeight="1">
      <c r="B108" s="49"/>
      <c r="C108" s="49"/>
      <c r="D108" s="49"/>
      <c r="E108" s="49"/>
      <c r="F108" s="49"/>
      <c r="G108" s="49"/>
      <c r="I108" s="178"/>
    </row>
    <row r="109" spans="2:9" s="50" customFormat="1" ht="23.25" customHeight="1">
      <c r="B109" s="49"/>
      <c r="C109" s="49"/>
      <c r="D109" s="49"/>
      <c r="E109" s="49"/>
      <c r="F109" s="49"/>
      <c r="G109" s="49"/>
      <c r="I109" s="178"/>
    </row>
    <row r="110" spans="2:9" s="50" customFormat="1" ht="23.25" customHeight="1">
      <c r="B110" s="49"/>
      <c r="C110" s="49"/>
      <c r="D110" s="49"/>
      <c r="E110" s="49"/>
      <c r="F110" s="49"/>
      <c r="G110" s="49"/>
      <c r="I110" s="178"/>
    </row>
    <row r="111" spans="2:9" s="50" customFormat="1" ht="23.25" customHeight="1">
      <c r="B111" s="49"/>
      <c r="C111" s="49"/>
      <c r="D111" s="49"/>
      <c r="E111" s="49"/>
      <c r="F111" s="49"/>
      <c r="G111" s="49"/>
      <c r="I111" s="178"/>
    </row>
    <row r="112" spans="2:9" s="50" customFormat="1" ht="23.25" customHeight="1">
      <c r="B112" s="49"/>
      <c r="C112" s="49"/>
      <c r="D112" s="49"/>
      <c r="E112" s="49"/>
      <c r="F112" s="49"/>
      <c r="G112" s="49"/>
      <c r="I112" s="178"/>
    </row>
    <row r="113" spans="2:9" s="50" customFormat="1" ht="23.25" customHeight="1">
      <c r="B113" s="49"/>
      <c r="C113" s="49"/>
      <c r="D113" s="49"/>
      <c r="E113" s="49"/>
      <c r="F113" s="49"/>
      <c r="G113" s="49"/>
      <c r="I113" s="178"/>
    </row>
    <row r="114" spans="2:9" s="50" customFormat="1" ht="23.25" customHeight="1">
      <c r="B114" s="49"/>
      <c r="C114" s="49"/>
      <c r="D114" s="49"/>
      <c r="E114" s="49"/>
      <c r="F114" s="49"/>
      <c r="G114" s="49"/>
      <c r="I114" s="178"/>
    </row>
  </sheetData>
  <autoFilter ref="A6:J55"/>
  <mergeCells count="9">
    <mergeCell ref="D57:F57"/>
    <mergeCell ref="A1:F1"/>
    <mergeCell ref="A2:F2"/>
    <mergeCell ref="A3:F3"/>
    <mergeCell ref="A5:A6"/>
    <mergeCell ref="B5:B6"/>
    <mergeCell ref="C5:C6"/>
    <mergeCell ref="D5:E5"/>
    <mergeCell ref="F5:F6"/>
  </mergeCells>
  <pageMargins left="0.94" right="0.41" top="0.56999999999999995" bottom="0.65"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topLeftCell="A19" workbookViewId="0">
      <selection activeCell="E8" sqref="E8"/>
    </sheetView>
  </sheetViews>
  <sheetFormatPr defaultRowHeight="15"/>
  <cols>
    <col min="2" max="2" width="60.85546875" customWidth="1"/>
    <col min="3" max="3" width="12.140625" customWidth="1"/>
    <col min="4" max="4" width="13.42578125" customWidth="1"/>
    <col min="5" max="5" width="21" customWidth="1"/>
    <col min="6" max="6" width="18.5703125" customWidth="1"/>
  </cols>
  <sheetData>
    <row r="1" spans="1:6" ht="20.25" customHeight="1">
      <c r="A1" s="553" t="s">
        <v>520</v>
      </c>
      <c r="B1" s="553"/>
      <c r="C1" s="553"/>
      <c r="D1" s="553"/>
      <c r="E1" s="553"/>
      <c r="F1" s="553"/>
    </row>
    <row r="2" spans="1:6" ht="21.75" customHeight="1">
      <c r="A2" s="554" t="s">
        <v>1004</v>
      </c>
      <c r="B2" s="554"/>
      <c r="C2" s="554"/>
      <c r="D2" s="554"/>
      <c r="E2" s="554"/>
      <c r="F2" s="554"/>
    </row>
    <row r="3" spans="1:6" ht="24.75" customHeight="1">
      <c r="A3" s="555" t="s">
        <v>987</v>
      </c>
      <c r="B3" s="555"/>
      <c r="C3" s="555"/>
      <c r="D3" s="555"/>
      <c r="E3" s="555"/>
      <c r="F3" s="555"/>
    </row>
    <row r="4" spans="1:6" ht="27" customHeight="1">
      <c r="A4" s="556" t="s">
        <v>503</v>
      </c>
      <c r="B4" s="556"/>
      <c r="C4" s="556"/>
      <c r="D4" s="556"/>
      <c r="E4" s="556"/>
      <c r="F4" s="556"/>
    </row>
    <row r="5" spans="1:6">
      <c r="A5" s="557" t="s">
        <v>1</v>
      </c>
      <c r="B5" s="557" t="s">
        <v>504</v>
      </c>
      <c r="C5" s="557" t="s">
        <v>505</v>
      </c>
      <c r="D5" s="558" t="s">
        <v>506</v>
      </c>
      <c r="E5" s="558" t="s">
        <v>1037</v>
      </c>
      <c r="F5" s="557" t="s">
        <v>4</v>
      </c>
    </row>
    <row r="6" spans="1:6" ht="53.25" customHeight="1">
      <c r="A6" s="557"/>
      <c r="B6" s="557"/>
      <c r="C6" s="557"/>
      <c r="D6" s="559"/>
      <c r="E6" s="559"/>
      <c r="F6" s="557"/>
    </row>
    <row r="7" spans="1:6" ht="30.75" customHeight="1">
      <c r="A7" s="361"/>
      <c r="B7" s="361" t="s">
        <v>507</v>
      </c>
      <c r="C7" s="362"/>
      <c r="D7" s="362">
        <f>D8+D20+D23</f>
        <v>149701</v>
      </c>
      <c r="E7" s="362"/>
      <c r="F7" s="362"/>
    </row>
    <row r="8" spans="1:6" ht="33.75" customHeight="1">
      <c r="A8" s="363" t="s">
        <v>7</v>
      </c>
      <c r="B8" s="364" t="s">
        <v>989</v>
      </c>
      <c r="C8" s="365">
        <f>SUM(C9:C19)</f>
        <v>180000</v>
      </c>
      <c r="D8" s="365">
        <f>SUM(D9:D19)</f>
        <v>118178</v>
      </c>
      <c r="E8" s="365"/>
      <c r="F8" s="365"/>
    </row>
    <row r="9" spans="1:6" ht="42" customHeight="1">
      <c r="A9" s="366">
        <v>1</v>
      </c>
      <c r="B9" s="367" t="s">
        <v>508</v>
      </c>
      <c r="C9" s="368">
        <v>13000</v>
      </c>
      <c r="D9" s="369">
        <v>6701</v>
      </c>
      <c r="E9" s="369" t="s">
        <v>216</v>
      </c>
      <c r="F9" s="370"/>
    </row>
    <row r="10" spans="1:6" ht="50.25" customHeight="1">
      <c r="A10" s="366">
        <v>2</v>
      </c>
      <c r="B10" s="367" t="s">
        <v>509</v>
      </c>
      <c r="C10" s="368">
        <v>11000</v>
      </c>
      <c r="D10" s="369">
        <v>6000</v>
      </c>
      <c r="E10" s="369" t="s">
        <v>209</v>
      </c>
      <c r="F10" s="370"/>
    </row>
    <row r="11" spans="1:6" ht="43.5" customHeight="1">
      <c r="A11" s="366">
        <v>3</v>
      </c>
      <c r="B11" s="367" t="s">
        <v>510</v>
      </c>
      <c r="C11" s="368">
        <v>13000</v>
      </c>
      <c r="D11" s="369">
        <v>8000</v>
      </c>
      <c r="E11" s="369" t="s">
        <v>511</v>
      </c>
      <c r="F11" s="370"/>
    </row>
    <row r="12" spans="1:6" ht="45.75" customHeight="1">
      <c r="A12" s="366">
        <v>4</v>
      </c>
      <c r="B12" s="367" t="s">
        <v>512</v>
      </c>
      <c r="C12" s="368">
        <v>12000</v>
      </c>
      <c r="D12" s="369">
        <v>7000</v>
      </c>
      <c r="E12" s="369" t="s">
        <v>513</v>
      </c>
      <c r="F12" s="370"/>
    </row>
    <row r="13" spans="1:6" ht="55.5" customHeight="1">
      <c r="A13" s="371">
        <v>5</v>
      </c>
      <c r="B13" s="372" t="s">
        <v>514</v>
      </c>
      <c r="C13" s="347">
        <v>49000</v>
      </c>
      <c r="D13" s="369">
        <v>33000</v>
      </c>
      <c r="E13" s="369" t="s">
        <v>229</v>
      </c>
      <c r="F13" s="369" t="s">
        <v>515</v>
      </c>
    </row>
    <row r="14" spans="1:6" ht="44.25" customHeight="1">
      <c r="A14" s="371">
        <v>6</v>
      </c>
      <c r="B14" s="372" t="s">
        <v>516</v>
      </c>
      <c r="C14" s="347">
        <v>44000</v>
      </c>
      <c r="D14" s="369">
        <v>30000</v>
      </c>
      <c r="E14" s="369" t="s">
        <v>517</v>
      </c>
      <c r="F14" s="370"/>
    </row>
    <row r="15" spans="1:6" ht="49.5" customHeight="1">
      <c r="A15" s="371">
        <v>7</v>
      </c>
      <c r="B15" s="372" t="s">
        <v>518</v>
      </c>
      <c r="C15" s="347">
        <v>12000</v>
      </c>
      <c r="D15" s="369">
        <v>8000</v>
      </c>
      <c r="E15" s="369" t="s">
        <v>118</v>
      </c>
      <c r="F15" s="370"/>
    </row>
    <row r="16" spans="1:6" ht="44.25" customHeight="1">
      <c r="A16" s="371">
        <v>8</v>
      </c>
      <c r="B16" s="373" t="s">
        <v>979</v>
      </c>
      <c r="C16" s="347">
        <v>10000</v>
      </c>
      <c r="D16" s="369">
        <v>8500</v>
      </c>
      <c r="E16" s="369" t="s">
        <v>372</v>
      </c>
      <c r="F16" s="370"/>
    </row>
    <row r="17" spans="1:6" ht="36.75" customHeight="1">
      <c r="A17" s="371">
        <v>9</v>
      </c>
      <c r="B17" s="373" t="s">
        <v>980</v>
      </c>
      <c r="C17" s="347">
        <v>7000</v>
      </c>
      <c r="D17" s="369">
        <v>5250</v>
      </c>
      <c r="E17" s="369" t="s">
        <v>981</v>
      </c>
      <c r="F17" s="370"/>
    </row>
    <row r="18" spans="1:6" ht="49.5" customHeight="1">
      <c r="A18" s="371">
        <v>10</v>
      </c>
      <c r="B18" s="373" t="s">
        <v>982</v>
      </c>
      <c r="C18" s="347">
        <v>4000</v>
      </c>
      <c r="D18" s="369">
        <v>2477</v>
      </c>
      <c r="E18" s="369" t="s">
        <v>983</v>
      </c>
      <c r="F18" s="370"/>
    </row>
    <row r="19" spans="1:6" ht="48.75" customHeight="1">
      <c r="A19" s="371">
        <v>11</v>
      </c>
      <c r="B19" s="373" t="s">
        <v>1003</v>
      </c>
      <c r="C19" s="347">
        <v>5000</v>
      </c>
      <c r="D19" s="369">
        <v>3250</v>
      </c>
      <c r="E19" s="369" t="s">
        <v>1002</v>
      </c>
      <c r="F19" s="370"/>
    </row>
    <row r="20" spans="1:6" s="377" customFormat="1" ht="35.25" customHeight="1">
      <c r="A20" s="374" t="s">
        <v>17</v>
      </c>
      <c r="B20" s="375" t="s">
        <v>988</v>
      </c>
      <c r="C20" s="350">
        <f>C21+C22</f>
        <v>16724</v>
      </c>
      <c r="D20" s="350">
        <f>D21+D22</f>
        <v>12543</v>
      </c>
      <c r="E20" s="365"/>
      <c r="F20" s="376"/>
    </row>
    <row r="21" spans="1:6" ht="47.25" customHeight="1">
      <c r="A21" s="378">
        <v>1</v>
      </c>
      <c r="B21" s="373" t="s">
        <v>984</v>
      </c>
      <c r="C21" s="347">
        <v>10471</v>
      </c>
      <c r="D21" s="369">
        <v>7853</v>
      </c>
      <c r="E21" s="369" t="s">
        <v>664</v>
      </c>
      <c r="F21" s="370"/>
    </row>
    <row r="22" spans="1:6" ht="38.25" customHeight="1">
      <c r="A22" s="378">
        <v>2</v>
      </c>
      <c r="B22" s="373" t="s">
        <v>985</v>
      </c>
      <c r="C22" s="347">
        <v>6253</v>
      </c>
      <c r="D22" s="369">
        <v>4690</v>
      </c>
      <c r="E22" s="369" t="s">
        <v>650</v>
      </c>
      <c r="F22" s="370"/>
    </row>
    <row r="23" spans="1:6" ht="51.75" customHeight="1">
      <c r="A23" s="379" t="s">
        <v>21</v>
      </c>
      <c r="B23" s="380" t="s">
        <v>519</v>
      </c>
      <c r="C23" s="381"/>
      <c r="D23" s="382">
        <v>18980</v>
      </c>
      <c r="E23" s="383" t="s">
        <v>759</v>
      </c>
      <c r="F23" s="383"/>
    </row>
    <row r="24" spans="1:6" ht="38.25" customHeight="1">
      <c r="A24" s="251"/>
      <c r="B24" s="251"/>
      <c r="C24" s="251"/>
      <c r="D24" s="251"/>
      <c r="E24" s="552" t="s">
        <v>986</v>
      </c>
      <c r="F24" s="552"/>
    </row>
  </sheetData>
  <mergeCells count="11">
    <mergeCell ref="E24:F24"/>
    <mergeCell ref="A1:F1"/>
    <mergeCell ref="A2:F2"/>
    <mergeCell ref="A3:F3"/>
    <mergeCell ref="A4:F4"/>
    <mergeCell ref="A5:A6"/>
    <mergeCell ref="B5:B6"/>
    <mergeCell ref="C5:C6"/>
    <mergeCell ref="D5:D6"/>
    <mergeCell ref="E5:E6"/>
    <mergeCell ref="F5:F6"/>
  </mergeCells>
  <pageMargins left="0.45" right="0.45" top="0.5" bottom="0.75"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pane xSplit="2" ySplit="5" topLeftCell="C6" activePane="bottomRight" state="frozen"/>
      <selection activeCell="B36" sqref="B36"/>
      <selection pane="topRight" activeCell="B36" sqref="B36"/>
      <selection pane="bottomLeft" activeCell="B36" sqref="B36"/>
      <selection pane="bottomRight" activeCell="D18" sqref="D18"/>
    </sheetView>
  </sheetViews>
  <sheetFormatPr defaultRowHeight="15.75"/>
  <cols>
    <col min="1" max="1" width="10.28515625" style="50" customWidth="1"/>
    <col min="2" max="2" width="59.5703125" style="49" customWidth="1"/>
    <col min="3" max="3" width="22.28515625" style="49" customWidth="1"/>
    <col min="4" max="4" width="30.85546875" style="49" customWidth="1"/>
    <col min="5" max="16384" width="9.140625" style="49"/>
  </cols>
  <sheetData>
    <row r="1" spans="1:5" s="59" customFormat="1" ht="17.25" customHeight="1">
      <c r="A1" s="600" t="s">
        <v>499</v>
      </c>
      <c r="B1" s="600"/>
      <c r="C1" s="600"/>
      <c r="D1" s="600"/>
    </row>
    <row r="2" spans="1:5" s="59" customFormat="1" ht="38.25" customHeight="1">
      <c r="A2" s="600" t="s">
        <v>411</v>
      </c>
      <c r="B2" s="600"/>
      <c r="C2" s="600"/>
      <c r="D2" s="600"/>
    </row>
    <row r="3" spans="1:5" s="71" customFormat="1" ht="18.75" customHeight="1">
      <c r="A3" s="551" t="s">
        <v>435</v>
      </c>
      <c r="B3" s="551"/>
      <c r="C3" s="551"/>
      <c r="D3" s="551"/>
      <c r="E3" s="61"/>
    </row>
    <row r="4" spans="1:5" s="59" customFormat="1" ht="11.25" customHeight="1">
      <c r="A4" s="97"/>
      <c r="B4" s="109"/>
      <c r="D4" s="97"/>
    </row>
    <row r="5" spans="1:5" s="104" customFormat="1" ht="37.5" customHeight="1">
      <c r="A5" s="185" t="s">
        <v>1</v>
      </c>
      <c r="B5" s="186" t="s">
        <v>2</v>
      </c>
      <c r="C5" s="170" t="s">
        <v>382</v>
      </c>
      <c r="D5" s="185" t="s">
        <v>4</v>
      </c>
    </row>
    <row r="6" spans="1:5" s="104" customFormat="1" ht="33" customHeight="1">
      <c r="A6" s="187">
        <v>1</v>
      </c>
      <c r="B6" s="188" t="s">
        <v>34</v>
      </c>
      <c r="C6" s="189">
        <f>C7</f>
        <v>1020</v>
      </c>
      <c r="D6" s="187"/>
    </row>
    <row r="7" spans="1:5" ht="22.5" customHeight="1">
      <c r="A7" s="88" t="s">
        <v>131</v>
      </c>
      <c r="B7" s="53" t="s">
        <v>412</v>
      </c>
      <c r="C7" s="53">
        <f>SUM(C8:C12)</f>
        <v>1020</v>
      </c>
      <c r="D7" s="162"/>
      <c r="E7" s="59"/>
    </row>
    <row r="8" spans="1:5" ht="22.5" customHeight="1">
      <c r="A8" s="88" t="s">
        <v>30</v>
      </c>
      <c r="B8" s="53" t="s">
        <v>413</v>
      </c>
      <c r="C8" s="53">
        <v>420</v>
      </c>
      <c r="D8" s="162"/>
      <c r="E8" s="59"/>
    </row>
    <row r="9" spans="1:5" ht="31.5">
      <c r="A9" s="88" t="s">
        <v>30</v>
      </c>
      <c r="B9" s="53" t="s">
        <v>414</v>
      </c>
      <c r="C9" s="53">
        <v>100</v>
      </c>
      <c r="D9" s="162"/>
      <c r="E9" s="59"/>
    </row>
    <row r="10" spans="1:5" ht="22.5" customHeight="1">
      <c r="A10" s="88" t="s">
        <v>30</v>
      </c>
      <c r="B10" s="53" t="s">
        <v>415</v>
      </c>
      <c r="C10" s="53">
        <v>0</v>
      </c>
      <c r="D10" s="162"/>
      <c r="E10" s="59"/>
    </row>
    <row r="11" spans="1:5" ht="32.25" customHeight="1">
      <c r="A11" s="88" t="s">
        <v>30</v>
      </c>
      <c r="B11" s="53" t="s">
        <v>416</v>
      </c>
      <c r="C11" s="53">
        <v>0</v>
      </c>
      <c r="D11" s="162"/>
      <c r="E11" s="59"/>
    </row>
    <row r="12" spans="1:5" s="50" customFormat="1" ht="31.5">
      <c r="A12" s="88" t="s">
        <v>30</v>
      </c>
      <c r="B12" s="53" t="s">
        <v>417</v>
      </c>
      <c r="C12" s="53">
        <v>500</v>
      </c>
      <c r="D12" s="162"/>
      <c r="E12" s="59"/>
    </row>
    <row r="13" spans="1:5" s="163" customFormat="1" ht="32.25" customHeight="1">
      <c r="A13" s="90">
        <v>2</v>
      </c>
      <c r="B13" s="54" t="s">
        <v>35</v>
      </c>
      <c r="C13" s="54">
        <f>SUM(C14:C15)</f>
        <v>500</v>
      </c>
      <c r="D13" s="161"/>
      <c r="E13" s="96"/>
    </row>
    <row r="14" spans="1:5" s="50" customFormat="1" ht="21" customHeight="1">
      <c r="A14" s="88" t="s">
        <v>30</v>
      </c>
      <c r="B14" s="53" t="s">
        <v>418</v>
      </c>
      <c r="C14" s="53">
        <v>300</v>
      </c>
      <c r="D14" s="162"/>
      <c r="E14" s="59"/>
    </row>
    <row r="15" spans="1:5" s="50" customFormat="1" ht="21" customHeight="1">
      <c r="A15" s="88" t="s">
        <v>30</v>
      </c>
      <c r="B15" s="53" t="s">
        <v>419</v>
      </c>
      <c r="C15" s="53">
        <v>200</v>
      </c>
      <c r="D15" s="162"/>
      <c r="E15" s="59"/>
    </row>
    <row r="16" spans="1:5" s="163" customFormat="1" ht="21" customHeight="1">
      <c r="A16" s="90">
        <v>3</v>
      </c>
      <c r="B16" s="54" t="s">
        <v>36</v>
      </c>
      <c r="C16" s="54">
        <f>SUM(C17:C20)</f>
        <v>340</v>
      </c>
      <c r="D16" s="161"/>
      <c r="E16" s="96"/>
    </row>
    <row r="17" spans="1:5" s="50" customFormat="1" ht="21" customHeight="1">
      <c r="A17" s="88" t="s">
        <v>30</v>
      </c>
      <c r="B17" s="53" t="s">
        <v>420</v>
      </c>
      <c r="C17" s="53">
        <v>100</v>
      </c>
      <c r="D17" s="162"/>
      <c r="E17" s="59"/>
    </row>
    <row r="18" spans="1:5" s="50" customFormat="1" ht="21" customHeight="1">
      <c r="A18" s="88" t="s">
        <v>30</v>
      </c>
      <c r="B18" s="53" t="s">
        <v>419</v>
      </c>
      <c r="C18" s="53">
        <v>80</v>
      </c>
      <c r="D18" s="162"/>
      <c r="E18" s="59"/>
    </row>
    <row r="19" spans="1:5" s="50" customFormat="1" ht="21" customHeight="1">
      <c r="A19" s="88" t="s">
        <v>30</v>
      </c>
      <c r="B19" s="53" t="s">
        <v>418</v>
      </c>
      <c r="C19" s="53">
        <v>80</v>
      </c>
      <c r="D19" s="162"/>
      <c r="E19" s="59"/>
    </row>
    <row r="20" spans="1:5" s="50" customFormat="1" ht="21" customHeight="1">
      <c r="A20" s="92" t="s">
        <v>30</v>
      </c>
      <c r="B20" s="93" t="s">
        <v>60</v>
      </c>
      <c r="C20" s="53">
        <v>80</v>
      </c>
      <c r="D20" s="57"/>
      <c r="E20" s="59"/>
    </row>
    <row r="21" spans="1:5" s="52" customFormat="1" ht="21" customHeight="1">
      <c r="A21" s="41"/>
      <c r="B21" s="41" t="s">
        <v>190</v>
      </c>
      <c r="C21" s="43">
        <f>C6+C13+C16</f>
        <v>1860</v>
      </c>
      <c r="D21" s="164"/>
    </row>
    <row r="22" spans="1:5" s="50" customFormat="1">
      <c r="B22" s="49"/>
      <c r="C22" s="49"/>
      <c r="D22" s="49"/>
      <c r="E22" s="49"/>
    </row>
    <row r="23" spans="1:5" s="50" customFormat="1" ht="16.5">
      <c r="B23" s="49"/>
      <c r="C23" s="594" t="s">
        <v>447</v>
      </c>
      <c r="D23" s="594"/>
      <c r="E23" s="49"/>
    </row>
    <row r="24" spans="1:5" s="50" customFormat="1" ht="23.25" customHeight="1">
      <c r="B24" s="49"/>
      <c r="C24" s="49"/>
      <c r="D24" s="49"/>
      <c r="E24" s="49"/>
    </row>
    <row r="25" spans="1:5" s="50" customFormat="1" ht="23.25" customHeight="1">
      <c r="B25" s="49"/>
      <c r="C25" s="49"/>
      <c r="D25" s="49"/>
      <c r="E25" s="49"/>
    </row>
    <row r="26" spans="1:5" s="50" customFormat="1" ht="23.25" customHeight="1">
      <c r="B26" s="49"/>
      <c r="C26" s="49"/>
      <c r="D26" s="49"/>
      <c r="E26" s="49"/>
    </row>
    <row r="27" spans="1:5" s="50" customFormat="1" ht="23.25" customHeight="1">
      <c r="B27" s="49"/>
      <c r="C27" s="49"/>
      <c r="D27" s="49"/>
      <c r="E27" s="49"/>
    </row>
    <row r="28" spans="1:5" s="50" customFormat="1" ht="23.25" customHeight="1">
      <c r="B28" s="49"/>
      <c r="C28" s="49"/>
      <c r="D28" s="49"/>
      <c r="E28" s="49"/>
    </row>
    <row r="29" spans="1:5" s="50" customFormat="1" ht="23.25" customHeight="1">
      <c r="B29" s="49"/>
      <c r="C29" s="49"/>
      <c r="D29" s="49"/>
      <c r="E29" s="49"/>
    </row>
    <row r="30" spans="1:5" s="50" customFormat="1" ht="23.25" customHeight="1">
      <c r="B30" s="49"/>
      <c r="C30" s="49"/>
      <c r="D30" s="49"/>
      <c r="E30" s="49"/>
    </row>
    <row r="31" spans="1:5" s="50" customFormat="1" ht="23.25" customHeight="1">
      <c r="B31" s="49"/>
      <c r="C31" s="49"/>
      <c r="D31" s="49"/>
      <c r="E31" s="49"/>
    </row>
    <row r="32" spans="1:5" s="50" customFormat="1" ht="23.25" customHeight="1">
      <c r="B32" s="49"/>
      <c r="C32" s="49"/>
      <c r="D32" s="49"/>
      <c r="E32" s="49"/>
    </row>
    <row r="33" spans="2:5" s="50" customFormat="1" ht="23.25" customHeight="1">
      <c r="B33" s="49"/>
      <c r="C33" s="49"/>
      <c r="D33" s="49"/>
      <c r="E33" s="49"/>
    </row>
    <row r="34" spans="2:5" s="50" customFormat="1" ht="23.25" customHeight="1">
      <c r="B34" s="49"/>
      <c r="C34" s="49"/>
      <c r="D34" s="49"/>
      <c r="E34" s="49"/>
    </row>
    <row r="35" spans="2:5" s="50" customFormat="1" ht="23.25" customHeight="1">
      <c r="B35" s="49"/>
      <c r="C35" s="49"/>
      <c r="D35" s="49"/>
      <c r="E35" s="49"/>
    </row>
    <row r="36" spans="2:5" s="50" customFormat="1" ht="23.25" customHeight="1">
      <c r="B36" s="49"/>
      <c r="C36" s="49"/>
      <c r="D36" s="49"/>
      <c r="E36" s="49"/>
    </row>
    <row r="37" spans="2:5" s="50" customFormat="1" ht="23.25" customHeight="1">
      <c r="B37" s="49"/>
      <c r="C37" s="49"/>
      <c r="D37" s="49"/>
      <c r="E37" s="49"/>
    </row>
    <row r="38" spans="2:5" s="50" customFormat="1" ht="23.25" customHeight="1">
      <c r="B38" s="49"/>
      <c r="C38" s="49"/>
      <c r="D38" s="49"/>
      <c r="E38" s="49"/>
    </row>
    <row r="39" spans="2:5" s="50" customFormat="1" ht="23.25" customHeight="1">
      <c r="B39" s="49"/>
      <c r="C39" s="49"/>
      <c r="D39" s="49"/>
      <c r="E39" s="49"/>
    </row>
    <row r="40" spans="2:5" s="50" customFormat="1" ht="23.25" customHeight="1">
      <c r="B40" s="49"/>
      <c r="C40" s="49"/>
      <c r="D40" s="49"/>
      <c r="E40" s="49"/>
    </row>
    <row r="41" spans="2:5" s="50" customFormat="1" ht="23.25" customHeight="1">
      <c r="B41" s="49"/>
      <c r="C41" s="49"/>
      <c r="D41" s="49"/>
      <c r="E41" s="49"/>
    </row>
    <row r="42" spans="2:5" s="50" customFormat="1" ht="23.25" customHeight="1">
      <c r="B42" s="49"/>
      <c r="C42" s="49"/>
      <c r="D42" s="49"/>
      <c r="E42" s="49"/>
    </row>
    <row r="43" spans="2:5" s="50" customFormat="1" ht="23.25" customHeight="1">
      <c r="B43" s="49"/>
      <c r="C43" s="49"/>
      <c r="D43" s="49"/>
      <c r="E43" s="49"/>
    </row>
    <row r="44" spans="2:5" s="50" customFormat="1" ht="23.25" customHeight="1">
      <c r="B44" s="49"/>
      <c r="C44" s="49"/>
      <c r="D44" s="49"/>
      <c r="E44" s="49"/>
    </row>
    <row r="45" spans="2:5" s="50" customFormat="1" ht="23.25" customHeight="1">
      <c r="B45" s="49"/>
      <c r="C45" s="49"/>
      <c r="D45" s="49"/>
      <c r="E45" s="49"/>
    </row>
    <row r="46" spans="2:5" s="50" customFormat="1" ht="23.25" customHeight="1">
      <c r="B46" s="49"/>
      <c r="C46" s="49"/>
      <c r="D46" s="49"/>
      <c r="E46" s="49"/>
    </row>
    <row r="47" spans="2:5" s="50" customFormat="1" ht="23.25" customHeight="1">
      <c r="B47" s="49"/>
      <c r="C47" s="49"/>
      <c r="D47" s="49"/>
      <c r="E47" s="49"/>
    </row>
    <row r="48" spans="2:5" s="50" customFormat="1" ht="23.25" customHeight="1">
      <c r="B48" s="49"/>
      <c r="C48" s="49"/>
      <c r="D48" s="49"/>
      <c r="E48" s="49"/>
    </row>
    <row r="49" spans="2:5" s="50" customFormat="1" ht="23.25" customHeight="1">
      <c r="B49" s="49"/>
      <c r="C49" s="49"/>
      <c r="D49" s="49"/>
      <c r="E49" s="49"/>
    </row>
    <row r="50" spans="2:5" s="50" customFormat="1" ht="23.25" customHeight="1">
      <c r="B50" s="49"/>
      <c r="C50" s="49"/>
      <c r="D50" s="49"/>
      <c r="E50" s="49"/>
    </row>
    <row r="51" spans="2:5" s="50" customFormat="1" ht="23.25" customHeight="1">
      <c r="B51" s="49"/>
      <c r="C51" s="49"/>
      <c r="D51" s="49"/>
      <c r="E51" s="49"/>
    </row>
    <row r="52" spans="2:5" s="50" customFormat="1" ht="23.25" customHeight="1">
      <c r="B52" s="49"/>
      <c r="C52" s="49"/>
      <c r="D52" s="49"/>
      <c r="E52" s="49"/>
    </row>
    <row r="53" spans="2:5" s="50" customFormat="1" ht="23.25" customHeight="1">
      <c r="B53" s="49"/>
      <c r="C53" s="49"/>
      <c r="D53" s="49"/>
      <c r="E53" s="49"/>
    </row>
    <row r="54" spans="2:5" s="50" customFormat="1" ht="23.25" customHeight="1">
      <c r="B54" s="49"/>
      <c r="C54" s="49"/>
      <c r="D54" s="49"/>
      <c r="E54" s="49"/>
    </row>
    <row r="55" spans="2:5" s="50" customFormat="1" ht="23.25" customHeight="1">
      <c r="B55" s="49"/>
      <c r="C55" s="49"/>
      <c r="D55" s="49"/>
      <c r="E55" s="49"/>
    </row>
    <row r="56" spans="2:5" s="50" customFormat="1" ht="23.25" customHeight="1">
      <c r="B56" s="49"/>
      <c r="C56" s="49"/>
      <c r="D56" s="49"/>
      <c r="E56" s="49"/>
    </row>
    <row r="57" spans="2:5" s="50" customFormat="1" ht="23.25" customHeight="1">
      <c r="B57" s="49"/>
      <c r="C57" s="49"/>
      <c r="D57" s="49"/>
      <c r="E57" s="49"/>
    </row>
    <row r="58" spans="2:5" s="50" customFormat="1" ht="23.25" customHeight="1">
      <c r="B58" s="49"/>
      <c r="C58" s="49"/>
      <c r="D58" s="49"/>
      <c r="E58" s="49"/>
    </row>
    <row r="59" spans="2:5" s="50" customFormat="1" ht="23.25" customHeight="1">
      <c r="B59" s="49"/>
      <c r="C59" s="49"/>
      <c r="D59" s="49"/>
      <c r="E59" s="49"/>
    </row>
  </sheetData>
  <autoFilter ref="A5:D5"/>
  <mergeCells count="4">
    <mergeCell ref="A1:D1"/>
    <mergeCell ref="A2:D2"/>
    <mergeCell ref="A3:D3"/>
    <mergeCell ref="C23:D23"/>
  </mergeCells>
  <pageMargins left="1.1023622047244095" right="0.47244094488188981" top="0.43307086614173229" bottom="0.19685039370078741" header="0.31496062992125984" footer="0.31496062992125984"/>
  <pageSetup paperSize="9"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6"/>
  <sheetViews>
    <sheetView workbookViewId="0">
      <pane xSplit="2" ySplit="6" topLeftCell="C10" activePane="bottomRight" state="frozen"/>
      <selection activeCell="B36" sqref="B36"/>
      <selection pane="topRight" activeCell="B36" sqref="B36"/>
      <selection pane="bottomLeft" activeCell="B36" sqref="B36"/>
      <selection pane="bottomRight" activeCell="A2" sqref="A2:O2"/>
    </sheetView>
  </sheetViews>
  <sheetFormatPr defaultRowHeight="15.75"/>
  <cols>
    <col min="1" max="1" width="5.140625" style="50" customWidth="1"/>
    <col min="2" max="2" width="17.7109375" style="49" customWidth="1"/>
    <col min="3" max="3" width="8.42578125" style="49" customWidth="1"/>
    <col min="4" max="4" width="9.28515625" style="49" customWidth="1"/>
    <col min="5" max="5" width="8.7109375" style="49" customWidth="1"/>
    <col min="6" max="6" width="7.5703125" style="49" customWidth="1"/>
    <col min="7" max="7" width="9.28515625" style="49" customWidth="1"/>
    <col min="8" max="11" width="8.140625" style="49" customWidth="1"/>
    <col min="12" max="13" width="10.140625" style="49" customWidth="1"/>
    <col min="14" max="14" width="9.5703125" style="49" customWidth="1"/>
    <col min="15" max="15" width="9.85546875" style="49" customWidth="1"/>
    <col min="16" max="16384" width="9.140625" style="49"/>
  </cols>
  <sheetData>
    <row r="1" spans="1:16" s="24" customFormat="1" ht="20.25" customHeight="1">
      <c r="A1" s="592" t="s">
        <v>500</v>
      </c>
      <c r="B1" s="592"/>
      <c r="C1" s="592"/>
      <c r="D1" s="592"/>
      <c r="E1" s="592"/>
      <c r="F1" s="592"/>
      <c r="G1" s="592"/>
      <c r="H1" s="592"/>
      <c r="I1" s="592"/>
      <c r="J1" s="592"/>
      <c r="K1" s="592"/>
      <c r="L1" s="592"/>
      <c r="M1" s="592"/>
      <c r="N1" s="592"/>
      <c r="O1" s="592"/>
    </row>
    <row r="2" spans="1:16" s="24" customFormat="1" ht="39" customHeight="1">
      <c r="A2" s="592" t="s">
        <v>421</v>
      </c>
      <c r="B2" s="592"/>
      <c r="C2" s="592"/>
      <c r="D2" s="592"/>
      <c r="E2" s="592"/>
      <c r="F2" s="592"/>
      <c r="G2" s="592"/>
      <c r="H2" s="592"/>
      <c r="I2" s="592"/>
      <c r="J2" s="592"/>
      <c r="K2" s="592"/>
      <c r="L2" s="592"/>
      <c r="M2" s="592"/>
      <c r="N2" s="592"/>
      <c r="O2" s="592"/>
    </row>
    <row r="3" spans="1:16" s="60" customFormat="1" ht="18.75" customHeight="1">
      <c r="A3" s="551" t="s">
        <v>435</v>
      </c>
      <c r="B3" s="551"/>
      <c r="C3" s="551"/>
      <c r="D3" s="551"/>
      <c r="E3" s="551"/>
      <c r="F3" s="551"/>
      <c r="G3" s="551"/>
      <c r="H3" s="551"/>
      <c r="I3" s="551"/>
      <c r="J3" s="551"/>
      <c r="K3" s="551"/>
      <c r="L3" s="551"/>
      <c r="M3" s="551"/>
      <c r="N3" s="551"/>
      <c r="O3" s="551"/>
      <c r="P3" s="24"/>
    </row>
    <row r="4" spans="1:16" s="24" customFormat="1" ht="21" customHeight="1">
      <c r="A4" s="22"/>
      <c r="B4" s="99"/>
      <c r="C4" s="99"/>
      <c r="D4" s="99"/>
      <c r="E4" s="99"/>
      <c r="F4" s="99"/>
      <c r="G4" s="99"/>
      <c r="H4" s="99"/>
      <c r="I4" s="99"/>
      <c r="J4" s="99"/>
      <c r="K4" s="99"/>
      <c r="N4" s="604"/>
      <c r="O4" s="604"/>
    </row>
    <row r="5" spans="1:16" s="24" customFormat="1" ht="20.25" customHeight="1">
      <c r="A5" s="595" t="s">
        <v>1</v>
      </c>
      <c r="B5" s="596" t="s">
        <v>2</v>
      </c>
      <c r="C5" s="595" t="s">
        <v>422</v>
      </c>
      <c r="D5" s="605" t="s">
        <v>990</v>
      </c>
      <c r="E5" s="605"/>
      <c r="F5" s="605"/>
      <c r="G5" s="605"/>
      <c r="H5" s="605"/>
      <c r="I5" s="606" t="s">
        <v>991</v>
      </c>
      <c r="J5" s="607"/>
      <c r="K5" s="608"/>
      <c r="L5" s="597" t="s">
        <v>382</v>
      </c>
      <c r="M5" s="597" t="s">
        <v>342</v>
      </c>
      <c r="N5" s="597"/>
      <c r="O5" s="597"/>
    </row>
    <row r="6" spans="1:16" s="22" customFormat="1" ht="62.25" customHeight="1">
      <c r="A6" s="595"/>
      <c r="B6" s="596"/>
      <c r="C6" s="595"/>
      <c r="D6" s="190" t="s">
        <v>423</v>
      </c>
      <c r="E6" s="190" t="s">
        <v>992</v>
      </c>
      <c r="F6" s="190" t="s">
        <v>993</v>
      </c>
      <c r="G6" s="190" t="s">
        <v>994</v>
      </c>
      <c r="H6" s="190" t="s">
        <v>424</v>
      </c>
      <c r="I6" s="190" t="s">
        <v>423</v>
      </c>
      <c r="J6" s="190" t="s">
        <v>995</v>
      </c>
      <c r="K6" s="190" t="s">
        <v>809</v>
      </c>
      <c r="L6" s="597"/>
      <c r="M6" s="159" t="s">
        <v>425</v>
      </c>
      <c r="N6" s="159" t="s">
        <v>426</v>
      </c>
      <c r="O6" s="159" t="s">
        <v>427</v>
      </c>
    </row>
    <row r="7" spans="1:16" ht="27" customHeight="1">
      <c r="A7" s="191">
        <v>1</v>
      </c>
      <c r="B7" s="192" t="s">
        <v>192</v>
      </c>
      <c r="C7" s="193">
        <f>SUM(D7:H7)</f>
        <v>20</v>
      </c>
      <c r="D7" s="193">
        <v>1</v>
      </c>
      <c r="E7" s="193">
        <v>1</v>
      </c>
      <c r="F7" s="193"/>
      <c r="G7" s="193">
        <v>3</v>
      </c>
      <c r="H7" s="193">
        <v>15</v>
      </c>
      <c r="I7" s="193">
        <f>D7</f>
        <v>1</v>
      </c>
      <c r="J7" s="193">
        <v>14</v>
      </c>
      <c r="K7" s="193">
        <f>C7-I7-J7</f>
        <v>5</v>
      </c>
      <c r="L7" s="192">
        <f>SUM(M7:O7)</f>
        <v>6390</v>
      </c>
      <c r="M7" s="53">
        <f>D7*700+E7*450+F7*450+G7*350+H7*200</f>
        <v>5200</v>
      </c>
      <c r="N7" s="192">
        <f>I7*50+J7*35+K7*30</f>
        <v>690</v>
      </c>
      <c r="O7" s="53">
        <f>C7*25</f>
        <v>500</v>
      </c>
    </row>
    <row r="8" spans="1:16" ht="27" customHeight="1">
      <c r="A8" s="88">
        <f>+A7+1</f>
        <v>2</v>
      </c>
      <c r="B8" s="53" t="s">
        <v>371</v>
      </c>
      <c r="C8" s="32">
        <f>SUM(D8:H8)</f>
        <v>5</v>
      </c>
      <c r="D8" s="32">
        <v>2</v>
      </c>
      <c r="E8" s="32"/>
      <c r="F8" s="32"/>
      <c r="G8" s="32">
        <v>0</v>
      </c>
      <c r="H8" s="32">
        <v>3</v>
      </c>
      <c r="I8" s="32">
        <f t="shared" ref="I8:I19" si="0">D8</f>
        <v>2</v>
      </c>
      <c r="J8" s="32">
        <v>1</v>
      </c>
      <c r="K8" s="32">
        <f t="shared" ref="K8:K19" si="1">C8-I8-J8</f>
        <v>2</v>
      </c>
      <c r="L8" s="53">
        <f t="shared" ref="L8:L19" si="2">SUM(M8:O8)</f>
        <v>2320</v>
      </c>
      <c r="M8" s="53">
        <f>D8*700+E8*450+F8*450+G8*350+H8*200</f>
        <v>2000</v>
      </c>
      <c r="N8" s="53">
        <f>I8*50+J8*35+K8*30</f>
        <v>195</v>
      </c>
      <c r="O8" s="53">
        <f>C8*25</f>
        <v>125</v>
      </c>
    </row>
    <row r="9" spans="1:16" ht="27" customHeight="1">
      <c r="A9" s="88">
        <f t="shared" ref="A9:A19" si="3">+A8+1</f>
        <v>3</v>
      </c>
      <c r="B9" s="53" t="s">
        <v>80</v>
      </c>
      <c r="C9" s="32">
        <f t="shared" ref="C9:C19" si="4">SUM(D9:H9)</f>
        <v>21</v>
      </c>
      <c r="D9" s="32">
        <v>1</v>
      </c>
      <c r="E9" s="32">
        <v>1</v>
      </c>
      <c r="F9" s="32">
        <v>1</v>
      </c>
      <c r="G9" s="32">
        <v>1</v>
      </c>
      <c r="H9" s="32">
        <v>17</v>
      </c>
      <c r="I9" s="32">
        <f t="shared" si="0"/>
        <v>1</v>
      </c>
      <c r="J9" s="32">
        <v>6</v>
      </c>
      <c r="K9" s="32">
        <f t="shared" si="1"/>
        <v>14</v>
      </c>
      <c r="L9" s="53">
        <f t="shared" si="2"/>
        <v>6555</v>
      </c>
      <c r="M9" s="53">
        <f t="shared" ref="M9:M19" si="5">D9*700+E9*450+F9*450+G9*350+H9*200</f>
        <v>5350</v>
      </c>
      <c r="N9" s="53">
        <f t="shared" ref="N9:N19" si="6">I9*50+J9*35+K9*30</f>
        <v>680</v>
      </c>
      <c r="O9" s="53">
        <f t="shared" ref="O9:O19" si="7">C9*25</f>
        <v>525</v>
      </c>
    </row>
    <row r="10" spans="1:16" ht="27" customHeight="1">
      <c r="A10" s="88">
        <f t="shared" si="3"/>
        <v>4</v>
      </c>
      <c r="B10" s="53" t="s">
        <v>140</v>
      </c>
      <c r="C10" s="32">
        <f t="shared" si="4"/>
        <v>5</v>
      </c>
      <c r="D10" s="32">
        <v>0</v>
      </c>
      <c r="E10" s="32">
        <v>1</v>
      </c>
      <c r="F10" s="32">
        <v>1</v>
      </c>
      <c r="G10" s="32">
        <v>0</v>
      </c>
      <c r="H10" s="32">
        <v>3</v>
      </c>
      <c r="I10" s="32">
        <f t="shared" si="0"/>
        <v>0</v>
      </c>
      <c r="J10" s="32"/>
      <c r="K10" s="32">
        <f t="shared" si="1"/>
        <v>5</v>
      </c>
      <c r="L10" s="53">
        <f t="shared" si="2"/>
        <v>1775</v>
      </c>
      <c r="M10" s="53">
        <f t="shared" si="5"/>
        <v>1500</v>
      </c>
      <c r="N10" s="53">
        <f t="shared" si="6"/>
        <v>150</v>
      </c>
      <c r="O10" s="53">
        <f t="shared" si="7"/>
        <v>125</v>
      </c>
    </row>
    <row r="11" spans="1:16" ht="27" customHeight="1">
      <c r="A11" s="88">
        <f t="shared" si="3"/>
        <v>5</v>
      </c>
      <c r="B11" s="53" t="s">
        <v>143</v>
      </c>
      <c r="C11" s="32">
        <f t="shared" si="4"/>
        <v>21</v>
      </c>
      <c r="D11" s="32">
        <v>1</v>
      </c>
      <c r="E11" s="32">
        <v>1</v>
      </c>
      <c r="F11" s="32">
        <v>1</v>
      </c>
      <c r="G11" s="32">
        <v>0</v>
      </c>
      <c r="H11" s="32">
        <v>18</v>
      </c>
      <c r="I11" s="32">
        <f t="shared" si="0"/>
        <v>1</v>
      </c>
      <c r="J11" s="32">
        <v>4</v>
      </c>
      <c r="K11" s="32">
        <f t="shared" si="1"/>
        <v>16</v>
      </c>
      <c r="L11" s="53">
        <f t="shared" si="2"/>
        <v>6395</v>
      </c>
      <c r="M11" s="53">
        <f t="shared" si="5"/>
        <v>5200</v>
      </c>
      <c r="N11" s="53">
        <f t="shared" si="6"/>
        <v>670</v>
      </c>
      <c r="O11" s="53">
        <f t="shared" si="7"/>
        <v>525</v>
      </c>
    </row>
    <row r="12" spans="1:16" ht="27" customHeight="1">
      <c r="A12" s="88">
        <f t="shared" si="3"/>
        <v>6</v>
      </c>
      <c r="B12" s="53" t="s">
        <v>204</v>
      </c>
      <c r="C12" s="32">
        <f t="shared" si="4"/>
        <v>16</v>
      </c>
      <c r="D12" s="32">
        <v>0</v>
      </c>
      <c r="E12" s="32">
        <v>1</v>
      </c>
      <c r="F12" s="32"/>
      <c r="G12" s="32">
        <v>0</v>
      </c>
      <c r="H12" s="32">
        <v>15</v>
      </c>
      <c r="I12" s="32">
        <f t="shared" si="0"/>
        <v>0</v>
      </c>
      <c r="J12" s="32">
        <v>8</v>
      </c>
      <c r="K12" s="32">
        <f t="shared" si="1"/>
        <v>8</v>
      </c>
      <c r="L12" s="53">
        <f t="shared" si="2"/>
        <v>4370</v>
      </c>
      <c r="M12" s="53">
        <f t="shared" si="5"/>
        <v>3450</v>
      </c>
      <c r="N12" s="53">
        <f t="shared" si="6"/>
        <v>520</v>
      </c>
      <c r="O12" s="53">
        <f t="shared" si="7"/>
        <v>400</v>
      </c>
    </row>
    <row r="13" spans="1:16" ht="27" customHeight="1">
      <c r="A13" s="88">
        <f t="shared" si="3"/>
        <v>7</v>
      </c>
      <c r="B13" s="53" t="s">
        <v>88</v>
      </c>
      <c r="C13" s="32">
        <f t="shared" si="4"/>
        <v>15</v>
      </c>
      <c r="D13" s="32">
        <v>0</v>
      </c>
      <c r="E13" s="32">
        <v>1</v>
      </c>
      <c r="F13" s="32">
        <v>1</v>
      </c>
      <c r="G13" s="32">
        <v>0</v>
      </c>
      <c r="H13" s="32">
        <v>13</v>
      </c>
      <c r="I13" s="32">
        <f t="shared" si="0"/>
        <v>0</v>
      </c>
      <c r="J13" s="32">
        <v>4</v>
      </c>
      <c r="K13" s="32">
        <f t="shared" si="1"/>
        <v>11</v>
      </c>
      <c r="L13" s="53">
        <f t="shared" si="2"/>
        <v>4345</v>
      </c>
      <c r="M13" s="53">
        <f t="shared" si="5"/>
        <v>3500</v>
      </c>
      <c r="N13" s="53">
        <f t="shared" si="6"/>
        <v>470</v>
      </c>
      <c r="O13" s="53">
        <f t="shared" si="7"/>
        <v>375</v>
      </c>
    </row>
    <row r="14" spans="1:16" ht="27" customHeight="1">
      <c r="A14" s="88">
        <f t="shared" si="3"/>
        <v>8</v>
      </c>
      <c r="B14" s="53" t="s">
        <v>92</v>
      </c>
      <c r="C14" s="32">
        <f t="shared" si="4"/>
        <v>15</v>
      </c>
      <c r="D14" s="32">
        <v>0</v>
      </c>
      <c r="E14" s="32">
        <v>2</v>
      </c>
      <c r="F14" s="32">
        <v>1</v>
      </c>
      <c r="G14" s="32">
        <v>0</v>
      </c>
      <c r="H14" s="32">
        <v>12</v>
      </c>
      <c r="I14" s="32">
        <f t="shared" si="0"/>
        <v>0</v>
      </c>
      <c r="J14" s="32">
        <v>6</v>
      </c>
      <c r="K14" s="32">
        <f t="shared" si="1"/>
        <v>9</v>
      </c>
      <c r="L14" s="53">
        <f t="shared" si="2"/>
        <v>4605</v>
      </c>
      <c r="M14" s="53">
        <f t="shared" si="5"/>
        <v>3750</v>
      </c>
      <c r="N14" s="53">
        <f t="shared" si="6"/>
        <v>480</v>
      </c>
      <c r="O14" s="53">
        <f t="shared" si="7"/>
        <v>375</v>
      </c>
    </row>
    <row r="15" spans="1:16" ht="27" customHeight="1">
      <c r="A15" s="88">
        <f t="shared" si="3"/>
        <v>9</v>
      </c>
      <c r="B15" s="53" t="s">
        <v>99</v>
      </c>
      <c r="C15" s="32">
        <f t="shared" si="4"/>
        <v>23</v>
      </c>
      <c r="D15" s="32">
        <v>1</v>
      </c>
      <c r="E15" s="32">
        <v>1</v>
      </c>
      <c r="F15" s="32"/>
      <c r="G15" s="32">
        <v>4</v>
      </c>
      <c r="H15" s="32">
        <v>17</v>
      </c>
      <c r="I15" s="32">
        <f t="shared" si="0"/>
        <v>1</v>
      </c>
      <c r="J15" s="32">
        <v>22</v>
      </c>
      <c r="K15" s="32">
        <f t="shared" si="1"/>
        <v>0</v>
      </c>
      <c r="L15" s="53">
        <f t="shared" si="2"/>
        <v>7345</v>
      </c>
      <c r="M15" s="53">
        <f t="shared" si="5"/>
        <v>5950</v>
      </c>
      <c r="N15" s="53">
        <f t="shared" si="6"/>
        <v>820</v>
      </c>
      <c r="O15" s="53">
        <f t="shared" si="7"/>
        <v>575</v>
      </c>
    </row>
    <row r="16" spans="1:16" ht="27" customHeight="1">
      <c r="A16" s="88">
        <f t="shared" si="3"/>
        <v>10</v>
      </c>
      <c r="B16" s="53" t="s">
        <v>105</v>
      </c>
      <c r="C16" s="32">
        <f t="shared" si="4"/>
        <v>20</v>
      </c>
      <c r="D16" s="32">
        <v>2</v>
      </c>
      <c r="E16" s="32">
        <v>1</v>
      </c>
      <c r="F16" s="32">
        <v>1</v>
      </c>
      <c r="G16" s="32">
        <v>4</v>
      </c>
      <c r="H16" s="32">
        <v>12</v>
      </c>
      <c r="I16" s="32">
        <f t="shared" si="0"/>
        <v>2</v>
      </c>
      <c r="J16" s="32">
        <v>18</v>
      </c>
      <c r="K16" s="32">
        <f t="shared" si="1"/>
        <v>0</v>
      </c>
      <c r="L16" s="53">
        <f t="shared" si="2"/>
        <v>7330</v>
      </c>
      <c r="M16" s="53">
        <f t="shared" si="5"/>
        <v>6100</v>
      </c>
      <c r="N16" s="53">
        <f t="shared" si="6"/>
        <v>730</v>
      </c>
      <c r="O16" s="53">
        <f t="shared" si="7"/>
        <v>500</v>
      </c>
    </row>
    <row r="17" spans="1:15" ht="27" customHeight="1">
      <c r="A17" s="88">
        <f t="shared" si="3"/>
        <v>11</v>
      </c>
      <c r="B17" s="53" t="s">
        <v>136</v>
      </c>
      <c r="C17" s="32">
        <f t="shared" si="4"/>
        <v>1</v>
      </c>
      <c r="D17" s="32">
        <v>0</v>
      </c>
      <c r="E17" s="32"/>
      <c r="F17" s="32"/>
      <c r="G17" s="32">
        <v>0</v>
      </c>
      <c r="H17" s="32">
        <v>1</v>
      </c>
      <c r="I17" s="32">
        <f t="shared" si="0"/>
        <v>0</v>
      </c>
      <c r="J17" s="32"/>
      <c r="K17" s="32">
        <f t="shared" si="1"/>
        <v>1</v>
      </c>
      <c r="L17" s="53">
        <f t="shared" si="2"/>
        <v>360</v>
      </c>
      <c r="M17" s="53">
        <f t="shared" si="5"/>
        <v>200</v>
      </c>
      <c r="N17" s="53">
        <f>I17*50+J17*35+K17*30+70</f>
        <v>100</v>
      </c>
      <c r="O17" s="53">
        <v>60</v>
      </c>
    </row>
    <row r="18" spans="1:15" ht="27" customHeight="1">
      <c r="A18" s="88">
        <f t="shared" si="3"/>
        <v>12</v>
      </c>
      <c r="B18" s="53" t="s">
        <v>112</v>
      </c>
      <c r="C18" s="32">
        <f t="shared" si="4"/>
        <v>9</v>
      </c>
      <c r="D18" s="32">
        <v>0</v>
      </c>
      <c r="E18" s="32">
        <v>1</v>
      </c>
      <c r="F18" s="32"/>
      <c r="G18" s="32">
        <v>0</v>
      </c>
      <c r="H18" s="32">
        <v>8</v>
      </c>
      <c r="I18" s="32">
        <f t="shared" si="0"/>
        <v>0</v>
      </c>
      <c r="J18" s="32">
        <v>9</v>
      </c>
      <c r="K18" s="32">
        <f t="shared" si="1"/>
        <v>0</v>
      </c>
      <c r="L18" s="53">
        <f t="shared" si="2"/>
        <v>2590</v>
      </c>
      <c r="M18" s="53">
        <f t="shared" si="5"/>
        <v>2050</v>
      </c>
      <c r="N18" s="53">
        <f t="shared" si="6"/>
        <v>315</v>
      </c>
      <c r="O18" s="53">
        <f t="shared" si="7"/>
        <v>225</v>
      </c>
    </row>
    <row r="19" spans="1:15" ht="27" customHeight="1">
      <c r="A19" s="92">
        <f t="shared" si="3"/>
        <v>13</v>
      </c>
      <c r="B19" s="93" t="s">
        <v>116</v>
      </c>
      <c r="C19" s="113">
        <f t="shared" si="4"/>
        <v>11</v>
      </c>
      <c r="D19" s="113">
        <v>0</v>
      </c>
      <c r="E19" s="113">
        <v>1</v>
      </c>
      <c r="F19" s="113"/>
      <c r="G19" s="113">
        <v>0</v>
      </c>
      <c r="H19" s="113">
        <v>10</v>
      </c>
      <c r="I19" s="113">
        <f t="shared" si="0"/>
        <v>0</v>
      </c>
      <c r="J19" s="113">
        <v>2</v>
      </c>
      <c r="K19" s="113">
        <f t="shared" si="1"/>
        <v>9</v>
      </c>
      <c r="L19" s="93">
        <f t="shared" si="2"/>
        <v>3065</v>
      </c>
      <c r="M19" s="53">
        <f t="shared" si="5"/>
        <v>2450</v>
      </c>
      <c r="N19" s="93">
        <f t="shared" si="6"/>
        <v>340</v>
      </c>
      <c r="O19" s="53">
        <f t="shared" si="7"/>
        <v>275</v>
      </c>
    </row>
    <row r="20" spans="1:15" s="52" customFormat="1" ht="24" customHeight="1">
      <c r="A20" s="42"/>
      <c r="B20" s="42" t="s">
        <v>190</v>
      </c>
      <c r="C20" s="43">
        <f>SUM(C7:C19)</f>
        <v>182</v>
      </c>
      <c r="D20" s="43">
        <f t="shared" ref="D20:O20" si="8">SUM(D7:D19)</f>
        <v>8</v>
      </c>
      <c r="E20" s="43">
        <f t="shared" si="8"/>
        <v>12</v>
      </c>
      <c r="F20" s="43">
        <f t="shared" si="8"/>
        <v>6</v>
      </c>
      <c r="G20" s="43">
        <f t="shared" si="8"/>
        <v>12</v>
      </c>
      <c r="H20" s="43">
        <f t="shared" si="8"/>
        <v>144</v>
      </c>
      <c r="I20" s="43">
        <f t="shared" si="8"/>
        <v>8</v>
      </c>
      <c r="J20" s="43">
        <f t="shared" si="8"/>
        <v>94</v>
      </c>
      <c r="K20" s="43">
        <f t="shared" si="8"/>
        <v>80</v>
      </c>
      <c r="L20" s="43">
        <f t="shared" si="8"/>
        <v>57445</v>
      </c>
      <c r="M20" s="43">
        <f t="shared" si="8"/>
        <v>46700</v>
      </c>
      <c r="N20" s="43">
        <f t="shared" si="8"/>
        <v>6160</v>
      </c>
      <c r="O20" s="43">
        <f t="shared" si="8"/>
        <v>4585</v>
      </c>
    </row>
    <row r="22" spans="1:15">
      <c r="B22" s="52" t="s">
        <v>410</v>
      </c>
    </row>
    <row r="23" spans="1:15" ht="21" customHeight="1">
      <c r="B23" s="49" t="s">
        <v>428</v>
      </c>
    </row>
    <row r="24" spans="1:15" s="195" customFormat="1" ht="68.25" customHeight="1">
      <c r="A24" s="194"/>
      <c r="B24" s="601" t="s">
        <v>1001</v>
      </c>
      <c r="C24" s="601"/>
      <c r="D24" s="601"/>
      <c r="E24" s="601"/>
      <c r="F24" s="601"/>
      <c r="G24" s="601"/>
      <c r="H24" s="601"/>
      <c r="I24" s="601"/>
      <c r="J24" s="601"/>
      <c r="K24" s="601"/>
      <c r="L24" s="601"/>
      <c r="M24" s="601"/>
      <c r="N24" s="601"/>
      <c r="O24" s="601"/>
    </row>
    <row r="25" spans="1:15" s="195" customFormat="1" ht="42" customHeight="1">
      <c r="A25" s="194"/>
      <c r="B25" s="602" t="s">
        <v>996</v>
      </c>
      <c r="C25" s="602"/>
      <c r="D25" s="602"/>
      <c r="E25" s="602"/>
      <c r="F25" s="602"/>
      <c r="G25" s="602"/>
      <c r="H25" s="602"/>
      <c r="I25" s="602"/>
      <c r="J25" s="602"/>
      <c r="K25" s="602"/>
      <c r="L25" s="602"/>
      <c r="M25" s="602"/>
      <c r="N25" s="602"/>
      <c r="O25" s="602"/>
    </row>
    <row r="26" spans="1:15" s="195" customFormat="1" ht="33.75" customHeight="1">
      <c r="A26" s="194"/>
      <c r="B26" s="602" t="s">
        <v>997</v>
      </c>
      <c r="C26" s="602"/>
      <c r="D26" s="602"/>
      <c r="E26" s="602"/>
      <c r="F26" s="602"/>
      <c r="G26" s="602"/>
      <c r="H26" s="602"/>
      <c r="I26" s="602"/>
      <c r="J26" s="602"/>
      <c r="K26" s="602"/>
      <c r="L26" s="602"/>
      <c r="M26" s="602"/>
      <c r="N26" s="602"/>
      <c r="O26" s="602"/>
    </row>
    <row r="27" spans="1:15" ht="38.25" customHeight="1">
      <c r="B27" s="603" t="s">
        <v>429</v>
      </c>
      <c r="C27" s="603"/>
      <c r="D27" s="603"/>
      <c r="E27" s="603"/>
      <c r="F27" s="603"/>
      <c r="G27" s="603"/>
      <c r="H27" s="603"/>
      <c r="I27" s="603"/>
      <c r="J27" s="603"/>
      <c r="K27" s="603"/>
      <c r="L27" s="603"/>
      <c r="M27" s="603"/>
      <c r="N27" s="603"/>
      <c r="O27" s="603"/>
    </row>
    <row r="28" spans="1:15" s="50" customFormat="1" ht="21" customHeight="1">
      <c r="B28" s="49"/>
      <c r="C28" s="49"/>
      <c r="D28" s="49"/>
      <c r="E28" s="49"/>
      <c r="F28" s="49"/>
      <c r="G28" s="49"/>
      <c r="H28" s="49"/>
      <c r="I28" s="49"/>
      <c r="J28" s="49"/>
      <c r="K28" s="49"/>
      <c r="L28" s="49"/>
      <c r="M28" s="49"/>
      <c r="N28" s="49"/>
      <c r="O28" s="49"/>
    </row>
    <row r="29" spans="1:15" s="50" customFormat="1" ht="21" customHeight="1">
      <c r="B29" s="49"/>
      <c r="C29" s="49"/>
      <c r="D29" s="49"/>
      <c r="E29" s="49"/>
      <c r="F29" s="49"/>
      <c r="G29" s="49"/>
      <c r="H29" s="49"/>
      <c r="I29" s="49"/>
      <c r="J29" s="49"/>
      <c r="K29" s="49"/>
      <c r="L29" s="49"/>
      <c r="M29" s="49"/>
      <c r="N29" s="49"/>
      <c r="O29" s="49"/>
    </row>
    <row r="30" spans="1:15" s="50" customFormat="1" ht="21" customHeight="1">
      <c r="B30" s="49"/>
      <c r="C30" s="49"/>
      <c r="D30" s="49"/>
      <c r="E30" s="49"/>
      <c r="F30" s="49"/>
      <c r="G30" s="49"/>
      <c r="H30" s="49"/>
      <c r="I30" s="49"/>
      <c r="J30" s="49"/>
      <c r="K30" s="49"/>
      <c r="L30" s="49"/>
      <c r="M30" s="49"/>
      <c r="N30" s="49"/>
      <c r="O30" s="49"/>
    </row>
    <row r="31" spans="1:15" s="50" customFormat="1" ht="21" customHeight="1">
      <c r="B31" s="49"/>
      <c r="C31" s="49"/>
      <c r="D31" s="49"/>
      <c r="E31" s="49"/>
      <c r="F31" s="49"/>
      <c r="G31" s="49"/>
      <c r="H31" s="49"/>
      <c r="I31" s="49"/>
      <c r="J31" s="49"/>
      <c r="K31" s="49"/>
      <c r="L31" s="49"/>
      <c r="M31" s="49"/>
      <c r="N31" s="49"/>
      <c r="O31" s="49"/>
    </row>
    <row r="32" spans="1:15" s="50" customFormat="1" ht="21" customHeight="1">
      <c r="B32" s="49"/>
      <c r="C32" s="49"/>
      <c r="D32" s="49"/>
      <c r="E32" s="49"/>
      <c r="F32" s="49"/>
      <c r="G32" s="49"/>
      <c r="H32" s="49"/>
      <c r="I32" s="49"/>
      <c r="J32" s="49"/>
      <c r="K32" s="49"/>
      <c r="L32" s="49"/>
      <c r="M32" s="49"/>
      <c r="N32" s="49"/>
      <c r="O32" s="49"/>
    </row>
    <row r="33" spans="2:15" s="50" customFormat="1" ht="21" customHeight="1">
      <c r="B33" s="49"/>
      <c r="C33" s="49"/>
      <c r="D33" s="49"/>
      <c r="E33" s="49"/>
      <c r="F33" s="49"/>
      <c r="G33" s="49"/>
      <c r="H33" s="49"/>
      <c r="I33" s="49"/>
      <c r="J33" s="49"/>
      <c r="K33" s="49"/>
      <c r="L33" s="49"/>
      <c r="M33" s="49"/>
      <c r="N33" s="49"/>
      <c r="O33" s="49"/>
    </row>
    <row r="34" spans="2:15" s="50" customFormat="1" ht="21" customHeight="1">
      <c r="B34" s="49"/>
      <c r="C34" s="49"/>
      <c r="D34" s="49"/>
      <c r="E34" s="49"/>
      <c r="F34" s="49"/>
      <c r="G34" s="49"/>
      <c r="H34" s="49"/>
      <c r="I34" s="49"/>
      <c r="J34" s="49"/>
      <c r="K34" s="49"/>
      <c r="L34" s="49"/>
      <c r="M34" s="49"/>
      <c r="N34" s="49"/>
      <c r="O34" s="49"/>
    </row>
    <row r="35" spans="2:15" s="50" customFormat="1" ht="21" customHeight="1">
      <c r="B35" s="49"/>
      <c r="C35" s="49"/>
      <c r="D35" s="49"/>
      <c r="E35" s="49"/>
      <c r="F35" s="49"/>
      <c r="G35" s="49"/>
      <c r="H35" s="49"/>
      <c r="I35" s="49"/>
      <c r="J35" s="49"/>
      <c r="K35" s="49"/>
      <c r="L35" s="49"/>
      <c r="M35" s="49"/>
      <c r="N35" s="49"/>
      <c r="O35" s="49"/>
    </row>
    <row r="36" spans="2:15" s="50" customFormat="1" ht="21" customHeight="1">
      <c r="B36" s="49"/>
      <c r="C36" s="49"/>
      <c r="D36" s="49"/>
      <c r="E36" s="49"/>
      <c r="F36" s="49"/>
      <c r="G36" s="49"/>
      <c r="H36" s="49"/>
      <c r="I36" s="49"/>
      <c r="J36" s="49"/>
      <c r="K36" s="49"/>
      <c r="L36" s="49"/>
      <c r="M36" s="49"/>
      <c r="N36" s="49"/>
      <c r="O36" s="49"/>
    </row>
    <row r="37" spans="2:15" s="50" customFormat="1" ht="21" customHeight="1">
      <c r="B37" s="49"/>
      <c r="C37" s="49"/>
      <c r="D37" s="49"/>
      <c r="E37" s="49"/>
      <c r="F37" s="49"/>
      <c r="G37" s="49"/>
      <c r="H37" s="49"/>
      <c r="I37" s="49"/>
      <c r="J37" s="49"/>
      <c r="K37" s="49"/>
      <c r="L37" s="49"/>
      <c r="M37" s="49"/>
      <c r="N37" s="49"/>
      <c r="O37" s="49"/>
    </row>
    <row r="38" spans="2:15" s="50" customFormat="1" ht="21" customHeight="1">
      <c r="B38" s="49"/>
      <c r="C38" s="49"/>
      <c r="D38" s="49"/>
      <c r="E38" s="49"/>
      <c r="F38" s="49"/>
      <c r="G38" s="49"/>
      <c r="H38" s="49"/>
      <c r="I38" s="49"/>
      <c r="J38" s="49"/>
      <c r="K38" s="49"/>
      <c r="L38" s="49"/>
      <c r="M38" s="49"/>
      <c r="N38" s="49"/>
      <c r="O38" s="49"/>
    </row>
    <row r="39" spans="2:15" s="50" customFormat="1" ht="21" customHeight="1">
      <c r="B39" s="49"/>
      <c r="C39" s="49"/>
      <c r="D39" s="49"/>
      <c r="E39" s="49"/>
      <c r="F39" s="49"/>
      <c r="G39" s="49"/>
      <c r="H39" s="49"/>
      <c r="I39" s="49"/>
      <c r="J39" s="49"/>
      <c r="K39" s="49"/>
      <c r="L39" s="49"/>
      <c r="M39" s="49"/>
      <c r="N39" s="49"/>
      <c r="O39" s="49"/>
    </row>
    <row r="40" spans="2:15" s="50" customFormat="1" ht="21" customHeight="1">
      <c r="B40" s="49"/>
      <c r="C40" s="49"/>
      <c r="D40" s="49"/>
      <c r="E40" s="49"/>
      <c r="F40" s="49"/>
      <c r="G40" s="49"/>
      <c r="H40" s="49"/>
      <c r="I40" s="49"/>
      <c r="J40" s="49"/>
      <c r="K40" s="49"/>
      <c r="L40" s="49"/>
      <c r="M40" s="49"/>
      <c r="N40" s="49"/>
      <c r="O40" s="49"/>
    </row>
    <row r="41" spans="2:15" s="50" customFormat="1" ht="21" customHeight="1">
      <c r="B41" s="49"/>
      <c r="C41" s="49"/>
      <c r="D41" s="49"/>
      <c r="E41" s="49"/>
      <c r="F41" s="49"/>
      <c r="G41" s="49"/>
      <c r="H41" s="49"/>
      <c r="I41" s="49"/>
      <c r="J41" s="49"/>
      <c r="K41" s="49"/>
      <c r="L41" s="49"/>
      <c r="M41" s="49"/>
      <c r="N41" s="49"/>
      <c r="O41" s="49"/>
    </row>
    <row r="42" spans="2:15" s="50" customFormat="1" ht="21" customHeight="1">
      <c r="B42" s="49"/>
      <c r="C42" s="49"/>
      <c r="D42" s="49"/>
      <c r="E42" s="49"/>
      <c r="F42" s="49"/>
      <c r="G42" s="49"/>
      <c r="H42" s="49"/>
      <c r="I42" s="49"/>
      <c r="J42" s="49"/>
      <c r="K42" s="49"/>
      <c r="L42" s="49"/>
      <c r="M42" s="49"/>
      <c r="N42" s="49"/>
      <c r="O42" s="49"/>
    </row>
    <row r="43" spans="2:15" s="50" customFormat="1" ht="21" customHeight="1">
      <c r="B43" s="49"/>
      <c r="C43" s="49"/>
      <c r="D43" s="49"/>
      <c r="E43" s="49"/>
      <c r="F43" s="49"/>
      <c r="G43" s="49"/>
      <c r="H43" s="49"/>
      <c r="I43" s="49"/>
      <c r="J43" s="49"/>
      <c r="K43" s="49"/>
      <c r="L43" s="49"/>
      <c r="M43" s="49"/>
      <c r="N43" s="49"/>
      <c r="O43" s="49"/>
    </row>
    <row r="44" spans="2:15" s="50" customFormat="1" ht="21" customHeight="1">
      <c r="B44" s="49"/>
      <c r="C44" s="49"/>
      <c r="D44" s="49"/>
      <c r="E44" s="49"/>
      <c r="F44" s="49"/>
      <c r="G44" s="49"/>
      <c r="H44" s="49"/>
      <c r="I44" s="49"/>
      <c r="J44" s="49"/>
      <c r="K44" s="49"/>
      <c r="L44" s="49"/>
      <c r="M44" s="49"/>
      <c r="N44" s="49"/>
      <c r="O44" s="49"/>
    </row>
    <row r="45" spans="2:15" s="50" customFormat="1" ht="21" customHeight="1">
      <c r="B45" s="49"/>
      <c r="C45" s="49"/>
      <c r="D45" s="49"/>
      <c r="E45" s="49"/>
      <c r="F45" s="49"/>
      <c r="G45" s="49"/>
      <c r="H45" s="49"/>
      <c r="I45" s="49"/>
      <c r="J45" s="49"/>
      <c r="K45" s="49"/>
      <c r="L45" s="49"/>
      <c r="M45" s="49"/>
      <c r="N45" s="49"/>
      <c r="O45" s="49"/>
    </row>
    <row r="46" spans="2:15" s="50" customFormat="1" ht="21" customHeight="1">
      <c r="B46" s="49"/>
      <c r="C46" s="49"/>
      <c r="D46" s="49"/>
      <c r="E46" s="49"/>
      <c r="F46" s="49"/>
      <c r="G46" s="49"/>
      <c r="H46" s="49"/>
      <c r="I46" s="49"/>
      <c r="J46" s="49"/>
      <c r="K46" s="49"/>
      <c r="L46" s="49"/>
      <c r="M46" s="49"/>
      <c r="N46" s="49"/>
      <c r="O46" s="49"/>
    </row>
  </sheetData>
  <mergeCells count="15">
    <mergeCell ref="B24:O24"/>
    <mergeCell ref="B25:O25"/>
    <mergeCell ref="B26:O26"/>
    <mergeCell ref="B27:O27"/>
    <mergeCell ref="A1:O1"/>
    <mergeCell ref="A2:O2"/>
    <mergeCell ref="A3:O3"/>
    <mergeCell ref="N4:O4"/>
    <mergeCell ref="A5:A6"/>
    <mergeCell ref="B5:B6"/>
    <mergeCell ref="C5:C6"/>
    <mergeCell ref="D5:H5"/>
    <mergeCell ref="I5:K5"/>
    <mergeCell ref="L5:L6"/>
    <mergeCell ref="M5:O5"/>
  </mergeCells>
  <pageMargins left="0.51181102362204722" right="0.27559055118110237" top="0.59055118110236227" bottom="0.59055118110236227" header="0.31496062992125984" footer="0.23622047244094491"/>
  <pageSetup paperSize="9"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zoomScale="85" zoomScaleNormal="85" workbookViewId="0">
      <selection activeCell="D10" sqref="D10"/>
    </sheetView>
  </sheetViews>
  <sheetFormatPr defaultColWidth="9.140625" defaultRowHeight="17.25"/>
  <cols>
    <col min="1" max="1" width="7.7109375" style="408" customWidth="1"/>
    <col min="2" max="2" width="64.5703125" style="409" customWidth="1"/>
    <col min="3" max="3" width="16.7109375" style="409" customWidth="1"/>
    <col min="4" max="4" width="45.85546875" style="205" customWidth="1"/>
    <col min="5" max="5" width="11" style="205" bestFit="1" customWidth="1"/>
    <col min="6" max="16384" width="9.140625" style="205"/>
  </cols>
  <sheetData>
    <row r="1" spans="1:5">
      <c r="A1" s="609" t="s">
        <v>1008</v>
      </c>
      <c r="B1" s="609"/>
      <c r="C1" s="609"/>
      <c r="D1" s="609"/>
    </row>
    <row r="2" spans="1:5" ht="42.4" customHeight="1">
      <c r="A2" s="610" t="s">
        <v>1009</v>
      </c>
      <c r="B2" s="610"/>
      <c r="C2" s="610"/>
      <c r="D2" s="610"/>
    </row>
    <row r="3" spans="1:5" ht="23.25" customHeight="1">
      <c r="A3" s="611" t="s">
        <v>435</v>
      </c>
      <c r="B3" s="611"/>
      <c r="C3" s="611"/>
      <c r="D3" s="611"/>
    </row>
    <row r="4" spans="1:5" ht="26.25" customHeight="1">
      <c r="A4" s="389"/>
      <c r="B4" s="389"/>
      <c r="C4" s="389"/>
      <c r="D4" s="390" t="s">
        <v>521</v>
      </c>
    </row>
    <row r="5" spans="1:5" ht="17.25" customHeight="1">
      <c r="A5" s="612" t="s">
        <v>1</v>
      </c>
      <c r="B5" s="612" t="s">
        <v>2</v>
      </c>
      <c r="C5" s="612" t="s">
        <v>1010</v>
      </c>
      <c r="D5" s="612" t="s">
        <v>1011</v>
      </c>
    </row>
    <row r="6" spans="1:5">
      <c r="A6" s="612"/>
      <c r="B6" s="612"/>
      <c r="C6" s="612"/>
      <c r="D6" s="612"/>
    </row>
    <row r="7" spans="1:5" s="214" customFormat="1" ht="35.25" customHeight="1">
      <c r="A7" s="206"/>
      <c r="B7" s="210" t="s">
        <v>1012</v>
      </c>
      <c r="C7" s="391">
        <f>C8+C13</f>
        <v>61121</v>
      </c>
      <c r="D7" s="212"/>
      <c r="E7" s="392"/>
    </row>
    <row r="8" spans="1:5" s="214" customFormat="1" ht="25.5" customHeight="1">
      <c r="A8" s="206" t="s">
        <v>7</v>
      </c>
      <c r="B8" s="393" t="s">
        <v>1013</v>
      </c>
      <c r="C8" s="391">
        <f>C9+C11</f>
        <v>35897</v>
      </c>
      <c r="D8" s="212"/>
    </row>
    <row r="9" spans="1:5" s="214" customFormat="1" ht="27" customHeight="1">
      <c r="A9" s="394" t="s">
        <v>30</v>
      </c>
      <c r="B9" s="208" t="s">
        <v>439</v>
      </c>
      <c r="C9" s="395">
        <v>27899</v>
      </c>
      <c r="D9" s="212"/>
    </row>
    <row r="10" spans="1:5" s="214" customFormat="1" ht="88.5" customHeight="1">
      <c r="A10" s="394"/>
      <c r="B10" s="396" t="s">
        <v>1014</v>
      </c>
      <c r="C10" s="397">
        <v>27899</v>
      </c>
      <c r="D10" s="398" t="s">
        <v>1015</v>
      </c>
    </row>
    <row r="11" spans="1:5" s="214" customFormat="1" ht="28.5" customHeight="1">
      <c r="A11" s="394" t="s">
        <v>30</v>
      </c>
      <c r="B11" s="208" t="s">
        <v>440</v>
      </c>
      <c r="C11" s="395">
        <v>7998</v>
      </c>
      <c r="D11" s="212"/>
    </row>
    <row r="12" spans="1:5" s="214" customFormat="1" ht="28.5" customHeight="1">
      <c r="A12" s="394"/>
      <c r="B12" s="396" t="s">
        <v>1016</v>
      </c>
      <c r="C12" s="397">
        <v>7998</v>
      </c>
      <c r="D12" s="212" t="s">
        <v>1017</v>
      </c>
    </row>
    <row r="13" spans="1:5" s="214" customFormat="1" ht="28.5" customHeight="1">
      <c r="A13" s="206" t="s">
        <v>17</v>
      </c>
      <c r="B13" s="399" t="s">
        <v>1018</v>
      </c>
      <c r="C13" s="400">
        <f>C14+C18+C22+C23+C24</f>
        <v>25224</v>
      </c>
      <c r="D13" s="212" t="s">
        <v>1019</v>
      </c>
    </row>
    <row r="14" spans="1:5" s="214" customFormat="1" ht="44.25" customHeight="1">
      <c r="A14" s="401">
        <v>1</v>
      </c>
      <c r="B14" s="399" t="s">
        <v>1020</v>
      </c>
      <c r="C14" s="400">
        <f>SUM(C15:C17)</f>
        <v>12681</v>
      </c>
      <c r="D14" s="210"/>
    </row>
    <row r="15" spans="1:5" s="214" customFormat="1" ht="44.25" customHeight="1">
      <c r="A15" s="402" t="s">
        <v>131</v>
      </c>
      <c r="B15" s="403" t="s">
        <v>1021</v>
      </c>
      <c r="C15" s="395">
        <v>1753</v>
      </c>
      <c r="D15" s="210"/>
    </row>
    <row r="16" spans="1:5" s="214" customFormat="1" ht="64.5" customHeight="1">
      <c r="A16" s="402" t="s">
        <v>154</v>
      </c>
      <c r="B16" s="403" t="s">
        <v>1022</v>
      </c>
      <c r="C16" s="395">
        <v>6900</v>
      </c>
      <c r="D16" s="210"/>
    </row>
    <row r="17" spans="1:4" s="214" customFormat="1" ht="66" customHeight="1">
      <c r="A17" s="402" t="s">
        <v>156</v>
      </c>
      <c r="B17" s="403" t="s">
        <v>1023</v>
      </c>
      <c r="C17" s="395">
        <v>4028</v>
      </c>
      <c r="D17" s="210"/>
    </row>
    <row r="18" spans="1:4" s="214" customFormat="1" ht="44.25" customHeight="1">
      <c r="A18" s="401">
        <v>2</v>
      </c>
      <c r="B18" s="399" t="s">
        <v>1024</v>
      </c>
      <c r="C18" s="400">
        <f>SUM(C19:C21)</f>
        <v>3556</v>
      </c>
      <c r="D18" s="210"/>
    </row>
    <row r="19" spans="1:4" s="214" customFormat="1" ht="64.5" customHeight="1">
      <c r="A19" s="402" t="s">
        <v>134</v>
      </c>
      <c r="B19" s="403" t="s">
        <v>1025</v>
      </c>
      <c r="C19" s="395">
        <v>591</v>
      </c>
      <c r="D19" s="210"/>
    </row>
    <row r="20" spans="1:4" s="214" customFormat="1" ht="77.25" customHeight="1">
      <c r="A20" s="402" t="s">
        <v>446</v>
      </c>
      <c r="B20" s="403" t="s">
        <v>1026</v>
      </c>
      <c r="C20" s="395">
        <v>2251</v>
      </c>
      <c r="D20" s="210"/>
    </row>
    <row r="21" spans="1:4" s="214" customFormat="1" ht="55.5" customHeight="1">
      <c r="A21" s="402" t="s">
        <v>1027</v>
      </c>
      <c r="B21" s="403" t="s">
        <v>1028</v>
      </c>
      <c r="C21" s="395">
        <v>714</v>
      </c>
      <c r="D21" s="210"/>
    </row>
    <row r="22" spans="1:4" s="214" customFormat="1" ht="72.75" customHeight="1">
      <c r="A22" s="401">
        <v>3</v>
      </c>
      <c r="B22" s="399" t="s">
        <v>1029</v>
      </c>
      <c r="C22" s="400">
        <v>4484</v>
      </c>
      <c r="D22" s="210"/>
    </row>
    <row r="23" spans="1:4" s="214" customFormat="1" ht="44.25" customHeight="1">
      <c r="A23" s="401">
        <v>4</v>
      </c>
      <c r="B23" s="399" t="s">
        <v>1030</v>
      </c>
      <c r="C23" s="400">
        <v>2039</v>
      </c>
      <c r="D23" s="210"/>
    </row>
    <row r="24" spans="1:4" s="214" customFormat="1" ht="44.25" customHeight="1">
      <c r="A24" s="401">
        <v>5</v>
      </c>
      <c r="B24" s="399" t="s">
        <v>1031</v>
      </c>
      <c r="C24" s="400">
        <v>2464</v>
      </c>
      <c r="D24" s="210"/>
    </row>
    <row r="25" spans="1:4" s="407" customFormat="1">
      <c r="A25" s="404"/>
      <c r="B25" s="405"/>
      <c r="C25" s="405"/>
      <c r="D25" s="406"/>
    </row>
    <row r="26" spans="1:4" s="407" customFormat="1" ht="18.75" customHeight="1">
      <c r="A26" s="404"/>
      <c r="B26" s="405"/>
      <c r="C26" s="405"/>
      <c r="D26" s="388" t="s">
        <v>447</v>
      </c>
    </row>
    <row r="27" spans="1:4" s="407" customFormat="1">
      <c r="A27" s="404"/>
      <c r="B27" s="405"/>
      <c r="C27" s="405"/>
    </row>
    <row r="28" spans="1:4" s="407" customFormat="1">
      <c r="A28" s="404"/>
      <c r="B28" s="405"/>
      <c r="C28" s="405"/>
    </row>
    <row r="29" spans="1:4" s="407" customFormat="1">
      <c r="A29" s="594" t="s">
        <v>1032</v>
      </c>
      <c r="B29" s="594"/>
      <c r="C29" s="594"/>
      <c r="D29" s="594"/>
    </row>
  </sheetData>
  <mergeCells count="8">
    <mergeCell ref="A29:D29"/>
    <mergeCell ref="A1:D1"/>
    <mergeCell ref="A2:D2"/>
    <mergeCell ref="A3:D3"/>
    <mergeCell ref="A5:A6"/>
    <mergeCell ref="B5:B6"/>
    <mergeCell ref="C5:C6"/>
    <mergeCell ref="D5:D6"/>
  </mergeCells>
  <pageMargins left="0.64" right="0.44" top="0.47" bottom="0.23622047244094491" header="0.31496062992125984" footer="0.31496062992125984"/>
  <pageSetup paperSize="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6"/>
  <sheetViews>
    <sheetView workbookViewId="0">
      <selection activeCell="E4" sqref="E4:E5"/>
    </sheetView>
  </sheetViews>
  <sheetFormatPr defaultColWidth="9.140625" defaultRowHeight="15"/>
  <cols>
    <col min="1" max="1" width="7.5703125" style="453" customWidth="1"/>
    <col min="2" max="2" width="23.140625" style="412" customWidth="1"/>
    <col min="3" max="3" width="22.5703125" style="441" customWidth="1"/>
    <col min="4" max="4" width="26" style="441" customWidth="1"/>
    <col min="5" max="5" width="17.140625" style="441" customWidth="1"/>
    <col min="6" max="6" width="14.5703125" style="459" customWidth="1"/>
    <col min="7" max="7" width="10.140625" style="454" customWidth="1"/>
    <col min="8" max="12" width="7.5703125" style="441" customWidth="1"/>
    <col min="13" max="16384" width="9.140625" style="441"/>
  </cols>
  <sheetData>
    <row r="1" spans="1:7" s="410" customFormat="1" ht="27" customHeight="1">
      <c r="A1" s="614" t="s">
        <v>1033</v>
      </c>
      <c r="B1" s="614"/>
      <c r="C1" s="614"/>
      <c r="D1" s="614"/>
      <c r="E1" s="614"/>
      <c r="G1" s="411"/>
    </row>
    <row r="2" spans="1:7" s="412" customFormat="1" ht="76.5" customHeight="1">
      <c r="A2" s="615" t="s">
        <v>1034</v>
      </c>
      <c r="B2" s="615"/>
      <c r="C2" s="615"/>
      <c r="D2" s="615"/>
      <c r="E2" s="615"/>
      <c r="G2" s="411"/>
    </row>
    <row r="3" spans="1:7" s="412" customFormat="1" ht="26.25" customHeight="1">
      <c r="A3" s="413"/>
      <c r="B3" s="414"/>
      <c r="C3" s="616" t="s">
        <v>521</v>
      </c>
      <c r="D3" s="616"/>
      <c r="E3" s="616"/>
      <c r="G3" s="411"/>
    </row>
    <row r="4" spans="1:7" s="417" customFormat="1" ht="36" customHeight="1">
      <c r="A4" s="617" t="s">
        <v>1</v>
      </c>
      <c r="B4" s="617" t="s">
        <v>1035</v>
      </c>
      <c r="C4" s="619" t="s">
        <v>1036</v>
      </c>
      <c r="D4" s="619" t="s">
        <v>1037</v>
      </c>
      <c r="E4" s="619" t="s">
        <v>4</v>
      </c>
      <c r="F4" s="415"/>
      <c r="G4" s="416"/>
    </row>
    <row r="5" spans="1:7" s="420" customFormat="1" ht="16.5" customHeight="1">
      <c r="A5" s="618"/>
      <c r="B5" s="618"/>
      <c r="C5" s="620"/>
      <c r="D5" s="620"/>
      <c r="E5" s="620"/>
      <c r="F5" s="418"/>
      <c r="G5" s="419"/>
    </row>
    <row r="6" spans="1:7" s="420" customFormat="1" ht="30" customHeight="1">
      <c r="A6" s="421"/>
      <c r="B6" s="421" t="s">
        <v>507</v>
      </c>
      <c r="C6" s="422">
        <f>C7+C11+C17+C20+C23</f>
        <v>27899</v>
      </c>
      <c r="D6" s="423"/>
      <c r="E6" s="424"/>
      <c r="F6" s="418">
        <f>C6-27899</f>
        <v>0</v>
      </c>
      <c r="G6" s="419"/>
    </row>
    <row r="7" spans="1:7" s="432" customFormat="1" ht="30.75" customHeight="1">
      <c r="A7" s="425" t="s">
        <v>7</v>
      </c>
      <c r="B7" s="426" t="s">
        <v>80</v>
      </c>
      <c r="C7" s="427">
        <f t="shared" ref="C7" si="0">C8+C9+C10</f>
        <v>6380</v>
      </c>
      <c r="D7" s="428"/>
      <c r="E7" s="429"/>
      <c r="F7" s="430"/>
      <c r="G7" s="431"/>
    </row>
    <row r="8" spans="1:7" s="438" customFormat="1" ht="30.75" customHeight="1">
      <c r="A8" s="433">
        <v>1</v>
      </c>
      <c r="B8" s="434" t="s">
        <v>1038</v>
      </c>
      <c r="C8" s="435">
        <v>1990</v>
      </c>
      <c r="D8" s="436" t="s">
        <v>1039</v>
      </c>
      <c r="E8" s="436"/>
      <c r="F8" s="437"/>
      <c r="G8" s="431"/>
    </row>
    <row r="9" spans="1:7" ht="30.75" customHeight="1">
      <c r="A9" s="439" t="s">
        <v>1040</v>
      </c>
      <c r="B9" s="434" t="s">
        <v>1041</v>
      </c>
      <c r="C9" s="435">
        <v>1990</v>
      </c>
      <c r="D9" s="436" t="s">
        <v>1042</v>
      </c>
      <c r="E9" s="436"/>
      <c r="F9" s="440"/>
      <c r="G9" s="431"/>
    </row>
    <row r="10" spans="1:7" ht="30.75" customHeight="1">
      <c r="A10" s="439" t="s">
        <v>1043</v>
      </c>
      <c r="B10" s="434" t="s">
        <v>346</v>
      </c>
      <c r="C10" s="435">
        <v>2400</v>
      </c>
      <c r="D10" s="436" t="s">
        <v>1044</v>
      </c>
      <c r="E10" s="442"/>
      <c r="F10" s="440"/>
      <c r="G10" s="431"/>
    </row>
    <row r="11" spans="1:7" s="432" customFormat="1" ht="30.75" customHeight="1">
      <c r="A11" s="425" t="s">
        <v>17</v>
      </c>
      <c r="B11" s="443" t="s">
        <v>143</v>
      </c>
      <c r="C11" s="444">
        <f t="shared" ref="C11" si="1">SUM(C12:C16)</f>
        <v>7649</v>
      </c>
      <c r="D11" s="445"/>
      <c r="E11" s="445"/>
      <c r="F11" s="430"/>
      <c r="G11" s="431"/>
    </row>
    <row r="12" spans="1:7" ht="30.75" customHeight="1">
      <c r="A12" s="439" t="s">
        <v>1045</v>
      </c>
      <c r="B12" s="446" t="s">
        <v>1046</v>
      </c>
      <c r="C12" s="435">
        <v>1990</v>
      </c>
      <c r="D12" s="436" t="s">
        <v>1047</v>
      </c>
      <c r="E12" s="436"/>
      <c r="F12" s="440"/>
      <c r="G12" s="431"/>
    </row>
    <row r="13" spans="1:7" ht="30.75" customHeight="1">
      <c r="A13" s="439" t="s">
        <v>1040</v>
      </c>
      <c r="B13" s="446" t="s">
        <v>243</v>
      </c>
      <c r="C13" s="435">
        <v>1269</v>
      </c>
      <c r="D13" s="436" t="s">
        <v>1048</v>
      </c>
      <c r="E13" s="436"/>
      <c r="F13" s="440"/>
      <c r="G13" s="431"/>
    </row>
    <row r="14" spans="1:7" s="432" customFormat="1" ht="30.75" customHeight="1">
      <c r="A14" s="439" t="s">
        <v>1043</v>
      </c>
      <c r="B14" s="446" t="s">
        <v>203</v>
      </c>
      <c r="C14" s="435">
        <f>1990-26</f>
        <v>1964</v>
      </c>
      <c r="D14" s="436" t="s">
        <v>1049</v>
      </c>
      <c r="E14" s="436"/>
      <c r="F14" s="430"/>
      <c r="G14" s="431"/>
    </row>
    <row r="15" spans="1:7" s="432" customFormat="1" ht="30.75" customHeight="1">
      <c r="A15" s="439" t="s">
        <v>1050</v>
      </c>
      <c r="B15" s="446" t="s">
        <v>1051</v>
      </c>
      <c r="C15" s="435">
        <v>1213</v>
      </c>
      <c r="D15" s="436" t="s">
        <v>1052</v>
      </c>
      <c r="E15" s="436"/>
      <c r="F15" s="430"/>
      <c r="G15" s="431"/>
    </row>
    <row r="16" spans="1:7" s="432" customFormat="1" ht="30.75" customHeight="1">
      <c r="A16" s="439" t="s">
        <v>1053</v>
      </c>
      <c r="B16" s="446" t="s">
        <v>511</v>
      </c>
      <c r="C16" s="435">
        <v>1213</v>
      </c>
      <c r="D16" s="436" t="s">
        <v>1054</v>
      </c>
      <c r="E16" s="436"/>
      <c r="F16" s="430"/>
      <c r="G16" s="431"/>
    </row>
    <row r="17" spans="1:7" s="432" customFormat="1" ht="30.75" customHeight="1">
      <c r="A17" s="425" t="s">
        <v>21</v>
      </c>
      <c r="B17" s="443" t="s">
        <v>371</v>
      </c>
      <c r="C17" s="444">
        <f t="shared" ref="C17" si="2">C18+C19</f>
        <v>5500</v>
      </c>
      <c r="D17" s="445"/>
      <c r="E17" s="445"/>
      <c r="F17" s="430"/>
      <c r="G17" s="431"/>
    </row>
    <row r="18" spans="1:7" ht="30.75" customHeight="1">
      <c r="A18" s="433">
        <v>1</v>
      </c>
      <c r="B18" s="447" t="s">
        <v>372</v>
      </c>
      <c r="C18" s="435">
        <v>3000</v>
      </c>
      <c r="D18" s="436" t="s">
        <v>1055</v>
      </c>
      <c r="E18" s="442"/>
      <c r="F18" s="440"/>
      <c r="G18" s="431"/>
    </row>
    <row r="19" spans="1:7" ht="30.75" customHeight="1">
      <c r="A19" s="433">
        <v>2</v>
      </c>
      <c r="B19" s="447" t="s">
        <v>1056</v>
      </c>
      <c r="C19" s="435">
        <v>2500</v>
      </c>
      <c r="D19" s="436" t="s">
        <v>1057</v>
      </c>
      <c r="E19" s="442"/>
      <c r="F19" s="440"/>
      <c r="G19" s="431"/>
    </row>
    <row r="20" spans="1:7" s="432" customFormat="1" ht="30.75" customHeight="1">
      <c r="A20" s="425" t="s">
        <v>23</v>
      </c>
      <c r="B20" s="426" t="s">
        <v>192</v>
      </c>
      <c r="C20" s="444">
        <f t="shared" ref="C20" si="3">C21+C22</f>
        <v>4390</v>
      </c>
      <c r="D20" s="445"/>
      <c r="E20" s="445"/>
      <c r="F20" s="430"/>
      <c r="G20" s="431"/>
    </row>
    <row r="21" spans="1:7" s="432" customFormat="1" ht="30.75" customHeight="1">
      <c r="A21" s="439" t="s">
        <v>1045</v>
      </c>
      <c r="B21" s="448" t="s">
        <v>351</v>
      </c>
      <c r="C21" s="435">
        <v>1990</v>
      </c>
      <c r="D21" s="436" t="s">
        <v>1058</v>
      </c>
      <c r="E21" s="436"/>
      <c r="F21" s="430"/>
      <c r="G21" s="431"/>
    </row>
    <row r="22" spans="1:7" ht="30.75" customHeight="1">
      <c r="A22" s="449">
        <v>2</v>
      </c>
      <c r="B22" s="450" t="s">
        <v>196</v>
      </c>
      <c r="C22" s="435">
        <v>2400</v>
      </c>
      <c r="D22" s="436" t="s">
        <v>589</v>
      </c>
      <c r="E22" s="442"/>
      <c r="F22" s="440"/>
      <c r="G22" s="431"/>
    </row>
    <row r="23" spans="1:7" s="432" customFormat="1" ht="30.75" customHeight="1">
      <c r="A23" s="451" t="s">
        <v>608</v>
      </c>
      <c r="B23" s="429" t="s">
        <v>116</v>
      </c>
      <c r="C23" s="427">
        <f t="shared" ref="C23" si="4">C24+C25</f>
        <v>3980</v>
      </c>
      <c r="D23" s="452"/>
      <c r="E23" s="452"/>
      <c r="F23" s="430"/>
      <c r="G23" s="431"/>
    </row>
    <row r="24" spans="1:7" ht="30.75" customHeight="1">
      <c r="A24" s="449">
        <v>1</v>
      </c>
      <c r="B24" s="450" t="s">
        <v>207</v>
      </c>
      <c r="C24" s="435">
        <v>1990</v>
      </c>
      <c r="D24" s="436" t="s">
        <v>1059</v>
      </c>
      <c r="E24" s="436"/>
      <c r="F24" s="440"/>
      <c r="G24" s="431"/>
    </row>
    <row r="25" spans="1:7" ht="30.75" customHeight="1">
      <c r="A25" s="449">
        <v>2</v>
      </c>
      <c r="B25" s="450" t="s">
        <v>1060</v>
      </c>
      <c r="C25" s="435">
        <v>1990</v>
      </c>
      <c r="D25" s="436" t="s">
        <v>1061</v>
      </c>
      <c r="E25" s="436"/>
      <c r="F25" s="440"/>
      <c r="G25" s="431"/>
    </row>
    <row r="26" spans="1:7" ht="24.75" customHeight="1">
      <c r="B26" s="441"/>
      <c r="D26" s="613" t="s">
        <v>447</v>
      </c>
      <c r="E26" s="613"/>
      <c r="F26" s="441"/>
    </row>
    <row r="27" spans="1:7" ht="12.75">
      <c r="B27" s="441"/>
      <c r="F27" s="441"/>
    </row>
    <row r="28" spans="1:7" ht="12.75">
      <c r="B28" s="441"/>
      <c r="F28" s="441"/>
    </row>
    <row r="29" spans="1:7" ht="12.75">
      <c r="B29" s="441"/>
      <c r="F29" s="441"/>
    </row>
    <row r="30" spans="1:7" ht="12.75">
      <c r="B30" s="441"/>
      <c r="F30" s="441"/>
    </row>
    <row r="31" spans="1:7" ht="12.75">
      <c r="B31" s="441"/>
      <c r="F31" s="441"/>
    </row>
    <row r="32" spans="1:7" ht="12.75">
      <c r="B32" s="441"/>
      <c r="F32" s="441"/>
    </row>
    <row r="33" spans="2:7" s="455" customFormat="1" ht="12.75">
      <c r="B33" s="441"/>
      <c r="G33" s="456"/>
    </row>
    <row r="34" spans="2:7" s="455" customFormat="1" ht="12.75">
      <c r="B34" s="441"/>
      <c r="G34" s="456"/>
    </row>
    <row r="35" spans="2:7" s="455" customFormat="1" ht="12.75">
      <c r="B35" s="441"/>
      <c r="G35" s="456"/>
    </row>
    <row r="36" spans="2:7" s="455" customFormat="1" ht="12.75">
      <c r="B36" s="441"/>
      <c r="G36" s="456"/>
    </row>
    <row r="37" spans="2:7" s="455" customFormat="1" ht="12.75">
      <c r="B37" s="441"/>
      <c r="G37" s="456"/>
    </row>
    <row r="38" spans="2:7" s="455" customFormat="1" ht="12.75">
      <c r="B38" s="441"/>
      <c r="G38" s="456"/>
    </row>
    <row r="39" spans="2:7" s="455" customFormat="1" ht="12.75">
      <c r="B39" s="441"/>
      <c r="G39" s="456"/>
    </row>
    <row r="40" spans="2:7" s="455" customFormat="1" ht="12.75">
      <c r="B40" s="441"/>
      <c r="G40" s="456"/>
    </row>
    <row r="41" spans="2:7" s="455" customFormat="1" ht="12.75">
      <c r="B41" s="441"/>
      <c r="G41" s="456"/>
    </row>
    <row r="42" spans="2:7" s="455" customFormat="1" ht="12.75">
      <c r="B42" s="441"/>
      <c r="G42" s="456"/>
    </row>
    <row r="43" spans="2:7" s="455" customFormat="1" ht="12.75">
      <c r="B43" s="441"/>
      <c r="G43" s="456"/>
    </row>
    <row r="44" spans="2:7" s="455" customFormat="1" ht="12.75">
      <c r="B44" s="441"/>
      <c r="G44" s="456"/>
    </row>
    <row r="45" spans="2:7" s="455" customFormat="1" ht="12.75">
      <c r="B45" s="441"/>
      <c r="G45" s="456"/>
    </row>
    <row r="46" spans="2:7" s="455" customFormat="1" ht="12.75">
      <c r="B46" s="441"/>
      <c r="G46" s="456"/>
    </row>
    <row r="47" spans="2:7" s="455" customFormat="1" ht="12.75">
      <c r="B47" s="441"/>
      <c r="G47" s="456"/>
    </row>
    <row r="48" spans="2:7" s="455" customFormat="1" ht="12.75">
      <c r="B48" s="441"/>
      <c r="G48" s="456"/>
    </row>
    <row r="49" spans="2:7" s="455" customFormat="1" ht="12.75">
      <c r="B49" s="441"/>
      <c r="G49" s="456"/>
    </row>
    <row r="50" spans="2:7" s="455" customFormat="1" ht="12.75">
      <c r="B50" s="441"/>
      <c r="G50" s="456"/>
    </row>
    <row r="51" spans="2:7" s="455" customFormat="1" ht="12.75">
      <c r="B51" s="441"/>
      <c r="G51" s="456"/>
    </row>
    <row r="52" spans="2:7" s="455" customFormat="1" ht="12.75">
      <c r="B52" s="441"/>
      <c r="G52" s="456"/>
    </row>
    <row r="53" spans="2:7" s="455" customFormat="1" ht="12.75">
      <c r="B53" s="441"/>
      <c r="G53" s="456"/>
    </row>
    <row r="54" spans="2:7" s="455" customFormat="1" ht="12.75">
      <c r="B54" s="441"/>
      <c r="G54" s="456"/>
    </row>
    <row r="55" spans="2:7" s="455" customFormat="1" ht="12.75">
      <c r="B55" s="441"/>
      <c r="G55" s="456"/>
    </row>
    <row r="56" spans="2:7" s="455" customFormat="1" ht="12.75">
      <c r="B56" s="441"/>
      <c r="G56" s="456"/>
    </row>
    <row r="57" spans="2:7" s="455" customFormat="1" ht="12.75">
      <c r="B57" s="441"/>
      <c r="G57" s="456"/>
    </row>
    <row r="58" spans="2:7" s="455" customFormat="1" ht="12.75">
      <c r="B58" s="441"/>
      <c r="G58" s="456"/>
    </row>
    <row r="59" spans="2:7" s="455" customFormat="1" ht="12.75">
      <c r="B59" s="441"/>
      <c r="G59" s="456"/>
    </row>
    <row r="60" spans="2:7" s="455" customFormat="1" ht="12.75">
      <c r="B60" s="441"/>
      <c r="G60" s="456"/>
    </row>
    <row r="61" spans="2:7" s="455" customFormat="1" ht="12.75">
      <c r="B61" s="441"/>
      <c r="G61" s="456"/>
    </row>
    <row r="62" spans="2:7" s="455" customFormat="1" ht="12.75">
      <c r="B62" s="441"/>
      <c r="G62" s="456"/>
    </row>
    <row r="63" spans="2:7" s="455" customFormat="1" ht="12.75">
      <c r="B63" s="441"/>
      <c r="G63" s="456"/>
    </row>
    <row r="64" spans="2:7" s="455" customFormat="1" ht="12.75">
      <c r="B64" s="441"/>
      <c r="G64" s="456"/>
    </row>
    <row r="65" spans="2:7" s="455" customFormat="1" ht="12.75">
      <c r="B65" s="441"/>
      <c r="G65" s="456"/>
    </row>
    <row r="66" spans="2:7" s="455" customFormat="1" ht="12.75">
      <c r="B66" s="441"/>
      <c r="G66" s="456"/>
    </row>
    <row r="67" spans="2:7" s="455" customFormat="1" ht="12.75">
      <c r="B67" s="441"/>
      <c r="G67" s="456"/>
    </row>
    <row r="68" spans="2:7" s="455" customFormat="1" ht="12.75">
      <c r="B68" s="441"/>
      <c r="G68" s="456"/>
    </row>
    <row r="69" spans="2:7" s="455" customFormat="1" ht="12.75">
      <c r="B69" s="441"/>
      <c r="G69" s="456"/>
    </row>
    <row r="70" spans="2:7" s="455" customFormat="1" ht="12.75">
      <c r="B70" s="441"/>
      <c r="G70" s="456"/>
    </row>
    <row r="71" spans="2:7" s="455" customFormat="1" ht="12.75">
      <c r="B71" s="441"/>
      <c r="G71" s="456"/>
    </row>
    <row r="72" spans="2:7" s="455" customFormat="1" ht="12.75">
      <c r="B72" s="441"/>
      <c r="G72" s="456"/>
    </row>
    <row r="73" spans="2:7" s="455" customFormat="1" ht="12.75">
      <c r="B73" s="441"/>
      <c r="G73" s="456"/>
    </row>
    <row r="74" spans="2:7" s="455" customFormat="1" ht="12.75">
      <c r="B74" s="441"/>
      <c r="G74" s="456"/>
    </row>
    <row r="75" spans="2:7" s="455" customFormat="1" ht="12.75">
      <c r="B75" s="441"/>
      <c r="G75" s="456"/>
    </row>
    <row r="76" spans="2:7" s="455" customFormat="1" ht="12.75">
      <c r="B76" s="441"/>
      <c r="G76" s="456"/>
    </row>
    <row r="77" spans="2:7" s="455" customFormat="1" ht="12.75">
      <c r="B77" s="441"/>
      <c r="G77" s="456"/>
    </row>
    <row r="78" spans="2:7" s="455" customFormat="1" ht="12.75">
      <c r="B78" s="441"/>
      <c r="G78" s="456"/>
    </row>
    <row r="79" spans="2:7" s="455" customFormat="1" ht="12.75">
      <c r="B79" s="441"/>
      <c r="G79" s="456"/>
    </row>
    <row r="80" spans="2:7" s="455" customFormat="1" ht="12.75">
      <c r="B80" s="441"/>
      <c r="G80" s="456"/>
    </row>
    <row r="81" spans="2:7" s="455" customFormat="1" ht="12.75">
      <c r="B81" s="441"/>
      <c r="G81" s="456"/>
    </row>
    <row r="82" spans="2:7" s="455" customFormat="1" ht="12.75">
      <c r="B82" s="441"/>
      <c r="G82" s="456"/>
    </row>
    <row r="83" spans="2:7" s="455" customFormat="1" ht="12.75">
      <c r="B83" s="441"/>
      <c r="G83" s="456"/>
    </row>
    <row r="84" spans="2:7" s="455" customFormat="1" ht="12.75">
      <c r="B84" s="441"/>
      <c r="G84" s="456"/>
    </row>
    <row r="85" spans="2:7" s="455" customFormat="1" ht="12.75">
      <c r="B85" s="441"/>
      <c r="G85" s="456"/>
    </row>
    <row r="86" spans="2:7" s="455" customFormat="1" ht="12.75">
      <c r="B86" s="441"/>
      <c r="G86" s="456"/>
    </row>
    <row r="87" spans="2:7" s="455" customFormat="1" ht="12.75">
      <c r="B87" s="441"/>
      <c r="G87" s="456"/>
    </row>
    <row r="88" spans="2:7" s="455" customFormat="1" ht="12.75">
      <c r="B88" s="441"/>
      <c r="G88" s="456"/>
    </row>
    <row r="89" spans="2:7" s="455" customFormat="1" ht="12.75">
      <c r="B89" s="441"/>
      <c r="G89" s="456"/>
    </row>
    <row r="90" spans="2:7" s="455" customFormat="1" ht="12.75">
      <c r="B90" s="441"/>
      <c r="G90" s="456"/>
    </row>
    <row r="91" spans="2:7" s="455" customFormat="1" ht="12.75">
      <c r="B91" s="441"/>
      <c r="G91" s="456"/>
    </row>
    <row r="92" spans="2:7" s="455" customFormat="1" ht="12.75">
      <c r="B92" s="441"/>
      <c r="G92" s="456"/>
    </row>
    <row r="93" spans="2:7" s="455" customFormat="1" ht="12.75">
      <c r="B93" s="441"/>
      <c r="G93" s="456"/>
    </row>
    <row r="94" spans="2:7" s="455" customFormat="1" ht="12.75">
      <c r="B94" s="441"/>
      <c r="G94" s="456"/>
    </row>
    <row r="95" spans="2:7" s="455" customFormat="1" ht="12.75">
      <c r="B95" s="441"/>
      <c r="G95" s="456"/>
    </row>
    <row r="96" spans="2:7" s="455" customFormat="1" ht="12.75">
      <c r="B96" s="441"/>
      <c r="G96" s="456"/>
    </row>
    <row r="97" spans="2:7" s="455" customFormat="1" ht="12.75">
      <c r="B97" s="441"/>
      <c r="G97" s="456"/>
    </row>
    <row r="98" spans="2:7" s="455" customFormat="1" ht="12.75">
      <c r="B98" s="441"/>
      <c r="G98" s="456"/>
    </row>
    <row r="99" spans="2:7" s="455" customFormat="1" ht="12.75">
      <c r="B99" s="441"/>
      <c r="G99" s="456"/>
    </row>
    <row r="100" spans="2:7" s="455" customFormat="1" ht="12.75">
      <c r="B100" s="441"/>
      <c r="G100" s="456"/>
    </row>
    <row r="101" spans="2:7" s="455" customFormat="1" ht="12.75">
      <c r="B101" s="441"/>
      <c r="G101" s="456"/>
    </row>
    <row r="102" spans="2:7" s="455" customFormat="1" ht="12.75">
      <c r="B102" s="441"/>
      <c r="G102" s="456"/>
    </row>
    <row r="103" spans="2:7" s="455" customFormat="1" ht="12.75">
      <c r="B103" s="441"/>
      <c r="G103" s="456"/>
    </row>
    <row r="104" spans="2:7" s="455" customFormat="1" ht="12.75">
      <c r="B104" s="441"/>
      <c r="G104" s="456"/>
    </row>
    <row r="105" spans="2:7" s="455" customFormat="1" ht="12.75">
      <c r="B105" s="441"/>
      <c r="G105" s="456"/>
    </row>
    <row r="106" spans="2:7" s="455" customFormat="1" ht="12.75">
      <c r="B106" s="441"/>
      <c r="G106" s="456"/>
    </row>
    <row r="107" spans="2:7" s="455" customFormat="1" ht="12.75">
      <c r="B107" s="441"/>
      <c r="G107" s="456"/>
    </row>
    <row r="108" spans="2:7" s="455" customFormat="1" ht="12.75">
      <c r="B108" s="441"/>
      <c r="G108" s="456"/>
    </row>
    <row r="109" spans="2:7" s="455" customFormat="1" ht="12.75">
      <c r="B109" s="441"/>
      <c r="G109" s="456"/>
    </row>
    <row r="110" spans="2:7" s="455" customFormat="1" ht="12.75">
      <c r="B110" s="441"/>
      <c r="G110" s="456"/>
    </row>
    <row r="111" spans="2:7" s="455" customFormat="1" ht="12.75">
      <c r="B111" s="441"/>
      <c r="G111" s="456"/>
    </row>
    <row r="112" spans="2:7" s="455" customFormat="1" ht="12.75">
      <c r="B112" s="441"/>
      <c r="G112" s="456"/>
    </row>
    <row r="113" spans="2:7" s="455" customFormat="1" ht="12.75">
      <c r="B113" s="441"/>
      <c r="G113" s="456"/>
    </row>
    <row r="114" spans="2:7" s="455" customFormat="1" ht="12.75">
      <c r="B114" s="441"/>
      <c r="G114" s="456"/>
    </row>
    <row r="115" spans="2:7" s="455" customFormat="1" ht="12.75">
      <c r="B115" s="441"/>
      <c r="G115" s="456"/>
    </row>
    <row r="116" spans="2:7" s="455" customFormat="1" ht="12.75">
      <c r="B116" s="441"/>
      <c r="G116" s="456"/>
    </row>
    <row r="117" spans="2:7" s="455" customFormat="1" ht="12.75">
      <c r="B117" s="441"/>
      <c r="G117" s="456"/>
    </row>
    <row r="118" spans="2:7" s="455" customFormat="1" ht="12.75">
      <c r="B118" s="441"/>
      <c r="G118" s="456"/>
    </row>
    <row r="119" spans="2:7" s="455" customFormat="1" ht="12.75">
      <c r="B119" s="441"/>
      <c r="G119" s="456"/>
    </row>
    <row r="120" spans="2:7" s="455" customFormat="1" ht="12.75">
      <c r="B120" s="441"/>
      <c r="G120" s="456"/>
    </row>
    <row r="121" spans="2:7" s="455" customFormat="1" ht="12.75">
      <c r="B121" s="441"/>
      <c r="G121" s="456"/>
    </row>
    <row r="122" spans="2:7" s="455" customFormat="1" ht="12.75">
      <c r="B122" s="441"/>
      <c r="G122" s="456"/>
    </row>
    <row r="123" spans="2:7" s="455" customFormat="1" ht="12.75">
      <c r="B123" s="441"/>
      <c r="G123" s="456"/>
    </row>
    <row r="124" spans="2:7" s="455" customFormat="1" ht="12.75">
      <c r="B124" s="441"/>
      <c r="G124" s="456"/>
    </row>
    <row r="125" spans="2:7" s="455" customFormat="1" ht="12.75">
      <c r="B125" s="441"/>
      <c r="G125" s="456"/>
    </row>
    <row r="126" spans="2:7" s="455" customFormat="1" ht="12.75">
      <c r="B126" s="441"/>
      <c r="G126" s="456"/>
    </row>
    <row r="127" spans="2:7" s="455" customFormat="1" ht="12.75">
      <c r="B127" s="441"/>
      <c r="G127" s="456"/>
    </row>
    <row r="128" spans="2:7" s="455" customFormat="1" ht="12.75">
      <c r="B128" s="441"/>
      <c r="G128" s="456"/>
    </row>
    <row r="129" spans="2:7" s="455" customFormat="1" ht="12.75">
      <c r="B129" s="441"/>
      <c r="G129" s="456"/>
    </row>
    <row r="130" spans="2:7" s="455" customFormat="1" ht="12.75">
      <c r="B130" s="441"/>
      <c r="G130" s="456"/>
    </row>
    <row r="131" spans="2:7" s="455" customFormat="1" ht="12.75">
      <c r="B131" s="441"/>
      <c r="G131" s="456"/>
    </row>
    <row r="132" spans="2:7" s="455" customFormat="1" ht="12.75">
      <c r="B132" s="441"/>
      <c r="G132" s="456"/>
    </row>
    <row r="133" spans="2:7" s="455" customFormat="1" ht="12.75">
      <c r="B133" s="441"/>
      <c r="G133" s="456"/>
    </row>
    <row r="134" spans="2:7" s="455" customFormat="1" ht="12.75">
      <c r="B134" s="441"/>
      <c r="G134" s="456"/>
    </row>
    <row r="135" spans="2:7" s="455" customFormat="1" ht="12.75">
      <c r="B135" s="441"/>
      <c r="G135" s="456"/>
    </row>
    <row r="136" spans="2:7" s="455" customFormat="1" ht="12.75">
      <c r="B136" s="441"/>
      <c r="G136" s="456"/>
    </row>
    <row r="137" spans="2:7" s="455" customFormat="1" ht="12.75">
      <c r="B137" s="441"/>
      <c r="G137" s="456"/>
    </row>
    <row r="138" spans="2:7" s="455" customFormat="1" ht="12.75">
      <c r="B138" s="441"/>
      <c r="G138" s="456"/>
    </row>
    <row r="139" spans="2:7" s="455" customFormat="1" ht="12.75">
      <c r="B139" s="441"/>
      <c r="G139" s="456"/>
    </row>
    <row r="140" spans="2:7" s="455" customFormat="1" ht="12.75">
      <c r="B140" s="441"/>
      <c r="G140" s="456"/>
    </row>
    <row r="141" spans="2:7" s="455" customFormat="1" ht="12.75">
      <c r="B141" s="441"/>
      <c r="G141" s="456"/>
    </row>
    <row r="142" spans="2:7" s="455" customFormat="1" ht="12.75">
      <c r="B142" s="441"/>
      <c r="G142" s="456"/>
    </row>
    <row r="143" spans="2:7" s="455" customFormat="1" ht="12.75">
      <c r="B143" s="441"/>
      <c r="G143" s="456"/>
    </row>
    <row r="144" spans="2:7" s="455" customFormat="1" ht="12.75">
      <c r="B144" s="441"/>
      <c r="G144" s="456"/>
    </row>
    <row r="145" spans="2:7" s="455" customFormat="1" ht="12.75">
      <c r="B145" s="441"/>
      <c r="G145" s="456"/>
    </row>
    <row r="146" spans="2:7" s="455" customFormat="1" ht="12.75">
      <c r="B146" s="441"/>
      <c r="G146" s="456"/>
    </row>
    <row r="147" spans="2:7" s="455" customFormat="1" ht="12.75">
      <c r="B147" s="441"/>
      <c r="G147" s="456"/>
    </row>
    <row r="148" spans="2:7" s="455" customFormat="1" ht="12.75">
      <c r="B148" s="441"/>
      <c r="G148" s="456"/>
    </row>
    <row r="149" spans="2:7" s="455" customFormat="1" ht="12.75">
      <c r="B149" s="441"/>
      <c r="G149" s="456"/>
    </row>
    <row r="150" spans="2:7" s="455" customFormat="1" ht="12.75">
      <c r="B150" s="441"/>
      <c r="G150" s="456"/>
    </row>
    <row r="151" spans="2:7" s="455" customFormat="1" ht="12.75">
      <c r="B151" s="441"/>
      <c r="G151" s="456"/>
    </row>
    <row r="152" spans="2:7" s="455" customFormat="1" ht="12.75">
      <c r="B152" s="441"/>
      <c r="G152" s="456"/>
    </row>
    <row r="153" spans="2:7" s="455" customFormat="1" ht="12.75">
      <c r="B153" s="441"/>
      <c r="G153" s="456"/>
    </row>
    <row r="154" spans="2:7" s="455" customFormat="1" ht="12.75">
      <c r="B154" s="441"/>
      <c r="G154" s="456"/>
    </row>
    <row r="155" spans="2:7" s="455" customFormat="1" ht="12.75">
      <c r="B155" s="441"/>
      <c r="G155" s="456"/>
    </row>
    <row r="156" spans="2:7" s="455" customFormat="1" ht="12.75">
      <c r="B156" s="441"/>
      <c r="G156" s="456"/>
    </row>
    <row r="157" spans="2:7" s="455" customFormat="1" ht="12.75">
      <c r="B157" s="441"/>
      <c r="G157" s="456"/>
    </row>
    <row r="158" spans="2:7" s="455" customFormat="1" ht="12.75">
      <c r="B158" s="441"/>
      <c r="G158" s="456"/>
    </row>
    <row r="159" spans="2:7" s="455" customFormat="1" ht="12.75">
      <c r="B159" s="441"/>
      <c r="G159" s="456"/>
    </row>
    <row r="160" spans="2:7" s="455" customFormat="1" ht="12.75">
      <c r="B160" s="441"/>
      <c r="G160" s="456"/>
    </row>
    <row r="161" spans="2:7" s="455" customFormat="1" ht="12.75">
      <c r="B161" s="441"/>
      <c r="G161" s="456"/>
    </row>
    <row r="162" spans="2:7" s="455" customFormat="1" ht="12.75">
      <c r="B162" s="441"/>
      <c r="G162" s="456"/>
    </row>
    <row r="163" spans="2:7" s="455" customFormat="1" ht="12.75">
      <c r="B163" s="441"/>
      <c r="G163" s="456"/>
    </row>
    <row r="164" spans="2:7" s="455" customFormat="1" ht="12.75">
      <c r="B164" s="441"/>
      <c r="G164" s="456"/>
    </row>
    <row r="165" spans="2:7" s="455" customFormat="1" ht="12.75">
      <c r="B165" s="441"/>
      <c r="G165" s="456"/>
    </row>
    <row r="166" spans="2:7" s="455" customFormat="1" ht="12.75">
      <c r="B166" s="441"/>
      <c r="G166" s="456"/>
    </row>
    <row r="167" spans="2:7" s="455" customFormat="1" ht="12.75">
      <c r="B167" s="441"/>
      <c r="G167" s="456"/>
    </row>
    <row r="168" spans="2:7" s="455" customFormat="1" ht="12.75">
      <c r="B168" s="441"/>
      <c r="G168" s="456"/>
    </row>
    <row r="169" spans="2:7" s="455" customFormat="1" ht="12.75">
      <c r="B169" s="441"/>
      <c r="G169" s="456"/>
    </row>
    <row r="170" spans="2:7" s="455" customFormat="1" ht="12.75">
      <c r="B170" s="441"/>
      <c r="G170" s="456"/>
    </row>
    <row r="171" spans="2:7" s="455" customFormat="1" ht="12.75">
      <c r="B171" s="441"/>
      <c r="G171" s="456"/>
    </row>
    <row r="172" spans="2:7" s="455" customFormat="1" ht="12.75">
      <c r="B172" s="441"/>
      <c r="G172" s="456"/>
    </row>
    <row r="173" spans="2:7" s="455" customFormat="1" ht="12.75">
      <c r="B173" s="441"/>
      <c r="G173" s="456"/>
    </row>
    <row r="174" spans="2:7" s="455" customFormat="1" ht="12.75">
      <c r="B174" s="441"/>
      <c r="G174" s="456"/>
    </row>
    <row r="175" spans="2:7" s="455" customFormat="1" ht="12.75">
      <c r="B175" s="441"/>
      <c r="G175" s="456"/>
    </row>
    <row r="176" spans="2:7" s="455" customFormat="1" ht="12.75">
      <c r="B176" s="441"/>
      <c r="G176" s="456"/>
    </row>
    <row r="177" spans="2:7" s="455" customFormat="1" ht="12.75">
      <c r="B177" s="441"/>
      <c r="G177" s="456"/>
    </row>
    <row r="178" spans="2:7" s="455" customFormat="1" ht="12.75">
      <c r="B178" s="441"/>
      <c r="G178" s="456"/>
    </row>
    <row r="179" spans="2:7" s="455" customFormat="1" ht="12.75">
      <c r="B179" s="441"/>
      <c r="G179" s="456"/>
    </row>
    <row r="180" spans="2:7" s="455" customFormat="1" ht="12.75">
      <c r="B180" s="441"/>
      <c r="G180" s="456"/>
    </row>
    <row r="181" spans="2:7" s="455" customFormat="1" ht="12.75">
      <c r="B181" s="441"/>
      <c r="G181" s="456"/>
    </row>
    <row r="182" spans="2:7" s="455" customFormat="1" ht="12.75">
      <c r="B182" s="441"/>
      <c r="G182" s="456"/>
    </row>
    <row r="183" spans="2:7" s="455" customFormat="1" ht="12.75">
      <c r="B183" s="441"/>
      <c r="G183" s="456"/>
    </row>
    <row r="184" spans="2:7" s="455" customFormat="1" ht="12.75">
      <c r="B184" s="441"/>
      <c r="G184" s="456"/>
    </row>
    <row r="185" spans="2:7" s="455" customFormat="1" ht="12.75">
      <c r="B185" s="441"/>
      <c r="G185" s="456"/>
    </row>
    <row r="186" spans="2:7" s="455" customFormat="1" ht="12.75">
      <c r="B186" s="441"/>
      <c r="G186" s="456"/>
    </row>
    <row r="187" spans="2:7" s="455" customFormat="1" ht="12.75">
      <c r="B187" s="441"/>
      <c r="G187" s="456"/>
    </row>
    <row r="188" spans="2:7" s="455" customFormat="1" ht="12.75">
      <c r="B188" s="441"/>
      <c r="G188" s="456"/>
    </row>
    <row r="189" spans="2:7" s="455" customFormat="1" ht="12.75">
      <c r="B189" s="441"/>
      <c r="G189" s="456"/>
    </row>
    <row r="190" spans="2:7" s="455" customFormat="1" ht="12.75">
      <c r="B190" s="441"/>
      <c r="G190" s="456"/>
    </row>
    <row r="191" spans="2:7" s="455" customFormat="1" ht="12.75">
      <c r="B191" s="441"/>
      <c r="G191" s="456"/>
    </row>
    <row r="192" spans="2:7" s="455" customFormat="1" ht="12.75">
      <c r="B192" s="441"/>
      <c r="G192" s="456"/>
    </row>
    <row r="193" spans="2:7" s="455" customFormat="1" ht="12.75">
      <c r="B193" s="441"/>
      <c r="G193" s="456"/>
    </row>
    <row r="194" spans="2:7" s="455" customFormat="1" ht="12.75">
      <c r="B194" s="441"/>
      <c r="G194" s="456"/>
    </row>
    <row r="195" spans="2:7" s="455" customFormat="1" ht="12.75">
      <c r="B195" s="441"/>
      <c r="G195" s="456"/>
    </row>
    <row r="196" spans="2:7" s="455" customFormat="1" ht="12.75">
      <c r="B196" s="441"/>
      <c r="G196" s="456"/>
    </row>
    <row r="197" spans="2:7" s="455" customFormat="1" ht="12.75">
      <c r="B197" s="441"/>
      <c r="G197" s="456"/>
    </row>
    <row r="198" spans="2:7" s="455" customFormat="1" ht="12.75">
      <c r="B198" s="441"/>
      <c r="G198" s="456"/>
    </row>
    <row r="199" spans="2:7" s="455" customFormat="1" ht="12.75">
      <c r="B199" s="441"/>
      <c r="G199" s="456"/>
    </row>
    <row r="200" spans="2:7" s="455" customFormat="1" ht="12.75">
      <c r="B200" s="441"/>
      <c r="G200" s="456"/>
    </row>
    <row r="201" spans="2:7" s="455" customFormat="1" ht="12.75">
      <c r="B201" s="441"/>
      <c r="G201" s="456"/>
    </row>
    <row r="202" spans="2:7" s="455" customFormat="1" ht="12.75">
      <c r="B202" s="441"/>
      <c r="G202" s="456"/>
    </row>
    <row r="203" spans="2:7" s="455" customFormat="1" ht="12.75">
      <c r="B203" s="441"/>
      <c r="G203" s="456"/>
    </row>
    <row r="204" spans="2:7" s="455" customFormat="1" ht="12.75">
      <c r="B204" s="441"/>
      <c r="G204" s="456"/>
    </row>
    <row r="205" spans="2:7" s="455" customFormat="1" ht="12.75">
      <c r="B205" s="441"/>
      <c r="G205" s="456"/>
    </row>
    <row r="206" spans="2:7" s="455" customFormat="1" ht="12.75">
      <c r="B206" s="441"/>
      <c r="G206" s="456"/>
    </row>
    <row r="207" spans="2:7" s="455" customFormat="1" ht="12.75">
      <c r="B207" s="441"/>
      <c r="G207" s="456"/>
    </row>
    <row r="208" spans="2:7" s="455" customFormat="1" ht="12.75">
      <c r="B208" s="441"/>
      <c r="G208" s="456"/>
    </row>
    <row r="209" spans="2:7" s="455" customFormat="1" ht="12.75">
      <c r="B209" s="441"/>
      <c r="G209" s="456"/>
    </row>
    <row r="210" spans="2:7" s="455" customFormat="1" ht="12.75">
      <c r="B210" s="441"/>
      <c r="G210" s="456"/>
    </row>
    <row r="211" spans="2:7" s="455" customFormat="1" ht="12.75">
      <c r="B211" s="441"/>
      <c r="G211" s="456"/>
    </row>
    <row r="212" spans="2:7" s="455" customFormat="1" ht="12.75">
      <c r="B212" s="441"/>
      <c r="G212" s="456"/>
    </row>
    <row r="213" spans="2:7" s="455" customFormat="1" ht="12.75">
      <c r="B213" s="441"/>
      <c r="G213" s="456"/>
    </row>
    <row r="214" spans="2:7" s="455" customFormat="1" ht="12.75">
      <c r="B214" s="441"/>
      <c r="G214" s="456"/>
    </row>
    <row r="215" spans="2:7" s="455" customFormat="1" ht="12.75">
      <c r="B215" s="441"/>
      <c r="G215" s="456"/>
    </row>
    <row r="216" spans="2:7" s="455" customFormat="1" ht="12.75">
      <c r="B216" s="441"/>
      <c r="G216" s="456"/>
    </row>
    <row r="217" spans="2:7" s="455" customFormat="1" ht="12.75">
      <c r="B217" s="441"/>
      <c r="G217" s="456"/>
    </row>
    <row r="218" spans="2:7" s="455" customFormat="1" ht="12.75">
      <c r="B218" s="441"/>
      <c r="G218" s="456"/>
    </row>
    <row r="219" spans="2:7" s="455" customFormat="1" ht="12.75">
      <c r="B219" s="441"/>
      <c r="G219" s="456"/>
    </row>
    <row r="220" spans="2:7" s="455" customFormat="1" ht="12.75">
      <c r="B220" s="441"/>
      <c r="G220" s="456"/>
    </row>
    <row r="221" spans="2:7" s="455" customFormat="1" ht="12.75">
      <c r="B221" s="441"/>
      <c r="G221" s="456"/>
    </row>
    <row r="222" spans="2:7" s="455" customFormat="1" ht="12.75">
      <c r="B222" s="441"/>
      <c r="G222" s="456"/>
    </row>
    <row r="223" spans="2:7" s="455" customFormat="1" ht="12.75">
      <c r="B223" s="441"/>
      <c r="G223" s="456"/>
    </row>
    <row r="224" spans="2:7" s="455" customFormat="1" ht="12.75">
      <c r="B224" s="441"/>
      <c r="G224" s="456"/>
    </row>
    <row r="225" spans="2:7" s="455" customFormat="1" ht="12.75">
      <c r="B225" s="441"/>
      <c r="G225" s="456"/>
    </row>
    <row r="226" spans="2:7" s="455" customFormat="1" ht="12.75">
      <c r="B226" s="441"/>
      <c r="G226" s="456"/>
    </row>
    <row r="227" spans="2:7" s="455" customFormat="1" ht="12.75">
      <c r="B227" s="441"/>
      <c r="G227" s="456"/>
    </row>
    <row r="228" spans="2:7" s="455" customFormat="1" ht="12.75">
      <c r="B228" s="441"/>
      <c r="G228" s="456"/>
    </row>
    <row r="229" spans="2:7" s="455" customFormat="1" ht="12.75">
      <c r="B229" s="441"/>
      <c r="G229" s="456"/>
    </row>
    <row r="230" spans="2:7" s="455" customFormat="1" ht="12.75">
      <c r="B230" s="441"/>
      <c r="G230" s="456"/>
    </row>
    <row r="231" spans="2:7" s="455" customFormat="1" ht="12.75">
      <c r="B231" s="441"/>
      <c r="G231" s="456"/>
    </row>
    <row r="232" spans="2:7" s="455" customFormat="1" ht="12.75">
      <c r="B232" s="441"/>
      <c r="G232" s="456"/>
    </row>
    <row r="233" spans="2:7" s="455" customFormat="1" ht="12.75">
      <c r="B233" s="441"/>
      <c r="G233" s="456"/>
    </row>
    <row r="234" spans="2:7" s="455" customFormat="1" ht="12.75">
      <c r="B234" s="441"/>
      <c r="G234" s="456"/>
    </row>
    <row r="235" spans="2:7" s="455" customFormat="1" ht="12.75">
      <c r="B235" s="441"/>
      <c r="G235" s="456"/>
    </row>
    <row r="236" spans="2:7" s="455" customFormat="1" ht="12.75">
      <c r="B236" s="441"/>
      <c r="G236" s="456"/>
    </row>
    <row r="237" spans="2:7" s="455" customFormat="1" ht="12.75">
      <c r="B237" s="441"/>
      <c r="G237" s="456"/>
    </row>
    <row r="238" spans="2:7" s="455" customFormat="1" ht="12.75">
      <c r="B238" s="441"/>
      <c r="G238" s="456"/>
    </row>
    <row r="239" spans="2:7" s="455" customFormat="1" ht="12.75">
      <c r="B239" s="441"/>
      <c r="G239" s="456"/>
    </row>
    <row r="240" spans="2:7" s="455" customFormat="1" ht="12.75">
      <c r="B240" s="441"/>
      <c r="G240" s="456"/>
    </row>
    <row r="241" spans="2:7" s="455" customFormat="1" ht="12.75">
      <c r="B241" s="441"/>
      <c r="G241" s="456"/>
    </row>
    <row r="242" spans="2:7" s="455" customFormat="1" ht="12.75">
      <c r="B242" s="441"/>
      <c r="G242" s="456"/>
    </row>
    <row r="243" spans="2:7" s="455" customFormat="1" ht="12.75">
      <c r="B243" s="441"/>
      <c r="G243" s="456"/>
    </row>
    <row r="244" spans="2:7" s="455" customFormat="1" ht="12.75">
      <c r="B244" s="441"/>
      <c r="G244" s="456"/>
    </row>
    <row r="245" spans="2:7" s="455" customFormat="1" ht="12.75">
      <c r="B245" s="441"/>
      <c r="G245" s="456"/>
    </row>
    <row r="246" spans="2:7" s="455" customFormat="1" ht="12.75">
      <c r="B246" s="441"/>
      <c r="G246" s="456"/>
    </row>
    <row r="247" spans="2:7" s="455" customFormat="1" ht="12.75">
      <c r="B247" s="441"/>
      <c r="G247" s="456"/>
    </row>
    <row r="248" spans="2:7" s="455" customFormat="1" ht="12.75">
      <c r="B248" s="441"/>
      <c r="G248" s="456"/>
    </row>
    <row r="249" spans="2:7" s="455" customFormat="1" ht="12.75">
      <c r="B249" s="441"/>
      <c r="G249" s="456"/>
    </row>
    <row r="250" spans="2:7" s="455" customFormat="1" ht="12.75">
      <c r="B250" s="441"/>
      <c r="G250" s="456"/>
    </row>
    <row r="251" spans="2:7" s="455" customFormat="1" ht="12.75">
      <c r="B251" s="441"/>
      <c r="G251" s="456"/>
    </row>
    <row r="252" spans="2:7" s="455" customFormat="1" ht="12.75">
      <c r="B252" s="441"/>
      <c r="G252" s="456"/>
    </row>
    <row r="253" spans="2:7" s="455" customFormat="1" ht="12.75">
      <c r="B253" s="441"/>
      <c r="G253" s="456"/>
    </row>
    <row r="254" spans="2:7" s="455" customFormat="1" ht="12.75">
      <c r="B254" s="441"/>
      <c r="G254" s="456"/>
    </row>
    <row r="255" spans="2:7" s="455" customFormat="1" ht="12.75">
      <c r="B255" s="441"/>
      <c r="G255" s="456"/>
    </row>
    <row r="256" spans="2:7" s="455" customFormat="1" ht="12.75">
      <c r="B256" s="441"/>
      <c r="G256" s="456"/>
    </row>
    <row r="257" spans="2:7" s="455" customFormat="1" ht="12.75">
      <c r="B257" s="441"/>
      <c r="G257" s="456"/>
    </row>
    <row r="258" spans="2:7" s="455" customFormat="1" ht="12.75">
      <c r="B258" s="441"/>
      <c r="G258" s="456"/>
    </row>
    <row r="259" spans="2:7" s="455" customFormat="1" ht="12.75">
      <c r="B259" s="441"/>
      <c r="G259" s="456"/>
    </row>
    <row r="260" spans="2:7" s="455" customFormat="1" ht="12.75">
      <c r="B260" s="441"/>
      <c r="G260" s="456"/>
    </row>
    <row r="261" spans="2:7" s="455" customFormat="1" ht="12.75">
      <c r="B261" s="441"/>
      <c r="G261" s="456"/>
    </row>
    <row r="262" spans="2:7" s="455" customFormat="1" ht="12.75">
      <c r="B262" s="441"/>
      <c r="G262" s="456"/>
    </row>
    <row r="263" spans="2:7" s="455" customFormat="1" ht="12.75">
      <c r="B263" s="441"/>
      <c r="G263" s="456"/>
    </row>
    <row r="264" spans="2:7" s="455" customFormat="1" ht="12.75">
      <c r="B264" s="441"/>
      <c r="G264" s="456"/>
    </row>
    <row r="265" spans="2:7" s="455" customFormat="1" ht="12.75">
      <c r="B265" s="441"/>
      <c r="G265" s="456"/>
    </row>
    <row r="266" spans="2:7" s="455" customFormat="1" ht="12.75">
      <c r="B266" s="441"/>
      <c r="G266" s="456"/>
    </row>
    <row r="267" spans="2:7" s="455" customFormat="1" ht="12.75">
      <c r="B267" s="441"/>
      <c r="G267" s="456"/>
    </row>
    <row r="268" spans="2:7" s="455" customFormat="1" ht="12.75">
      <c r="B268" s="441"/>
      <c r="G268" s="456"/>
    </row>
    <row r="269" spans="2:7" s="455" customFormat="1" ht="12.75">
      <c r="B269" s="441"/>
      <c r="G269" s="456"/>
    </row>
    <row r="270" spans="2:7" s="455" customFormat="1" ht="12.75">
      <c r="B270" s="441"/>
      <c r="G270" s="456"/>
    </row>
    <row r="271" spans="2:7" s="455" customFormat="1" ht="12.75">
      <c r="B271" s="441"/>
      <c r="G271" s="456"/>
    </row>
    <row r="272" spans="2:7" s="455" customFormat="1" ht="12.75">
      <c r="B272" s="441"/>
      <c r="G272" s="456"/>
    </row>
    <row r="273" spans="2:7" s="455" customFormat="1" ht="12.75">
      <c r="B273" s="441"/>
      <c r="G273" s="456"/>
    </row>
    <row r="274" spans="2:7" s="455" customFormat="1" ht="12.75">
      <c r="B274" s="441"/>
      <c r="G274" s="456"/>
    </row>
    <row r="275" spans="2:7" s="455" customFormat="1" ht="12.75">
      <c r="B275" s="441"/>
      <c r="G275" s="456"/>
    </row>
    <row r="276" spans="2:7" s="455" customFormat="1" ht="12.75">
      <c r="B276" s="441"/>
      <c r="G276" s="456"/>
    </row>
    <row r="277" spans="2:7" s="455" customFormat="1" ht="12.75">
      <c r="B277" s="441"/>
      <c r="G277" s="456"/>
    </row>
    <row r="278" spans="2:7" s="455" customFormat="1" ht="12.75">
      <c r="B278" s="441"/>
      <c r="G278" s="456"/>
    </row>
    <row r="279" spans="2:7" s="455" customFormat="1" ht="12.75">
      <c r="B279" s="441"/>
      <c r="G279" s="456"/>
    </row>
    <row r="280" spans="2:7" s="455" customFormat="1" ht="12.75">
      <c r="B280" s="441"/>
      <c r="G280" s="456"/>
    </row>
    <row r="281" spans="2:7" s="455" customFormat="1" ht="12.75">
      <c r="B281" s="441"/>
      <c r="G281" s="456"/>
    </row>
    <row r="282" spans="2:7" s="455" customFormat="1" ht="12.75">
      <c r="B282" s="441"/>
      <c r="G282" s="456"/>
    </row>
    <row r="283" spans="2:7" s="455" customFormat="1" ht="12.75">
      <c r="B283" s="441"/>
      <c r="G283" s="456"/>
    </row>
    <row r="284" spans="2:7" s="455" customFormat="1" ht="12.75">
      <c r="B284" s="441"/>
      <c r="G284" s="456"/>
    </row>
    <row r="285" spans="2:7" s="455" customFormat="1" ht="12.75">
      <c r="B285" s="441"/>
      <c r="G285" s="456"/>
    </row>
    <row r="286" spans="2:7" s="455" customFormat="1" ht="12.75">
      <c r="B286" s="441"/>
      <c r="G286" s="456"/>
    </row>
    <row r="287" spans="2:7" s="455" customFormat="1" ht="12.75">
      <c r="B287" s="441"/>
      <c r="G287" s="456"/>
    </row>
    <row r="292" spans="1:7" s="457" customFormat="1" ht="12.75">
      <c r="A292" s="453"/>
      <c r="B292" s="412"/>
      <c r="G292" s="458"/>
    </row>
    <row r="293" spans="1:7" s="457" customFormat="1" ht="12.75">
      <c r="A293" s="453"/>
      <c r="B293" s="412"/>
      <c r="G293" s="458"/>
    </row>
    <row r="294" spans="1:7" s="457" customFormat="1" ht="12.75">
      <c r="A294" s="453"/>
      <c r="B294" s="412"/>
      <c r="G294" s="458"/>
    </row>
    <row r="295" spans="1:7" s="457" customFormat="1" ht="12.75">
      <c r="A295" s="453"/>
      <c r="B295" s="412"/>
      <c r="G295" s="458"/>
    </row>
    <row r="296" spans="1:7" s="457" customFormat="1" ht="12.75">
      <c r="A296" s="453"/>
      <c r="B296" s="412"/>
      <c r="G296" s="458"/>
    </row>
    <row r="297" spans="1:7" s="457" customFormat="1" ht="12.75">
      <c r="A297" s="453"/>
      <c r="B297" s="412"/>
      <c r="G297" s="458"/>
    </row>
    <row r="298" spans="1:7" s="457" customFormat="1" ht="12.75">
      <c r="A298" s="453"/>
      <c r="B298" s="412"/>
      <c r="G298" s="458"/>
    </row>
    <row r="299" spans="1:7" s="457" customFormat="1" ht="12.75">
      <c r="A299" s="453"/>
      <c r="B299" s="412"/>
      <c r="G299" s="458"/>
    </row>
    <row r="300" spans="1:7" s="457" customFormat="1" ht="12.75">
      <c r="A300" s="453"/>
      <c r="B300" s="412"/>
      <c r="G300" s="458"/>
    </row>
    <row r="301" spans="1:7" s="457" customFormat="1" ht="12.75">
      <c r="A301" s="453"/>
      <c r="B301" s="412"/>
      <c r="G301" s="458"/>
    </row>
    <row r="302" spans="1:7" s="457" customFormat="1" ht="12.75">
      <c r="A302" s="453"/>
      <c r="B302" s="412"/>
      <c r="G302" s="458"/>
    </row>
    <row r="303" spans="1:7" s="457" customFormat="1" ht="12.75">
      <c r="A303" s="453"/>
      <c r="B303" s="412"/>
      <c r="G303" s="458"/>
    </row>
    <row r="304" spans="1:7" s="457" customFormat="1" ht="12.75">
      <c r="A304" s="453"/>
      <c r="B304" s="412"/>
      <c r="G304" s="458"/>
    </row>
    <row r="305" spans="1:7" s="457" customFormat="1" ht="12.75">
      <c r="A305" s="453"/>
      <c r="B305" s="412"/>
      <c r="G305" s="458"/>
    </row>
    <row r="306" spans="1:7" s="457" customFormat="1" ht="12.75">
      <c r="A306" s="453"/>
      <c r="B306" s="412"/>
      <c r="G306" s="458"/>
    </row>
    <row r="307" spans="1:7" s="457" customFormat="1" ht="12.75">
      <c r="A307" s="453"/>
      <c r="B307" s="412"/>
      <c r="G307" s="458"/>
    </row>
    <row r="308" spans="1:7" s="457" customFormat="1" ht="12.75">
      <c r="A308" s="453"/>
      <c r="B308" s="412"/>
      <c r="G308" s="458"/>
    </row>
    <row r="309" spans="1:7" s="457" customFormat="1" ht="12.75">
      <c r="A309" s="453"/>
      <c r="B309" s="412"/>
      <c r="G309" s="458"/>
    </row>
    <row r="310" spans="1:7" s="457" customFormat="1" ht="12.75">
      <c r="A310" s="453"/>
      <c r="B310" s="412"/>
      <c r="G310" s="458"/>
    </row>
    <row r="311" spans="1:7" s="457" customFormat="1" ht="12.75">
      <c r="A311" s="453"/>
      <c r="B311" s="412"/>
      <c r="G311" s="458"/>
    </row>
    <row r="312" spans="1:7" s="457" customFormat="1" ht="12.75">
      <c r="A312" s="453"/>
      <c r="B312" s="412"/>
      <c r="G312" s="458"/>
    </row>
    <row r="313" spans="1:7" s="457" customFormat="1" ht="12.75">
      <c r="A313" s="453"/>
      <c r="B313" s="412"/>
      <c r="G313" s="458"/>
    </row>
    <row r="314" spans="1:7" s="457" customFormat="1" ht="12.75">
      <c r="A314" s="453"/>
      <c r="B314" s="412"/>
      <c r="G314" s="458"/>
    </row>
    <row r="315" spans="1:7" s="457" customFormat="1" ht="12.75">
      <c r="A315" s="453"/>
      <c r="B315" s="412"/>
      <c r="G315" s="458"/>
    </row>
    <row r="316" spans="1:7" s="457" customFormat="1" ht="12.75">
      <c r="A316" s="453"/>
      <c r="B316" s="412"/>
      <c r="G316" s="458"/>
    </row>
    <row r="317" spans="1:7" s="457" customFormat="1" ht="12.75">
      <c r="A317" s="453"/>
      <c r="B317" s="412"/>
      <c r="G317" s="458"/>
    </row>
    <row r="318" spans="1:7" s="457" customFormat="1" ht="12.75">
      <c r="A318" s="453"/>
      <c r="B318" s="412"/>
      <c r="G318" s="458"/>
    </row>
    <row r="319" spans="1:7" s="457" customFormat="1" ht="12.75">
      <c r="A319" s="453"/>
      <c r="B319" s="412"/>
      <c r="G319" s="458"/>
    </row>
    <row r="320" spans="1:7" s="457" customFormat="1" ht="12.75">
      <c r="A320" s="453"/>
      <c r="B320" s="412"/>
      <c r="G320" s="458"/>
    </row>
    <row r="321" spans="1:7" s="457" customFormat="1" ht="12.75">
      <c r="A321" s="453"/>
      <c r="B321" s="412"/>
      <c r="G321" s="458"/>
    </row>
    <row r="322" spans="1:7" s="457" customFormat="1" ht="12.75">
      <c r="A322" s="453"/>
      <c r="B322" s="412"/>
      <c r="G322" s="458"/>
    </row>
    <row r="323" spans="1:7" s="457" customFormat="1" ht="12.75">
      <c r="A323" s="453"/>
      <c r="B323" s="412"/>
      <c r="G323" s="458"/>
    </row>
    <row r="324" spans="1:7" s="457" customFormat="1" ht="12.75">
      <c r="A324" s="453"/>
      <c r="B324" s="412"/>
      <c r="G324" s="458"/>
    </row>
    <row r="325" spans="1:7" s="457" customFormat="1" ht="12.75">
      <c r="A325" s="453"/>
      <c r="B325" s="412"/>
      <c r="G325" s="458"/>
    </row>
    <row r="326" spans="1:7" s="457" customFormat="1" ht="12.75">
      <c r="A326" s="453"/>
      <c r="B326" s="412"/>
      <c r="G326" s="458"/>
    </row>
    <row r="327" spans="1:7" s="457" customFormat="1" ht="12.75">
      <c r="A327" s="453"/>
      <c r="B327" s="412"/>
      <c r="G327" s="458"/>
    </row>
    <row r="328" spans="1:7" s="457" customFormat="1" ht="12.75">
      <c r="A328" s="453"/>
      <c r="B328" s="412"/>
      <c r="G328" s="458"/>
    </row>
    <row r="329" spans="1:7" s="457" customFormat="1" ht="12.75">
      <c r="A329" s="453"/>
      <c r="B329" s="412"/>
      <c r="G329" s="458"/>
    </row>
    <row r="330" spans="1:7" s="457" customFormat="1" ht="12.75">
      <c r="A330" s="453"/>
      <c r="B330" s="412"/>
      <c r="G330" s="458"/>
    </row>
    <row r="331" spans="1:7" s="457" customFormat="1" ht="12.75">
      <c r="A331" s="453"/>
      <c r="B331" s="412"/>
      <c r="G331" s="458"/>
    </row>
    <row r="332" spans="1:7" s="457" customFormat="1" ht="12.75">
      <c r="A332" s="453"/>
      <c r="B332" s="412"/>
      <c r="G332" s="458"/>
    </row>
    <row r="333" spans="1:7" s="457" customFormat="1" ht="12.75">
      <c r="A333" s="453"/>
      <c r="B333" s="412"/>
      <c r="G333" s="458"/>
    </row>
    <row r="334" spans="1:7" s="457" customFormat="1" ht="12.75">
      <c r="A334" s="453"/>
      <c r="B334" s="412"/>
      <c r="G334" s="458"/>
    </row>
    <row r="335" spans="1:7" s="457" customFormat="1" ht="12.75">
      <c r="A335" s="453"/>
      <c r="B335" s="412"/>
      <c r="G335" s="458"/>
    </row>
    <row r="336" spans="1:7" s="457" customFormat="1" ht="12.75">
      <c r="A336" s="453"/>
      <c r="B336" s="412"/>
      <c r="G336" s="458"/>
    </row>
    <row r="337" spans="1:7" s="457" customFormat="1" ht="12.75">
      <c r="A337" s="453"/>
      <c r="B337" s="412"/>
      <c r="G337" s="458"/>
    </row>
    <row r="338" spans="1:7" s="457" customFormat="1" ht="12.75">
      <c r="A338" s="453"/>
      <c r="B338" s="412"/>
      <c r="G338" s="458"/>
    </row>
    <row r="339" spans="1:7" s="457" customFormat="1" ht="12.75">
      <c r="A339" s="453"/>
      <c r="B339" s="412"/>
      <c r="G339" s="458"/>
    </row>
    <row r="340" spans="1:7" s="457" customFormat="1" ht="12.75">
      <c r="A340" s="453"/>
      <c r="B340" s="412"/>
      <c r="G340" s="458"/>
    </row>
    <row r="341" spans="1:7" s="457" customFormat="1" ht="12.75">
      <c r="A341" s="453"/>
      <c r="B341" s="412"/>
      <c r="G341" s="458"/>
    </row>
    <row r="342" spans="1:7" s="457" customFormat="1" ht="12.75">
      <c r="A342" s="453"/>
      <c r="B342" s="412"/>
      <c r="G342" s="458"/>
    </row>
    <row r="343" spans="1:7" s="457" customFormat="1" ht="12.75">
      <c r="A343" s="453"/>
      <c r="B343" s="412"/>
      <c r="G343" s="458"/>
    </row>
    <row r="344" spans="1:7" s="457" customFormat="1" ht="12.75">
      <c r="A344" s="453"/>
      <c r="B344" s="412"/>
      <c r="G344" s="458"/>
    </row>
    <row r="345" spans="1:7" s="457" customFormat="1" ht="12.75">
      <c r="A345" s="453"/>
      <c r="B345" s="412"/>
      <c r="G345" s="458"/>
    </row>
    <row r="346" spans="1:7" s="457" customFormat="1" ht="12.75">
      <c r="A346" s="453"/>
      <c r="B346" s="412"/>
      <c r="G346" s="458"/>
    </row>
  </sheetData>
  <mergeCells count="9">
    <mergeCell ref="D26:E26"/>
    <mergeCell ref="A1:E1"/>
    <mergeCell ref="A2:E2"/>
    <mergeCell ref="C3:E3"/>
    <mergeCell ref="A4:A5"/>
    <mergeCell ref="B4:B5"/>
    <mergeCell ref="C4:C5"/>
    <mergeCell ref="D4:D5"/>
    <mergeCell ref="E4:E5"/>
  </mergeCells>
  <pageMargins left="0.41" right="0" top="0.53" bottom="0.31" header="0.18" footer="0"/>
  <pageSetup paperSize="9" scale="9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9"/>
  <sheetViews>
    <sheetView workbookViewId="0">
      <selection activeCell="A2" sqref="A2:E2"/>
    </sheetView>
  </sheetViews>
  <sheetFormatPr defaultColWidth="10.42578125" defaultRowHeight="15"/>
  <cols>
    <col min="1" max="1" width="8.7109375" style="453" customWidth="1"/>
    <col min="2" max="2" width="26.42578125" style="412" customWidth="1"/>
    <col min="3" max="3" width="23.85546875" style="441" customWidth="1"/>
    <col min="4" max="4" width="26.5703125" style="441" customWidth="1"/>
    <col min="5" max="5" width="14.42578125" style="441" customWidth="1"/>
    <col min="6" max="6" width="16.7109375" style="479" customWidth="1"/>
    <col min="7" max="7" width="11.5703125" style="475" customWidth="1"/>
    <col min="8" max="12" width="8.7109375" style="441" customWidth="1"/>
    <col min="13" max="16384" width="10.42578125" style="441"/>
  </cols>
  <sheetData>
    <row r="1" spans="1:7" s="410" customFormat="1" ht="27" customHeight="1">
      <c r="A1" s="614" t="s">
        <v>1062</v>
      </c>
      <c r="B1" s="614"/>
      <c r="C1" s="614"/>
      <c r="D1" s="614"/>
      <c r="E1" s="614"/>
      <c r="G1" s="460"/>
    </row>
    <row r="2" spans="1:7" s="412" customFormat="1" ht="91.5" customHeight="1">
      <c r="A2" s="615" t="s">
        <v>1063</v>
      </c>
      <c r="B2" s="615"/>
      <c r="C2" s="615"/>
      <c r="D2" s="615"/>
      <c r="E2" s="615"/>
      <c r="G2" s="460"/>
    </row>
    <row r="3" spans="1:7" s="412" customFormat="1" ht="26.25" customHeight="1">
      <c r="A3" s="413"/>
      <c r="B3" s="414"/>
      <c r="C3" s="624" t="s">
        <v>521</v>
      </c>
      <c r="D3" s="616"/>
      <c r="E3" s="616"/>
      <c r="G3" s="460"/>
    </row>
    <row r="4" spans="1:7" s="417" customFormat="1" ht="36" customHeight="1">
      <c r="A4" s="617" t="s">
        <v>1</v>
      </c>
      <c r="B4" s="617" t="s">
        <v>1035</v>
      </c>
      <c r="C4" s="619" t="s">
        <v>1036</v>
      </c>
      <c r="D4" s="619" t="s">
        <v>1037</v>
      </c>
      <c r="E4" s="619" t="s">
        <v>4</v>
      </c>
      <c r="F4" s="415"/>
      <c r="G4" s="461"/>
    </row>
    <row r="5" spans="1:7" s="420" customFormat="1" ht="16.5" customHeight="1">
      <c r="A5" s="618"/>
      <c r="B5" s="618"/>
      <c r="C5" s="620"/>
      <c r="D5" s="620"/>
      <c r="E5" s="620"/>
      <c r="F5" s="418"/>
      <c r="G5" s="462"/>
    </row>
    <row r="6" spans="1:7" s="420" customFormat="1" ht="30" customHeight="1">
      <c r="A6" s="421"/>
      <c r="B6" s="421" t="s">
        <v>507</v>
      </c>
      <c r="C6" s="422">
        <f>C7+C11+C15+C18</f>
        <v>7998</v>
      </c>
      <c r="D6" s="423"/>
      <c r="E6" s="424"/>
      <c r="F6" s="418"/>
      <c r="G6" s="462"/>
    </row>
    <row r="7" spans="1:7" s="432" customFormat="1" ht="30.75" customHeight="1">
      <c r="A7" s="425" t="s">
        <v>7</v>
      </c>
      <c r="B7" s="426" t="s">
        <v>105</v>
      </c>
      <c r="C7" s="463">
        <f>SUM(C8:C10)</f>
        <v>2093</v>
      </c>
      <c r="D7" s="464"/>
      <c r="E7" s="464"/>
      <c r="F7" s="430"/>
      <c r="G7" s="465"/>
    </row>
    <row r="8" spans="1:7" ht="30.75" customHeight="1">
      <c r="A8" s="439" t="s">
        <v>1045</v>
      </c>
      <c r="B8" s="466" t="s">
        <v>361</v>
      </c>
      <c r="C8" s="467">
        <v>951</v>
      </c>
      <c r="D8" s="468" t="s">
        <v>633</v>
      </c>
      <c r="E8" s="468"/>
      <c r="F8" s="440"/>
      <c r="G8" s="465"/>
    </row>
    <row r="9" spans="1:7" s="432" customFormat="1" ht="30.75" customHeight="1">
      <c r="A9" s="439" t="s">
        <v>1040</v>
      </c>
      <c r="B9" s="466" t="s">
        <v>1064</v>
      </c>
      <c r="C9" s="467">
        <v>182</v>
      </c>
      <c r="D9" s="468" t="s">
        <v>635</v>
      </c>
      <c r="E9" s="468"/>
      <c r="F9" s="430"/>
      <c r="G9" s="465"/>
    </row>
    <row r="10" spans="1:7" s="432" customFormat="1" ht="30.75" customHeight="1">
      <c r="A10" s="439" t="s">
        <v>1043</v>
      </c>
      <c r="B10" s="446" t="s">
        <v>363</v>
      </c>
      <c r="C10" s="467">
        <v>960</v>
      </c>
      <c r="D10" s="468" t="s">
        <v>1065</v>
      </c>
      <c r="E10" s="468"/>
      <c r="F10" s="430"/>
      <c r="G10" s="465"/>
    </row>
    <row r="11" spans="1:7" s="432" customFormat="1" ht="30.75" customHeight="1">
      <c r="A11" s="425" t="s">
        <v>17</v>
      </c>
      <c r="B11" s="426" t="s">
        <v>192</v>
      </c>
      <c r="C11" s="463">
        <f>C12+C13+C14</f>
        <v>1237</v>
      </c>
      <c r="D11" s="464"/>
      <c r="E11" s="464"/>
      <c r="F11" s="430"/>
      <c r="G11" s="465"/>
    </row>
    <row r="12" spans="1:7" s="432" customFormat="1" ht="30.75" customHeight="1">
      <c r="A12" s="439" t="s">
        <v>1045</v>
      </c>
      <c r="B12" s="448" t="s">
        <v>1066</v>
      </c>
      <c r="C12" s="467">
        <v>179</v>
      </c>
      <c r="D12" s="468" t="s">
        <v>1067</v>
      </c>
      <c r="E12" s="468"/>
      <c r="F12" s="430"/>
      <c r="G12" s="465"/>
    </row>
    <row r="13" spans="1:7" ht="30.75" customHeight="1">
      <c r="A13" s="449">
        <v>2</v>
      </c>
      <c r="B13" s="448" t="s">
        <v>1068</v>
      </c>
      <c r="C13" s="467">
        <v>701</v>
      </c>
      <c r="D13" s="468" t="s">
        <v>1069</v>
      </c>
      <c r="E13" s="469"/>
      <c r="F13" s="440"/>
      <c r="G13" s="465"/>
    </row>
    <row r="14" spans="1:7" ht="30.75" customHeight="1">
      <c r="A14" s="449">
        <v>3</v>
      </c>
      <c r="B14" s="470" t="s">
        <v>1070</v>
      </c>
      <c r="C14" s="467">
        <v>357</v>
      </c>
      <c r="D14" s="468" t="s">
        <v>1071</v>
      </c>
      <c r="E14" s="469"/>
      <c r="F14" s="440"/>
      <c r="G14" s="465"/>
    </row>
    <row r="15" spans="1:7" s="432" customFormat="1" ht="30.75" customHeight="1">
      <c r="A15" s="451" t="s">
        <v>21</v>
      </c>
      <c r="B15" s="471" t="s">
        <v>99</v>
      </c>
      <c r="C15" s="427">
        <f>C16+C17</f>
        <v>1469</v>
      </c>
      <c r="D15" s="472"/>
      <c r="E15" s="472"/>
      <c r="F15" s="430"/>
      <c r="G15" s="465"/>
    </row>
    <row r="16" spans="1:7" ht="30.75" customHeight="1">
      <c r="A16" s="449">
        <v>1</v>
      </c>
      <c r="B16" s="473" t="s">
        <v>354</v>
      </c>
      <c r="C16" s="467">
        <v>933</v>
      </c>
      <c r="D16" s="468" t="s">
        <v>740</v>
      </c>
      <c r="E16" s="468"/>
      <c r="F16" s="440"/>
      <c r="G16" s="465"/>
    </row>
    <row r="17" spans="1:7" ht="30.75" customHeight="1">
      <c r="A17" s="449">
        <v>2</v>
      </c>
      <c r="B17" s="473" t="s">
        <v>1072</v>
      </c>
      <c r="C17" s="467">
        <v>536</v>
      </c>
      <c r="D17" s="468" t="s">
        <v>1073</v>
      </c>
      <c r="E17" s="468"/>
      <c r="F17" s="440"/>
      <c r="G17" s="465"/>
    </row>
    <row r="18" spans="1:7" ht="117" customHeight="1">
      <c r="A18" s="451" t="s">
        <v>23</v>
      </c>
      <c r="B18" s="474" t="s">
        <v>1074</v>
      </c>
      <c r="C18" s="463">
        <v>3199</v>
      </c>
      <c r="D18" s="468"/>
      <c r="E18" s="468"/>
      <c r="F18" s="440"/>
      <c r="G18" s="465"/>
    </row>
    <row r="19" spans="1:7" ht="24.75" customHeight="1">
      <c r="B19" s="441"/>
      <c r="D19" s="621" t="s">
        <v>447</v>
      </c>
      <c r="E19" s="621"/>
      <c r="F19" s="441"/>
    </row>
    <row r="20" spans="1:7" ht="12.75">
      <c r="B20" s="441"/>
      <c r="F20" s="441"/>
    </row>
    <row r="21" spans="1:7" ht="13.5">
      <c r="A21" s="622"/>
      <c r="B21" s="622"/>
      <c r="C21" s="622"/>
      <c r="D21" s="622"/>
      <c r="E21" s="622"/>
      <c r="F21" s="441"/>
    </row>
    <row r="22" spans="1:7" ht="69.75" customHeight="1">
      <c r="A22" s="623"/>
      <c r="B22" s="623"/>
      <c r="C22" s="623"/>
      <c r="D22" s="623"/>
      <c r="E22" s="623"/>
      <c r="F22" s="441"/>
    </row>
    <row r="23" spans="1:7" ht="12.75">
      <c r="B23" s="441"/>
      <c r="F23" s="441"/>
    </row>
    <row r="24" spans="1:7" ht="12.75">
      <c r="B24" s="441"/>
      <c r="F24" s="441"/>
    </row>
    <row r="25" spans="1:7" ht="12.75">
      <c r="B25" s="441"/>
      <c r="F25" s="441"/>
    </row>
    <row r="26" spans="1:7" s="476" customFormat="1" ht="12.75">
      <c r="B26" s="441"/>
      <c r="G26" s="477"/>
    </row>
    <row r="27" spans="1:7" s="476" customFormat="1" ht="12.75">
      <c r="B27" s="441"/>
      <c r="G27" s="477"/>
    </row>
    <row r="28" spans="1:7" s="476" customFormat="1" ht="12.75">
      <c r="B28" s="441"/>
      <c r="G28" s="477"/>
    </row>
    <row r="29" spans="1:7" s="476" customFormat="1" ht="12.75">
      <c r="B29" s="441"/>
      <c r="G29" s="477"/>
    </row>
    <row r="30" spans="1:7" s="476" customFormat="1" ht="12.75">
      <c r="B30" s="441"/>
      <c r="G30" s="477"/>
    </row>
    <row r="31" spans="1:7" s="476" customFormat="1" ht="12.75">
      <c r="B31" s="441"/>
      <c r="G31" s="477"/>
    </row>
    <row r="32" spans="1:7" s="476" customFormat="1" ht="12.75">
      <c r="B32" s="441"/>
      <c r="G32" s="477"/>
    </row>
    <row r="33" spans="2:7" s="476" customFormat="1" ht="12.75">
      <c r="B33" s="441"/>
      <c r="G33" s="477"/>
    </row>
    <row r="34" spans="2:7" s="476" customFormat="1" ht="12.75">
      <c r="B34" s="441"/>
      <c r="G34" s="477"/>
    </row>
    <row r="35" spans="2:7" s="476" customFormat="1" ht="12.75">
      <c r="B35" s="441"/>
      <c r="G35" s="477"/>
    </row>
    <row r="36" spans="2:7" s="476" customFormat="1" ht="12.75">
      <c r="B36" s="441"/>
      <c r="G36" s="477"/>
    </row>
    <row r="37" spans="2:7" s="476" customFormat="1" ht="12.75">
      <c r="B37" s="441"/>
      <c r="G37" s="477"/>
    </row>
    <row r="38" spans="2:7" s="476" customFormat="1" ht="12.75">
      <c r="B38" s="441"/>
      <c r="G38" s="477"/>
    </row>
    <row r="39" spans="2:7" s="476" customFormat="1" ht="12.75">
      <c r="B39" s="441"/>
      <c r="G39" s="477"/>
    </row>
    <row r="40" spans="2:7" s="476" customFormat="1" ht="12.75">
      <c r="B40" s="441"/>
      <c r="G40" s="477"/>
    </row>
    <row r="41" spans="2:7" s="476" customFormat="1" ht="12.75">
      <c r="B41" s="441"/>
      <c r="G41" s="477"/>
    </row>
    <row r="42" spans="2:7" s="476" customFormat="1" ht="12.75">
      <c r="B42" s="441"/>
      <c r="G42" s="477"/>
    </row>
    <row r="43" spans="2:7" s="476" customFormat="1" ht="12.75">
      <c r="B43" s="441"/>
      <c r="G43" s="477"/>
    </row>
    <row r="44" spans="2:7" s="476" customFormat="1" ht="12.75">
      <c r="B44" s="441"/>
      <c r="G44" s="477"/>
    </row>
    <row r="45" spans="2:7" s="476" customFormat="1" ht="12.75">
      <c r="B45" s="441"/>
      <c r="G45" s="477"/>
    </row>
    <row r="46" spans="2:7" s="476" customFormat="1" ht="12.75">
      <c r="B46" s="441"/>
      <c r="G46" s="477"/>
    </row>
    <row r="47" spans="2:7" s="476" customFormat="1" ht="12.75">
      <c r="B47" s="441"/>
      <c r="G47" s="477"/>
    </row>
    <row r="48" spans="2:7" s="476" customFormat="1" ht="12.75">
      <c r="B48" s="441"/>
      <c r="G48" s="477"/>
    </row>
    <row r="49" spans="2:7" s="476" customFormat="1" ht="12.75">
      <c r="B49" s="441"/>
      <c r="G49" s="477"/>
    </row>
    <row r="50" spans="2:7" s="476" customFormat="1" ht="12.75">
      <c r="B50" s="441"/>
      <c r="G50" s="477"/>
    </row>
    <row r="51" spans="2:7" s="476" customFormat="1" ht="12.75">
      <c r="B51" s="441"/>
      <c r="G51" s="477"/>
    </row>
    <row r="52" spans="2:7" s="476" customFormat="1" ht="12.75">
      <c r="B52" s="441"/>
      <c r="G52" s="477"/>
    </row>
    <row r="53" spans="2:7" s="476" customFormat="1" ht="12.75">
      <c r="B53" s="441"/>
      <c r="G53" s="477"/>
    </row>
    <row r="54" spans="2:7" s="476" customFormat="1" ht="12.75">
      <c r="B54" s="441"/>
      <c r="G54" s="477"/>
    </row>
    <row r="55" spans="2:7" s="476" customFormat="1" ht="12.75">
      <c r="B55" s="441"/>
      <c r="G55" s="477"/>
    </row>
    <row r="56" spans="2:7" s="476" customFormat="1" ht="12.75">
      <c r="B56" s="441"/>
      <c r="G56" s="477"/>
    </row>
    <row r="57" spans="2:7" s="476" customFormat="1" ht="12.75">
      <c r="B57" s="441"/>
      <c r="G57" s="477"/>
    </row>
    <row r="58" spans="2:7" s="476" customFormat="1" ht="12.75">
      <c r="B58" s="441"/>
      <c r="G58" s="477"/>
    </row>
    <row r="59" spans="2:7" s="476" customFormat="1" ht="12.75">
      <c r="B59" s="441"/>
      <c r="G59" s="477"/>
    </row>
    <row r="60" spans="2:7" s="476" customFormat="1" ht="12.75">
      <c r="B60" s="441"/>
      <c r="G60" s="477"/>
    </row>
    <row r="61" spans="2:7" s="476" customFormat="1" ht="12.75">
      <c r="B61" s="441"/>
      <c r="G61" s="477"/>
    </row>
    <row r="62" spans="2:7" s="476" customFormat="1" ht="12.75">
      <c r="B62" s="441"/>
      <c r="G62" s="477"/>
    </row>
    <row r="63" spans="2:7" s="476" customFormat="1" ht="12.75">
      <c r="B63" s="441"/>
      <c r="G63" s="477"/>
    </row>
    <row r="64" spans="2:7" s="476" customFormat="1" ht="12.75">
      <c r="B64" s="441"/>
      <c r="G64" s="477"/>
    </row>
    <row r="65" spans="2:7" s="476" customFormat="1" ht="12.75">
      <c r="B65" s="441"/>
      <c r="G65" s="477"/>
    </row>
    <row r="66" spans="2:7" s="476" customFormat="1" ht="12.75">
      <c r="B66" s="441"/>
      <c r="G66" s="477"/>
    </row>
    <row r="67" spans="2:7" s="476" customFormat="1" ht="12.75">
      <c r="B67" s="441"/>
      <c r="G67" s="477"/>
    </row>
    <row r="68" spans="2:7" s="476" customFormat="1" ht="12.75">
      <c r="B68" s="441"/>
      <c r="G68" s="477"/>
    </row>
    <row r="69" spans="2:7" s="476" customFormat="1" ht="12.75">
      <c r="B69" s="441"/>
      <c r="G69" s="477"/>
    </row>
    <row r="70" spans="2:7" s="476" customFormat="1" ht="12.75">
      <c r="B70" s="441"/>
      <c r="G70" s="477"/>
    </row>
    <row r="71" spans="2:7" s="476" customFormat="1" ht="12.75">
      <c r="B71" s="441"/>
      <c r="G71" s="477"/>
    </row>
    <row r="72" spans="2:7" s="476" customFormat="1" ht="12.75">
      <c r="B72" s="441"/>
      <c r="G72" s="477"/>
    </row>
    <row r="73" spans="2:7" s="476" customFormat="1" ht="12.75">
      <c r="B73" s="441"/>
      <c r="G73" s="477"/>
    </row>
    <row r="74" spans="2:7" s="476" customFormat="1" ht="12.75">
      <c r="B74" s="441"/>
      <c r="G74" s="477"/>
    </row>
    <row r="75" spans="2:7" s="476" customFormat="1" ht="12.75">
      <c r="B75" s="441"/>
      <c r="G75" s="477"/>
    </row>
    <row r="76" spans="2:7" s="476" customFormat="1" ht="12.75">
      <c r="B76" s="441"/>
      <c r="G76" s="477"/>
    </row>
    <row r="77" spans="2:7" s="476" customFormat="1" ht="12.75">
      <c r="B77" s="441"/>
      <c r="G77" s="477"/>
    </row>
    <row r="78" spans="2:7" s="476" customFormat="1" ht="12.75">
      <c r="B78" s="441"/>
      <c r="G78" s="477"/>
    </row>
    <row r="79" spans="2:7" s="476" customFormat="1" ht="12.75">
      <c r="B79" s="441"/>
      <c r="G79" s="477"/>
    </row>
    <row r="80" spans="2:7" s="476" customFormat="1" ht="12.75">
      <c r="B80" s="441"/>
      <c r="G80" s="477"/>
    </row>
    <row r="81" spans="2:7" s="476" customFormat="1" ht="12.75">
      <c r="B81" s="441"/>
      <c r="G81" s="477"/>
    </row>
    <row r="82" spans="2:7" s="476" customFormat="1" ht="12.75">
      <c r="B82" s="441"/>
      <c r="G82" s="477"/>
    </row>
    <row r="83" spans="2:7" s="476" customFormat="1" ht="12.75">
      <c r="B83" s="441"/>
      <c r="G83" s="477"/>
    </row>
    <row r="84" spans="2:7" s="476" customFormat="1" ht="12.75">
      <c r="B84" s="441"/>
      <c r="G84" s="477"/>
    </row>
    <row r="85" spans="2:7" s="476" customFormat="1" ht="12.75">
      <c r="B85" s="441"/>
      <c r="G85" s="477"/>
    </row>
    <row r="86" spans="2:7" s="476" customFormat="1" ht="12.75">
      <c r="B86" s="441"/>
      <c r="G86" s="477"/>
    </row>
    <row r="87" spans="2:7" s="476" customFormat="1" ht="12.75">
      <c r="B87" s="441"/>
      <c r="G87" s="477"/>
    </row>
    <row r="88" spans="2:7" s="476" customFormat="1" ht="12.75">
      <c r="B88" s="441"/>
      <c r="G88" s="477"/>
    </row>
    <row r="89" spans="2:7" s="476" customFormat="1" ht="12.75">
      <c r="B89" s="441"/>
      <c r="G89" s="477"/>
    </row>
    <row r="90" spans="2:7" s="476" customFormat="1" ht="12.75">
      <c r="B90" s="441"/>
      <c r="G90" s="477"/>
    </row>
    <row r="91" spans="2:7" s="476" customFormat="1" ht="12.75">
      <c r="B91" s="441"/>
      <c r="G91" s="477"/>
    </row>
    <row r="92" spans="2:7" s="476" customFormat="1" ht="12.75">
      <c r="B92" s="441"/>
      <c r="G92" s="477"/>
    </row>
    <row r="93" spans="2:7" s="476" customFormat="1" ht="12.75">
      <c r="B93" s="441"/>
      <c r="G93" s="477"/>
    </row>
    <row r="94" spans="2:7" s="476" customFormat="1" ht="12.75">
      <c r="B94" s="441"/>
      <c r="G94" s="477"/>
    </row>
    <row r="95" spans="2:7" s="476" customFormat="1" ht="12.75">
      <c r="B95" s="441"/>
      <c r="G95" s="477"/>
    </row>
    <row r="96" spans="2:7" s="476" customFormat="1" ht="12.75">
      <c r="B96" s="441"/>
      <c r="G96" s="477"/>
    </row>
    <row r="97" spans="2:7" s="476" customFormat="1" ht="12.75">
      <c r="B97" s="441"/>
      <c r="G97" s="477"/>
    </row>
    <row r="98" spans="2:7" s="476" customFormat="1" ht="12.75">
      <c r="B98" s="441"/>
      <c r="G98" s="477"/>
    </row>
    <row r="99" spans="2:7" s="476" customFormat="1" ht="12.75">
      <c r="B99" s="441"/>
      <c r="G99" s="477"/>
    </row>
    <row r="100" spans="2:7" s="476" customFormat="1" ht="12.75">
      <c r="B100" s="441"/>
      <c r="G100" s="477"/>
    </row>
    <row r="101" spans="2:7" s="476" customFormat="1" ht="12.75">
      <c r="B101" s="441"/>
      <c r="G101" s="477"/>
    </row>
    <row r="102" spans="2:7" s="476" customFormat="1" ht="12.75">
      <c r="B102" s="441"/>
      <c r="G102" s="477"/>
    </row>
    <row r="103" spans="2:7" s="476" customFormat="1" ht="12.75">
      <c r="B103" s="441"/>
      <c r="G103" s="477"/>
    </row>
    <row r="104" spans="2:7" s="476" customFormat="1" ht="12.75">
      <c r="B104" s="441"/>
      <c r="G104" s="477"/>
    </row>
    <row r="105" spans="2:7" s="476" customFormat="1" ht="12.75">
      <c r="B105" s="441"/>
      <c r="G105" s="477"/>
    </row>
    <row r="106" spans="2:7" s="476" customFormat="1" ht="12.75">
      <c r="B106" s="441"/>
      <c r="G106" s="477"/>
    </row>
    <row r="107" spans="2:7" s="476" customFormat="1" ht="12.75">
      <c r="B107" s="441"/>
      <c r="G107" s="477"/>
    </row>
    <row r="108" spans="2:7" s="476" customFormat="1" ht="12.75">
      <c r="B108" s="441"/>
      <c r="G108" s="477"/>
    </row>
    <row r="109" spans="2:7" s="476" customFormat="1" ht="12.75">
      <c r="B109" s="441"/>
      <c r="G109" s="477"/>
    </row>
    <row r="110" spans="2:7" s="476" customFormat="1" ht="12.75">
      <c r="B110" s="441"/>
      <c r="G110" s="477"/>
    </row>
    <row r="111" spans="2:7" s="476" customFormat="1" ht="12.75">
      <c r="B111" s="441"/>
      <c r="G111" s="477"/>
    </row>
    <row r="112" spans="2:7" s="476" customFormat="1" ht="12.75">
      <c r="B112" s="441"/>
      <c r="G112" s="477"/>
    </row>
    <row r="113" spans="2:7" s="476" customFormat="1" ht="12.75">
      <c r="B113" s="441"/>
      <c r="G113" s="477"/>
    </row>
    <row r="114" spans="2:7" s="476" customFormat="1" ht="12.75">
      <c r="B114" s="441"/>
      <c r="G114" s="477"/>
    </row>
    <row r="115" spans="2:7" s="476" customFormat="1" ht="12.75">
      <c r="B115" s="441"/>
      <c r="G115" s="477"/>
    </row>
    <row r="116" spans="2:7" s="476" customFormat="1" ht="12.75">
      <c r="B116" s="441"/>
      <c r="G116" s="477"/>
    </row>
    <row r="117" spans="2:7" s="476" customFormat="1" ht="12.75">
      <c r="B117" s="441"/>
      <c r="G117" s="477"/>
    </row>
    <row r="118" spans="2:7" s="476" customFormat="1" ht="12.75">
      <c r="B118" s="441"/>
      <c r="G118" s="477"/>
    </row>
    <row r="119" spans="2:7" s="476" customFormat="1" ht="12.75">
      <c r="B119" s="441"/>
      <c r="G119" s="477"/>
    </row>
    <row r="120" spans="2:7" s="476" customFormat="1" ht="12.75">
      <c r="B120" s="441"/>
      <c r="G120" s="477"/>
    </row>
    <row r="121" spans="2:7" s="476" customFormat="1" ht="12.75">
      <c r="B121" s="441"/>
      <c r="G121" s="477"/>
    </row>
    <row r="122" spans="2:7" s="476" customFormat="1" ht="12.75">
      <c r="B122" s="441"/>
      <c r="G122" s="477"/>
    </row>
    <row r="123" spans="2:7" s="476" customFormat="1" ht="12.75">
      <c r="B123" s="441"/>
      <c r="G123" s="477"/>
    </row>
    <row r="124" spans="2:7" s="476" customFormat="1" ht="12.75">
      <c r="B124" s="441"/>
      <c r="G124" s="477"/>
    </row>
    <row r="125" spans="2:7" s="476" customFormat="1" ht="12.75">
      <c r="B125" s="441"/>
      <c r="G125" s="477"/>
    </row>
    <row r="126" spans="2:7" s="476" customFormat="1" ht="12.75">
      <c r="B126" s="441"/>
      <c r="G126" s="477"/>
    </row>
    <row r="127" spans="2:7" s="476" customFormat="1" ht="12.75">
      <c r="B127" s="441"/>
      <c r="G127" s="477"/>
    </row>
    <row r="128" spans="2:7" s="476" customFormat="1" ht="12.75">
      <c r="B128" s="441"/>
      <c r="G128" s="477"/>
    </row>
    <row r="129" spans="2:7" s="476" customFormat="1" ht="12.75">
      <c r="B129" s="441"/>
      <c r="G129" s="477"/>
    </row>
    <row r="130" spans="2:7" s="476" customFormat="1" ht="12.75">
      <c r="B130" s="441"/>
      <c r="G130" s="477"/>
    </row>
    <row r="131" spans="2:7" s="476" customFormat="1" ht="12.75">
      <c r="B131" s="441"/>
      <c r="G131" s="477"/>
    </row>
    <row r="132" spans="2:7" s="476" customFormat="1" ht="12.75">
      <c r="B132" s="441"/>
      <c r="G132" s="477"/>
    </row>
    <row r="133" spans="2:7" s="476" customFormat="1" ht="12.75">
      <c r="B133" s="441"/>
      <c r="G133" s="477"/>
    </row>
    <row r="134" spans="2:7" s="476" customFormat="1" ht="12.75">
      <c r="B134" s="441"/>
      <c r="G134" s="477"/>
    </row>
    <row r="135" spans="2:7" s="476" customFormat="1" ht="12.75">
      <c r="B135" s="441"/>
      <c r="G135" s="477"/>
    </row>
    <row r="136" spans="2:7" s="476" customFormat="1" ht="12.75">
      <c r="B136" s="441"/>
      <c r="G136" s="477"/>
    </row>
    <row r="137" spans="2:7" s="476" customFormat="1" ht="12.75">
      <c r="B137" s="441"/>
      <c r="G137" s="477"/>
    </row>
    <row r="138" spans="2:7" s="476" customFormat="1" ht="12.75">
      <c r="B138" s="441"/>
      <c r="G138" s="477"/>
    </row>
    <row r="139" spans="2:7" s="476" customFormat="1" ht="12.75">
      <c r="B139" s="441"/>
      <c r="G139" s="477"/>
    </row>
    <row r="140" spans="2:7" s="476" customFormat="1" ht="12.75">
      <c r="B140" s="441"/>
      <c r="G140" s="477"/>
    </row>
    <row r="141" spans="2:7" s="476" customFormat="1" ht="12.75">
      <c r="B141" s="441"/>
      <c r="G141" s="477"/>
    </row>
    <row r="142" spans="2:7" s="476" customFormat="1" ht="12.75">
      <c r="B142" s="441"/>
      <c r="G142" s="477"/>
    </row>
    <row r="143" spans="2:7" s="476" customFormat="1" ht="12.75">
      <c r="B143" s="441"/>
      <c r="G143" s="477"/>
    </row>
    <row r="144" spans="2:7" s="476" customFormat="1" ht="12.75">
      <c r="B144" s="441"/>
      <c r="G144" s="477"/>
    </row>
    <row r="145" spans="2:7" s="476" customFormat="1" ht="12.75">
      <c r="B145" s="441"/>
      <c r="G145" s="477"/>
    </row>
    <row r="146" spans="2:7" s="476" customFormat="1" ht="12.75">
      <c r="B146" s="441"/>
      <c r="G146" s="477"/>
    </row>
    <row r="147" spans="2:7" s="476" customFormat="1" ht="12.75">
      <c r="B147" s="441"/>
      <c r="G147" s="477"/>
    </row>
    <row r="148" spans="2:7" s="476" customFormat="1" ht="12.75">
      <c r="B148" s="441"/>
      <c r="G148" s="477"/>
    </row>
    <row r="149" spans="2:7" s="476" customFormat="1" ht="12.75">
      <c r="B149" s="441"/>
      <c r="G149" s="477"/>
    </row>
    <row r="150" spans="2:7" s="476" customFormat="1" ht="12.75">
      <c r="B150" s="441"/>
      <c r="G150" s="477"/>
    </row>
    <row r="151" spans="2:7" s="476" customFormat="1" ht="12.75">
      <c r="B151" s="441"/>
      <c r="G151" s="477"/>
    </row>
    <row r="152" spans="2:7" s="476" customFormat="1" ht="12.75">
      <c r="B152" s="441"/>
      <c r="G152" s="477"/>
    </row>
    <row r="153" spans="2:7" s="476" customFormat="1" ht="12.75">
      <c r="B153" s="441"/>
      <c r="G153" s="477"/>
    </row>
    <row r="154" spans="2:7" s="476" customFormat="1" ht="12.75">
      <c r="B154" s="441"/>
      <c r="G154" s="477"/>
    </row>
    <row r="155" spans="2:7" s="476" customFormat="1" ht="12.75">
      <c r="B155" s="441"/>
      <c r="G155" s="477"/>
    </row>
    <row r="156" spans="2:7" s="476" customFormat="1" ht="12.75">
      <c r="B156" s="441"/>
      <c r="G156" s="477"/>
    </row>
    <row r="157" spans="2:7" s="476" customFormat="1" ht="12.75">
      <c r="B157" s="441"/>
      <c r="G157" s="477"/>
    </row>
    <row r="158" spans="2:7" s="476" customFormat="1" ht="12.75">
      <c r="B158" s="441"/>
      <c r="G158" s="477"/>
    </row>
    <row r="159" spans="2:7" s="476" customFormat="1" ht="12.75">
      <c r="B159" s="441"/>
      <c r="G159" s="477"/>
    </row>
    <row r="160" spans="2:7" s="476" customFormat="1" ht="12.75">
      <c r="B160" s="441"/>
      <c r="G160" s="477"/>
    </row>
    <row r="161" spans="2:7" s="476" customFormat="1" ht="12.75">
      <c r="B161" s="441"/>
      <c r="G161" s="477"/>
    </row>
    <row r="162" spans="2:7" s="476" customFormat="1" ht="12.75">
      <c r="B162" s="441"/>
      <c r="G162" s="477"/>
    </row>
    <row r="163" spans="2:7" s="476" customFormat="1" ht="12.75">
      <c r="B163" s="441"/>
      <c r="G163" s="477"/>
    </row>
    <row r="164" spans="2:7" s="476" customFormat="1" ht="12.75">
      <c r="B164" s="441"/>
      <c r="G164" s="477"/>
    </row>
    <row r="165" spans="2:7" s="476" customFormat="1" ht="12.75">
      <c r="B165" s="441"/>
      <c r="G165" s="477"/>
    </row>
    <row r="166" spans="2:7" s="476" customFormat="1" ht="12.75">
      <c r="B166" s="441"/>
      <c r="G166" s="477"/>
    </row>
    <row r="167" spans="2:7" s="476" customFormat="1" ht="12.75">
      <c r="B167" s="441"/>
      <c r="G167" s="477"/>
    </row>
    <row r="168" spans="2:7" s="476" customFormat="1" ht="12.75">
      <c r="B168" s="441"/>
      <c r="G168" s="477"/>
    </row>
    <row r="169" spans="2:7" s="476" customFormat="1" ht="12.75">
      <c r="B169" s="441"/>
      <c r="G169" s="477"/>
    </row>
    <row r="170" spans="2:7" s="476" customFormat="1" ht="12.75">
      <c r="B170" s="441"/>
      <c r="G170" s="477"/>
    </row>
    <row r="171" spans="2:7" s="476" customFormat="1" ht="12.75">
      <c r="B171" s="441"/>
      <c r="G171" s="477"/>
    </row>
    <row r="172" spans="2:7" s="476" customFormat="1" ht="12.75">
      <c r="B172" s="441"/>
      <c r="G172" s="477"/>
    </row>
    <row r="173" spans="2:7" s="476" customFormat="1" ht="12.75">
      <c r="B173" s="441"/>
      <c r="G173" s="477"/>
    </row>
    <row r="174" spans="2:7" s="476" customFormat="1" ht="12.75">
      <c r="B174" s="441"/>
      <c r="G174" s="477"/>
    </row>
    <row r="175" spans="2:7" s="476" customFormat="1" ht="12.75">
      <c r="B175" s="441"/>
      <c r="G175" s="477"/>
    </row>
    <row r="176" spans="2:7" s="476" customFormat="1" ht="12.75">
      <c r="B176" s="441"/>
      <c r="G176" s="477"/>
    </row>
    <row r="177" spans="2:7" s="476" customFormat="1" ht="12.75">
      <c r="B177" s="441"/>
      <c r="G177" s="477"/>
    </row>
    <row r="178" spans="2:7" s="476" customFormat="1" ht="12.75">
      <c r="B178" s="441"/>
      <c r="G178" s="477"/>
    </row>
    <row r="179" spans="2:7" s="476" customFormat="1" ht="12.75">
      <c r="B179" s="441"/>
      <c r="G179" s="477"/>
    </row>
    <row r="180" spans="2:7" s="476" customFormat="1" ht="12.75">
      <c r="B180" s="441"/>
      <c r="G180" s="477"/>
    </row>
    <row r="181" spans="2:7" s="476" customFormat="1" ht="12.75">
      <c r="B181" s="441"/>
      <c r="G181" s="477"/>
    </row>
    <row r="182" spans="2:7" s="476" customFormat="1" ht="12.75">
      <c r="B182" s="441"/>
      <c r="G182" s="477"/>
    </row>
    <row r="183" spans="2:7" s="476" customFormat="1" ht="12.75">
      <c r="B183" s="441"/>
      <c r="G183" s="477"/>
    </row>
    <row r="184" spans="2:7" s="476" customFormat="1" ht="12.75">
      <c r="B184" s="441"/>
      <c r="G184" s="477"/>
    </row>
    <row r="185" spans="2:7" s="476" customFormat="1" ht="12.75">
      <c r="B185" s="441"/>
      <c r="G185" s="477"/>
    </row>
    <row r="186" spans="2:7" s="476" customFormat="1" ht="12.75">
      <c r="B186" s="441"/>
      <c r="G186" s="477"/>
    </row>
    <row r="187" spans="2:7" s="476" customFormat="1" ht="12.75">
      <c r="B187" s="441"/>
      <c r="G187" s="477"/>
    </row>
    <row r="188" spans="2:7" s="476" customFormat="1" ht="12.75">
      <c r="B188" s="441"/>
      <c r="G188" s="477"/>
    </row>
    <row r="189" spans="2:7" s="476" customFormat="1" ht="12.75">
      <c r="B189" s="441"/>
      <c r="G189" s="477"/>
    </row>
    <row r="190" spans="2:7" s="476" customFormat="1" ht="12.75">
      <c r="B190" s="441"/>
      <c r="G190" s="477"/>
    </row>
    <row r="191" spans="2:7" s="476" customFormat="1" ht="12.75">
      <c r="B191" s="441"/>
      <c r="G191" s="477"/>
    </row>
    <row r="192" spans="2:7" s="476" customFormat="1" ht="12.75">
      <c r="B192" s="441"/>
      <c r="G192" s="477"/>
    </row>
    <row r="193" spans="2:7" s="476" customFormat="1" ht="12.75">
      <c r="B193" s="441"/>
      <c r="G193" s="477"/>
    </row>
    <row r="194" spans="2:7" s="476" customFormat="1" ht="12.75">
      <c r="B194" s="441"/>
      <c r="G194" s="477"/>
    </row>
    <row r="195" spans="2:7" s="476" customFormat="1" ht="12.75">
      <c r="B195" s="441"/>
      <c r="G195" s="477"/>
    </row>
    <row r="196" spans="2:7" s="476" customFormat="1" ht="12.75">
      <c r="B196" s="441"/>
      <c r="G196" s="477"/>
    </row>
    <row r="197" spans="2:7" s="476" customFormat="1" ht="12.75">
      <c r="B197" s="441"/>
      <c r="G197" s="477"/>
    </row>
    <row r="198" spans="2:7" s="476" customFormat="1" ht="12.75">
      <c r="B198" s="441"/>
      <c r="G198" s="477"/>
    </row>
    <row r="199" spans="2:7" s="476" customFormat="1" ht="12.75">
      <c r="B199" s="441"/>
      <c r="G199" s="477"/>
    </row>
    <row r="200" spans="2:7" s="476" customFormat="1" ht="12.75">
      <c r="B200" s="441"/>
      <c r="G200" s="477"/>
    </row>
    <row r="201" spans="2:7" s="476" customFormat="1" ht="12.75">
      <c r="B201" s="441"/>
      <c r="G201" s="477"/>
    </row>
    <row r="202" spans="2:7" s="476" customFormat="1" ht="12.75">
      <c r="B202" s="441"/>
      <c r="G202" s="477"/>
    </row>
    <row r="203" spans="2:7" s="476" customFormat="1" ht="12.75">
      <c r="B203" s="441"/>
      <c r="G203" s="477"/>
    </row>
    <row r="204" spans="2:7" s="476" customFormat="1" ht="12.75">
      <c r="B204" s="441"/>
      <c r="G204" s="477"/>
    </row>
    <row r="205" spans="2:7" s="476" customFormat="1" ht="12.75">
      <c r="B205" s="441"/>
      <c r="G205" s="477"/>
    </row>
    <row r="206" spans="2:7" s="476" customFormat="1" ht="12.75">
      <c r="B206" s="441"/>
      <c r="G206" s="477"/>
    </row>
    <row r="207" spans="2:7" s="476" customFormat="1" ht="12.75">
      <c r="B207" s="441"/>
      <c r="G207" s="477"/>
    </row>
    <row r="208" spans="2:7" s="476" customFormat="1" ht="12.75">
      <c r="B208" s="441"/>
      <c r="G208" s="477"/>
    </row>
    <row r="209" spans="2:7" s="476" customFormat="1" ht="12.75">
      <c r="B209" s="441"/>
      <c r="G209" s="477"/>
    </row>
    <row r="210" spans="2:7" s="476" customFormat="1" ht="12.75">
      <c r="B210" s="441"/>
      <c r="G210" s="477"/>
    </row>
    <row r="211" spans="2:7" s="476" customFormat="1" ht="12.75">
      <c r="B211" s="441"/>
      <c r="G211" s="477"/>
    </row>
    <row r="212" spans="2:7" s="476" customFormat="1" ht="12.75">
      <c r="B212" s="441"/>
      <c r="G212" s="477"/>
    </row>
    <row r="213" spans="2:7" s="476" customFormat="1" ht="12.75">
      <c r="B213" s="441"/>
      <c r="G213" s="477"/>
    </row>
    <row r="214" spans="2:7" s="476" customFormat="1" ht="12.75">
      <c r="B214" s="441"/>
      <c r="G214" s="477"/>
    </row>
    <row r="215" spans="2:7" s="476" customFormat="1" ht="12.75">
      <c r="B215" s="441"/>
      <c r="G215" s="477"/>
    </row>
    <row r="216" spans="2:7" s="476" customFormat="1" ht="12.75">
      <c r="B216" s="441"/>
      <c r="G216" s="477"/>
    </row>
    <row r="217" spans="2:7" s="476" customFormat="1" ht="12.75">
      <c r="B217" s="441"/>
      <c r="G217" s="477"/>
    </row>
    <row r="218" spans="2:7" s="476" customFormat="1" ht="12.75">
      <c r="B218" s="441"/>
      <c r="G218" s="477"/>
    </row>
    <row r="219" spans="2:7" s="476" customFormat="1" ht="12.75">
      <c r="B219" s="441"/>
      <c r="G219" s="477"/>
    </row>
    <row r="220" spans="2:7" s="476" customFormat="1" ht="12.75">
      <c r="B220" s="441"/>
      <c r="G220" s="477"/>
    </row>
    <row r="221" spans="2:7" s="476" customFormat="1" ht="12.75">
      <c r="B221" s="441"/>
      <c r="G221" s="477"/>
    </row>
    <row r="222" spans="2:7" s="476" customFormat="1" ht="12.75">
      <c r="B222" s="441"/>
      <c r="G222" s="477"/>
    </row>
    <row r="223" spans="2:7" s="476" customFormat="1" ht="12.75">
      <c r="B223" s="441"/>
      <c r="G223" s="477"/>
    </row>
    <row r="224" spans="2:7" s="476" customFormat="1" ht="12.75">
      <c r="B224" s="441"/>
      <c r="G224" s="477"/>
    </row>
    <row r="225" spans="2:7" s="476" customFormat="1" ht="12.75">
      <c r="B225" s="441"/>
      <c r="G225" s="477"/>
    </row>
    <row r="226" spans="2:7" s="476" customFormat="1" ht="12.75">
      <c r="B226" s="441"/>
      <c r="G226" s="477"/>
    </row>
    <row r="227" spans="2:7" s="476" customFormat="1" ht="12.75">
      <c r="B227" s="441"/>
      <c r="G227" s="477"/>
    </row>
    <row r="228" spans="2:7" s="476" customFormat="1" ht="12.75">
      <c r="B228" s="441"/>
      <c r="G228" s="477"/>
    </row>
    <row r="229" spans="2:7" s="476" customFormat="1" ht="12.75">
      <c r="B229" s="441"/>
      <c r="G229" s="477"/>
    </row>
    <row r="230" spans="2:7" s="476" customFormat="1" ht="12.75">
      <c r="B230" s="441"/>
      <c r="G230" s="477"/>
    </row>
    <row r="231" spans="2:7" s="476" customFormat="1" ht="12.75">
      <c r="B231" s="441"/>
      <c r="G231" s="477"/>
    </row>
    <row r="232" spans="2:7" s="476" customFormat="1" ht="12.75">
      <c r="B232" s="441"/>
      <c r="G232" s="477"/>
    </row>
    <row r="233" spans="2:7" s="476" customFormat="1" ht="12.75">
      <c r="B233" s="441"/>
      <c r="G233" s="477"/>
    </row>
    <row r="234" spans="2:7" s="476" customFormat="1" ht="12.75">
      <c r="B234" s="441"/>
      <c r="G234" s="477"/>
    </row>
    <row r="235" spans="2:7" s="476" customFormat="1" ht="12.75">
      <c r="B235" s="441"/>
      <c r="G235" s="477"/>
    </row>
    <row r="236" spans="2:7" s="476" customFormat="1" ht="12.75">
      <c r="B236" s="441"/>
      <c r="G236" s="477"/>
    </row>
    <row r="237" spans="2:7" s="476" customFormat="1" ht="12.75">
      <c r="B237" s="441"/>
      <c r="G237" s="477"/>
    </row>
    <row r="238" spans="2:7" s="476" customFormat="1" ht="12.75">
      <c r="B238" s="441"/>
      <c r="G238" s="477"/>
    </row>
    <row r="239" spans="2:7" s="476" customFormat="1" ht="12.75">
      <c r="B239" s="441"/>
      <c r="G239" s="477"/>
    </row>
    <row r="240" spans="2:7" s="476" customFormat="1" ht="12.75">
      <c r="B240" s="441"/>
      <c r="G240" s="477"/>
    </row>
    <row r="241" spans="2:7" s="476" customFormat="1" ht="12.75">
      <c r="B241" s="441"/>
      <c r="G241" s="477"/>
    </row>
    <row r="242" spans="2:7" s="476" customFormat="1" ht="12.75">
      <c r="B242" s="441"/>
      <c r="G242" s="477"/>
    </row>
    <row r="243" spans="2:7" s="476" customFormat="1" ht="12.75">
      <c r="B243" s="441"/>
      <c r="G243" s="477"/>
    </row>
    <row r="244" spans="2:7" s="476" customFormat="1" ht="12.75">
      <c r="B244" s="441"/>
      <c r="G244" s="477"/>
    </row>
    <row r="245" spans="2:7" s="476" customFormat="1" ht="12.75">
      <c r="B245" s="441"/>
      <c r="G245" s="477"/>
    </row>
    <row r="246" spans="2:7" s="476" customFormat="1" ht="12.75">
      <c r="B246" s="441"/>
      <c r="G246" s="477"/>
    </row>
    <row r="247" spans="2:7" s="476" customFormat="1" ht="12.75">
      <c r="B247" s="441"/>
      <c r="G247" s="477"/>
    </row>
    <row r="248" spans="2:7" s="476" customFormat="1" ht="12.75">
      <c r="B248" s="441"/>
      <c r="G248" s="477"/>
    </row>
    <row r="249" spans="2:7" s="476" customFormat="1" ht="12.75">
      <c r="B249" s="441"/>
      <c r="G249" s="477"/>
    </row>
    <row r="250" spans="2:7" s="476" customFormat="1" ht="12.75">
      <c r="B250" s="441"/>
      <c r="G250" s="477"/>
    </row>
    <row r="251" spans="2:7" s="476" customFormat="1" ht="12.75">
      <c r="B251" s="441"/>
      <c r="G251" s="477"/>
    </row>
    <row r="252" spans="2:7" s="476" customFormat="1" ht="12.75">
      <c r="B252" s="441"/>
      <c r="G252" s="477"/>
    </row>
    <row r="253" spans="2:7" s="476" customFormat="1" ht="12.75">
      <c r="B253" s="441"/>
      <c r="G253" s="477"/>
    </row>
    <row r="254" spans="2:7" s="476" customFormat="1" ht="12.75">
      <c r="B254" s="441"/>
      <c r="G254" s="477"/>
    </row>
    <row r="255" spans="2:7" s="476" customFormat="1" ht="12.75">
      <c r="B255" s="441"/>
      <c r="G255" s="477"/>
    </row>
    <row r="256" spans="2:7" s="476" customFormat="1" ht="12.75">
      <c r="B256" s="441"/>
      <c r="G256" s="477"/>
    </row>
    <row r="257" spans="2:7" s="476" customFormat="1" ht="12.75">
      <c r="B257" s="441"/>
      <c r="G257" s="477"/>
    </row>
    <row r="258" spans="2:7" s="476" customFormat="1" ht="12.75">
      <c r="B258" s="441"/>
      <c r="G258" s="477"/>
    </row>
    <row r="259" spans="2:7" s="476" customFormat="1" ht="12.75">
      <c r="B259" s="441"/>
      <c r="G259" s="477"/>
    </row>
    <row r="260" spans="2:7" s="476" customFormat="1" ht="12.75">
      <c r="B260" s="441"/>
      <c r="G260" s="477"/>
    </row>
    <row r="261" spans="2:7" s="476" customFormat="1" ht="12.75">
      <c r="B261" s="441"/>
      <c r="G261" s="477"/>
    </row>
    <row r="262" spans="2:7" s="476" customFormat="1" ht="12.75">
      <c r="B262" s="441"/>
      <c r="G262" s="477"/>
    </row>
    <row r="263" spans="2:7" s="476" customFormat="1" ht="12.75">
      <c r="B263" s="441"/>
      <c r="G263" s="477"/>
    </row>
    <row r="264" spans="2:7" s="476" customFormat="1" ht="12.75">
      <c r="B264" s="441"/>
      <c r="G264" s="477"/>
    </row>
    <row r="265" spans="2:7" s="476" customFormat="1" ht="12.75">
      <c r="B265" s="441"/>
      <c r="G265" s="477"/>
    </row>
    <row r="266" spans="2:7" s="476" customFormat="1" ht="12.75">
      <c r="B266" s="441"/>
      <c r="G266" s="477"/>
    </row>
    <row r="267" spans="2:7" s="476" customFormat="1" ht="12.75">
      <c r="B267" s="441"/>
      <c r="G267" s="477"/>
    </row>
    <row r="268" spans="2:7" s="476" customFormat="1" ht="12.75">
      <c r="B268" s="441"/>
      <c r="G268" s="477"/>
    </row>
    <row r="269" spans="2:7" s="476" customFormat="1" ht="12.75">
      <c r="B269" s="441"/>
      <c r="G269" s="477"/>
    </row>
    <row r="270" spans="2:7" s="476" customFormat="1" ht="12.75">
      <c r="B270" s="441"/>
      <c r="G270" s="477"/>
    </row>
    <row r="271" spans="2:7" s="476" customFormat="1" ht="12.75">
      <c r="B271" s="441"/>
      <c r="G271" s="477"/>
    </row>
    <row r="272" spans="2:7" s="476" customFormat="1" ht="12.75">
      <c r="B272" s="441"/>
      <c r="G272" s="477"/>
    </row>
    <row r="273" spans="1:7" s="476" customFormat="1" ht="12.75">
      <c r="B273" s="441"/>
      <c r="G273" s="477"/>
    </row>
    <row r="274" spans="1:7" s="476" customFormat="1" ht="12.75">
      <c r="B274" s="441"/>
      <c r="G274" s="477"/>
    </row>
    <row r="275" spans="1:7" s="476" customFormat="1" ht="12.75">
      <c r="B275" s="441"/>
      <c r="G275" s="477"/>
    </row>
    <row r="276" spans="1:7" s="476" customFormat="1" ht="12.75">
      <c r="B276" s="441"/>
      <c r="G276" s="477"/>
    </row>
    <row r="277" spans="1:7" s="476" customFormat="1" ht="12.75">
      <c r="B277" s="441"/>
      <c r="G277" s="477"/>
    </row>
    <row r="278" spans="1:7" s="476" customFormat="1" ht="12.75">
      <c r="B278" s="441"/>
      <c r="G278" s="477"/>
    </row>
    <row r="279" spans="1:7" s="476" customFormat="1" ht="12.75">
      <c r="B279" s="441"/>
      <c r="G279" s="477"/>
    </row>
    <row r="280" spans="1:7" s="476" customFormat="1" ht="12.75">
      <c r="B280" s="441"/>
      <c r="G280" s="477"/>
    </row>
    <row r="285" spans="1:7" s="457" customFormat="1" ht="12.75">
      <c r="A285" s="453"/>
      <c r="B285" s="412"/>
      <c r="G285" s="478"/>
    </row>
    <row r="286" spans="1:7" s="457" customFormat="1" ht="12.75">
      <c r="A286" s="453"/>
      <c r="B286" s="412"/>
      <c r="G286" s="478"/>
    </row>
    <row r="287" spans="1:7" s="457" customFormat="1" ht="12.75">
      <c r="A287" s="453"/>
      <c r="B287" s="412"/>
      <c r="G287" s="478"/>
    </row>
    <row r="288" spans="1:7" s="457" customFormat="1" ht="12.75">
      <c r="A288" s="453"/>
      <c r="B288" s="412"/>
      <c r="G288" s="478"/>
    </row>
    <row r="289" spans="1:7" s="457" customFormat="1" ht="12.75">
      <c r="A289" s="453"/>
      <c r="B289" s="412"/>
      <c r="G289" s="478"/>
    </row>
    <row r="290" spans="1:7" s="457" customFormat="1" ht="12.75">
      <c r="A290" s="453"/>
      <c r="B290" s="412"/>
      <c r="G290" s="478"/>
    </row>
    <row r="291" spans="1:7" s="457" customFormat="1" ht="12.75">
      <c r="A291" s="453"/>
      <c r="B291" s="412"/>
      <c r="G291" s="478"/>
    </row>
    <row r="292" spans="1:7" s="457" customFormat="1" ht="12.75">
      <c r="A292" s="453"/>
      <c r="B292" s="412"/>
      <c r="G292" s="478"/>
    </row>
    <row r="293" spans="1:7" s="457" customFormat="1" ht="12.75">
      <c r="A293" s="453"/>
      <c r="B293" s="412"/>
      <c r="G293" s="478"/>
    </row>
    <row r="294" spans="1:7" s="457" customFormat="1" ht="12.75">
      <c r="A294" s="453"/>
      <c r="B294" s="412"/>
      <c r="G294" s="478"/>
    </row>
    <row r="295" spans="1:7" s="457" customFormat="1" ht="12.75">
      <c r="A295" s="453"/>
      <c r="B295" s="412"/>
      <c r="G295" s="478"/>
    </row>
    <row r="296" spans="1:7" s="457" customFormat="1" ht="12.75">
      <c r="A296" s="453"/>
      <c r="B296" s="412"/>
      <c r="G296" s="478"/>
    </row>
    <row r="297" spans="1:7" s="457" customFormat="1" ht="12.75">
      <c r="A297" s="453"/>
      <c r="B297" s="412"/>
      <c r="G297" s="478"/>
    </row>
    <row r="298" spans="1:7" s="457" customFormat="1" ht="12.75">
      <c r="A298" s="453"/>
      <c r="B298" s="412"/>
      <c r="G298" s="478"/>
    </row>
    <row r="299" spans="1:7" s="457" customFormat="1" ht="12.75">
      <c r="A299" s="453"/>
      <c r="B299" s="412"/>
      <c r="G299" s="478"/>
    </row>
    <row r="300" spans="1:7" s="457" customFormat="1" ht="12.75">
      <c r="A300" s="453"/>
      <c r="B300" s="412"/>
      <c r="G300" s="478"/>
    </row>
    <row r="301" spans="1:7" s="457" customFormat="1" ht="12.75">
      <c r="A301" s="453"/>
      <c r="B301" s="412"/>
      <c r="G301" s="478"/>
    </row>
    <row r="302" spans="1:7" s="457" customFormat="1" ht="12.75">
      <c r="A302" s="453"/>
      <c r="B302" s="412"/>
      <c r="G302" s="478"/>
    </row>
    <row r="303" spans="1:7" s="457" customFormat="1" ht="12.75">
      <c r="A303" s="453"/>
      <c r="B303" s="412"/>
      <c r="G303" s="478"/>
    </row>
    <row r="304" spans="1:7" s="457" customFormat="1" ht="12.75">
      <c r="A304" s="453"/>
      <c r="B304" s="412"/>
      <c r="G304" s="478"/>
    </row>
    <row r="305" spans="1:7" s="457" customFormat="1" ht="12.75">
      <c r="A305" s="453"/>
      <c r="B305" s="412"/>
      <c r="G305" s="478"/>
    </row>
    <row r="306" spans="1:7" s="457" customFormat="1" ht="12.75">
      <c r="A306" s="453"/>
      <c r="B306" s="412"/>
      <c r="G306" s="478"/>
    </row>
    <row r="307" spans="1:7" s="457" customFormat="1" ht="12.75">
      <c r="A307" s="453"/>
      <c r="B307" s="412"/>
      <c r="G307" s="478"/>
    </row>
    <row r="308" spans="1:7" s="457" customFormat="1" ht="12.75">
      <c r="A308" s="453"/>
      <c r="B308" s="412"/>
      <c r="G308" s="478"/>
    </row>
    <row r="309" spans="1:7" s="457" customFormat="1" ht="12.75">
      <c r="A309" s="453"/>
      <c r="B309" s="412"/>
      <c r="G309" s="478"/>
    </row>
    <row r="310" spans="1:7" s="457" customFormat="1" ht="12.75">
      <c r="A310" s="453"/>
      <c r="B310" s="412"/>
      <c r="G310" s="478"/>
    </row>
    <row r="311" spans="1:7" s="457" customFormat="1" ht="12.75">
      <c r="A311" s="453"/>
      <c r="B311" s="412"/>
      <c r="G311" s="478"/>
    </row>
    <row r="312" spans="1:7" s="457" customFormat="1" ht="12.75">
      <c r="A312" s="453"/>
      <c r="B312" s="412"/>
      <c r="G312" s="478"/>
    </row>
    <row r="313" spans="1:7" s="457" customFormat="1" ht="12.75">
      <c r="A313" s="453"/>
      <c r="B313" s="412"/>
      <c r="G313" s="478"/>
    </row>
    <row r="314" spans="1:7" s="457" customFormat="1" ht="12.75">
      <c r="A314" s="453"/>
      <c r="B314" s="412"/>
      <c r="G314" s="478"/>
    </row>
    <row r="315" spans="1:7" s="457" customFormat="1" ht="12.75">
      <c r="A315" s="453"/>
      <c r="B315" s="412"/>
      <c r="G315" s="478"/>
    </row>
    <row r="316" spans="1:7" s="457" customFormat="1" ht="12.75">
      <c r="A316" s="453"/>
      <c r="B316" s="412"/>
      <c r="G316" s="478"/>
    </row>
    <row r="317" spans="1:7" s="457" customFormat="1" ht="12.75">
      <c r="A317" s="453"/>
      <c r="B317" s="412"/>
      <c r="G317" s="478"/>
    </row>
    <row r="318" spans="1:7" s="457" customFormat="1" ht="12.75">
      <c r="A318" s="453"/>
      <c r="B318" s="412"/>
      <c r="G318" s="478"/>
    </row>
    <row r="319" spans="1:7" s="457" customFormat="1" ht="12.75">
      <c r="A319" s="453"/>
      <c r="B319" s="412"/>
      <c r="G319" s="478"/>
    </row>
    <row r="320" spans="1:7" s="457" customFormat="1" ht="12.75">
      <c r="A320" s="453"/>
      <c r="B320" s="412"/>
      <c r="G320" s="478"/>
    </row>
    <row r="321" spans="1:7" s="457" customFormat="1" ht="12.75">
      <c r="A321" s="453"/>
      <c r="B321" s="412"/>
      <c r="G321" s="478"/>
    </row>
    <row r="322" spans="1:7" s="457" customFormat="1" ht="12.75">
      <c r="A322" s="453"/>
      <c r="B322" s="412"/>
      <c r="G322" s="478"/>
    </row>
    <row r="323" spans="1:7" s="457" customFormat="1" ht="12.75">
      <c r="A323" s="453"/>
      <c r="B323" s="412"/>
      <c r="G323" s="478"/>
    </row>
    <row r="324" spans="1:7" s="457" customFormat="1" ht="12.75">
      <c r="A324" s="453"/>
      <c r="B324" s="412"/>
      <c r="G324" s="478"/>
    </row>
    <row r="325" spans="1:7" s="457" customFormat="1" ht="12.75">
      <c r="A325" s="453"/>
      <c r="B325" s="412"/>
      <c r="G325" s="478"/>
    </row>
    <row r="326" spans="1:7" s="457" customFormat="1" ht="12.75">
      <c r="A326" s="453"/>
      <c r="B326" s="412"/>
      <c r="G326" s="478"/>
    </row>
    <row r="327" spans="1:7" s="457" customFormat="1" ht="12.75">
      <c r="A327" s="453"/>
      <c r="B327" s="412"/>
      <c r="G327" s="478"/>
    </row>
    <row r="328" spans="1:7" s="457" customFormat="1" ht="12.75">
      <c r="A328" s="453"/>
      <c r="B328" s="412"/>
      <c r="G328" s="478"/>
    </row>
    <row r="329" spans="1:7" s="457" customFormat="1" ht="12.75">
      <c r="A329" s="453"/>
      <c r="B329" s="412"/>
      <c r="G329" s="478"/>
    </row>
    <row r="330" spans="1:7" s="457" customFormat="1" ht="12.75">
      <c r="A330" s="453"/>
      <c r="B330" s="412"/>
      <c r="G330" s="478"/>
    </row>
    <row r="331" spans="1:7" s="457" customFormat="1" ht="12.75">
      <c r="A331" s="453"/>
      <c r="B331" s="412"/>
      <c r="G331" s="478"/>
    </row>
    <row r="332" spans="1:7" s="457" customFormat="1" ht="12.75">
      <c r="A332" s="453"/>
      <c r="B332" s="412"/>
      <c r="G332" s="478"/>
    </row>
    <row r="333" spans="1:7" s="457" customFormat="1" ht="12.75">
      <c r="A333" s="453"/>
      <c r="B333" s="412"/>
      <c r="G333" s="478"/>
    </row>
    <row r="334" spans="1:7" s="457" customFormat="1" ht="12.75">
      <c r="A334" s="453"/>
      <c r="B334" s="412"/>
      <c r="G334" s="478"/>
    </row>
    <row r="335" spans="1:7" s="457" customFormat="1" ht="12.75">
      <c r="A335" s="453"/>
      <c r="B335" s="412"/>
      <c r="G335" s="478"/>
    </row>
    <row r="336" spans="1:7" s="457" customFormat="1" ht="12.75">
      <c r="A336" s="453"/>
      <c r="B336" s="412"/>
      <c r="G336" s="478"/>
    </row>
    <row r="337" spans="1:7" s="457" customFormat="1" ht="12.75">
      <c r="A337" s="453"/>
      <c r="B337" s="412"/>
      <c r="G337" s="478"/>
    </row>
    <row r="338" spans="1:7" s="457" customFormat="1" ht="12.75">
      <c r="A338" s="453"/>
      <c r="B338" s="412"/>
      <c r="G338" s="478"/>
    </row>
    <row r="339" spans="1:7" s="457" customFormat="1" ht="12.75">
      <c r="A339" s="453"/>
      <c r="B339" s="412"/>
      <c r="G339" s="478"/>
    </row>
  </sheetData>
  <mergeCells count="11">
    <mergeCell ref="D19:E19"/>
    <mergeCell ref="A21:E21"/>
    <mergeCell ref="A22:E22"/>
    <mergeCell ref="A1:E1"/>
    <mergeCell ref="A2:E2"/>
    <mergeCell ref="C3:E3"/>
    <mergeCell ref="A4:A5"/>
    <mergeCell ref="B4:B5"/>
    <mergeCell ref="C4:C5"/>
    <mergeCell ref="D4:D5"/>
    <mergeCell ref="E4:E5"/>
  </mergeCells>
  <pageMargins left="0.39370078740157483" right="0" top="0.51181102362204722" bottom="0.31496062992125984" header="0.19685039370078741" footer="0"/>
  <pageSetup paperSize="9" scale="95"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8"/>
  <sheetViews>
    <sheetView zoomScale="85" zoomScaleNormal="85" workbookViewId="0">
      <selection activeCell="C76" sqref="C76"/>
    </sheetView>
  </sheetViews>
  <sheetFormatPr defaultColWidth="10.42578125" defaultRowHeight="16.5"/>
  <cols>
    <col min="1" max="1" width="5.28515625" style="530" customWidth="1"/>
    <col min="2" max="2" width="45.5703125" style="531" customWidth="1"/>
    <col min="3" max="3" width="20.85546875" style="532" customWidth="1"/>
    <col min="4" max="4" width="35" style="533" customWidth="1"/>
    <col min="5" max="29" width="7.85546875" style="480" customWidth="1"/>
    <col min="30" max="16384" width="10.42578125" style="480"/>
  </cols>
  <sheetData>
    <row r="1" spans="1:7" ht="101.25" customHeight="1">
      <c r="A1" s="626" t="s">
        <v>1075</v>
      </c>
      <c r="B1" s="626"/>
      <c r="C1" s="626"/>
      <c r="D1" s="626"/>
    </row>
    <row r="2" spans="1:7" ht="35.25" customHeight="1">
      <c r="A2" s="481"/>
      <c r="B2" s="481"/>
      <c r="C2" s="481"/>
      <c r="D2" s="482" t="s">
        <v>521</v>
      </c>
    </row>
    <row r="3" spans="1:7" s="485" customFormat="1" ht="51.75" customHeight="1">
      <c r="A3" s="483" t="s">
        <v>1</v>
      </c>
      <c r="B3" s="483" t="s">
        <v>1076</v>
      </c>
      <c r="C3" s="484" t="s">
        <v>1077</v>
      </c>
      <c r="D3" s="483" t="s">
        <v>1078</v>
      </c>
    </row>
    <row r="4" spans="1:7" s="485" customFormat="1" ht="55.5" customHeight="1">
      <c r="A4" s="483"/>
      <c r="B4" s="486" t="s">
        <v>1079</v>
      </c>
      <c r="C4" s="534">
        <f>C5+C43+C79+C148+C157</f>
        <v>25224</v>
      </c>
      <c r="D4" s="483"/>
    </row>
    <row r="5" spans="1:7" s="485" customFormat="1" ht="20.25" customHeight="1">
      <c r="A5" s="483" t="s">
        <v>436</v>
      </c>
      <c r="B5" s="487" t="s">
        <v>1020</v>
      </c>
      <c r="C5" s="535">
        <f>C6+C16+C39</f>
        <v>12681</v>
      </c>
      <c r="D5" s="488"/>
    </row>
    <row r="6" spans="1:7" s="485" customFormat="1" ht="55.5" customHeight="1">
      <c r="A6" s="483" t="s">
        <v>7</v>
      </c>
      <c r="B6" s="489" t="s">
        <v>1021</v>
      </c>
      <c r="C6" s="535">
        <f>C8+C10+C12+C14+C15</f>
        <v>1753</v>
      </c>
      <c r="D6" s="488"/>
    </row>
    <row r="7" spans="1:7" s="485" customFormat="1" ht="30" customHeight="1">
      <c r="A7" s="490">
        <v>1</v>
      </c>
      <c r="B7" s="491" t="s">
        <v>192</v>
      </c>
      <c r="C7" s="538"/>
      <c r="D7" s="492"/>
    </row>
    <row r="8" spans="1:7" s="485" customFormat="1" ht="51" customHeight="1">
      <c r="A8" s="493"/>
      <c r="B8" s="494" t="s">
        <v>1080</v>
      </c>
      <c r="C8" s="538">
        <v>125</v>
      </c>
      <c r="D8" s="492" t="s">
        <v>1058</v>
      </c>
      <c r="F8" s="495">
        <f>C14+C12+C10+C8</f>
        <v>545</v>
      </c>
    </row>
    <row r="9" spans="1:7" s="496" customFormat="1" ht="35.25" customHeight="1">
      <c r="A9" s="490">
        <v>2</v>
      </c>
      <c r="B9" s="491" t="s">
        <v>80</v>
      </c>
      <c r="C9" s="538"/>
      <c r="D9" s="492"/>
    </row>
    <row r="10" spans="1:7" ht="54" customHeight="1">
      <c r="A10" s="492"/>
      <c r="B10" s="494" t="s">
        <v>1081</v>
      </c>
      <c r="C10" s="538">
        <v>151</v>
      </c>
      <c r="D10" s="492" t="s">
        <v>1044</v>
      </c>
    </row>
    <row r="11" spans="1:7" ht="39.75" customHeight="1">
      <c r="A11" s="490">
        <v>3</v>
      </c>
      <c r="B11" s="491" t="s">
        <v>143</v>
      </c>
      <c r="C11" s="534"/>
      <c r="D11" s="490"/>
    </row>
    <row r="12" spans="1:7" s="485" customFormat="1" ht="66.75" customHeight="1">
      <c r="A12" s="492"/>
      <c r="B12" s="494" t="s">
        <v>1082</v>
      </c>
      <c r="C12" s="538">
        <v>80</v>
      </c>
      <c r="D12" s="492" t="s">
        <v>1048</v>
      </c>
    </row>
    <row r="13" spans="1:7" ht="30" customHeight="1">
      <c r="A13" s="490">
        <v>4</v>
      </c>
      <c r="B13" s="491" t="s">
        <v>371</v>
      </c>
      <c r="C13" s="538"/>
      <c r="D13" s="490"/>
    </row>
    <row r="14" spans="1:7" s="485" customFormat="1" ht="32.25" customHeight="1">
      <c r="A14" s="492"/>
      <c r="B14" s="494" t="s">
        <v>1083</v>
      </c>
      <c r="C14" s="538">
        <v>189</v>
      </c>
      <c r="D14" s="492" t="s">
        <v>1055</v>
      </c>
    </row>
    <row r="15" spans="1:7" s="496" customFormat="1" ht="38.25" customHeight="1">
      <c r="A15" s="490">
        <v>5</v>
      </c>
      <c r="B15" s="491" t="s">
        <v>1084</v>
      </c>
      <c r="C15" s="534">
        <v>1208</v>
      </c>
      <c r="D15" s="498"/>
    </row>
    <row r="16" spans="1:7" s="485" customFormat="1" ht="90" customHeight="1">
      <c r="A16" s="483" t="s">
        <v>17</v>
      </c>
      <c r="B16" s="489" t="s">
        <v>1085</v>
      </c>
      <c r="C16" s="535">
        <f>C17+C28+C38</f>
        <v>6900</v>
      </c>
      <c r="D16" s="483"/>
      <c r="G16" s="485">
        <f>C17+C28</f>
        <v>2300</v>
      </c>
    </row>
    <row r="17" spans="1:4" s="485" customFormat="1" ht="27.75" customHeight="1">
      <c r="A17" s="483" t="s">
        <v>1086</v>
      </c>
      <c r="B17" s="489" t="s">
        <v>1087</v>
      </c>
      <c r="C17" s="535">
        <f>SUM(C18:C27)</f>
        <v>1300</v>
      </c>
      <c r="D17" s="483"/>
    </row>
    <row r="18" spans="1:4" s="502" customFormat="1" ht="36.75" customHeight="1">
      <c r="A18" s="499">
        <v>1</v>
      </c>
      <c r="B18" s="500" t="s">
        <v>1088</v>
      </c>
      <c r="C18" s="535">
        <v>300</v>
      </c>
      <c r="D18" s="501" t="s">
        <v>1089</v>
      </c>
    </row>
    <row r="19" spans="1:4" s="485" customFormat="1" ht="20.25" customHeight="1">
      <c r="A19" s="483">
        <v>2</v>
      </c>
      <c r="B19" s="487" t="s">
        <v>192</v>
      </c>
      <c r="C19" s="535"/>
      <c r="D19" s="487"/>
    </row>
    <row r="20" spans="1:4" ht="28.5" customHeight="1">
      <c r="A20" s="498"/>
      <c r="B20" s="503" t="s">
        <v>1090</v>
      </c>
      <c r="C20" s="536">
        <v>200</v>
      </c>
      <c r="D20" s="503" t="s">
        <v>1058</v>
      </c>
    </row>
    <row r="21" spans="1:4" s="485" customFormat="1" ht="23.25" customHeight="1">
      <c r="A21" s="483">
        <v>3</v>
      </c>
      <c r="B21" s="487" t="s">
        <v>80</v>
      </c>
      <c r="C21" s="535"/>
      <c r="D21" s="487"/>
    </row>
    <row r="22" spans="1:4" ht="28.5" customHeight="1">
      <c r="A22" s="498"/>
      <c r="B22" s="503" t="s">
        <v>833</v>
      </c>
      <c r="C22" s="536">
        <v>200</v>
      </c>
      <c r="D22" s="503" t="s">
        <v>1044</v>
      </c>
    </row>
    <row r="23" spans="1:4" s="485" customFormat="1" ht="23.25" customHeight="1">
      <c r="A23" s="483">
        <v>4</v>
      </c>
      <c r="B23" s="487" t="s">
        <v>143</v>
      </c>
      <c r="C23" s="535"/>
      <c r="D23" s="487"/>
    </row>
    <row r="24" spans="1:4" ht="25.5" customHeight="1">
      <c r="A24" s="498"/>
      <c r="B24" s="503" t="s">
        <v>859</v>
      </c>
      <c r="C24" s="536">
        <v>200</v>
      </c>
      <c r="D24" s="503" t="s">
        <v>1048</v>
      </c>
    </row>
    <row r="25" spans="1:4" s="485" customFormat="1" ht="28.5" customHeight="1">
      <c r="A25" s="483">
        <v>5</v>
      </c>
      <c r="B25" s="487" t="s">
        <v>371</v>
      </c>
      <c r="C25" s="535"/>
      <c r="D25" s="487"/>
    </row>
    <row r="26" spans="1:4" ht="28.5" customHeight="1">
      <c r="A26" s="498"/>
      <c r="B26" s="503" t="s">
        <v>815</v>
      </c>
      <c r="C26" s="536">
        <v>200</v>
      </c>
      <c r="D26" s="503" t="s">
        <v>1055</v>
      </c>
    </row>
    <row r="27" spans="1:4" ht="28.5" customHeight="1">
      <c r="A27" s="498"/>
      <c r="B27" s="503" t="s">
        <v>817</v>
      </c>
      <c r="C27" s="536">
        <v>200</v>
      </c>
      <c r="D27" s="503" t="s">
        <v>1057</v>
      </c>
    </row>
    <row r="28" spans="1:4" s="485" customFormat="1" ht="24.75" customHeight="1">
      <c r="A28" s="483" t="s">
        <v>1091</v>
      </c>
      <c r="B28" s="487" t="s">
        <v>1092</v>
      </c>
      <c r="C28" s="535">
        <f>SUM(C29:C37)</f>
        <v>1000</v>
      </c>
      <c r="D28" s="487"/>
    </row>
    <row r="29" spans="1:4" s="485" customFormat="1" ht="23.25" customHeight="1">
      <c r="A29" s="483">
        <v>1</v>
      </c>
      <c r="B29" s="487" t="s">
        <v>192</v>
      </c>
      <c r="C29" s="535"/>
      <c r="D29" s="487"/>
    </row>
    <row r="30" spans="1:4" ht="23.25" customHeight="1">
      <c r="A30" s="498"/>
      <c r="B30" s="503" t="s">
        <v>804</v>
      </c>
      <c r="C30" s="536">
        <v>200</v>
      </c>
      <c r="D30" s="504" t="s">
        <v>1058</v>
      </c>
    </row>
    <row r="31" spans="1:4" s="485" customFormat="1" ht="23.25" customHeight="1">
      <c r="A31" s="483">
        <v>2</v>
      </c>
      <c r="B31" s="487" t="s">
        <v>80</v>
      </c>
      <c r="C31" s="535"/>
      <c r="D31" s="487"/>
    </row>
    <row r="32" spans="1:4" ht="23.25" customHeight="1">
      <c r="A32" s="498"/>
      <c r="B32" s="503" t="s">
        <v>833</v>
      </c>
      <c r="C32" s="536">
        <v>200</v>
      </c>
      <c r="D32" s="503" t="s">
        <v>1044</v>
      </c>
    </row>
    <row r="33" spans="1:4" s="485" customFormat="1" ht="23.25" customHeight="1">
      <c r="A33" s="483">
        <v>3</v>
      </c>
      <c r="B33" s="487" t="s">
        <v>143</v>
      </c>
      <c r="C33" s="535"/>
      <c r="D33" s="487"/>
    </row>
    <row r="34" spans="1:4" ht="23.25" customHeight="1">
      <c r="A34" s="498"/>
      <c r="B34" s="503" t="s">
        <v>859</v>
      </c>
      <c r="C34" s="536">
        <v>200</v>
      </c>
      <c r="D34" s="504" t="s">
        <v>1048</v>
      </c>
    </row>
    <row r="35" spans="1:4" s="485" customFormat="1" ht="23.25" customHeight="1">
      <c r="A35" s="483">
        <v>4</v>
      </c>
      <c r="B35" s="487" t="s">
        <v>371</v>
      </c>
      <c r="C35" s="535"/>
      <c r="D35" s="487"/>
    </row>
    <row r="36" spans="1:4" ht="23.25" customHeight="1">
      <c r="A36" s="498"/>
      <c r="B36" s="503" t="s">
        <v>815</v>
      </c>
      <c r="C36" s="536">
        <v>200</v>
      </c>
      <c r="D36" s="504" t="s">
        <v>1055</v>
      </c>
    </row>
    <row r="37" spans="1:4" ht="23.25" customHeight="1">
      <c r="A37" s="498"/>
      <c r="B37" s="503" t="s">
        <v>817</v>
      </c>
      <c r="C37" s="536">
        <v>200</v>
      </c>
      <c r="D37" s="503" t="s">
        <v>1057</v>
      </c>
    </row>
    <row r="38" spans="1:4" s="485" customFormat="1" ht="56.25" customHeight="1">
      <c r="A38" s="483" t="s">
        <v>1093</v>
      </c>
      <c r="B38" s="487" t="s">
        <v>1094</v>
      </c>
      <c r="C38" s="537">
        <v>4600</v>
      </c>
      <c r="D38" s="505"/>
    </row>
    <row r="39" spans="1:4" ht="67.5" customHeight="1">
      <c r="A39" s="486" t="s">
        <v>21</v>
      </c>
      <c r="B39" s="497" t="s">
        <v>1023</v>
      </c>
      <c r="C39" s="534">
        <f>SUM(C40:C42)</f>
        <v>4028</v>
      </c>
      <c r="D39" s="487"/>
    </row>
    <row r="40" spans="1:4" ht="57.75" customHeight="1">
      <c r="A40" s="488">
        <v>1</v>
      </c>
      <c r="B40" s="504" t="s">
        <v>1095</v>
      </c>
      <c r="C40" s="538">
        <v>3708</v>
      </c>
      <c r="D40" s="506" t="s">
        <v>1096</v>
      </c>
    </row>
    <row r="41" spans="1:4" ht="51.75" customHeight="1">
      <c r="A41" s="488">
        <v>2</v>
      </c>
      <c r="B41" s="504" t="s">
        <v>1097</v>
      </c>
      <c r="C41" s="538">
        <v>230</v>
      </c>
      <c r="D41" s="506" t="s">
        <v>1096</v>
      </c>
    </row>
    <row r="42" spans="1:4" ht="43.5" customHeight="1">
      <c r="A42" s="488">
        <v>3</v>
      </c>
      <c r="B42" s="504" t="s">
        <v>1098</v>
      </c>
      <c r="C42" s="538">
        <v>90</v>
      </c>
      <c r="D42" s="506" t="s">
        <v>1096</v>
      </c>
    </row>
    <row r="43" spans="1:4" s="485" customFormat="1" ht="21" customHeight="1">
      <c r="A43" s="483" t="s">
        <v>445</v>
      </c>
      <c r="B43" s="487" t="s">
        <v>1024</v>
      </c>
      <c r="C43" s="539">
        <f>C44+C55+C76</f>
        <v>3556</v>
      </c>
      <c r="D43" s="487"/>
    </row>
    <row r="44" spans="1:4" s="485" customFormat="1" ht="82.5" customHeight="1">
      <c r="A44" s="483" t="s">
        <v>7</v>
      </c>
      <c r="B44" s="507" t="s">
        <v>1025</v>
      </c>
      <c r="C44" s="537">
        <f>SUM(C45:C54)</f>
        <v>591</v>
      </c>
      <c r="D44" s="503"/>
    </row>
    <row r="45" spans="1:4" s="508" customFormat="1" ht="21" customHeight="1">
      <c r="A45" s="499">
        <v>1</v>
      </c>
      <c r="B45" s="487" t="s">
        <v>99</v>
      </c>
      <c r="C45" s="540"/>
      <c r="D45" s="504"/>
    </row>
    <row r="46" spans="1:4" s="508" customFormat="1" ht="39" customHeight="1">
      <c r="A46" s="499"/>
      <c r="B46" s="504" t="s">
        <v>1099</v>
      </c>
      <c r="C46" s="540">
        <v>100</v>
      </c>
      <c r="D46" s="504" t="s">
        <v>1073</v>
      </c>
    </row>
    <row r="47" spans="1:4" s="508" customFormat="1" ht="21" customHeight="1">
      <c r="A47" s="499">
        <v>2</v>
      </c>
      <c r="B47" s="487" t="s">
        <v>105</v>
      </c>
      <c r="C47" s="540"/>
      <c r="D47" s="504"/>
    </row>
    <row r="48" spans="1:4" s="508" customFormat="1" ht="36" customHeight="1">
      <c r="A48" s="499"/>
      <c r="B48" s="504" t="s">
        <v>1100</v>
      </c>
      <c r="C48" s="540">
        <v>200</v>
      </c>
      <c r="D48" s="504" t="s">
        <v>1065</v>
      </c>
    </row>
    <row r="49" spans="1:4" s="508" customFormat="1" ht="30.75" customHeight="1">
      <c r="A49" s="499">
        <v>3</v>
      </c>
      <c r="B49" s="487" t="s">
        <v>192</v>
      </c>
      <c r="C49" s="540"/>
      <c r="D49" s="504"/>
    </row>
    <row r="50" spans="1:4" s="508" customFormat="1" ht="54" customHeight="1">
      <c r="A50" s="498"/>
      <c r="B50" s="504" t="s">
        <v>1101</v>
      </c>
      <c r="C50" s="540">
        <v>71</v>
      </c>
      <c r="D50" s="627" t="s">
        <v>1069</v>
      </c>
    </row>
    <row r="51" spans="1:4" s="508" customFormat="1" ht="54.75" customHeight="1">
      <c r="A51" s="498"/>
      <c r="B51" s="504" t="s">
        <v>1102</v>
      </c>
      <c r="C51" s="540">
        <v>70</v>
      </c>
      <c r="D51" s="627"/>
    </row>
    <row r="52" spans="1:4" s="508" customFormat="1" ht="54" customHeight="1">
      <c r="A52" s="498"/>
      <c r="B52" s="504" t="s">
        <v>1103</v>
      </c>
      <c r="C52" s="540">
        <v>50</v>
      </c>
      <c r="D52" s="504" t="s">
        <v>1067</v>
      </c>
    </row>
    <row r="53" spans="1:4" s="508" customFormat="1" ht="43.5" customHeight="1">
      <c r="A53" s="498"/>
      <c r="B53" s="504" t="s">
        <v>1104</v>
      </c>
      <c r="C53" s="540">
        <v>50</v>
      </c>
      <c r="D53" s="627" t="s">
        <v>1071</v>
      </c>
    </row>
    <row r="54" spans="1:4" s="508" customFormat="1" ht="38.25" customHeight="1">
      <c r="A54" s="498"/>
      <c r="B54" s="504" t="s">
        <v>1105</v>
      </c>
      <c r="C54" s="540">
        <v>50</v>
      </c>
      <c r="D54" s="627"/>
    </row>
    <row r="55" spans="1:4" s="496" customFormat="1" ht="81.75" customHeight="1">
      <c r="A55" s="509" t="s">
        <v>17</v>
      </c>
      <c r="B55" s="510" t="s">
        <v>1026</v>
      </c>
      <c r="C55" s="541">
        <f>C56+C71</f>
        <v>2251</v>
      </c>
      <c r="D55" s="489"/>
    </row>
    <row r="56" spans="1:4" s="496" customFormat="1" ht="45" customHeight="1">
      <c r="A56" s="509" t="s">
        <v>1086</v>
      </c>
      <c r="B56" s="489" t="s">
        <v>1106</v>
      </c>
      <c r="C56" s="541">
        <f>SUM(C57:C70)</f>
        <v>1801</v>
      </c>
      <c r="D56" s="489"/>
    </row>
    <row r="57" spans="1:4" s="512" customFormat="1" ht="21.75" customHeight="1">
      <c r="A57" s="486">
        <v>1</v>
      </c>
      <c r="B57" s="511" t="s">
        <v>105</v>
      </c>
      <c r="C57" s="534"/>
      <c r="D57" s="511"/>
    </row>
    <row r="58" spans="1:4" s="512" customFormat="1" ht="37.5" customHeight="1">
      <c r="A58" s="513" t="s">
        <v>30</v>
      </c>
      <c r="B58" s="504" t="s">
        <v>1107</v>
      </c>
      <c r="C58" s="538">
        <v>220</v>
      </c>
      <c r="D58" s="504" t="s">
        <v>1108</v>
      </c>
    </row>
    <row r="59" spans="1:4" s="512" customFormat="1" ht="23.25" customHeight="1">
      <c r="A59" s="513" t="s">
        <v>30</v>
      </c>
      <c r="B59" s="504" t="s">
        <v>361</v>
      </c>
      <c r="C59" s="538">
        <v>200</v>
      </c>
      <c r="D59" s="504" t="s">
        <v>633</v>
      </c>
    </row>
    <row r="60" spans="1:4" s="512" customFormat="1" ht="23.25" customHeight="1">
      <c r="A60" s="513" t="s">
        <v>30</v>
      </c>
      <c r="B60" s="504" t="s">
        <v>363</v>
      </c>
      <c r="C60" s="538">
        <v>200</v>
      </c>
      <c r="D60" s="504" t="s">
        <v>1065</v>
      </c>
    </row>
    <row r="61" spans="1:4" s="514" customFormat="1" ht="22.5" customHeight="1">
      <c r="A61" s="513" t="s">
        <v>30</v>
      </c>
      <c r="B61" s="504" t="s">
        <v>364</v>
      </c>
      <c r="C61" s="538">
        <v>50</v>
      </c>
      <c r="D61" s="504" t="s">
        <v>635</v>
      </c>
    </row>
    <row r="62" spans="1:4" s="512" customFormat="1">
      <c r="A62" s="486">
        <v>2</v>
      </c>
      <c r="B62" s="511" t="s">
        <v>99</v>
      </c>
      <c r="C62" s="534"/>
      <c r="D62" s="511"/>
    </row>
    <row r="63" spans="1:4" s="514" customFormat="1" ht="45" customHeight="1">
      <c r="A63" s="513" t="s">
        <v>30</v>
      </c>
      <c r="B63" s="504" t="s">
        <v>1109</v>
      </c>
      <c r="C63" s="538">
        <v>211</v>
      </c>
      <c r="D63" s="504" t="s">
        <v>1108</v>
      </c>
    </row>
    <row r="64" spans="1:4" s="512" customFormat="1" ht="28.5" customHeight="1">
      <c r="A64" s="513" t="s">
        <v>30</v>
      </c>
      <c r="B64" s="504" t="s">
        <v>354</v>
      </c>
      <c r="C64" s="538">
        <v>200</v>
      </c>
      <c r="D64" s="504" t="s">
        <v>740</v>
      </c>
    </row>
    <row r="65" spans="1:4" s="512" customFormat="1" ht="28.5" customHeight="1">
      <c r="A65" s="513" t="s">
        <v>30</v>
      </c>
      <c r="B65" s="504" t="s">
        <v>132</v>
      </c>
      <c r="C65" s="538">
        <v>150</v>
      </c>
      <c r="D65" s="504" t="s">
        <v>1073</v>
      </c>
    </row>
    <row r="66" spans="1:4" s="512" customFormat="1">
      <c r="A66" s="486">
        <v>3</v>
      </c>
      <c r="B66" s="511" t="s">
        <v>192</v>
      </c>
      <c r="C66" s="534"/>
      <c r="D66" s="511"/>
    </row>
    <row r="67" spans="1:4" s="512" customFormat="1" ht="34.5" customHeight="1">
      <c r="A67" s="515" t="s">
        <v>30</v>
      </c>
      <c r="B67" s="504" t="s">
        <v>1110</v>
      </c>
      <c r="C67" s="538">
        <v>220</v>
      </c>
      <c r="D67" s="504" t="s">
        <v>1108</v>
      </c>
    </row>
    <row r="68" spans="1:4" s="514" customFormat="1" ht="29.25" customHeight="1">
      <c r="A68" s="513" t="s">
        <v>30</v>
      </c>
      <c r="B68" s="504" t="s">
        <v>370</v>
      </c>
      <c r="C68" s="538">
        <v>50</v>
      </c>
      <c r="D68" s="504" t="s">
        <v>1067</v>
      </c>
    </row>
    <row r="69" spans="1:4" s="514" customFormat="1" ht="29.25" customHeight="1">
      <c r="A69" s="513" t="s">
        <v>30</v>
      </c>
      <c r="B69" s="504" t="s">
        <v>1111</v>
      </c>
      <c r="C69" s="538">
        <v>100</v>
      </c>
      <c r="D69" s="504" t="s">
        <v>1112</v>
      </c>
    </row>
    <row r="70" spans="1:4" s="514" customFormat="1" ht="29.25" customHeight="1">
      <c r="A70" s="513" t="s">
        <v>30</v>
      </c>
      <c r="B70" s="504" t="s">
        <v>227</v>
      </c>
      <c r="C70" s="538">
        <v>200</v>
      </c>
      <c r="D70" s="504" t="s">
        <v>1069</v>
      </c>
    </row>
    <row r="71" spans="1:4" s="485" customFormat="1" ht="23.25" customHeight="1">
      <c r="A71" s="509" t="s">
        <v>1091</v>
      </c>
      <c r="B71" s="516" t="s">
        <v>1113</v>
      </c>
      <c r="C71" s="542">
        <f>SUM(C72:C75)</f>
        <v>450</v>
      </c>
      <c r="D71" s="487"/>
    </row>
    <row r="72" spans="1:4" s="485" customFormat="1" ht="23.25" customHeight="1">
      <c r="A72" s="486">
        <v>1</v>
      </c>
      <c r="B72" s="511" t="s">
        <v>105</v>
      </c>
      <c r="C72" s="534"/>
      <c r="D72" s="487"/>
    </row>
    <row r="73" spans="1:4" ht="36" customHeight="1">
      <c r="A73" s="488"/>
      <c r="B73" s="504" t="s">
        <v>361</v>
      </c>
      <c r="C73" s="538">
        <v>250</v>
      </c>
      <c r="D73" s="504" t="s">
        <v>1114</v>
      </c>
    </row>
    <row r="74" spans="1:4" s="485" customFormat="1" ht="25.5" customHeight="1">
      <c r="A74" s="486">
        <v>2</v>
      </c>
      <c r="B74" s="511" t="s">
        <v>99</v>
      </c>
      <c r="C74" s="534"/>
      <c r="D74" s="487"/>
    </row>
    <row r="75" spans="1:4" ht="34.5" customHeight="1">
      <c r="A75" s="488"/>
      <c r="B75" s="504" t="s">
        <v>132</v>
      </c>
      <c r="C75" s="538">
        <v>200</v>
      </c>
      <c r="D75" s="503" t="s">
        <v>1073</v>
      </c>
    </row>
    <row r="76" spans="1:4" s="518" customFormat="1" ht="76.5" customHeight="1">
      <c r="A76" s="517" t="s">
        <v>21</v>
      </c>
      <c r="B76" s="489" t="s">
        <v>1115</v>
      </c>
      <c r="C76" s="543">
        <f>C77+C78</f>
        <v>714</v>
      </c>
      <c r="D76" s="489"/>
    </row>
    <row r="77" spans="1:4" s="514" customFormat="1" ht="27.75" customHeight="1">
      <c r="A77" s="488">
        <v>1</v>
      </c>
      <c r="B77" s="504" t="s">
        <v>1116</v>
      </c>
      <c r="C77" s="538">
        <v>560</v>
      </c>
      <c r="D77" s="504" t="s">
        <v>1116</v>
      </c>
    </row>
    <row r="78" spans="1:4" s="514" customFormat="1" ht="27.75" customHeight="1">
      <c r="A78" s="488">
        <v>2</v>
      </c>
      <c r="B78" s="504" t="s">
        <v>1088</v>
      </c>
      <c r="C78" s="538">
        <v>154</v>
      </c>
      <c r="D78" s="504" t="s">
        <v>1089</v>
      </c>
    </row>
    <row r="79" spans="1:4" s="512" customFormat="1" ht="81.75" customHeight="1">
      <c r="A79" s="486" t="s">
        <v>1117</v>
      </c>
      <c r="B79" s="489" t="s">
        <v>1029</v>
      </c>
      <c r="C79" s="534">
        <f>C80+C108</f>
        <v>4484</v>
      </c>
      <c r="D79" s="511"/>
    </row>
    <row r="80" spans="1:4" s="520" customFormat="1" ht="20.25" customHeight="1">
      <c r="A80" s="486" t="s">
        <v>7</v>
      </c>
      <c r="B80" s="511" t="s">
        <v>1118</v>
      </c>
      <c r="C80" s="544">
        <f>SUM(C81:C107)</f>
        <v>1792</v>
      </c>
      <c r="D80" s="519"/>
    </row>
    <row r="81" spans="1:4" s="524" customFormat="1">
      <c r="A81" s="521">
        <v>1</v>
      </c>
      <c r="B81" s="522" t="s">
        <v>99</v>
      </c>
      <c r="C81" s="544"/>
      <c r="D81" s="523"/>
    </row>
    <row r="82" spans="1:4" s="524" customFormat="1" ht="21.75" customHeight="1">
      <c r="A82" s="525" t="s">
        <v>30</v>
      </c>
      <c r="B82" s="526" t="s">
        <v>355</v>
      </c>
      <c r="C82" s="545">
        <v>100</v>
      </c>
      <c r="D82" s="519" t="s">
        <v>1119</v>
      </c>
    </row>
    <row r="83" spans="1:4" s="524" customFormat="1" ht="21.75" customHeight="1">
      <c r="A83" s="525" t="s">
        <v>30</v>
      </c>
      <c r="B83" s="526" t="s">
        <v>219</v>
      </c>
      <c r="C83" s="545">
        <v>100</v>
      </c>
      <c r="D83" s="519" t="s">
        <v>1120</v>
      </c>
    </row>
    <row r="84" spans="1:4" s="524" customFormat="1">
      <c r="A84" s="527">
        <v>2</v>
      </c>
      <c r="B84" s="522" t="s">
        <v>105</v>
      </c>
      <c r="C84" s="544"/>
      <c r="D84" s="523"/>
    </row>
    <row r="85" spans="1:4" s="524" customFormat="1" ht="21.75" customHeight="1">
      <c r="A85" s="525" t="s">
        <v>30</v>
      </c>
      <c r="B85" s="526" t="s">
        <v>107</v>
      </c>
      <c r="C85" s="545">
        <v>100</v>
      </c>
      <c r="D85" s="519" t="s">
        <v>1121</v>
      </c>
    </row>
    <row r="86" spans="1:4" s="524" customFormat="1" ht="21.75" customHeight="1">
      <c r="A86" s="525" t="s">
        <v>30</v>
      </c>
      <c r="B86" s="526" t="s">
        <v>374</v>
      </c>
      <c r="C86" s="545">
        <v>100</v>
      </c>
      <c r="D86" s="519" t="s">
        <v>767</v>
      </c>
    </row>
    <row r="87" spans="1:4" s="524" customFormat="1" ht="21.75" customHeight="1">
      <c r="A87" s="525" t="s">
        <v>30</v>
      </c>
      <c r="B87" s="526" t="s">
        <v>362</v>
      </c>
      <c r="C87" s="545">
        <v>92</v>
      </c>
      <c r="D87" s="519" t="s">
        <v>1122</v>
      </c>
    </row>
    <row r="88" spans="1:4" s="524" customFormat="1">
      <c r="A88" s="527">
        <v>3</v>
      </c>
      <c r="B88" s="522" t="s">
        <v>112</v>
      </c>
      <c r="C88" s="544"/>
      <c r="D88" s="523"/>
    </row>
    <row r="89" spans="1:4" s="524" customFormat="1" ht="20.25" customHeight="1">
      <c r="A89" s="525" t="s">
        <v>30</v>
      </c>
      <c r="B89" s="526" t="s">
        <v>1123</v>
      </c>
      <c r="C89" s="545">
        <v>100</v>
      </c>
      <c r="D89" s="519" t="s">
        <v>656</v>
      </c>
    </row>
    <row r="90" spans="1:4" s="524" customFormat="1" ht="20.25" customHeight="1">
      <c r="A90" s="525" t="s">
        <v>30</v>
      </c>
      <c r="B90" s="526" t="s">
        <v>1124</v>
      </c>
      <c r="C90" s="545">
        <v>100</v>
      </c>
      <c r="D90" s="519" t="s">
        <v>783</v>
      </c>
    </row>
    <row r="91" spans="1:4" s="524" customFormat="1" ht="20.25" customHeight="1">
      <c r="A91" s="525" t="s">
        <v>30</v>
      </c>
      <c r="B91" s="526" t="s">
        <v>1125</v>
      </c>
      <c r="C91" s="545">
        <v>100</v>
      </c>
      <c r="D91" s="519" t="s">
        <v>1126</v>
      </c>
    </row>
    <row r="92" spans="1:4" s="524" customFormat="1">
      <c r="A92" s="527">
        <v>4</v>
      </c>
      <c r="B92" s="522" t="s">
        <v>88</v>
      </c>
      <c r="C92" s="544"/>
      <c r="D92" s="523"/>
    </row>
    <row r="93" spans="1:4" s="520" customFormat="1" ht="22.5" customHeight="1">
      <c r="A93" s="525" t="s">
        <v>30</v>
      </c>
      <c r="B93" s="526" t="s">
        <v>1127</v>
      </c>
      <c r="C93" s="545">
        <v>100</v>
      </c>
      <c r="D93" s="519" t="s">
        <v>1128</v>
      </c>
    </row>
    <row r="94" spans="1:4" s="520" customFormat="1" ht="22.5" customHeight="1">
      <c r="A94" s="525" t="s">
        <v>30</v>
      </c>
      <c r="B94" s="526" t="s">
        <v>1129</v>
      </c>
      <c r="C94" s="545">
        <v>100</v>
      </c>
      <c r="D94" s="519" t="s">
        <v>1130</v>
      </c>
    </row>
    <row r="95" spans="1:4" s="524" customFormat="1">
      <c r="A95" s="527">
        <v>5</v>
      </c>
      <c r="B95" s="522" t="s">
        <v>204</v>
      </c>
      <c r="C95" s="544"/>
      <c r="D95" s="523"/>
    </row>
    <row r="96" spans="1:4" s="524" customFormat="1" ht="18.75" customHeight="1">
      <c r="A96" s="527"/>
      <c r="B96" s="526" t="s">
        <v>1131</v>
      </c>
      <c r="C96" s="545">
        <v>100</v>
      </c>
      <c r="D96" s="519" t="s">
        <v>1132</v>
      </c>
    </row>
    <row r="97" spans="1:4" s="520" customFormat="1" ht="18.75" customHeight="1">
      <c r="A97" s="525" t="s">
        <v>30</v>
      </c>
      <c r="B97" s="526" t="s">
        <v>229</v>
      </c>
      <c r="C97" s="545">
        <v>100</v>
      </c>
      <c r="D97" s="519" t="s">
        <v>1133</v>
      </c>
    </row>
    <row r="98" spans="1:4" s="520" customFormat="1" ht="18.75" customHeight="1">
      <c r="A98" s="525" t="s">
        <v>30</v>
      </c>
      <c r="B98" s="526" t="s">
        <v>1134</v>
      </c>
      <c r="C98" s="545">
        <v>100</v>
      </c>
      <c r="D98" s="519" t="s">
        <v>1135</v>
      </c>
    </row>
    <row r="99" spans="1:4" s="520" customFormat="1">
      <c r="A99" s="527">
        <v>6</v>
      </c>
      <c r="B99" s="522" t="s">
        <v>140</v>
      </c>
      <c r="C99" s="544"/>
      <c r="D99" s="519"/>
    </row>
    <row r="100" spans="1:4" s="520" customFormat="1">
      <c r="A100" s="525"/>
      <c r="B100" s="526" t="s">
        <v>200</v>
      </c>
      <c r="C100" s="545">
        <v>100</v>
      </c>
      <c r="D100" s="519" t="s">
        <v>607</v>
      </c>
    </row>
    <row r="101" spans="1:4" s="520" customFormat="1">
      <c r="A101" s="527">
        <v>7</v>
      </c>
      <c r="B101" s="522" t="s">
        <v>92</v>
      </c>
      <c r="C101" s="544"/>
      <c r="D101" s="519"/>
    </row>
    <row r="102" spans="1:4" s="520" customFormat="1">
      <c r="A102" s="525"/>
      <c r="B102" s="526" t="s">
        <v>1136</v>
      </c>
      <c r="C102" s="545">
        <v>100</v>
      </c>
      <c r="D102" s="519" t="s">
        <v>1137</v>
      </c>
    </row>
    <row r="103" spans="1:4" s="520" customFormat="1">
      <c r="A103" s="527">
        <v>8</v>
      </c>
      <c r="B103" s="522" t="s">
        <v>371</v>
      </c>
      <c r="C103" s="544"/>
      <c r="D103" s="519"/>
    </row>
    <row r="104" spans="1:4" s="520" customFormat="1">
      <c r="A104" s="525"/>
      <c r="B104" s="526" t="s">
        <v>1138</v>
      </c>
      <c r="C104" s="545">
        <v>100</v>
      </c>
      <c r="D104" s="519" t="s">
        <v>1139</v>
      </c>
    </row>
    <row r="105" spans="1:4" s="520" customFormat="1">
      <c r="A105" s="527">
        <v>9</v>
      </c>
      <c r="B105" s="522" t="s">
        <v>192</v>
      </c>
      <c r="C105" s="544"/>
      <c r="D105" s="519"/>
    </row>
    <row r="106" spans="1:4" s="520" customFormat="1">
      <c r="A106" s="525"/>
      <c r="B106" s="526" t="s">
        <v>194</v>
      </c>
      <c r="C106" s="545">
        <v>100</v>
      </c>
      <c r="D106" s="519" t="s">
        <v>1140</v>
      </c>
    </row>
    <row r="107" spans="1:4" s="520" customFormat="1">
      <c r="A107" s="525"/>
      <c r="B107" s="526" t="s">
        <v>350</v>
      </c>
      <c r="C107" s="545">
        <v>100</v>
      </c>
      <c r="D107" s="519" t="s">
        <v>1141</v>
      </c>
    </row>
    <row r="108" spans="1:4" s="485" customFormat="1" ht="18.75" customHeight="1">
      <c r="A108" s="486" t="s">
        <v>17</v>
      </c>
      <c r="B108" s="511" t="s">
        <v>1113</v>
      </c>
      <c r="C108" s="546">
        <f>SUM(C109:C147)</f>
        <v>2692</v>
      </c>
      <c r="D108" s="511"/>
    </row>
    <row r="109" spans="1:4" ht="18.75" customHeight="1">
      <c r="A109" s="486">
        <v>1</v>
      </c>
      <c r="B109" s="511" t="s">
        <v>192</v>
      </c>
      <c r="C109" s="534"/>
      <c r="D109" s="504"/>
    </row>
    <row r="110" spans="1:4" ht="18.75" customHeight="1">
      <c r="A110" s="488"/>
      <c r="B110" s="504" t="s">
        <v>352</v>
      </c>
      <c r="C110" s="538">
        <v>100</v>
      </c>
      <c r="D110" s="504" t="s">
        <v>1142</v>
      </c>
    </row>
    <row r="111" spans="1:4" ht="18.75" customHeight="1">
      <c r="A111" s="488"/>
      <c r="B111" s="504" t="s">
        <v>431</v>
      </c>
      <c r="C111" s="538">
        <v>100</v>
      </c>
      <c r="D111" s="504" t="s">
        <v>1143</v>
      </c>
    </row>
    <row r="112" spans="1:4" ht="18.75" customHeight="1">
      <c r="A112" s="486">
        <v>2</v>
      </c>
      <c r="B112" s="511" t="s">
        <v>371</v>
      </c>
      <c r="C112" s="534"/>
      <c r="D112" s="504"/>
    </row>
    <row r="113" spans="1:4" ht="18.75" customHeight="1">
      <c r="A113" s="488"/>
      <c r="B113" s="504" t="s">
        <v>1144</v>
      </c>
      <c r="C113" s="538">
        <v>100</v>
      </c>
      <c r="D113" s="504" t="s">
        <v>1145</v>
      </c>
    </row>
    <row r="114" spans="1:4" ht="18.75" customHeight="1">
      <c r="A114" s="488"/>
      <c r="B114" s="504" t="s">
        <v>1146</v>
      </c>
      <c r="C114" s="538">
        <v>100</v>
      </c>
      <c r="D114" s="504" t="s">
        <v>1147</v>
      </c>
    </row>
    <row r="115" spans="1:4" s="485" customFormat="1" ht="18.75" customHeight="1">
      <c r="A115" s="486">
        <v>3</v>
      </c>
      <c r="B115" s="511" t="s">
        <v>80</v>
      </c>
      <c r="C115" s="534"/>
      <c r="D115" s="504"/>
    </row>
    <row r="116" spans="1:4" ht="18.75" customHeight="1">
      <c r="A116" s="488"/>
      <c r="B116" s="504" t="s">
        <v>199</v>
      </c>
      <c r="C116" s="538">
        <v>100</v>
      </c>
      <c r="D116" s="504" t="s">
        <v>1148</v>
      </c>
    </row>
    <row r="117" spans="1:4" ht="18.75" customHeight="1">
      <c r="A117" s="488"/>
      <c r="B117" s="504" t="s">
        <v>353</v>
      </c>
      <c r="C117" s="538">
        <v>100</v>
      </c>
      <c r="D117" s="504" t="s">
        <v>601</v>
      </c>
    </row>
    <row r="118" spans="1:4" ht="18.75" customHeight="1">
      <c r="A118" s="488"/>
      <c r="B118" s="504" t="s">
        <v>198</v>
      </c>
      <c r="C118" s="538">
        <v>100</v>
      </c>
      <c r="D118" s="504" t="s">
        <v>1149</v>
      </c>
    </row>
    <row r="119" spans="1:4" ht="18.75" customHeight="1">
      <c r="A119" s="486">
        <v>4</v>
      </c>
      <c r="B119" s="511" t="s">
        <v>143</v>
      </c>
      <c r="C119" s="534"/>
      <c r="D119" s="504"/>
    </row>
    <row r="120" spans="1:4" s="485" customFormat="1" ht="18.75" customHeight="1">
      <c r="A120" s="486"/>
      <c r="B120" s="504" t="s">
        <v>202</v>
      </c>
      <c r="C120" s="538">
        <v>100</v>
      </c>
      <c r="D120" s="504" t="s">
        <v>1150</v>
      </c>
    </row>
    <row r="121" spans="1:4" s="485" customFormat="1" ht="18.75" customHeight="1">
      <c r="A121" s="486"/>
      <c r="B121" s="504" t="s">
        <v>1151</v>
      </c>
      <c r="C121" s="538">
        <v>100</v>
      </c>
      <c r="D121" s="504" t="s">
        <v>1152</v>
      </c>
    </row>
    <row r="122" spans="1:4" ht="18.75" customHeight="1">
      <c r="A122" s="486">
        <v>5</v>
      </c>
      <c r="B122" s="511" t="s">
        <v>1153</v>
      </c>
      <c r="C122" s="534"/>
      <c r="D122" s="504"/>
    </row>
    <row r="123" spans="1:4" ht="18.75" customHeight="1">
      <c r="A123" s="488"/>
      <c r="B123" s="504" t="s">
        <v>1154</v>
      </c>
      <c r="C123" s="538">
        <v>100</v>
      </c>
      <c r="D123" s="504" t="s">
        <v>777</v>
      </c>
    </row>
    <row r="124" spans="1:4" ht="18.75" customHeight="1">
      <c r="A124" s="488"/>
      <c r="B124" s="504" t="s">
        <v>205</v>
      </c>
      <c r="C124" s="538">
        <v>100</v>
      </c>
      <c r="D124" s="504" t="s">
        <v>1155</v>
      </c>
    </row>
    <row r="125" spans="1:4" s="485" customFormat="1" ht="18.75" customHeight="1">
      <c r="A125" s="486">
        <v>6</v>
      </c>
      <c r="B125" s="511" t="s">
        <v>116</v>
      </c>
      <c r="C125" s="534"/>
      <c r="D125" s="504"/>
    </row>
    <row r="126" spans="1:4" ht="18.75" customHeight="1">
      <c r="A126" s="488"/>
      <c r="B126" s="504" t="s">
        <v>1156</v>
      </c>
      <c r="C126" s="538">
        <v>100</v>
      </c>
      <c r="D126" s="504" t="s">
        <v>1157</v>
      </c>
    </row>
    <row r="127" spans="1:4" ht="18.75" customHeight="1">
      <c r="A127" s="488"/>
      <c r="B127" s="504" t="s">
        <v>208</v>
      </c>
      <c r="C127" s="538">
        <v>100</v>
      </c>
      <c r="D127" s="504" t="s">
        <v>1158</v>
      </c>
    </row>
    <row r="128" spans="1:4" ht="18.75" customHeight="1">
      <c r="A128" s="486">
        <v>7</v>
      </c>
      <c r="B128" s="511" t="s">
        <v>92</v>
      </c>
      <c r="C128" s="547"/>
      <c r="D128" s="504"/>
    </row>
    <row r="129" spans="1:4" ht="18.75" customHeight="1">
      <c r="A129" s="488"/>
      <c r="B129" s="504" t="s">
        <v>216</v>
      </c>
      <c r="C129" s="538">
        <v>100</v>
      </c>
      <c r="D129" s="504" t="s">
        <v>1159</v>
      </c>
    </row>
    <row r="130" spans="1:4" ht="18.75" customHeight="1">
      <c r="A130" s="488"/>
      <c r="B130" s="504" t="s">
        <v>94</v>
      </c>
      <c r="C130" s="538">
        <v>100</v>
      </c>
      <c r="D130" s="504" t="s">
        <v>774</v>
      </c>
    </row>
    <row r="131" spans="1:4" ht="18.75" customHeight="1">
      <c r="A131" s="486">
        <v>8</v>
      </c>
      <c r="B131" s="511" t="s">
        <v>88</v>
      </c>
      <c r="C131" s="534"/>
      <c r="D131" s="504"/>
    </row>
    <row r="132" spans="1:4" ht="18.75" customHeight="1">
      <c r="A132" s="488"/>
      <c r="B132" s="504" t="s">
        <v>1160</v>
      </c>
      <c r="C132" s="538">
        <v>100</v>
      </c>
      <c r="D132" s="504" t="s">
        <v>1161</v>
      </c>
    </row>
    <row r="133" spans="1:4" ht="18.75" customHeight="1">
      <c r="A133" s="488"/>
      <c r="B133" s="504" t="s">
        <v>1162</v>
      </c>
      <c r="C133" s="538">
        <v>100</v>
      </c>
      <c r="D133" s="504" t="s">
        <v>1163</v>
      </c>
    </row>
    <row r="134" spans="1:4" s="485" customFormat="1" ht="18.75" customHeight="1">
      <c r="A134" s="486">
        <v>9</v>
      </c>
      <c r="B134" s="511" t="s">
        <v>99</v>
      </c>
      <c r="C134" s="534"/>
      <c r="D134" s="504"/>
    </row>
    <row r="135" spans="1:4" ht="18.75" customHeight="1">
      <c r="A135" s="488"/>
      <c r="B135" s="504" t="s">
        <v>1164</v>
      </c>
      <c r="C135" s="538">
        <v>100</v>
      </c>
      <c r="D135" s="504" t="s">
        <v>1165</v>
      </c>
    </row>
    <row r="136" spans="1:4" ht="18.75" customHeight="1">
      <c r="A136" s="488"/>
      <c r="B136" s="504" t="s">
        <v>1166</v>
      </c>
      <c r="C136" s="538">
        <v>100</v>
      </c>
      <c r="D136" s="504" t="s">
        <v>1167</v>
      </c>
    </row>
    <row r="137" spans="1:4" ht="18.75" customHeight="1">
      <c r="A137" s="488"/>
      <c r="B137" s="504" t="s">
        <v>1168</v>
      </c>
      <c r="C137" s="538">
        <v>100</v>
      </c>
      <c r="D137" s="504" t="s">
        <v>1169</v>
      </c>
    </row>
    <row r="138" spans="1:4" ht="18.75" customHeight="1">
      <c r="A138" s="486">
        <v>10</v>
      </c>
      <c r="B138" s="511" t="s">
        <v>105</v>
      </c>
      <c r="C138" s="534"/>
      <c r="D138" s="504"/>
    </row>
    <row r="139" spans="1:4" ht="18.75" customHeight="1">
      <c r="A139" s="488"/>
      <c r="B139" s="504" t="s">
        <v>212</v>
      </c>
      <c r="C139" s="538">
        <v>100</v>
      </c>
      <c r="D139" s="504" t="s">
        <v>1170</v>
      </c>
    </row>
    <row r="140" spans="1:4" ht="18.75" customHeight="1">
      <c r="A140" s="488"/>
      <c r="B140" s="504" t="s">
        <v>1171</v>
      </c>
      <c r="C140" s="538">
        <v>100</v>
      </c>
      <c r="D140" s="504" t="s">
        <v>621</v>
      </c>
    </row>
    <row r="141" spans="1:4" ht="18.75" customHeight="1">
      <c r="A141" s="488"/>
      <c r="B141" s="504" t="s">
        <v>1172</v>
      </c>
      <c r="C141" s="538">
        <v>100</v>
      </c>
      <c r="D141" s="504" t="s">
        <v>1173</v>
      </c>
    </row>
    <row r="142" spans="1:4" s="485" customFormat="1" ht="18.75" customHeight="1">
      <c r="A142" s="486">
        <v>11</v>
      </c>
      <c r="B142" s="511" t="s">
        <v>112</v>
      </c>
      <c r="C142" s="534"/>
      <c r="D142" s="504"/>
    </row>
    <row r="143" spans="1:4" s="485" customFormat="1" ht="18.75" customHeight="1">
      <c r="A143" s="486"/>
      <c r="B143" s="504" t="s">
        <v>221</v>
      </c>
      <c r="C143" s="538">
        <v>100</v>
      </c>
      <c r="D143" s="504" t="s">
        <v>659</v>
      </c>
    </row>
    <row r="144" spans="1:4" s="485" customFormat="1" ht="18.75" customHeight="1">
      <c r="A144" s="486"/>
      <c r="B144" s="504" t="s">
        <v>114</v>
      </c>
      <c r="C144" s="538">
        <v>100</v>
      </c>
      <c r="D144" s="504" t="s">
        <v>650</v>
      </c>
    </row>
    <row r="145" spans="1:4" s="485" customFormat="1" ht="18.75" customHeight="1">
      <c r="A145" s="486"/>
      <c r="B145" s="504" t="s">
        <v>1174</v>
      </c>
      <c r="C145" s="538">
        <v>100</v>
      </c>
      <c r="D145" s="504" t="s">
        <v>786</v>
      </c>
    </row>
    <row r="146" spans="1:4" ht="18.75" customHeight="1">
      <c r="A146" s="486">
        <v>12</v>
      </c>
      <c r="B146" s="511" t="s">
        <v>1175</v>
      </c>
      <c r="C146" s="534"/>
      <c r="D146" s="504"/>
    </row>
    <row r="147" spans="1:4" ht="18.75" customHeight="1">
      <c r="A147" s="488"/>
      <c r="B147" s="504" t="s">
        <v>1176</v>
      </c>
      <c r="C147" s="538">
        <v>92</v>
      </c>
      <c r="D147" s="504" t="s">
        <v>1177</v>
      </c>
    </row>
    <row r="148" spans="1:4" ht="48.75" customHeight="1">
      <c r="A148" s="486" t="s">
        <v>1178</v>
      </c>
      <c r="B148" s="497" t="s">
        <v>1030</v>
      </c>
      <c r="C148" s="534">
        <f>C149+C153</f>
        <v>2039</v>
      </c>
      <c r="D148" s="487"/>
    </row>
    <row r="149" spans="1:4" ht="28.5" customHeight="1">
      <c r="A149" s="486" t="s">
        <v>7</v>
      </c>
      <c r="B149" s="497" t="s">
        <v>1179</v>
      </c>
      <c r="C149" s="534">
        <f>C150+C151+C152</f>
        <v>1017</v>
      </c>
      <c r="D149" s="487"/>
    </row>
    <row r="150" spans="1:4" ht="147" customHeight="1">
      <c r="A150" s="498">
        <v>1</v>
      </c>
      <c r="B150" s="528" t="s">
        <v>1180</v>
      </c>
      <c r="C150" s="540">
        <v>350</v>
      </c>
      <c r="D150" s="506" t="s">
        <v>1181</v>
      </c>
    </row>
    <row r="151" spans="1:4" ht="79.5" customHeight="1">
      <c r="A151" s="498">
        <v>2</v>
      </c>
      <c r="B151" s="528" t="s">
        <v>1182</v>
      </c>
      <c r="C151" s="540">
        <v>217</v>
      </c>
      <c r="D151" s="506" t="s">
        <v>1181</v>
      </c>
    </row>
    <row r="152" spans="1:4" ht="67.5" customHeight="1">
      <c r="A152" s="498">
        <v>3</v>
      </c>
      <c r="B152" s="528" t="s">
        <v>1183</v>
      </c>
      <c r="C152" s="540">
        <v>450</v>
      </c>
      <c r="D152" s="506" t="s">
        <v>1181</v>
      </c>
    </row>
    <row r="153" spans="1:4" s="485" customFormat="1" ht="21" customHeight="1">
      <c r="A153" s="483" t="s">
        <v>17</v>
      </c>
      <c r="B153" s="529" t="s">
        <v>1184</v>
      </c>
      <c r="C153" s="539">
        <f>C154+C155+C156</f>
        <v>1022</v>
      </c>
      <c r="D153" s="487"/>
    </row>
    <row r="154" spans="1:4" ht="51" customHeight="1">
      <c r="A154" s="498">
        <v>1</v>
      </c>
      <c r="B154" s="528" t="s">
        <v>1185</v>
      </c>
      <c r="C154" s="548">
        <v>360</v>
      </c>
      <c r="D154" s="628" t="s">
        <v>1186</v>
      </c>
    </row>
    <row r="155" spans="1:4" ht="33.75" customHeight="1">
      <c r="A155" s="498">
        <v>2</v>
      </c>
      <c r="B155" s="528" t="s">
        <v>1187</v>
      </c>
      <c r="C155" s="548">
        <v>180</v>
      </c>
      <c r="D155" s="628"/>
    </row>
    <row r="156" spans="1:4" ht="34.5" customHeight="1">
      <c r="A156" s="498">
        <v>3</v>
      </c>
      <c r="B156" s="528" t="s">
        <v>1188</v>
      </c>
      <c r="C156" s="548">
        <v>482</v>
      </c>
      <c r="D156" s="628"/>
    </row>
    <row r="157" spans="1:4" ht="48.75" customHeight="1">
      <c r="A157" s="486" t="s">
        <v>1189</v>
      </c>
      <c r="B157" s="497" t="s">
        <v>1190</v>
      </c>
      <c r="C157" s="534">
        <f>C158+C164</f>
        <v>2464</v>
      </c>
      <c r="D157" s="487"/>
    </row>
    <row r="158" spans="1:4" ht="22.5" customHeight="1">
      <c r="A158" s="483" t="s">
        <v>7</v>
      </c>
      <c r="B158" s="487" t="s">
        <v>1191</v>
      </c>
      <c r="C158" s="539">
        <f>SUM(C159:C163)</f>
        <v>1725</v>
      </c>
      <c r="D158" s="487"/>
    </row>
    <row r="159" spans="1:4" ht="57.75" customHeight="1">
      <c r="A159" s="498">
        <v>1</v>
      </c>
      <c r="B159" s="504" t="s">
        <v>1192</v>
      </c>
      <c r="C159" s="540">
        <v>400</v>
      </c>
      <c r="D159" s="629" t="s">
        <v>1116</v>
      </c>
    </row>
    <row r="160" spans="1:4" ht="44.25" customHeight="1">
      <c r="A160" s="498">
        <v>2</v>
      </c>
      <c r="B160" s="504" t="s">
        <v>1193</v>
      </c>
      <c r="C160" s="540">
        <v>600</v>
      </c>
      <c r="D160" s="630"/>
    </row>
    <row r="161" spans="1:4" ht="100.5" customHeight="1">
      <c r="A161" s="498">
        <v>3</v>
      </c>
      <c r="B161" s="504" t="s">
        <v>1194</v>
      </c>
      <c r="C161" s="540">
        <v>575</v>
      </c>
      <c r="D161" s="630"/>
    </row>
    <row r="162" spans="1:4" ht="57" customHeight="1">
      <c r="A162" s="498">
        <v>4</v>
      </c>
      <c r="B162" s="504" t="s">
        <v>1195</v>
      </c>
      <c r="C162" s="540">
        <v>80</v>
      </c>
      <c r="D162" s="631"/>
    </row>
    <row r="163" spans="1:4" ht="78" customHeight="1">
      <c r="A163" s="498">
        <v>5</v>
      </c>
      <c r="B163" s="504" t="s">
        <v>1196</v>
      </c>
      <c r="C163" s="540">
        <v>70</v>
      </c>
      <c r="D163" s="503" t="s">
        <v>78</v>
      </c>
    </row>
    <row r="164" spans="1:4" s="485" customFormat="1" ht="31.5" customHeight="1">
      <c r="A164" s="483" t="s">
        <v>17</v>
      </c>
      <c r="B164" s="487" t="s">
        <v>1197</v>
      </c>
      <c r="C164" s="547">
        <f>SUM(C165:C177)</f>
        <v>739</v>
      </c>
      <c r="D164" s="487"/>
    </row>
    <row r="165" spans="1:4" ht="22.5" customHeight="1">
      <c r="A165" s="488">
        <v>1</v>
      </c>
      <c r="B165" s="504" t="s">
        <v>192</v>
      </c>
      <c r="C165" s="538">
        <v>65</v>
      </c>
      <c r="D165" s="627" t="s">
        <v>1198</v>
      </c>
    </row>
    <row r="166" spans="1:4" ht="22.5" customHeight="1">
      <c r="A166" s="488">
        <v>2</v>
      </c>
      <c r="B166" s="504" t="s">
        <v>80</v>
      </c>
      <c r="C166" s="538">
        <v>70</v>
      </c>
      <c r="D166" s="628"/>
    </row>
    <row r="167" spans="1:4" ht="22.5" customHeight="1">
      <c r="A167" s="488">
        <v>3</v>
      </c>
      <c r="B167" s="504" t="s">
        <v>143</v>
      </c>
      <c r="C167" s="538">
        <v>68</v>
      </c>
      <c r="D167" s="628"/>
    </row>
    <row r="168" spans="1:4" ht="22.5" customHeight="1">
      <c r="A168" s="488">
        <v>4</v>
      </c>
      <c r="B168" s="504" t="s">
        <v>204</v>
      </c>
      <c r="C168" s="538">
        <v>59</v>
      </c>
      <c r="D168" s="628"/>
    </row>
    <row r="169" spans="1:4" ht="22.5" customHeight="1">
      <c r="A169" s="488">
        <v>5</v>
      </c>
      <c r="B169" s="504" t="s">
        <v>116</v>
      </c>
      <c r="C169" s="538">
        <v>47</v>
      </c>
      <c r="D169" s="628"/>
    </row>
    <row r="170" spans="1:4" ht="22.5" customHeight="1">
      <c r="A170" s="488">
        <v>6</v>
      </c>
      <c r="B170" s="504" t="s">
        <v>92</v>
      </c>
      <c r="C170" s="538">
        <v>57</v>
      </c>
      <c r="D170" s="628"/>
    </row>
    <row r="171" spans="1:4" ht="22.5" customHeight="1">
      <c r="A171" s="488">
        <v>7</v>
      </c>
      <c r="B171" s="504" t="s">
        <v>88</v>
      </c>
      <c r="C171" s="538">
        <v>55</v>
      </c>
      <c r="D171" s="628"/>
    </row>
    <row r="172" spans="1:4" ht="22.5" customHeight="1">
      <c r="A172" s="488">
        <v>8</v>
      </c>
      <c r="B172" s="504" t="s">
        <v>99</v>
      </c>
      <c r="C172" s="538">
        <v>74</v>
      </c>
      <c r="D172" s="628"/>
    </row>
    <row r="173" spans="1:4" ht="22.5" customHeight="1">
      <c r="A173" s="488">
        <v>9</v>
      </c>
      <c r="B173" s="504" t="s">
        <v>105</v>
      </c>
      <c r="C173" s="538">
        <v>67</v>
      </c>
      <c r="D173" s="628"/>
    </row>
    <row r="174" spans="1:4" ht="22.5" customHeight="1">
      <c r="A174" s="488">
        <v>10</v>
      </c>
      <c r="B174" s="504" t="s">
        <v>112</v>
      </c>
      <c r="C174" s="538">
        <v>44</v>
      </c>
      <c r="D174" s="628"/>
    </row>
    <row r="175" spans="1:4" ht="22.5" customHeight="1">
      <c r="A175" s="488">
        <v>11</v>
      </c>
      <c r="B175" s="504" t="s">
        <v>954</v>
      </c>
      <c r="C175" s="538">
        <v>34</v>
      </c>
      <c r="D175" s="628"/>
    </row>
    <row r="176" spans="1:4" ht="22.5" customHeight="1">
      <c r="A176" s="488">
        <v>12</v>
      </c>
      <c r="B176" s="504" t="s">
        <v>1199</v>
      </c>
      <c r="C176" s="538">
        <v>46</v>
      </c>
      <c r="D176" s="628"/>
    </row>
    <row r="177" spans="1:4" ht="22.5" customHeight="1">
      <c r="A177" s="488">
        <v>13</v>
      </c>
      <c r="B177" s="504" t="s">
        <v>1175</v>
      </c>
      <c r="C177" s="538">
        <v>53</v>
      </c>
      <c r="D177" s="628"/>
    </row>
    <row r="178" spans="1:4" ht="42.75" customHeight="1">
      <c r="C178" s="625" t="s">
        <v>447</v>
      </c>
      <c r="D178" s="625"/>
    </row>
  </sheetData>
  <mergeCells count="7">
    <mergeCell ref="C178:D178"/>
    <mergeCell ref="A1:D1"/>
    <mergeCell ref="D50:D51"/>
    <mergeCell ref="D53:D54"/>
    <mergeCell ref="D154:D156"/>
    <mergeCell ref="D159:D162"/>
    <mergeCell ref="D165:D177"/>
  </mergeCells>
  <pageMargins left="0.19685039370078741" right="0" top="0.47244094488188981"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workbookViewId="0">
      <selection activeCell="F8" sqref="F8"/>
    </sheetView>
  </sheetViews>
  <sheetFormatPr defaultRowHeight="15"/>
  <cols>
    <col min="1" max="1" width="6.28515625" customWidth="1"/>
    <col min="2" max="2" width="29.140625" customWidth="1"/>
    <col min="3" max="3" width="22.28515625" customWidth="1"/>
    <col min="6" max="6" width="10.85546875" customWidth="1"/>
    <col min="10" max="10" width="11.42578125" customWidth="1"/>
  </cols>
  <sheetData>
    <row r="1" spans="1:11" ht="55.5" customHeight="1">
      <c r="A1" s="560" t="s">
        <v>1005</v>
      </c>
      <c r="B1" s="561"/>
      <c r="C1" s="561"/>
      <c r="D1" s="561"/>
      <c r="E1" s="561"/>
      <c r="F1" s="561"/>
      <c r="G1" s="561"/>
      <c r="H1" s="561"/>
      <c r="I1" s="561"/>
      <c r="J1" s="561"/>
      <c r="K1" s="561"/>
    </row>
    <row r="2" spans="1:11" ht="15.75">
      <c r="A2" s="252"/>
      <c r="B2" s="252"/>
      <c r="C2" s="252"/>
      <c r="D2" s="252"/>
      <c r="E2" s="252"/>
      <c r="F2" s="252"/>
      <c r="G2" s="252"/>
      <c r="H2" s="252"/>
      <c r="I2" s="562" t="s">
        <v>521</v>
      </c>
      <c r="J2" s="562"/>
      <c r="K2" s="562"/>
    </row>
    <row r="3" spans="1:11" ht="15.75">
      <c r="A3" s="563" t="s">
        <v>1</v>
      </c>
      <c r="B3" s="563" t="s">
        <v>522</v>
      </c>
      <c r="C3" s="564" t="s">
        <v>523</v>
      </c>
      <c r="D3" s="563" t="s">
        <v>524</v>
      </c>
      <c r="E3" s="563"/>
      <c r="F3" s="563" t="s">
        <v>525</v>
      </c>
      <c r="G3" s="566" t="s">
        <v>526</v>
      </c>
      <c r="H3" s="566" t="s">
        <v>527</v>
      </c>
      <c r="I3" s="566" t="s">
        <v>528</v>
      </c>
      <c r="J3" s="570" t="s">
        <v>998</v>
      </c>
      <c r="K3" s="563" t="s">
        <v>4</v>
      </c>
    </row>
    <row r="4" spans="1:11" ht="72" customHeight="1">
      <c r="A4" s="563"/>
      <c r="B4" s="563"/>
      <c r="C4" s="565"/>
      <c r="D4" s="253" t="s">
        <v>529</v>
      </c>
      <c r="E4" s="253" t="s">
        <v>530</v>
      </c>
      <c r="F4" s="563"/>
      <c r="G4" s="567"/>
      <c r="H4" s="567"/>
      <c r="I4" s="567"/>
      <c r="J4" s="570"/>
      <c r="K4" s="563"/>
    </row>
    <row r="5" spans="1:11" ht="25.5" customHeight="1">
      <c r="A5" s="254" t="s">
        <v>7</v>
      </c>
      <c r="B5" s="255" t="s">
        <v>371</v>
      </c>
      <c r="C5" s="256"/>
      <c r="D5" s="257"/>
      <c r="E5" s="257"/>
      <c r="F5" s="257"/>
      <c r="G5" s="258">
        <f>SUM(G6:G14)</f>
        <v>2150</v>
      </c>
      <c r="H5" s="258">
        <f t="shared" ref="H5:I5" si="0">SUM(H6:H14)</f>
        <v>1770</v>
      </c>
      <c r="I5" s="258">
        <f t="shared" si="0"/>
        <v>380</v>
      </c>
      <c r="J5" s="259"/>
      <c r="K5" s="260"/>
    </row>
    <row r="6" spans="1:11" ht="31.5">
      <c r="A6" s="261">
        <v>1</v>
      </c>
      <c r="B6" s="262" t="s">
        <v>531</v>
      </c>
      <c r="C6" s="571" t="s">
        <v>532</v>
      </c>
      <c r="D6" s="572">
        <v>620</v>
      </c>
      <c r="E6" s="572">
        <v>34</v>
      </c>
      <c r="F6" s="263" t="s">
        <v>533</v>
      </c>
      <c r="G6" s="264">
        <v>250</v>
      </c>
      <c r="H6" s="264">
        <f>G6*0.8</f>
        <v>200</v>
      </c>
      <c r="I6" s="265">
        <f>G6-H6</f>
        <v>50</v>
      </c>
      <c r="J6" s="263" t="s">
        <v>534</v>
      </c>
      <c r="K6" s="266"/>
    </row>
    <row r="7" spans="1:11" ht="31.5">
      <c r="A7" s="261">
        <v>2</v>
      </c>
      <c r="B7" s="262" t="s">
        <v>535</v>
      </c>
      <c r="C7" s="571"/>
      <c r="D7" s="572"/>
      <c r="E7" s="572"/>
      <c r="F7" s="263" t="s">
        <v>533</v>
      </c>
      <c r="G7" s="264">
        <v>250</v>
      </c>
      <c r="H7" s="264">
        <f t="shared" ref="H7:H8" si="1">G7*0.8</f>
        <v>200</v>
      </c>
      <c r="I7" s="265">
        <f t="shared" ref="I7:I13" si="2">G7-H7</f>
        <v>50</v>
      </c>
      <c r="J7" s="263" t="s">
        <v>534</v>
      </c>
      <c r="K7" s="266"/>
    </row>
    <row r="8" spans="1:11" ht="78.75">
      <c r="A8" s="267">
        <v>3</v>
      </c>
      <c r="B8" s="268" t="s">
        <v>536</v>
      </c>
      <c r="C8" s="268" t="s">
        <v>537</v>
      </c>
      <c r="D8" s="269">
        <v>80</v>
      </c>
      <c r="E8" s="269">
        <v>4</v>
      </c>
      <c r="F8" s="269" t="s">
        <v>538</v>
      </c>
      <c r="G8" s="270">
        <v>250</v>
      </c>
      <c r="H8" s="270">
        <f t="shared" si="1"/>
        <v>200</v>
      </c>
      <c r="I8" s="271">
        <f t="shared" si="2"/>
        <v>50</v>
      </c>
      <c r="J8" s="269" t="s">
        <v>534</v>
      </c>
      <c r="K8" s="272"/>
    </row>
    <row r="9" spans="1:11" ht="47.25">
      <c r="A9" s="267">
        <v>4</v>
      </c>
      <c r="B9" s="268" t="s">
        <v>539</v>
      </c>
      <c r="C9" s="268" t="s">
        <v>540</v>
      </c>
      <c r="D9" s="269">
        <v>350</v>
      </c>
      <c r="E9" s="269">
        <v>27</v>
      </c>
      <c r="F9" s="269" t="s">
        <v>533</v>
      </c>
      <c r="G9" s="270">
        <v>250</v>
      </c>
      <c r="H9" s="271">
        <f>G9*0.85-2.5</f>
        <v>210</v>
      </c>
      <c r="I9" s="271">
        <f t="shared" si="2"/>
        <v>40</v>
      </c>
      <c r="J9" s="269" t="s">
        <v>541</v>
      </c>
      <c r="K9" s="272"/>
    </row>
    <row r="10" spans="1:11" ht="63">
      <c r="A10" s="267">
        <v>5</v>
      </c>
      <c r="B10" s="268" t="s">
        <v>542</v>
      </c>
      <c r="C10" s="268" t="s">
        <v>543</v>
      </c>
      <c r="D10" s="269">
        <v>520</v>
      </c>
      <c r="E10" s="269">
        <v>33</v>
      </c>
      <c r="F10" s="269" t="s">
        <v>533</v>
      </c>
      <c r="G10" s="270">
        <v>300</v>
      </c>
      <c r="H10" s="271">
        <f>G10*0.85-5</f>
        <v>250</v>
      </c>
      <c r="I10" s="271">
        <f t="shared" si="2"/>
        <v>50</v>
      </c>
      <c r="J10" s="269" t="s">
        <v>541</v>
      </c>
      <c r="K10" s="272"/>
    </row>
    <row r="11" spans="1:11" ht="31.5">
      <c r="A11" s="267">
        <v>6</v>
      </c>
      <c r="B11" s="268" t="s">
        <v>544</v>
      </c>
      <c r="C11" s="268" t="s">
        <v>545</v>
      </c>
      <c r="D11" s="269">
        <v>350</v>
      </c>
      <c r="E11" s="269">
        <v>27</v>
      </c>
      <c r="F11" s="269" t="s">
        <v>533</v>
      </c>
      <c r="G11" s="270">
        <v>250</v>
      </c>
      <c r="H11" s="273">
        <f>G11*0.85-2.5</f>
        <v>210</v>
      </c>
      <c r="I11" s="274">
        <f>G11-H11</f>
        <v>40</v>
      </c>
      <c r="J11" s="269" t="s">
        <v>541</v>
      </c>
      <c r="K11" s="272"/>
    </row>
    <row r="12" spans="1:11" ht="47.25">
      <c r="A12" s="267">
        <v>7</v>
      </c>
      <c r="B12" s="268" t="s">
        <v>546</v>
      </c>
      <c r="C12" s="268" t="s">
        <v>547</v>
      </c>
      <c r="D12" s="269">
        <v>495</v>
      </c>
      <c r="E12" s="269">
        <v>31</v>
      </c>
      <c r="F12" s="269" t="s">
        <v>548</v>
      </c>
      <c r="G12" s="270">
        <v>100</v>
      </c>
      <c r="H12" s="271">
        <f>G12*0.8</f>
        <v>80</v>
      </c>
      <c r="I12" s="271">
        <f t="shared" si="2"/>
        <v>20</v>
      </c>
      <c r="J12" s="269" t="s">
        <v>549</v>
      </c>
      <c r="K12" s="272"/>
    </row>
    <row r="13" spans="1:11" ht="47.25">
      <c r="A13" s="267">
        <v>8</v>
      </c>
      <c r="B13" s="268" t="s">
        <v>550</v>
      </c>
      <c r="C13" s="268" t="s">
        <v>551</v>
      </c>
      <c r="D13" s="269">
        <v>400</v>
      </c>
      <c r="E13" s="269">
        <v>39</v>
      </c>
      <c r="F13" s="269" t="s">
        <v>533</v>
      </c>
      <c r="G13" s="270">
        <v>250</v>
      </c>
      <c r="H13" s="271">
        <f>G13*0.85-2.5</f>
        <v>210</v>
      </c>
      <c r="I13" s="271">
        <f t="shared" si="2"/>
        <v>40</v>
      </c>
      <c r="J13" s="269" t="s">
        <v>549</v>
      </c>
      <c r="K13" s="272"/>
    </row>
    <row r="14" spans="1:11" ht="63">
      <c r="A14" s="269">
        <v>9</v>
      </c>
      <c r="B14" s="268" t="s">
        <v>552</v>
      </c>
      <c r="C14" s="268" t="s">
        <v>553</v>
      </c>
      <c r="D14" s="269">
        <v>170</v>
      </c>
      <c r="E14" s="269">
        <v>19</v>
      </c>
      <c r="F14" s="269" t="s">
        <v>533</v>
      </c>
      <c r="G14" s="270">
        <v>250</v>
      </c>
      <c r="H14" s="273">
        <f>G14*0.85-2.5</f>
        <v>210</v>
      </c>
      <c r="I14" s="273">
        <f>G14-H14</f>
        <v>40</v>
      </c>
      <c r="J14" s="269" t="s">
        <v>554</v>
      </c>
      <c r="K14" s="272"/>
    </row>
    <row r="15" spans="1:11" ht="15.75">
      <c r="A15" s="275" t="s">
        <v>17</v>
      </c>
      <c r="B15" s="276" t="s">
        <v>555</v>
      </c>
      <c r="C15" s="277"/>
      <c r="D15" s="267"/>
      <c r="E15" s="267"/>
      <c r="F15" s="267"/>
      <c r="G15" s="278">
        <f>SUM(G16:G27)</f>
        <v>3500</v>
      </c>
      <c r="H15" s="278">
        <f t="shared" ref="H15:I15" si="3">SUM(H16:H27)</f>
        <v>2830</v>
      </c>
      <c r="I15" s="278">
        <f t="shared" si="3"/>
        <v>670</v>
      </c>
      <c r="J15" s="267"/>
      <c r="K15" s="272"/>
    </row>
    <row r="16" spans="1:11" ht="63">
      <c r="A16" s="269">
        <v>1</v>
      </c>
      <c r="B16" s="268" t="s">
        <v>556</v>
      </c>
      <c r="C16" s="268" t="s">
        <v>557</v>
      </c>
      <c r="D16" s="267">
        <v>389</v>
      </c>
      <c r="E16" s="267">
        <v>20</v>
      </c>
      <c r="F16" s="267" t="s">
        <v>533</v>
      </c>
      <c r="G16" s="279">
        <v>300</v>
      </c>
      <c r="H16" s="279">
        <f>G16*0.8</f>
        <v>240</v>
      </c>
      <c r="I16" s="271">
        <f>G16-H16</f>
        <v>60</v>
      </c>
      <c r="J16" s="269" t="s">
        <v>558</v>
      </c>
      <c r="K16" s="272"/>
    </row>
    <row r="17" spans="1:11" ht="78.75">
      <c r="A17" s="269">
        <v>2</v>
      </c>
      <c r="B17" s="268" t="s">
        <v>559</v>
      </c>
      <c r="C17" s="268" t="s">
        <v>560</v>
      </c>
      <c r="D17" s="267">
        <v>535</v>
      </c>
      <c r="E17" s="267">
        <v>18</v>
      </c>
      <c r="F17" s="267" t="s">
        <v>533</v>
      </c>
      <c r="G17" s="279">
        <v>300</v>
      </c>
      <c r="H17" s="279">
        <f>G17*0.8</f>
        <v>240</v>
      </c>
      <c r="I17" s="271">
        <f t="shared" ref="I17:I20" si="4">G17-H17</f>
        <v>60</v>
      </c>
      <c r="J17" s="269" t="s">
        <v>561</v>
      </c>
      <c r="K17" s="272"/>
    </row>
    <row r="18" spans="1:11" ht="63">
      <c r="A18" s="269">
        <v>3</v>
      </c>
      <c r="B18" s="268" t="s">
        <v>562</v>
      </c>
      <c r="C18" s="268" t="s">
        <v>563</v>
      </c>
      <c r="D18" s="267">
        <v>430</v>
      </c>
      <c r="E18" s="267">
        <v>30</v>
      </c>
      <c r="F18" s="267" t="s">
        <v>533</v>
      </c>
      <c r="G18" s="279">
        <v>300</v>
      </c>
      <c r="H18" s="279">
        <f>G18*0.8</f>
        <v>240</v>
      </c>
      <c r="I18" s="271">
        <f t="shared" si="4"/>
        <v>60</v>
      </c>
      <c r="J18" s="269" t="s">
        <v>564</v>
      </c>
      <c r="K18" s="272"/>
    </row>
    <row r="19" spans="1:11" ht="47.25">
      <c r="A19" s="269">
        <v>4</v>
      </c>
      <c r="B19" s="268" t="s">
        <v>565</v>
      </c>
      <c r="C19" s="268" t="s">
        <v>566</v>
      </c>
      <c r="D19" s="267">
        <v>731</v>
      </c>
      <c r="E19" s="267">
        <v>39</v>
      </c>
      <c r="F19" s="267" t="s">
        <v>533</v>
      </c>
      <c r="G19" s="279">
        <v>300</v>
      </c>
      <c r="H19" s="280">
        <f>G19*0.85-5</f>
        <v>250</v>
      </c>
      <c r="I19" s="271">
        <f t="shared" si="4"/>
        <v>50</v>
      </c>
      <c r="J19" s="269" t="s">
        <v>567</v>
      </c>
      <c r="K19" s="272"/>
    </row>
    <row r="20" spans="1:11" ht="47.25">
      <c r="A20" s="269">
        <v>5</v>
      </c>
      <c r="B20" s="268" t="s">
        <v>568</v>
      </c>
      <c r="C20" s="268" t="s">
        <v>569</v>
      </c>
      <c r="D20" s="267">
        <v>227</v>
      </c>
      <c r="E20" s="267">
        <v>18</v>
      </c>
      <c r="F20" s="267" t="s">
        <v>533</v>
      </c>
      <c r="G20" s="279">
        <v>250</v>
      </c>
      <c r="H20" s="280">
        <f>G20*0.85-2.5</f>
        <v>210</v>
      </c>
      <c r="I20" s="271">
        <f t="shared" si="4"/>
        <v>40</v>
      </c>
      <c r="J20" s="269" t="s">
        <v>567</v>
      </c>
      <c r="K20" s="272"/>
    </row>
    <row r="21" spans="1:11" ht="47.25">
      <c r="A21" s="269">
        <v>6</v>
      </c>
      <c r="B21" s="268" t="s">
        <v>570</v>
      </c>
      <c r="C21" s="268" t="s">
        <v>571</v>
      </c>
      <c r="D21" s="267">
        <v>753</v>
      </c>
      <c r="E21" s="267">
        <v>47</v>
      </c>
      <c r="F21" s="267" t="s">
        <v>533</v>
      </c>
      <c r="G21" s="279">
        <v>300</v>
      </c>
      <c r="H21" s="279">
        <f>G21*0.8</f>
        <v>240</v>
      </c>
      <c r="I21" s="271">
        <f t="shared" ref="I21" si="5">H21/8*2</f>
        <v>60</v>
      </c>
      <c r="J21" s="269" t="s">
        <v>572</v>
      </c>
      <c r="K21" s="272"/>
    </row>
    <row r="22" spans="1:11" ht="63">
      <c r="A22" s="269">
        <v>7</v>
      </c>
      <c r="B22" s="268" t="s">
        <v>573</v>
      </c>
      <c r="C22" s="268" t="s">
        <v>574</v>
      </c>
      <c r="D22" s="267">
        <v>430</v>
      </c>
      <c r="E22" s="267">
        <v>20</v>
      </c>
      <c r="F22" s="267" t="s">
        <v>533</v>
      </c>
      <c r="G22" s="279">
        <v>300</v>
      </c>
      <c r="H22" s="279">
        <f>G22*0.8</f>
        <v>240</v>
      </c>
      <c r="I22" s="271">
        <f t="shared" ref="I22" si="6">G22-H22</f>
        <v>60</v>
      </c>
      <c r="J22" s="269" t="s">
        <v>575</v>
      </c>
      <c r="K22" s="272"/>
    </row>
    <row r="23" spans="1:11" ht="31.5">
      <c r="A23" s="269">
        <v>8</v>
      </c>
      <c r="B23" s="268" t="s">
        <v>576</v>
      </c>
      <c r="C23" s="268" t="s">
        <v>577</v>
      </c>
      <c r="D23" s="281">
        <v>313</v>
      </c>
      <c r="E23" s="281">
        <v>32</v>
      </c>
      <c r="F23" s="281" t="s">
        <v>533</v>
      </c>
      <c r="G23" s="282">
        <v>250</v>
      </c>
      <c r="H23" s="283">
        <f>G23*0.8</f>
        <v>200</v>
      </c>
      <c r="I23" s="283">
        <f>G23-H23</f>
        <v>50</v>
      </c>
      <c r="J23" s="281" t="s">
        <v>578</v>
      </c>
      <c r="K23" s="272"/>
    </row>
    <row r="24" spans="1:11" ht="63">
      <c r="A24" s="269">
        <v>9</v>
      </c>
      <c r="B24" s="268" t="s">
        <v>579</v>
      </c>
      <c r="C24" s="268" t="s">
        <v>580</v>
      </c>
      <c r="D24" s="281">
        <v>450</v>
      </c>
      <c r="E24" s="281">
        <v>30</v>
      </c>
      <c r="F24" s="281" t="s">
        <v>533</v>
      </c>
      <c r="G24" s="282">
        <v>300</v>
      </c>
      <c r="H24" s="283">
        <f t="shared" ref="H24:H26" si="7">G24*0.8</f>
        <v>240</v>
      </c>
      <c r="I24" s="283">
        <f t="shared" ref="I24:I26" si="8">G24-H24</f>
        <v>60</v>
      </c>
      <c r="J24" s="281" t="s">
        <v>578</v>
      </c>
      <c r="K24" s="272"/>
    </row>
    <row r="25" spans="1:11" ht="63">
      <c r="A25" s="269">
        <v>10</v>
      </c>
      <c r="B25" s="268" t="s">
        <v>581</v>
      </c>
      <c r="C25" s="268" t="s">
        <v>582</v>
      </c>
      <c r="D25" s="281">
        <v>452</v>
      </c>
      <c r="E25" s="281">
        <v>27</v>
      </c>
      <c r="F25" s="281" t="s">
        <v>533</v>
      </c>
      <c r="G25" s="282">
        <v>300</v>
      </c>
      <c r="H25" s="283">
        <f>G25*0.8</f>
        <v>240</v>
      </c>
      <c r="I25" s="283">
        <f>G25-H25</f>
        <v>60</v>
      </c>
      <c r="J25" s="281" t="s">
        <v>583</v>
      </c>
      <c r="K25" s="272"/>
    </row>
    <row r="26" spans="1:11" ht="94.5">
      <c r="A26" s="269">
        <v>11</v>
      </c>
      <c r="B26" s="268" t="s">
        <v>584</v>
      </c>
      <c r="C26" s="268" t="s">
        <v>585</v>
      </c>
      <c r="D26" s="281">
        <v>326</v>
      </c>
      <c r="E26" s="281">
        <v>23</v>
      </c>
      <c r="F26" s="281" t="s">
        <v>533</v>
      </c>
      <c r="G26" s="282">
        <v>300</v>
      </c>
      <c r="H26" s="283">
        <f t="shared" si="7"/>
        <v>240</v>
      </c>
      <c r="I26" s="283">
        <f t="shared" si="8"/>
        <v>60</v>
      </c>
      <c r="J26" s="281" t="s">
        <v>586</v>
      </c>
      <c r="K26" s="272"/>
    </row>
    <row r="27" spans="1:11" ht="78.75">
      <c r="A27" s="269">
        <v>12</v>
      </c>
      <c r="B27" s="268" t="s">
        <v>587</v>
      </c>
      <c r="C27" s="268" t="s">
        <v>588</v>
      </c>
      <c r="D27" s="281">
        <v>568</v>
      </c>
      <c r="E27" s="281">
        <v>48</v>
      </c>
      <c r="F27" s="281" t="s">
        <v>533</v>
      </c>
      <c r="G27" s="282">
        <v>300</v>
      </c>
      <c r="H27" s="283">
        <f>G27*0.85-5</f>
        <v>250</v>
      </c>
      <c r="I27" s="283">
        <f>G27-H27</f>
        <v>50</v>
      </c>
      <c r="J27" s="281" t="s">
        <v>589</v>
      </c>
      <c r="K27" s="272"/>
    </row>
    <row r="28" spans="1:11" ht="15.75">
      <c r="A28" s="275" t="s">
        <v>21</v>
      </c>
      <c r="B28" s="276" t="s">
        <v>80</v>
      </c>
      <c r="C28" s="277"/>
      <c r="D28" s="267"/>
      <c r="E28" s="267"/>
      <c r="F28" s="267"/>
      <c r="G28" s="278">
        <f>SUM(G29:G32)</f>
        <v>1150</v>
      </c>
      <c r="H28" s="278">
        <f t="shared" ref="H28:I28" si="9">SUM(H29:H32)</f>
        <v>930</v>
      </c>
      <c r="I28" s="278">
        <f t="shared" si="9"/>
        <v>220</v>
      </c>
      <c r="J28" s="269"/>
      <c r="K28" s="272"/>
    </row>
    <row r="29" spans="1:11" ht="78.75">
      <c r="A29" s="267">
        <v>1</v>
      </c>
      <c r="B29" s="270" t="s">
        <v>590</v>
      </c>
      <c r="C29" s="268" t="s">
        <v>591</v>
      </c>
      <c r="D29" s="269">
        <v>841</v>
      </c>
      <c r="E29" s="269">
        <v>51</v>
      </c>
      <c r="F29" s="269" t="s">
        <v>533</v>
      </c>
      <c r="G29" s="270">
        <v>300</v>
      </c>
      <c r="H29" s="271">
        <f>G29*0.85-5</f>
        <v>250</v>
      </c>
      <c r="I29" s="271">
        <f>G29-H29</f>
        <v>50</v>
      </c>
      <c r="J29" s="269" t="s">
        <v>592</v>
      </c>
      <c r="K29" s="272"/>
    </row>
    <row r="30" spans="1:11" ht="47.25">
      <c r="A30" s="267">
        <v>2</v>
      </c>
      <c r="B30" s="270" t="s">
        <v>593</v>
      </c>
      <c r="C30" s="268" t="s">
        <v>594</v>
      </c>
      <c r="D30" s="269">
        <v>282</v>
      </c>
      <c r="E30" s="269">
        <v>22</v>
      </c>
      <c r="F30" s="269" t="s">
        <v>533</v>
      </c>
      <c r="G30" s="270">
        <v>300</v>
      </c>
      <c r="H30" s="271">
        <f t="shared" ref="H30:H31" si="10">G30*0.8</f>
        <v>240</v>
      </c>
      <c r="I30" s="271">
        <f t="shared" ref="I30:I32" si="11">G30-H30</f>
        <v>60</v>
      </c>
      <c r="J30" s="269" t="s">
        <v>595</v>
      </c>
      <c r="K30" s="272"/>
    </row>
    <row r="31" spans="1:11" ht="63">
      <c r="A31" s="267">
        <v>3</v>
      </c>
      <c r="B31" s="270" t="s">
        <v>596</v>
      </c>
      <c r="C31" s="268" t="s">
        <v>597</v>
      </c>
      <c r="D31" s="269">
        <v>260</v>
      </c>
      <c r="E31" s="269">
        <v>18</v>
      </c>
      <c r="F31" s="269" t="s">
        <v>533</v>
      </c>
      <c r="G31" s="270">
        <v>250</v>
      </c>
      <c r="H31" s="271">
        <f t="shared" si="10"/>
        <v>200</v>
      </c>
      <c r="I31" s="271">
        <f t="shared" si="11"/>
        <v>50</v>
      </c>
      <c r="J31" s="269" t="s">
        <v>598</v>
      </c>
      <c r="K31" s="272"/>
    </row>
    <row r="32" spans="1:11" ht="78.75">
      <c r="A32" s="267">
        <v>4</v>
      </c>
      <c r="B32" s="270" t="s">
        <v>599</v>
      </c>
      <c r="C32" s="268" t="s">
        <v>600</v>
      </c>
      <c r="D32" s="269">
        <v>620</v>
      </c>
      <c r="E32" s="269">
        <v>36</v>
      </c>
      <c r="F32" s="269" t="s">
        <v>533</v>
      </c>
      <c r="G32" s="270">
        <v>300</v>
      </c>
      <c r="H32" s="271">
        <f>G32*0.8</f>
        <v>240</v>
      </c>
      <c r="I32" s="271">
        <f t="shared" si="11"/>
        <v>60</v>
      </c>
      <c r="J32" s="269" t="s">
        <v>601</v>
      </c>
      <c r="K32" s="272"/>
    </row>
    <row r="33" spans="1:11" ht="15.75">
      <c r="A33" s="275" t="s">
        <v>23</v>
      </c>
      <c r="B33" s="276" t="s">
        <v>140</v>
      </c>
      <c r="C33" s="277"/>
      <c r="D33" s="267"/>
      <c r="E33" s="267"/>
      <c r="F33" s="267"/>
      <c r="G33" s="276">
        <f>SUM(G34:G35)</f>
        <v>500</v>
      </c>
      <c r="H33" s="276">
        <f t="shared" ref="H33:I33" si="12">SUM(H34:H35)</f>
        <v>400</v>
      </c>
      <c r="I33" s="276">
        <f t="shared" si="12"/>
        <v>100</v>
      </c>
      <c r="J33" s="269"/>
      <c r="K33" s="272"/>
    </row>
    <row r="34" spans="1:11" ht="63">
      <c r="A34" s="269">
        <v>1</v>
      </c>
      <c r="B34" s="268" t="s">
        <v>602</v>
      </c>
      <c r="C34" s="268" t="s">
        <v>603</v>
      </c>
      <c r="D34" s="269">
        <v>235</v>
      </c>
      <c r="E34" s="269">
        <v>19</v>
      </c>
      <c r="F34" s="269" t="s">
        <v>533</v>
      </c>
      <c r="G34" s="270">
        <v>250</v>
      </c>
      <c r="H34" s="270">
        <f>G34*0.8</f>
        <v>200</v>
      </c>
      <c r="I34" s="270">
        <f>G34-H34</f>
        <v>50</v>
      </c>
      <c r="J34" s="269" t="s">
        <v>604</v>
      </c>
      <c r="K34" s="272"/>
    </row>
    <row r="35" spans="1:11" ht="47.25">
      <c r="A35" s="269">
        <v>2</v>
      </c>
      <c r="B35" s="268" t="s">
        <v>605</v>
      </c>
      <c r="C35" s="268" t="s">
        <v>606</v>
      </c>
      <c r="D35" s="269">
        <v>210</v>
      </c>
      <c r="E35" s="269">
        <v>18</v>
      </c>
      <c r="F35" s="269" t="s">
        <v>533</v>
      </c>
      <c r="G35" s="270">
        <v>250</v>
      </c>
      <c r="H35" s="270">
        <f>G35*0.8</f>
        <v>200</v>
      </c>
      <c r="I35" s="270">
        <v>50</v>
      </c>
      <c r="J35" s="269" t="s">
        <v>607</v>
      </c>
      <c r="K35" s="272"/>
    </row>
    <row r="36" spans="1:11" ht="15.75">
      <c r="A36" s="275" t="s">
        <v>608</v>
      </c>
      <c r="B36" s="276" t="s">
        <v>609</v>
      </c>
      <c r="C36" s="277"/>
      <c r="D36" s="267"/>
      <c r="E36" s="267"/>
      <c r="F36" s="267"/>
      <c r="G36" s="278">
        <f>SUM(G37:G45)</f>
        <v>2470</v>
      </c>
      <c r="H36" s="278">
        <f t="shared" ref="H36:I36" si="13">SUM(H37:H45)</f>
        <v>1990</v>
      </c>
      <c r="I36" s="278">
        <f t="shared" si="13"/>
        <v>480</v>
      </c>
      <c r="J36" s="269"/>
      <c r="K36" s="272"/>
    </row>
    <row r="37" spans="1:11" ht="47.25">
      <c r="A37" s="269">
        <v>1</v>
      </c>
      <c r="B37" s="268" t="s">
        <v>610</v>
      </c>
      <c r="C37" s="268" t="s">
        <v>611</v>
      </c>
      <c r="D37" s="269">
        <v>409</v>
      </c>
      <c r="E37" s="269">
        <v>39</v>
      </c>
      <c r="F37" s="269" t="s">
        <v>533</v>
      </c>
      <c r="G37" s="283">
        <v>300</v>
      </c>
      <c r="H37" s="283">
        <f>G37*0.8</f>
        <v>240</v>
      </c>
      <c r="I37" s="283">
        <f>G37-H37</f>
        <v>60</v>
      </c>
      <c r="J37" s="269" t="s">
        <v>612</v>
      </c>
      <c r="K37" s="272"/>
    </row>
    <row r="38" spans="1:11" ht="47.25">
      <c r="A38" s="269">
        <v>2</v>
      </c>
      <c r="B38" s="268" t="s">
        <v>613</v>
      </c>
      <c r="C38" s="268" t="s">
        <v>614</v>
      </c>
      <c r="D38" s="269">
        <v>134</v>
      </c>
      <c r="E38" s="269">
        <v>15</v>
      </c>
      <c r="F38" s="269" t="s">
        <v>533</v>
      </c>
      <c r="G38" s="283">
        <v>250</v>
      </c>
      <c r="H38" s="283">
        <f t="shared" ref="H38:H43" si="14">G38*0.8</f>
        <v>200</v>
      </c>
      <c r="I38" s="284">
        <f t="shared" ref="I38:I43" si="15">G38-H38</f>
        <v>50</v>
      </c>
      <c r="J38" s="269" t="s">
        <v>615</v>
      </c>
      <c r="K38" s="272"/>
    </row>
    <row r="39" spans="1:11" ht="31.5">
      <c r="A39" s="269">
        <v>3</v>
      </c>
      <c r="B39" s="268" t="s">
        <v>616</v>
      </c>
      <c r="C39" s="268" t="s">
        <v>617</v>
      </c>
      <c r="D39" s="269">
        <v>718</v>
      </c>
      <c r="E39" s="269">
        <v>54</v>
      </c>
      <c r="F39" s="269" t="s">
        <v>533</v>
      </c>
      <c r="G39" s="283">
        <v>300</v>
      </c>
      <c r="H39" s="283">
        <f>G39*0.85-5</f>
        <v>250</v>
      </c>
      <c r="I39" s="284">
        <f t="shared" si="15"/>
        <v>50</v>
      </c>
      <c r="J39" s="269" t="s">
        <v>618</v>
      </c>
      <c r="K39" s="272"/>
    </row>
    <row r="40" spans="1:11" ht="47.25">
      <c r="A40" s="269">
        <v>4</v>
      </c>
      <c r="B40" s="268" t="s">
        <v>619</v>
      </c>
      <c r="C40" s="268" t="s">
        <v>620</v>
      </c>
      <c r="D40" s="269">
        <v>327</v>
      </c>
      <c r="E40" s="269">
        <v>28</v>
      </c>
      <c r="F40" s="269" t="s">
        <v>533</v>
      </c>
      <c r="G40" s="283">
        <v>320</v>
      </c>
      <c r="H40" s="283">
        <f>G40*0.8-6</f>
        <v>250</v>
      </c>
      <c r="I40" s="284">
        <f t="shared" si="15"/>
        <v>70</v>
      </c>
      <c r="J40" s="269" t="s">
        <v>621</v>
      </c>
      <c r="K40" s="272"/>
    </row>
    <row r="41" spans="1:11" ht="47.25">
      <c r="A41" s="269">
        <v>5</v>
      </c>
      <c r="B41" s="268" t="s">
        <v>622</v>
      </c>
      <c r="C41" s="268" t="s">
        <v>623</v>
      </c>
      <c r="D41" s="269">
        <v>207</v>
      </c>
      <c r="E41" s="269">
        <v>13</v>
      </c>
      <c r="F41" s="269" t="s">
        <v>533</v>
      </c>
      <c r="G41" s="283">
        <v>250</v>
      </c>
      <c r="H41" s="283">
        <f t="shared" si="14"/>
        <v>200</v>
      </c>
      <c r="I41" s="284">
        <f t="shared" si="15"/>
        <v>50</v>
      </c>
      <c r="J41" s="269" t="s">
        <v>624</v>
      </c>
      <c r="K41" s="272"/>
    </row>
    <row r="42" spans="1:11" ht="47.25">
      <c r="A42" s="267">
        <v>6</v>
      </c>
      <c r="B42" s="268" t="s">
        <v>625</v>
      </c>
      <c r="C42" s="268" t="s">
        <v>626</v>
      </c>
      <c r="D42" s="269">
        <v>419</v>
      </c>
      <c r="E42" s="269">
        <v>27</v>
      </c>
      <c r="F42" s="269" t="s">
        <v>533</v>
      </c>
      <c r="G42" s="283">
        <v>300</v>
      </c>
      <c r="H42" s="283">
        <f t="shared" si="14"/>
        <v>240</v>
      </c>
      <c r="I42" s="284">
        <f t="shared" si="15"/>
        <v>60</v>
      </c>
      <c r="J42" s="269" t="s">
        <v>627</v>
      </c>
      <c r="K42" s="272"/>
    </row>
    <row r="43" spans="1:11" ht="63">
      <c r="A43" s="267">
        <v>7</v>
      </c>
      <c r="B43" s="268" t="s">
        <v>628</v>
      </c>
      <c r="C43" s="268" t="s">
        <v>629</v>
      </c>
      <c r="D43" s="269">
        <v>374</v>
      </c>
      <c r="E43" s="269">
        <v>25</v>
      </c>
      <c r="F43" s="269" t="s">
        <v>533</v>
      </c>
      <c r="G43" s="270">
        <v>250</v>
      </c>
      <c r="H43" s="283">
        <f t="shared" si="14"/>
        <v>200</v>
      </c>
      <c r="I43" s="284">
        <f t="shared" si="15"/>
        <v>50</v>
      </c>
      <c r="J43" s="269" t="s">
        <v>630</v>
      </c>
      <c r="K43" s="272"/>
    </row>
    <row r="44" spans="1:11" ht="47.25">
      <c r="A44" s="269">
        <v>8</v>
      </c>
      <c r="B44" s="268" t="s">
        <v>631</v>
      </c>
      <c r="C44" s="268" t="s">
        <v>632</v>
      </c>
      <c r="D44" s="269">
        <v>91</v>
      </c>
      <c r="E44" s="269">
        <v>12</v>
      </c>
      <c r="F44" s="269" t="s">
        <v>533</v>
      </c>
      <c r="G44" s="270">
        <v>250</v>
      </c>
      <c r="H44" s="283">
        <f>G44*0.85-2.5</f>
        <v>210</v>
      </c>
      <c r="I44" s="274">
        <f>G44-H44</f>
        <v>40</v>
      </c>
      <c r="J44" s="269" t="s">
        <v>633</v>
      </c>
      <c r="K44" s="272"/>
    </row>
    <row r="45" spans="1:11" ht="31.5">
      <c r="A45" s="269">
        <v>9</v>
      </c>
      <c r="B45" s="268" t="s">
        <v>634</v>
      </c>
      <c r="C45" s="268" t="s">
        <v>569</v>
      </c>
      <c r="D45" s="269">
        <v>153</v>
      </c>
      <c r="E45" s="269">
        <v>19</v>
      </c>
      <c r="F45" s="269" t="s">
        <v>533</v>
      </c>
      <c r="G45" s="270">
        <v>250</v>
      </c>
      <c r="H45" s="283">
        <f>G45*0.8</f>
        <v>200</v>
      </c>
      <c r="I45" s="274">
        <f>G45-H45</f>
        <v>50</v>
      </c>
      <c r="J45" s="269" t="s">
        <v>635</v>
      </c>
      <c r="K45" s="272"/>
    </row>
    <row r="46" spans="1:11" ht="15.75">
      <c r="A46" s="285" t="s">
        <v>636</v>
      </c>
      <c r="B46" s="276" t="s">
        <v>112</v>
      </c>
      <c r="C46" s="268"/>
      <c r="D46" s="269"/>
      <c r="E46" s="269"/>
      <c r="F46" s="269"/>
      <c r="G46" s="286">
        <f>SUM(G47:G57)</f>
        <v>2900</v>
      </c>
      <c r="H46" s="286">
        <f t="shared" ref="H46:I46" si="16">SUM(H47:H57)</f>
        <v>2320</v>
      </c>
      <c r="I46" s="286">
        <f t="shared" si="16"/>
        <v>580</v>
      </c>
      <c r="J46" s="269"/>
      <c r="K46" s="272"/>
    </row>
    <row r="47" spans="1:11" ht="63">
      <c r="A47" s="269">
        <v>1</v>
      </c>
      <c r="B47" s="270" t="s">
        <v>637</v>
      </c>
      <c r="C47" s="268" t="s">
        <v>638</v>
      </c>
      <c r="D47" s="269">
        <v>250</v>
      </c>
      <c r="E47" s="269">
        <v>28</v>
      </c>
      <c r="F47" s="269" t="s">
        <v>533</v>
      </c>
      <c r="G47" s="270">
        <v>250</v>
      </c>
      <c r="H47" s="273">
        <f>G47*0.8</f>
        <v>200</v>
      </c>
      <c r="I47" s="282">
        <f>G47-H47</f>
        <v>50</v>
      </c>
      <c r="J47" s="269" t="s">
        <v>639</v>
      </c>
      <c r="K47" s="272"/>
    </row>
    <row r="48" spans="1:11" ht="31.5">
      <c r="A48" s="269">
        <v>2</v>
      </c>
      <c r="B48" s="270" t="s">
        <v>640</v>
      </c>
      <c r="C48" s="268" t="s">
        <v>641</v>
      </c>
      <c r="D48" s="269">
        <v>420</v>
      </c>
      <c r="E48" s="269">
        <v>35</v>
      </c>
      <c r="F48" s="269" t="s">
        <v>533</v>
      </c>
      <c r="G48" s="283">
        <v>300</v>
      </c>
      <c r="H48" s="273">
        <f t="shared" ref="H48:H57" si="17">G48*0.8</f>
        <v>240</v>
      </c>
      <c r="I48" s="282">
        <f t="shared" ref="I48:I57" si="18">G48-H48</f>
        <v>60</v>
      </c>
      <c r="J48" s="269" t="s">
        <v>642</v>
      </c>
      <c r="K48" s="272"/>
    </row>
    <row r="49" spans="1:11" ht="31.5">
      <c r="A49" s="269">
        <v>3</v>
      </c>
      <c r="B49" s="270" t="s">
        <v>643</v>
      </c>
      <c r="C49" s="268" t="s">
        <v>644</v>
      </c>
      <c r="D49" s="269">
        <v>306</v>
      </c>
      <c r="E49" s="269">
        <v>32</v>
      </c>
      <c r="F49" s="269" t="s">
        <v>533</v>
      </c>
      <c r="G49" s="283">
        <v>300</v>
      </c>
      <c r="H49" s="273">
        <f t="shared" si="17"/>
        <v>240</v>
      </c>
      <c r="I49" s="282">
        <f t="shared" si="18"/>
        <v>60</v>
      </c>
      <c r="J49" s="269" t="s">
        <v>642</v>
      </c>
      <c r="K49" s="272"/>
    </row>
    <row r="50" spans="1:11" ht="47.25">
      <c r="A50" s="267">
        <v>4</v>
      </c>
      <c r="B50" s="270" t="s">
        <v>645</v>
      </c>
      <c r="C50" s="268" t="s">
        <v>646</v>
      </c>
      <c r="D50" s="267">
        <v>280</v>
      </c>
      <c r="E50" s="267">
        <v>40</v>
      </c>
      <c r="F50" s="270" t="s">
        <v>533</v>
      </c>
      <c r="G50" s="283">
        <v>300</v>
      </c>
      <c r="H50" s="273">
        <f t="shared" si="17"/>
        <v>240</v>
      </c>
      <c r="I50" s="282">
        <f t="shared" si="18"/>
        <v>60</v>
      </c>
      <c r="J50" s="269" t="s">
        <v>647</v>
      </c>
      <c r="K50" s="272"/>
    </row>
    <row r="51" spans="1:11" ht="78.75">
      <c r="A51" s="267">
        <v>5</v>
      </c>
      <c r="B51" s="270" t="s">
        <v>648</v>
      </c>
      <c r="C51" s="268" t="s">
        <v>649</v>
      </c>
      <c r="D51" s="269">
        <v>226</v>
      </c>
      <c r="E51" s="269">
        <v>17</v>
      </c>
      <c r="F51" s="270" t="s">
        <v>533</v>
      </c>
      <c r="G51" s="283">
        <v>250</v>
      </c>
      <c r="H51" s="273">
        <f t="shared" si="17"/>
        <v>200</v>
      </c>
      <c r="I51" s="282">
        <f t="shared" si="18"/>
        <v>50</v>
      </c>
      <c r="J51" s="269" t="s">
        <v>650</v>
      </c>
      <c r="K51" s="272"/>
    </row>
    <row r="52" spans="1:11" ht="78.75">
      <c r="A52" s="267">
        <v>6</v>
      </c>
      <c r="B52" s="270" t="s">
        <v>651</v>
      </c>
      <c r="C52" s="268" t="s">
        <v>652</v>
      </c>
      <c r="D52" s="269">
        <v>196</v>
      </c>
      <c r="E52" s="269">
        <v>33</v>
      </c>
      <c r="F52" s="270" t="s">
        <v>533</v>
      </c>
      <c r="G52" s="283">
        <v>250</v>
      </c>
      <c r="H52" s="273">
        <f t="shared" si="17"/>
        <v>200</v>
      </c>
      <c r="I52" s="282">
        <f t="shared" si="18"/>
        <v>50</v>
      </c>
      <c r="J52" s="269" t="s">
        <v>653</v>
      </c>
      <c r="K52" s="272"/>
    </row>
    <row r="53" spans="1:11" ht="31.5">
      <c r="A53" s="267">
        <v>7</v>
      </c>
      <c r="B53" s="270" t="s">
        <v>654</v>
      </c>
      <c r="C53" s="268" t="s">
        <v>655</v>
      </c>
      <c r="D53" s="269">
        <v>200</v>
      </c>
      <c r="E53" s="269">
        <v>34</v>
      </c>
      <c r="F53" s="269" t="s">
        <v>533</v>
      </c>
      <c r="G53" s="270">
        <v>250</v>
      </c>
      <c r="H53" s="273">
        <f t="shared" si="17"/>
        <v>200</v>
      </c>
      <c r="I53" s="282">
        <f t="shared" si="18"/>
        <v>50</v>
      </c>
      <c r="J53" s="269" t="s">
        <v>656</v>
      </c>
      <c r="K53" s="272"/>
    </row>
    <row r="54" spans="1:11" ht="47.25">
      <c r="A54" s="267">
        <v>8</v>
      </c>
      <c r="B54" s="270" t="s">
        <v>657</v>
      </c>
      <c r="C54" s="268" t="s">
        <v>658</v>
      </c>
      <c r="D54" s="269">
        <v>166</v>
      </c>
      <c r="E54" s="269">
        <v>16</v>
      </c>
      <c r="F54" s="270" t="s">
        <v>533</v>
      </c>
      <c r="G54" s="283">
        <v>250</v>
      </c>
      <c r="H54" s="273">
        <f t="shared" si="17"/>
        <v>200</v>
      </c>
      <c r="I54" s="282">
        <f t="shared" si="18"/>
        <v>50</v>
      </c>
      <c r="J54" s="269" t="s">
        <v>659</v>
      </c>
      <c r="K54" s="272"/>
    </row>
    <row r="55" spans="1:11" ht="47.25">
      <c r="A55" s="267">
        <v>9</v>
      </c>
      <c r="B55" s="270" t="s">
        <v>660</v>
      </c>
      <c r="C55" s="268" t="s">
        <v>545</v>
      </c>
      <c r="D55" s="269">
        <v>146</v>
      </c>
      <c r="E55" s="269">
        <v>17</v>
      </c>
      <c r="F55" s="269" t="s">
        <v>533</v>
      </c>
      <c r="G55" s="270">
        <v>250</v>
      </c>
      <c r="H55" s="273">
        <f t="shared" si="17"/>
        <v>200</v>
      </c>
      <c r="I55" s="282">
        <f t="shared" si="18"/>
        <v>50</v>
      </c>
      <c r="J55" s="269" t="s">
        <v>659</v>
      </c>
      <c r="K55" s="272"/>
    </row>
    <row r="56" spans="1:11" ht="31.5">
      <c r="A56" s="267">
        <v>10</v>
      </c>
      <c r="B56" s="270" t="s">
        <v>661</v>
      </c>
      <c r="C56" s="268" t="s">
        <v>545</v>
      </c>
      <c r="D56" s="269">
        <v>100</v>
      </c>
      <c r="E56" s="269">
        <v>20</v>
      </c>
      <c r="F56" s="269" t="s">
        <v>533</v>
      </c>
      <c r="G56" s="270">
        <v>250</v>
      </c>
      <c r="H56" s="273">
        <f t="shared" si="17"/>
        <v>200</v>
      </c>
      <c r="I56" s="282">
        <f t="shared" si="18"/>
        <v>50</v>
      </c>
      <c r="J56" s="269" t="s">
        <v>647</v>
      </c>
      <c r="K56" s="272"/>
    </row>
    <row r="57" spans="1:11" ht="78.75">
      <c r="A57" s="267">
        <v>11</v>
      </c>
      <c r="B57" s="270" t="s">
        <v>662</v>
      </c>
      <c r="C57" s="268" t="s">
        <v>663</v>
      </c>
      <c r="D57" s="269">
        <v>230</v>
      </c>
      <c r="E57" s="269">
        <v>33</v>
      </c>
      <c r="F57" s="269" t="s">
        <v>533</v>
      </c>
      <c r="G57" s="270">
        <v>250</v>
      </c>
      <c r="H57" s="273">
        <f t="shared" si="17"/>
        <v>200</v>
      </c>
      <c r="I57" s="282">
        <f t="shared" si="18"/>
        <v>50</v>
      </c>
      <c r="J57" s="269" t="s">
        <v>664</v>
      </c>
      <c r="K57" s="272"/>
    </row>
    <row r="58" spans="1:11" ht="15.75">
      <c r="A58" s="276" t="s">
        <v>665</v>
      </c>
      <c r="B58" s="276" t="s">
        <v>666</v>
      </c>
      <c r="C58" s="277"/>
      <c r="D58" s="279"/>
      <c r="E58" s="267"/>
      <c r="F58" s="267"/>
      <c r="G58" s="287">
        <f>SUM(G59:G63)</f>
        <v>1400</v>
      </c>
      <c r="H58" s="287">
        <f t="shared" ref="H58:I58" si="19">SUM(H59:H63)</f>
        <v>1130</v>
      </c>
      <c r="I58" s="287">
        <f t="shared" si="19"/>
        <v>270</v>
      </c>
      <c r="J58" s="269"/>
      <c r="K58" s="272"/>
    </row>
    <row r="59" spans="1:11" ht="31.5">
      <c r="A59" s="269">
        <v>1</v>
      </c>
      <c r="B59" s="268" t="s">
        <v>667</v>
      </c>
      <c r="C59" s="268" t="s">
        <v>545</v>
      </c>
      <c r="D59" s="269">
        <v>642</v>
      </c>
      <c r="E59" s="269">
        <v>47</v>
      </c>
      <c r="F59" s="269" t="s">
        <v>533</v>
      </c>
      <c r="G59" s="283">
        <v>300</v>
      </c>
      <c r="H59" s="283">
        <f>G59*0.8</f>
        <v>240</v>
      </c>
      <c r="I59" s="283">
        <f>G59-H59</f>
        <v>60</v>
      </c>
      <c r="J59" s="269" t="s">
        <v>668</v>
      </c>
      <c r="K59" s="272"/>
    </row>
    <row r="60" spans="1:11" ht="47.25">
      <c r="A60" s="269">
        <v>2</v>
      </c>
      <c r="B60" s="268" t="s">
        <v>669</v>
      </c>
      <c r="C60" s="268" t="s">
        <v>545</v>
      </c>
      <c r="D60" s="269">
        <v>210</v>
      </c>
      <c r="E60" s="269">
        <v>12</v>
      </c>
      <c r="F60" s="269" t="s">
        <v>533</v>
      </c>
      <c r="G60" s="283">
        <v>250</v>
      </c>
      <c r="H60" s="283">
        <f t="shared" ref="H60:H62" si="20">G60*0.8</f>
        <v>200</v>
      </c>
      <c r="I60" s="283">
        <f t="shared" ref="I60:I63" si="21">G60-H60</f>
        <v>50</v>
      </c>
      <c r="J60" s="269" t="s">
        <v>670</v>
      </c>
      <c r="K60" s="272"/>
    </row>
    <row r="61" spans="1:11" ht="94.5">
      <c r="A61" s="269">
        <v>3</v>
      </c>
      <c r="B61" s="268" t="s">
        <v>671</v>
      </c>
      <c r="C61" s="268" t="s">
        <v>672</v>
      </c>
      <c r="D61" s="269">
        <v>636</v>
      </c>
      <c r="E61" s="269">
        <v>40</v>
      </c>
      <c r="F61" s="269" t="s">
        <v>533</v>
      </c>
      <c r="G61" s="283">
        <v>300</v>
      </c>
      <c r="H61" s="283">
        <f t="shared" si="20"/>
        <v>240</v>
      </c>
      <c r="I61" s="283">
        <f t="shared" si="21"/>
        <v>60</v>
      </c>
      <c r="J61" s="269" t="s">
        <v>673</v>
      </c>
      <c r="K61" s="272"/>
    </row>
    <row r="62" spans="1:11" ht="47.25">
      <c r="A62" s="269">
        <v>4</v>
      </c>
      <c r="B62" s="268" t="s">
        <v>674</v>
      </c>
      <c r="C62" s="268" t="s">
        <v>675</v>
      </c>
      <c r="D62" s="269">
        <v>330</v>
      </c>
      <c r="E62" s="269">
        <v>25</v>
      </c>
      <c r="F62" s="269" t="s">
        <v>533</v>
      </c>
      <c r="G62" s="283">
        <v>300</v>
      </c>
      <c r="H62" s="283">
        <f t="shared" si="20"/>
        <v>240</v>
      </c>
      <c r="I62" s="283">
        <f t="shared" si="21"/>
        <v>60</v>
      </c>
      <c r="J62" s="269" t="s">
        <v>676</v>
      </c>
      <c r="K62" s="272"/>
    </row>
    <row r="63" spans="1:11" ht="31.5">
      <c r="A63" s="269">
        <v>5</v>
      </c>
      <c r="B63" s="268" t="s">
        <v>677</v>
      </c>
      <c r="C63" s="268" t="s">
        <v>569</v>
      </c>
      <c r="D63" s="269">
        <v>220</v>
      </c>
      <c r="E63" s="269">
        <v>16</v>
      </c>
      <c r="F63" s="269" t="s">
        <v>533</v>
      </c>
      <c r="G63" s="283">
        <v>250</v>
      </c>
      <c r="H63" s="283">
        <f>G63*0.85-2.5</f>
        <v>210</v>
      </c>
      <c r="I63" s="283">
        <f t="shared" si="21"/>
        <v>40</v>
      </c>
      <c r="J63" s="269" t="s">
        <v>678</v>
      </c>
      <c r="K63" s="272"/>
    </row>
    <row r="64" spans="1:11" ht="15.75">
      <c r="A64" s="275" t="s">
        <v>679</v>
      </c>
      <c r="B64" s="276" t="s">
        <v>116</v>
      </c>
      <c r="C64" s="277"/>
      <c r="D64" s="279"/>
      <c r="E64" s="267"/>
      <c r="F64" s="267"/>
      <c r="G64" s="287">
        <f>SUM(G65:G68)</f>
        <v>1150</v>
      </c>
      <c r="H64" s="287">
        <f t="shared" ref="H64:I64" si="22">SUM(H65:H68)</f>
        <v>930</v>
      </c>
      <c r="I64" s="287">
        <f t="shared" si="22"/>
        <v>220</v>
      </c>
      <c r="J64" s="269"/>
      <c r="K64" s="272"/>
    </row>
    <row r="65" spans="1:11" ht="78.75">
      <c r="A65" s="267">
        <v>1</v>
      </c>
      <c r="B65" s="268" t="s">
        <v>680</v>
      </c>
      <c r="C65" s="268" t="s">
        <v>681</v>
      </c>
      <c r="D65" s="269">
        <v>473</v>
      </c>
      <c r="E65" s="269">
        <v>30</v>
      </c>
      <c r="F65" s="267" t="s">
        <v>533</v>
      </c>
      <c r="G65" s="288">
        <v>300</v>
      </c>
      <c r="H65" s="288">
        <f>G65*0.85-5</f>
        <v>250</v>
      </c>
      <c r="I65" s="283">
        <f>G65-H65</f>
        <v>50</v>
      </c>
      <c r="J65" s="269" t="s">
        <v>682</v>
      </c>
      <c r="K65" s="272"/>
    </row>
    <row r="66" spans="1:11" ht="31.5">
      <c r="A66" s="267">
        <v>2</v>
      </c>
      <c r="B66" s="268" t="s">
        <v>683</v>
      </c>
      <c r="C66" s="268" t="s">
        <v>684</v>
      </c>
      <c r="D66" s="269">
        <v>960</v>
      </c>
      <c r="E66" s="269">
        <v>60</v>
      </c>
      <c r="F66" s="267" t="s">
        <v>685</v>
      </c>
      <c r="G66" s="288">
        <v>300</v>
      </c>
      <c r="H66" s="288">
        <f t="shared" ref="H66:H67" si="23">G66*0.8</f>
        <v>240</v>
      </c>
      <c r="I66" s="283">
        <f t="shared" ref="I66:I67" si="24">G66-H66</f>
        <v>60</v>
      </c>
      <c r="J66" s="269" t="s">
        <v>686</v>
      </c>
      <c r="K66" s="272"/>
    </row>
    <row r="67" spans="1:11" ht="31.5">
      <c r="A67" s="267">
        <v>3</v>
      </c>
      <c r="B67" s="268" t="s">
        <v>687</v>
      </c>
      <c r="C67" s="268" t="s">
        <v>684</v>
      </c>
      <c r="D67" s="269">
        <v>764</v>
      </c>
      <c r="E67" s="269">
        <v>49</v>
      </c>
      <c r="F67" s="267" t="s">
        <v>533</v>
      </c>
      <c r="G67" s="288">
        <v>300</v>
      </c>
      <c r="H67" s="288">
        <f t="shared" si="23"/>
        <v>240</v>
      </c>
      <c r="I67" s="283">
        <f t="shared" si="24"/>
        <v>60</v>
      </c>
      <c r="J67" s="269" t="s">
        <v>688</v>
      </c>
      <c r="K67" s="272"/>
    </row>
    <row r="68" spans="1:11" ht="31.5">
      <c r="A68" s="267">
        <v>4</v>
      </c>
      <c r="B68" s="268" t="s">
        <v>689</v>
      </c>
      <c r="C68" s="268" t="s">
        <v>690</v>
      </c>
      <c r="D68" s="269">
        <v>432</v>
      </c>
      <c r="E68" s="269">
        <v>28</v>
      </c>
      <c r="F68" s="267" t="s">
        <v>533</v>
      </c>
      <c r="G68" s="288">
        <v>250</v>
      </c>
      <c r="H68" s="288">
        <f>G68*0.8</f>
        <v>200</v>
      </c>
      <c r="I68" s="283">
        <f>G68-H68</f>
        <v>50</v>
      </c>
      <c r="J68" s="269" t="s">
        <v>691</v>
      </c>
      <c r="K68" s="272"/>
    </row>
    <row r="69" spans="1:11" ht="15.75">
      <c r="A69" s="285" t="s">
        <v>692</v>
      </c>
      <c r="B69" s="289" t="s">
        <v>204</v>
      </c>
      <c r="C69" s="289"/>
      <c r="D69" s="285"/>
      <c r="E69" s="269"/>
      <c r="F69" s="269"/>
      <c r="G69" s="286">
        <f>SUM(G70:G75)</f>
        <v>1700</v>
      </c>
      <c r="H69" s="286">
        <f t="shared" ref="H69:I69" si="25">SUM(H70:H75)</f>
        <v>1360</v>
      </c>
      <c r="I69" s="286">
        <f t="shared" si="25"/>
        <v>340</v>
      </c>
      <c r="J69" s="269"/>
      <c r="K69" s="272"/>
    </row>
    <row r="70" spans="1:11" ht="47.25">
      <c r="A70" s="269">
        <v>1</v>
      </c>
      <c r="B70" s="268" t="s">
        <v>693</v>
      </c>
      <c r="C70" s="268" t="s">
        <v>694</v>
      </c>
      <c r="D70" s="269">
        <v>755</v>
      </c>
      <c r="E70" s="269">
        <v>36</v>
      </c>
      <c r="F70" s="269" t="s">
        <v>533</v>
      </c>
      <c r="G70" s="283">
        <v>300</v>
      </c>
      <c r="H70" s="283">
        <f>G70*0.8</f>
        <v>240</v>
      </c>
      <c r="I70" s="283">
        <f>G70-H70</f>
        <v>60</v>
      </c>
      <c r="J70" s="269" t="s">
        <v>695</v>
      </c>
      <c r="K70" s="272"/>
    </row>
    <row r="71" spans="1:11" ht="47.25">
      <c r="A71" s="269">
        <v>2</v>
      </c>
      <c r="B71" s="268" t="s">
        <v>696</v>
      </c>
      <c r="C71" s="268" t="s">
        <v>620</v>
      </c>
      <c r="D71" s="269">
        <v>350</v>
      </c>
      <c r="E71" s="269">
        <v>27</v>
      </c>
      <c r="F71" s="269" t="s">
        <v>533</v>
      </c>
      <c r="G71" s="283">
        <v>250</v>
      </c>
      <c r="H71" s="283">
        <f t="shared" ref="H71:H75" si="26">G71*0.8</f>
        <v>200</v>
      </c>
      <c r="I71" s="283">
        <f t="shared" ref="I71:I75" si="27">G71-H71</f>
        <v>50</v>
      </c>
      <c r="J71" s="269" t="s">
        <v>697</v>
      </c>
      <c r="K71" s="272"/>
    </row>
    <row r="72" spans="1:11" ht="31.5">
      <c r="A72" s="269">
        <v>3</v>
      </c>
      <c r="B72" s="268" t="s">
        <v>698</v>
      </c>
      <c r="C72" s="268" t="s">
        <v>641</v>
      </c>
      <c r="D72" s="269">
        <v>347</v>
      </c>
      <c r="E72" s="269">
        <v>34</v>
      </c>
      <c r="F72" s="269" t="s">
        <v>533</v>
      </c>
      <c r="G72" s="283">
        <v>300</v>
      </c>
      <c r="H72" s="283">
        <f t="shared" si="26"/>
        <v>240</v>
      </c>
      <c r="I72" s="283">
        <f t="shared" si="27"/>
        <v>60</v>
      </c>
      <c r="J72" s="269" t="s">
        <v>699</v>
      </c>
      <c r="K72" s="272"/>
    </row>
    <row r="73" spans="1:11" ht="47.25">
      <c r="A73" s="267">
        <v>4</v>
      </c>
      <c r="B73" s="268" t="s">
        <v>700</v>
      </c>
      <c r="C73" s="268" t="s">
        <v>606</v>
      </c>
      <c r="D73" s="269">
        <v>375</v>
      </c>
      <c r="E73" s="269">
        <v>23</v>
      </c>
      <c r="F73" s="269" t="s">
        <v>533</v>
      </c>
      <c r="G73" s="283">
        <v>300</v>
      </c>
      <c r="H73" s="283">
        <f t="shared" si="26"/>
        <v>240</v>
      </c>
      <c r="I73" s="283">
        <f t="shared" si="27"/>
        <v>60</v>
      </c>
      <c r="J73" s="269" t="s">
        <v>701</v>
      </c>
      <c r="K73" s="272"/>
    </row>
    <row r="74" spans="1:11" ht="31.5">
      <c r="A74" s="267">
        <v>5</v>
      </c>
      <c r="B74" s="268" t="s">
        <v>702</v>
      </c>
      <c r="C74" s="268" t="s">
        <v>569</v>
      </c>
      <c r="D74" s="269">
        <v>450</v>
      </c>
      <c r="E74" s="269">
        <v>45</v>
      </c>
      <c r="F74" s="269" t="s">
        <v>533</v>
      </c>
      <c r="G74" s="283">
        <v>250</v>
      </c>
      <c r="H74" s="283">
        <f t="shared" si="26"/>
        <v>200</v>
      </c>
      <c r="I74" s="283">
        <f t="shared" si="27"/>
        <v>50</v>
      </c>
      <c r="J74" s="269" t="s">
        <v>703</v>
      </c>
      <c r="K74" s="272"/>
    </row>
    <row r="75" spans="1:11" ht="31.5">
      <c r="A75" s="267">
        <v>6</v>
      </c>
      <c r="B75" s="268" t="s">
        <v>704</v>
      </c>
      <c r="C75" s="268" t="s">
        <v>705</v>
      </c>
      <c r="D75" s="269">
        <v>600</v>
      </c>
      <c r="E75" s="269">
        <v>40</v>
      </c>
      <c r="F75" s="269" t="s">
        <v>533</v>
      </c>
      <c r="G75" s="283">
        <v>300</v>
      </c>
      <c r="H75" s="283">
        <f t="shared" si="26"/>
        <v>240</v>
      </c>
      <c r="I75" s="283">
        <f t="shared" si="27"/>
        <v>60</v>
      </c>
      <c r="J75" s="269" t="s">
        <v>706</v>
      </c>
      <c r="K75" s="272"/>
    </row>
    <row r="76" spans="1:11" ht="15.75">
      <c r="A76" s="289" t="s">
        <v>707</v>
      </c>
      <c r="B76" s="289" t="s">
        <v>88</v>
      </c>
      <c r="C76" s="289"/>
      <c r="D76" s="285"/>
      <c r="E76" s="269"/>
      <c r="F76" s="269"/>
      <c r="G76" s="286">
        <f>SUM(G77:G81)</f>
        <v>1250</v>
      </c>
      <c r="H76" s="286">
        <f t="shared" ref="H76:I76" si="28">SUM(H77:H81)</f>
        <v>1000</v>
      </c>
      <c r="I76" s="286">
        <f t="shared" si="28"/>
        <v>250</v>
      </c>
      <c r="J76" s="269"/>
      <c r="K76" s="272"/>
    </row>
    <row r="77" spans="1:11" ht="47.25">
      <c r="A77" s="267">
        <v>1</v>
      </c>
      <c r="B77" s="268" t="s">
        <v>708</v>
      </c>
      <c r="C77" s="268" t="s">
        <v>709</v>
      </c>
      <c r="D77" s="267">
        <v>600</v>
      </c>
      <c r="E77" s="267">
        <v>50</v>
      </c>
      <c r="F77" s="267" t="s">
        <v>533</v>
      </c>
      <c r="G77" s="288">
        <v>300</v>
      </c>
      <c r="H77" s="288">
        <f>G77*0.8</f>
        <v>240</v>
      </c>
      <c r="I77" s="283">
        <f>G77-H77</f>
        <v>60</v>
      </c>
      <c r="J77" s="269" t="s">
        <v>710</v>
      </c>
      <c r="K77" s="272"/>
    </row>
    <row r="78" spans="1:11" ht="63">
      <c r="A78" s="267">
        <v>2</v>
      </c>
      <c r="B78" s="268" t="s">
        <v>711</v>
      </c>
      <c r="C78" s="268" t="s">
        <v>712</v>
      </c>
      <c r="D78" s="267">
        <v>110</v>
      </c>
      <c r="E78" s="267">
        <v>21</v>
      </c>
      <c r="F78" s="267" t="s">
        <v>548</v>
      </c>
      <c r="G78" s="288">
        <v>100</v>
      </c>
      <c r="H78" s="288">
        <f t="shared" ref="H78:H81" si="29">G78*0.8</f>
        <v>80</v>
      </c>
      <c r="I78" s="283">
        <f t="shared" ref="I78:I81" si="30">G78-H78</f>
        <v>20</v>
      </c>
      <c r="J78" s="269" t="s">
        <v>713</v>
      </c>
      <c r="K78" s="272"/>
    </row>
    <row r="79" spans="1:11" ht="63">
      <c r="A79" s="267">
        <v>3</v>
      </c>
      <c r="B79" s="268" t="s">
        <v>714</v>
      </c>
      <c r="C79" s="268" t="s">
        <v>715</v>
      </c>
      <c r="D79" s="267">
        <v>233</v>
      </c>
      <c r="E79" s="267">
        <v>17</v>
      </c>
      <c r="F79" s="267" t="s">
        <v>533</v>
      </c>
      <c r="G79" s="288">
        <v>250</v>
      </c>
      <c r="H79" s="288">
        <f t="shared" si="29"/>
        <v>200</v>
      </c>
      <c r="I79" s="283">
        <f t="shared" si="30"/>
        <v>50</v>
      </c>
      <c r="J79" s="269" t="s">
        <v>716</v>
      </c>
      <c r="K79" s="272"/>
    </row>
    <row r="80" spans="1:11" ht="63">
      <c r="A80" s="267">
        <v>4</v>
      </c>
      <c r="B80" s="268" t="s">
        <v>717</v>
      </c>
      <c r="C80" s="268" t="s">
        <v>718</v>
      </c>
      <c r="D80" s="267">
        <v>432</v>
      </c>
      <c r="E80" s="267">
        <v>18</v>
      </c>
      <c r="F80" s="267" t="s">
        <v>533</v>
      </c>
      <c r="G80" s="288">
        <v>300</v>
      </c>
      <c r="H80" s="288">
        <f t="shared" si="29"/>
        <v>240</v>
      </c>
      <c r="I80" s="283">
        <f t="shared" si="30"/>
        <v>60</v>
      </c>
      <c r="J80" s="269" t="s">
        <v>719</v>
      </c>
      <c r="K80" s="272"/>
    </row>
    <row r="81" spans="1:11" ht="63">
      <c r="A81" s="267">
        <v>5</v>
      </c>
      <c r="B81" s="268" t="s">
        <v>720</v>
      </c>
      <c r="C81" s="268" t="s">
        <v>721</v>
      </c>
      <c r="D81" s="267">
        <v>640</v>
      </c>
      <c r="E81" s="267">
        <v>50</v>
      </c>
      <c r="F81" s="267" t="s">
        <v>533</v>
      </c>
      <c r="G81" s="279">
        <v>300</v>
      </c>
      <c r="H81" s="288">
        <f t="shared" si="29"/>
        <v>240</v>
      </c>
      <c r="I81" s="283">
        <f t="shared" si="30"/>
        <v>60</v>
      </c>
      <c r="J81" s="269" t="s">
        <v>722</v>
      </c>
      <c r="K81" s="272"/>
    </row>
    <row r="82" spans="1:11" ht="15.75">
      <c r="A82" s="275" t="s">
        <v>723</v>
      </c>
      <c r="B82" s="290" t="s">
        <v>99</v>
      </c>
      <c r="C82" s="277"/>
      <c r="D82" s="279"/>
      <c r="E82" s="267"/>
      <c r="F82" s="267"/>
      <c r="G82" s="278">
        <f>SUM(G83:G89)</f>
        <v>1800</v>
      </c>
      <c r="H82" s="278">
        <f t="shared" ref="H82:I82" si="31">SUM(H83:H89)</f>
        <v>1460</v>
      </c>
      <c r="I82" s="278">
        <f t="shared" si="31"/>
        <v>340</v>
      </c>
      <c r="J82" s="269"/>
      <c r="K82" s="272"/>
    </row>
    <row r="83" spans="1:11" ht="47.25">
      <c r="A83" s="267">
        <v>1</v>
      </c>
      <c r="B83" s="270" t="s">
        <v>724</v>
      </c>
      <c r="C83" s="268" t="s">
        <v>725</v>
      </c>
      <c r="D83" s="267">
        <v>282</v>
      </c>
      <c r="E83" s="267">
        <v>23</v>
      </c>
      <c r="F83" s="267" t="s">
        <v>533</v>
      </c>
      <c r="G83" s="283">
        <v>250</v>
      </c>
      <c r="H83" s="283">
        <f>G83*0.8</f>
        <v>200</v>
      </c>
      <c r="I83" s="283">
        <f>G83-H83</f>
        <v>50</v>
      </c>
      <c r="J83" s="269" t="s">
        <v>726</v>
      </c>
      <c r="K83" s="272"/>
    </row>
    <row r="84" spans="1:11" ht="47.25">
      <c r="A84" s="267">
        <v>2</v>
      </c>
      <c r="B84" s="268" t="s">
        <v>727</v>
      </c>
      <c r="C84" s="268" t="s">
        <v>728</v>
      </c>
      <c r="D84" s="267">
        <v>80</v>
      </c>
      <c r="E84" s="267">
        <v>32</v>
      </c>
      <c r="F84" s="267" t="s">
        <v>533</v>
      </c>
      <c r="G84" s="283">
        <v>250</v>
      </c>
      <c r="H84" s="283">
        <f t="shared" ref="H84:H87" si="32">G84*0.8</f>
        <v>200</v>
      </c>
      <c r="I84" s="283">
        <f t="shared" ref="I84:I89" si="33">G84-H84</f>
        <v>50</v>
      </c>
      <c r="J84" s="269" t="s">
        <v>726</v>
      </c>
      <c r="K84" s="272"/>
    </row>
    <row r="85" spans="1:11" ht="31.5">
      <c r="A85" s="267">
        <v>3</v>
      </c>
      <c r="B85" s="268" t="s">
        <v>729</v>
      </c>
      <c r="C85" s="268" t="s">
        <v>730</v>
      </c>
      <c r="D85" s="267">
        <v>183</v>
      </c>
      <c r="E85" s="267">
        <v>18</v>
      </c>
      <c r="F85" s="267" t="s">
        <v>533</v>
      </c>
      <c r="G85" s="283">
        <v>250</v>
      </c>
      <c r="H85" s="283">
        <f t="shared" si="32"/>
        <v>200</v>
      </c>
      <c r="I85" s="283">
        <f t="shared" si="33"/>
        <v>50</v>
      </c>
      <c r="J85" s="269" t="s">
        <v>731</v>
      </c>
      <c r="K85" s="272"/>
    </row>
    <row r="86" spans="1:11" ht="47.25">
      <c r="A86" s="267">
        <v>4</v>
      </c>
      <c r="B86" s="268" t="s">
        <v>732</v>
      </c>
      <c r="C86" s="268" t="s">
        <v>733</v>
      </c>
      <c r="D86" s="267">
        <v>168</v>
      </c>
      <c r="E86" s="267">
        <v>17</v>
      </c>
      <c r="F86" s="267" t="s">
        <v>533</v>
      </c>
      <c r="G86" s="283">
        <v>250</v>
      </c>
      <c r="H86" s="283">
        <f t="shared" si="32"/>
        <v>200</v>
      </c>
      <c r="I86" s="283">
        <f t="shared" si="33"/>
        <v>50</v>
      </c>
      <c r="J86" s="269" t="s">
        <v>734</v>
      </c>
      <c r="K86" s="272"/>
    </row>
    <row r="87" spans="1:11" ht="63">
      <c r="A87" s="267">
        <v>5</v>
      </c>
      <c r="B87" s="268" t="s">
        <v>735</v>
      </c>
      <c r="C87" s="268" t="s">
        <v>736</v>
      </c>
      <c r="D87" s="267">
        <v>400</v>
      </c>
      <c r="E87" s="267">
        <v>18</v>
      </c>
      <c r="F87" s="267" t="s">
        <v>533</v>
      </c>
      <c r="G87" s="283">
        <v>300</v>
      </c>
      <c r="H87" s="283">
        <f t="shared" si="32"/>
        <v>240</v>
      </c>
      <c r="I87" s="283">
        <f t="shared" si="33"/>
        <v>60</v>
      </c>
      <c r="J87" s="269" t="s">
        <v>737</v>
      </c>
      <c r="K87" s="272"/>
    </row>
    <row r="88" spans="1:11" ht="31.5">
      <c r="A88" s="267">
        <v>6</v>
      </c>
      <c r="B88" s="268" t="s">
        <v>738</v>
      </c>
      <c r="C88" s="573" t="s">
        <v>739</v>
      </c>
      <c r="D88" s="574">
        <v>350</v>
      </c>
      <c r="E88" s="574">
        <v>17</v>
      </c>
      <c r="F88" s="267" t="s">
        <v>533</v>
      </c>
      <c r="G88" s="283">
        <v>250</v>
      </c>
      <c r="H88" s="283">
        <f>G88*0.85-2.5</f>
        <v>210</v>
      </c>
      <c r="I88" s="283">
        <f t="shared" si="33"/>
        <v>40</v>
      </c>
      <c r="J88" s="269" t="s">
        <v>740</v>
      </c>
      <c r="K88" s="272"/>
    </row>
    <row r="89" spans="1:11" ht="31.5">
      <c r="A89" s="267">
        <v>7</v>
      </c>
      <c r="B89" s="268" t="s">
        <v>741</v>
      </c>
      <c r="C89" s="573"/>
      <c r="D89" s="574"/>
      <c r="E89" s="574"/>
      <c r="F89" s="267" t="s">
        <v>533</v>
      </c>
      <c r="G89" s="283">
        <v>250</v>
      </c>
      <c r="H89" s="283">
        <f>G89*0.85-2.5</f>
        <v>210</v>
      </c>
      <c r="I89" s="283">
        <f t="shared" si="33"/>
        <v>40</v>
      </c>
      <c r="J89" s="269" t="s">
        <v>740</v>
      </c>
      <c r="K89" s="272"/>
    </row>
    <row r="90" spans="1:11" ht="15.75">
      <c r="A90" s="285" t="s">
        <v>742</v>
      </c>
      <c r="B90" s="289" t="s">
        <v>743</v>
      </c>
      <c r="C90" s="289"/>
      <c r="D90" s="285"/>
      <c r="E90" s="269"/>
      <c r="F90" s="269"/>
      <c r="G90" s="291">
        <f>SUM(G91:G95)</f>
        <v>1400</v>
      </c>
      <c r="H90" s="291">
        <f t="shared" ref="H90:I90" si="34">SUM(H91:H95)</f>
        <v>1150</v>
      </c>
      <c r="I90" s="291">
        <f t="shared" si="34"/>
        <v>250</v>
      </c>
      <c r="J90" s="281"/>
      <c r="K90" s="272"/>
    </row>
    <row r="91" spans="1:11" ht="63">
      <c r="A91" s="269">
        <v>1</v>
      </c>
      <c r="B91" s="268" t="s">
        <v>744</v>
      </c>
      <c r="C91" s="268" t="s">
        <v>745</v>
      </c>
      <c r="D91" s="269">
        <v>830</v>
      </c>
      <c r="E91" s="269">
        <v>19</v>
      </c>
      <c r="F91" s="269" t="s">
        <v>685</v>
      </c>
      <c r="G91" s="283">
        <v>300</v>
      </c>
      <c r="H91" s="283">
        <f>G91*0.85-5</f>
        <v>250</v>
      </c>
      <c r="I91" s="283">
        <f>G91-H91</f>
        <v>50</v>
      </c>
      <c r="J91" s="281" t="s">
        <v>746</v>
      </c>
      <c r="K91" s="272"/>
    </row>
    <row r="92" spans="1:11" ht="47.25">
      <c r="A92" s="269">
        <v>2</v>
      </c>
      <c r="B92" s="268" t="s">
        <v>747</v>
      </c>
      <c r="C92" s="268" t="s">
        <v>748</v>
      </c>
      <c r="D92" s="281">
        <v>188</v>
      </c>
      <c r="E92" s="281">
        <v>14</v>
      </c>
      <c r="F92" s="281" t="s">
        <v>533</v>
      </c>
      <c r="G92" s="282">
        <v>250</v>
      </c>
      <c r="H92" s="283">
        <f>G92*0.85-2.5</f>
        <v>210</v>
      </c>
      <c r="I92" s="283">
        <f>G92-H92</f>
        <v>40</v>
      </c>
      <c r="J92" s="281" t="s">
        <v>746</v>
      </c>
      <c r="K92" s="272"/>
    </row>
    <row r="93" spans="1:11" ht="47.25">
      <c r="A93" s="269">
        <v>3</v>
      </c>
      <c r="B93" s="268" t="s">
        <v>749</v>
      </c>
      <c r="C93" s="268" t="s">
        <v>750</v>
      </c>
      <c r="D93" s="281">
        <v>618</v>
      </c>
      <c r="E93" s="281">
        <v>31</v>
      </c>
      <c r="F93" s="281" t="s">
        <v>533</v>
      </c>
      <c r="G93" s="282">
        <v>300</v>
      </c>
      <c r="H93" s="283">
        <f>G93*0.8</f>
        <v>240</v>
      </c>
      <c r="I93" s="283">
        <f t="shared" ref="I93:I95" si="35">G93-H93</f>
        <v>60</v>
      </c>
      <c r="J93" s="281" t="s">
        <v>751</v>
      </c>
      <c r="K93" s="272"/>
    </row>
    <row r="94" spans="1:11" ht="47.25">
      <c r="A94" s="269">
        <v>4</v>
      </c>
      <c r="B94" s="268" t="s">
        <v>752</v>
      </c>
      <c r="C94" s="268" t="s">
        <v>753</v>
      </c>
      <c r="D94" s="281">
        <v>294</v>
      </c>
      <c r="E94" s="281">
        <v>17</v>
      </c>
      <c r="F94" s="281" t="s">
        <v>685</v>
      </c>
      <c r="G94" s="282">
        <v>300</v>
      </c>
      <c r="H94" s="283">
        <f>G94*0.8</f>
        <v>240</v>
      </c>
      <c r="I94" s="283">
        <f>G94-H94</f>
        <v>60</v>
      </c>
      <c r="J94" s="281" t="s">
        <v>754</v>
      </c>
      <c r="K94" s="272"/>
    </row>
    <row r="95" spans="1:11" ht="63">
      <c r="A95" s="292">
        <v>5</v>
      </c>
      <c r="B95" s="293" t="s">
        <v>755</v>
      </c>
      <c r="C95" s="293" t="s">
        <v>756</v>
      </c>
      <c r="D95" s="294">
        <v>267</v>
      </c>
      <c r="E95" s="294">
        <v>18</v>
      </c>
      <c r="F95" s="294" t="s">
        <v>533</v>
      </c>
      <c r="G95" s="295">
        <v>250</v>
      </c>
      <c r="H95" s="296">
        <f>G95*0.85-2.5</f>
        <v>210</v>
      </c>
      <c r="I95" s="296">
        <f t="shared" si="35"/>
        <v>40</v>
      </c>
      <c r="J95" s="294" t="s">
        <v>757</v>
      </c>
      <c r="K95" s="297"/>
    </row>
    <row r="96" spans="1:11" ht="15.75">
      <c r="A96" s="298"/>
      <c r="B96" s="299" t="s">
        <v>758</v>
      </c>
      <c r="C96" s="300"/>
      <c r="D96" s="301"/>
      <c r="E96" s="301"/>
      <c r="F96" s="301"/>
      <c r="G96" s="302">
        <f>G90+G82+G76+G69+G64+G58+G46+G36+G33+G28+G15+G5</f>
        <v>21370</v>
      </c>
      <c r="H96" s="302">
        <f t="shared" ref="H96:I96" si="36">H90+H82+H76+H69+H64+H58+H46+H36+H33+H28+H15+H5</f>
        <v>17270</v>
      </c>
      <c r="I96" s="302">
        <f t="shared" si="36"/>
        <v>4100</v>
      </c>
      <c r="J96" s="301"/>
      <c r="K96" s="303"/>
    </row>
    <row r="97" spans="1:11" ht="15.75">
      <c r="A97" s="304"/>
      <c r="B97" s="305"/>
      <c r="C97" s="306"/>
      <c r="D97" s="307"/>
      <c r="E97" s="307"/>
      <c r="F97" s="307"/>
      <c r="G97" s="307"/>
      <c r="H97" s="308"/>
      <c r="I97" s="308"/>
      <c r="J97" s="307"/>
      <c r="K97" s="307"/>
    </row>
    <row r="98" spans="1:11" ht="15.75">
      <c r="A98" s="304"/>
      <c r="B98" s="305"/>
      <c r="C98" s="306"/>
      <c r="D98" s="307"/>
      <c r="E98" s="307"/>
      <c r="F98" s="307"/>
      <c r="G98" s="307"/>
      <c r="H98" s="568" t="s">
        <v>447</v>
      </c>
      <c r="I98" s="569"/>
      <c r="J98" s="569"/>
      <c r="K98" s="569"/>
    </row>
  </sheetData>
  <mergeCells count="19">
    <mergeCell ref="H98:K98"/>
    <mergeCell ref="J3:J4"/>
    <mergeCell ref="K3:K4"/>
    <mergeCell ref="C6:C7"/>
    <mergeCell ref="D6:D7"/>
    <mergeCell ref="E6:E7"/>
    <mergeCell ref="C88:C89"/>
    <mergeCell ref="D88:D89"/>
    <mergeCell ref="E88:E89"/>
    <mergeCell ref="A1:K1"/>
    <mergeCell ref="I2:K2"/>
    <mergeCell ref="A3:A4"/>
    <mergeCell ref="B3:B4"/>
    <mergeCell ref="C3:C4"/>
    <mergeCell ref="D3:E3"/>
    <mergeCell ref="F3:F4"/>
    <mergeCell ref="G3:G4"/>
    <mergeCell ref="H3:H4"/>
    <mergeCell ref="I3:I4"/>
  </mergeCells>
  <pageMargins left="0.5" right="0.5" top="0.5" bottom="0.2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13" workbookViewId="0">
      <selection activeCell="J3" sqref="J3:J4"/>
    </sheetView>
  </sheetViews>
  <sheetFormatPr defaultRowHeight="15"/>
  <cols>
    <col min="2" max="2" width="21.85546875" customWidth="1"/>
    <col min="3" max="3" width="14.85546875" customWidth="1"/>
    <col min="6" max="6" width="16" customWidth="1"/>
    <col min="10" max="10" width="16.7109375" customWidth="1"/>
  </cols>
  <sheetData>
    <row r="1" spans="1:11" ht="62.25" customHeight="1">
      <c r="A1" s="578" t="s">
        <v>1006</v>
      </c>
      <c r="B1" s="579"/>
      <c r="C1" s="579"/>
      <c r="D1" s="579"/>
      <c r="E1" s="579"/>
      <c r="F1" s="579"/>
      <c r="G1" s="579"/>
      <c r="H1" s="579"/>
      <c r="I1" s="579"/>
      <c r="J1" s="579"/>
      <c r="K1" s="309"/>
    </row>
    <row r="2" spans="1:11">
      <c r="A2" s="310"/>
      <c r="B2" s="311"/>
      <c r="C2" s="311"/>
      <c r="D2" s="311"/>
      <c r="E2" s="311"/>
      <c r="F2" s="311"/>
      <c r="G2" s="311"/>
      <c r="H2" s="580" t="s">
        <v>521</v>
      </c>
      <c r="I2" s="580"/>
      <c r="J2" s="580"/>
      <c r="K2" s="580"/>
    </row>
    <row r="3" spans="1:11">
      <c r="A3" s="581" t="s">
        <v>1</v>
      </c>
      <c r="B3" s="576" t="s">
        <v>522</v>
      </c>
      <c r="C3" s="576" t="s">
        <v>523</v>
      </c>
      <c r="D3" s="576" t="s">
        <v>760</v>
      </c>
      <c r="E3" s="576"/>
      <c r="F3" s="576" t="s">
        <v>525</v>
      </c>
      <c r="G3" s="576" t="s">
        <v>526</v>
      </c>
      <c r="H3" s="576" t="s">
        <v>527</v>
      </c>
      <c r="I3" s="576" t="s">
        <v>528</v>
      </c>
      <c r="J3" s="575" t="s">
        <v>999</v>
      </c>
      <c r="K3" s="576" t="s">
        <v>4</v>
      </c>
    </row>
    <row r="4" spans="1:11" ht="70.5" customHeight="1">
      <c r="A4" s="582"/>
      <c r="B4" s="576"/>
      <c r="C4" s="576"/>
      <c r="D4" s="312" t="s">
        <v>761</v>
      </c>
      <c r="E4" s="312" t="s">
        <v>762</v>
      </c>
      <c r="F4" s="576"/>
      <c r="G4" s="576"/>
      <c r="H4" s="576"/>
      <c r="I4" s="576"/>
      <c r="J4" s="575"/>
      <c r="K4" s="576"/>
    </row>
    <row r="5" spans="1:11" ht="27" customHeight="1">
      <c r="A5" s="313" t="s">
        <v>7</v>
      </c>
      <c r="B5" s="314" t="s">
        <v>105</v>
      </c>
      <c r="C5" s="315"/>
      <c r="D5" s="254"/>
      <c r="E5" s="254"/>
      <c r="F5" s="254"/>
      <c r="G5" s="316">
        <f>SUM(G6:G8)</f>
        <v>750</v>
      </c>
      <c r="H5" s="316">
        <f t="shared" ref="H5:I5" si="0">SUM(H6:H8)</f>
        <v>630</v>
      </c>
      <c r="I5" s="316">
        <f t="shared" si="0"/>
        <v>120</v>
      </c>
      <c r="J5" s="315"/>
      <c r="K5" s="317"/>
    </row>
    <row r="6" spans="1:11" ht="38.25" customHeight="1">
      <c r="A6" s="261">
        <v>1</v>
      </c>
      <c r="B6" s="262" t="s">
        <v>763</v>
      </c>
      <c r="C6" s="264" t="s">
        <v>764</v>
      </c>
      <c r="D6" s="263">
        <v>7</v>
      </c>
      <c r="E6" s="263">
        <v>120</v>
      </c>
      <c r="F6" s="263" t="s">
        <v>533</v>
      </c>
      <c r="G6" s="318">
        <v>250</v>
      </c>
      <c r="H6" s="318">
        <f>G6*0.85-2.5</f>
        <v>210</v>
      </c>
      <c r="I6" s="319">
        <f>G6-H6</f>
        <v>40</v>
      </c>
      <c r="J6" s="263" t="s">
        <v>630</v>
      </c>
      <c r="K6" s="320"/>
    </row>
    <row r="7" spans="1:11" ht="47.25">
      <c r="A7" s="263">
        <v>2</v>
      </c>
      <c r="B7" s="262" t="s">
        <v>765</v>
      </c>
      <c r="C7" s="264" t="s">
        <v>766</v>
      </c>
      <c r="D7" s="263">
        <v>6</v>
      </c>
      <c r="E7" s="263">
        <v>130</v>
      </c>
      <c r="F7" s="263" t="s">
        <v>533</v>
      </c>
      <c r="G7" s="318">
        <v>250</v>
      </c>
      <c r="H7" s="318">
        <f>G7*0.85-2.5</f>
        <v>210</v>
      </c>
      <c r="I7" s="319">
        <f t="shared" ref="I7:I14" si="1">G7-H7</f>
        <v>40</v>
      </c>
      <c r="J7" s="263" t="s">
        <v>767</v>
      </c>
      <c r="K7" s="321"/>
    </row>
    <row r="8" spans="1:11" ht="63">
      <c r="A8" s="263">
        <v>3</v>
      </c>
      <c r="B8" s="262" t="s">
        <v>768</v>
      </c>
      <c r="C8" s="264" t="s">
        <v>769</v>
      </c>
      <c r="D8" s="263">
        <v>7</v>
      </c>
      <c r="E8" s="263">
        <v>135</v>
      </c>
      <c r="F8" s="263" t="s">
        <v>770</v>
      </c>
      <c r="G8" s="318">
        <v>250</v>
      </c>
      <c r="H8" s="318">
        <f>G8*0.85-2.5</f>
        <v>210</v>
      </c>
      <c r="I8" s="319">
        <f t="shared" si="1"/>
        <v>40</v>
      </c>
      <c r="J8" s="263" t="s">
        <v>771</v>
      </c>
      <c r="K8" s="321"/>
    </row>
    <row r="9" spans="1:11" ht="24.75" customHeight="1">
      <c r="A9" s="322" t="s">
        <v>17</v>
      </c>
      <c r="B9" s="323" t="s">
        <v>743</v>
      </c>
      <c r="C9" s="322"/>
      <c r="D9" s="322"/>
      <c r="E9" s="263"/>
      <c r="F9" s="263"/>
      <c r="G9" s="324">
        <f>G10</f>
        <v>250</v>
      </c>
      <c r="H9" s="324">
        <f t="shared" ref="H9:I9" si="2">H10</f>
        <v>210</v>
      </c>
      <c r="I9" s="324">
        <f t="shared" si="2"/>
        <v>40</v>
      </c>
      <c r="J9" s="261"/>
      <c r="K9" s="261"/>
    </row>
    <row r="10" spans="1:11" ht="78.75">
      <c r="A10" s="263">
        <v>1</v>
      </c>
      <c r="B10" s="262" t="s">
        <v>772</v>
      </c>
      <c r="C10" s="264" t="s">
        <v>773</v>
      </c>
      <c r="D10" s="325">
        <v>6</v>
      </c>
      <c r="E10" s="325">
        <v>20</v>
      </c>
      <c r="F10" s="325" t="s">
        <v>533</v>
      </c>
      <c r="G10" s="326">
        <v>250</v>
      </c>
      <c r="H10" s="318">
        <f>G10*0.85-2.5</f>
        <v>210</v>
      </c>
      <c r="I10" s="319">
        <f t="shared" si="1"/>
        <v>40</v>
      </c>
      <c r="J10" s="325" t="s">
        <v>774</v>
      </c>
      <c r="K10" s="261"/>
    </row>
    <row r="11" spans="1:11" ht="24" customHeight="1">
      <c r="A11" s="322" t="s">
        <v>21</v>
      </c>
      <c r="B11" s="323" t="s">
        <v>204</v>
      </c>
      <c r="C11" s="322"/>
      <c r="D11" s="322"/>
      <c r="E11" s="322"/>
      <c r="F11" s="322"/>
      <c r="G11" s="327">
        <f>G12</f>
        <v>250</v>
      </c>
      <c r="H11" s="327">
        <f t="shared" ref="H11:I11" si="3">H12</f>
        <v>210</v>
      </c>
      <c r="I11" s="327">
        <f t="shared" si="3"/>
        <v>40</v>
      </c>
      <c r="J11" s="313"/>
      <c r="K11" s="261"/>
    </row>
    <row r="12" spans="1:11" ht="40.5" customHeight="1">
      <c r="A12" s="263">
        <v>1</v>
      </c>
      <c r="B12" s="262" t="s">
        <v>775</v>
      </c>
      <c r="C12" s="264" t="s">
        <v>776</v>
      </c>
      <c r="D12" s="263">
        <v>5</v>
      </c>
      <c r="E12" s="263">
        <v>8</v>
      </c>
      <c r="F12" s="263" t="s">
        <v>533</v>
      </c>
      <c r="G12" s="318">
        <v>250</v>
      </c>
      <c r="H12" s="318">
        <f>G12*0.85-2.5</f>
        <v>210</v>
      </c>
      <c r="I12" s="319">
        <f t="shared" si="1"/>
        <v>40</v>
      </c>
      <c r="J12" s="263" t="s">
        <v>777</v>
      </c>
      <c r="K12" s="261"/>
    </row>
    <row r="13" spans="1:11" ht="24.75" customHeight="1">
      <c r="A13" s="322" t="s">
        <v>23</v>
      </c>
      <c r="B13" s="323" t="s">
        <v>88</v>
      </c>
      <c r="C13" s="321"/>
      <c r="D13" s="321"/>
      <c r="E13" s="321"/>
      <c r="F13" s="321"/>
      <c r="G13" s="328">
        <f>G14</f>
        <v>250</v>
      </c>
      <c r="H13" s="328">
        <f t="shared" ref="H13:I13" si="4">H14</f>
        <v>210</v>
      </c>
      <c r="I13" s="328">
        <f t="shared" si="4"/>
        <v>40</v>
      </c>
      <c r="J13" s="321"/>
      <c r="K13" s="320"/>
    </row>
    <row r="14" spans="1:11" ht="63">
      <c r="A14" s="263">
        <v>1</v>
      </c>
      <c r="B14" s="262" t="s">
        <v>778</v>
      </c>
      <c r="C14" s="264" t="s">
        <v>769</v>
      </c>
      <c r="D14" s="263">
        <v>5</v>
      </c>
      <c r="E14" s="263">
        <v>9</v>
      </c>
      <c r="F14" s="263" t="s">
        <v>533</v>
      </c>
      <c r="G14" s="318">
        <v>250</v>
      </c>
      <c r="H14" s="318">
        <f>G14*0.85-2.5</f>
        <v>210</v>
      </c>
      <c r="I14" s="319">
        <f t="shared" si="1"/>
        <v>40</v>
      </c>
      <c r="J14" s="263" t="s">
        <v>719</v>
      </c>
      <c r="K14" s="261"/>
    </row>
    <row r="15" spans="1:11" ht="15.75">
      <c r="A15" s="322" t="s">
        <v>608</v>
      </c>
      <c r="B15" s="323" t="s">
        <v>779</v>
      </c>
      <c r="C15" s="329"/>
      <c r="D15" s="322"/>
      <c r="E15" s="322"/>
      <c r="F15" s="322"/>
      <c r="G15" s="327">
        <f>SUM(G16:G18)</f>
        <v>550</v>
      </c>
      <c r="H15" s="327">
        <f t="shared" ref="H15:I15" si="5">SUM(H16:H18)</f>
        <v>450</v>
      </c>
      <c r="I15" s="327">
        <f t="shared" si="5"/>
        <v>100</v>
      </c>
      <c r="J15" s="263"/>
      <c r="K15" s="261"/>
    </row>
    <row r="16" spans="1:11" ht="141.75">
      <c r="A16" s="263">
        <v>1</v>
      </c>
      <c r="B16" s="264" t="s">
        <v>780</v>
      </c>
      <c r="C16" s="264" t="s">
        <v>781</v>
      </c>
      <c r="D16" s="263">
        <v>13</v>
      </c>
      <c r="E16" s="263">
        <v>16</v>
      </c>
      <c r="F16" s="263" t="s">
        <v>782</v>
      </c>
      <c r="G16" s="318">
        <v>150</v>
      </c>
      <c r="H16" s="318">
        <v>120</v>
      </c>
      <c r="I16" s="319">
        <f>G16-H16</f>
        <v>30</v>
      </c>
      <c r="J16" s="263" t="s">
        <v>783</v>
      </c>
      <c r="K16" s="261"/>
    </row>
    <row r="17" spans="1:11" ht="31.5">
      <c r="A17" s="269">
        <v>2</v>
      </c>
      <c r="B17" s="268" t="s">
        <v>784</v>
      </c>
      <c r="C17" s="270" t="s">
        <v>785</v>
      </c>
      <c r="D17" s="269">
        <v>6</v>
      </c>
      <c r="E17" s="269">
        <v>30</v>
      </c>
      <c r="F17" s="269" t="s">
        <v>548</v>
      </c>
      <c r="G17" s="273">
        <v>150</v>
      </c>
      <c r="H17" s="273">
        <v>120</v>
      </c>
      <c r="I17" s="284">
        <f t="shared" ref="I17:I18" si="6">G17-H17</f>
        <v>30</v>
      </c>
      <c r="J17" s="269" t="s">
        <v>786</v>
      </c>
      <c r="K17" s="267"/>
    </row>
    <row r="18" spans="1:11" ht="63">
      <c r="A18" s="292">
        <v>3</v>
      </c>
      <c r="B18" s="293" t="s">
        <v>787</v>
      </c>
      <c r="C18" s="330" t="s">
        <v>788</v>
      </c>
      <c r="D18" s="292">
        <v>7</v>
      </c>
      <c r="E18" s="292">
        <v>25</v>
      </c>
      <c r="F18" s="292" t="s">
        <v>533</v>
      </c>
      <c r="G18" s="331">
        <v>250</v>
      </c>
      <c r="H18" s="331">
        <f>G18*0.85-2.5</f>
        <v>210</v>
      </c>
      <c r="I18" s="332">
        <f t="shared" si="6"/>
        <v>40</v>
      </c>
      <c r="J18" s="292" t="s">
        <v>664</v>
      </c>
      <c r="K18" s="333"/>
    </row>
    <row r="19" spans="1:11" ht="15.75">
      <c r="A19" s="334"/>
      <c r="B19" s="299" t="s">
        <v>789</v>
      </c>
      <c r="C19" s="335"/>
      <c r="D19" s="335"/>
      <c r="E19" s="335"/>
      <c r="F19" s="335"/>
      <c r="G19" s="336">
        <f>G5+G9+G11+G13+G15</f>
        <v>2050</v>
      </c>
      <c r="H19" s="336">
        <f t="shared" ref="H19:I19" si="7">H5+H9+H11+H13+H15</f>
        <v>1710</v>
      </c>
      <c r="I19" s="336">
        <f t="shared" si="7"/>
        <v>340</v>
      </c>
      <c r="J19" s="301"/>
      <c r="K19" s="334"/>
    </row>
    <row r="20" spans="1:11" ht="15.75">
      <c r="A20" s="337"/>
      <c r="B20" s="337"/>
      <c r="C20" s="337"/>
      <c r="D20" s="337"/>
      <c r="E20" s="337"/>
      <c r="F20" s="337"/>
      <c r="G20" s="337"/>
      <c r="H20" s="337"/>
      <c r="I20" s="337"/>
      <c r="J20" s="338"/>
      <c r="K20" s="337"/>
    </row>
    <row r="21" spans="1:11" ht="15.75">
      <c r="A21" s="337"/>
      <c r="B21" s="337"/>
      <c r="C21" s="337"/>
      <c r="D21" s="337"/>
      <c r="E21" s="337"/>
      <c r="F21" s="337"/>
      <c r="G21" s="337"/>
      <c r="H21" s="577" t="s">
        <v>447</v>
      </c>
      <c r="I21" s="577"/>
      <c r="J21" s="577"/>
      <c r="K21" s="577"/>
    </row>
  </sheetData>
  <mergeCells count="13">
    <mergeCell ref="J3:J4"/>
    <mergeCell ref="K3:K4"/>
    <mergeCell ref="H21:K21"/>
    <mergeCell ref="A1:J1"/>
    <mergeCell ref="H2:K2"/>
    <mergeCell ref="A3:A4"/>
    <mergeCell ref="B3:B4"/>
    <mergeCell ref="C3:C4"/>
    <mergeCell ref="D3:E3"/>
    <mergeCell ref="F3:F4"/>
    <mergeCell ref="G3:G4"/>
    <mergeCell ref="H3:H4"/>
    <mergeCell ref="I3:I4"/>
  </mergeCells>
  <pageMargins left="0.5" right="0.5" top="0.5" bottom="0.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2"/>
  <sheetViews>
    <sheetView workbookViewId="0">
      <selection activeCell="B10" sqref="B10"/>
    </sheetView>
  </sheetViews>
  <sheetFormatPr defaultRowHeight="15"/>
  <cols>
    <col min="1" max="1" width="6.5703125" customWidth="1"/>
    <col min="2" max="2" width="28.5703125" customWidth="1"/>
    <col min="3" max="3" width="17.28515625" customWidth="1"/>
    <col min="4" max="4" width="18.7109375" customWidth="1"/>
    <col min="5" max="5" width="19" customWidth="1"/>
  </cols>
  <sheetData>
    <row r="1" spans="1:5" ht="69.75" customHeight="1">
      <c r="A1" s="583" t="s">
        <v>1007</v>
      </c>
      <c r="B1" s="583"/>
      <c r="C1" s="583"/>
      <c r="D1" s="583"/>
      <c r="E1" s="583"/>
    </row>
    <row r="2" spans="1:5" ht="15.75" customHeight="1">
      <c r="A2" s="584" t="s">
        <v>435</v>
      </c>
      <c r="B2" s="584"/>
      <c r="C2" s="584"/>
      <c r="D2" s="584"/>
      <c r="E2" s="584"/>
    </row>
    <row r="3" spans="1:5" ht="15.75" customHeight="1">
      <c r="A3" s="586" t="s">
        <v>1</v>
      </c>
      <c r="B3" s="586" t="s">
        <v>790</v>
      </c>
      <c r="C3" s="588" t="s">
        <v>791</v>
      </c>
      <c r="D3" s="589"/>
      <c r="E3" s="590"/>
    </row>
    <row r="4" spans="1:5" ht="15.75">
      <c r="A4" s="587"/>
      <c r="B4" s="587"/>
      <c r="C4" s="339" t="s">
        <v>123</v>
      </c>
      <c r="D4" s="340" t="s">
        <v>439</v>
      </c>
      <c r="E4" s="340" t="s">
        <v>440</v>
      </c>
    </row>
    <row r="5" spans="1:5" ht="15.75">
      <c r="A5" s="341"/>
      <c r="B5" s="341" t="s">
        <v>123</v>
      </c>
      <c r="C5" s="342">
        <f>C6+C27+C33+C55+C61+C83+C100+C116+C132+C156+C177+C179+C189</f>
        <v>337910</v>
      </c>
      <c r="D5" s="342">
        <f>D6+D27+D33+D55+D61+D83+D100+D116+D132+D156+D177+D179+D189</f>
        <v>187910</v>
      </c>
      <c r="E5" s="342">
        <f>E6+E27+E33+E55+E61+E83+E100+E116+E132+E156+E177+E179+E189</f>
        <v>150000</v>
      </c>
    </row>
    <row r="6" spans="1:5" ht="15.75">
      <c r="A6" s="343" t="s">
        <v>7</v>
      </c>
      <c r="B6" s="386" t="s">
        <v>192</v>
      </c>
      <c r="C6" s="344">
        <f>SUM(C7:C26)</f>
        <v>37118</v>
      </c>
      <c r="D6" s="344">
        <f>SUM(D7:D26)</f>
        <v>20636</v>
      </c>
      <c r="E6" s="344">
        <f>SUM(E7:E26)</f>
        <v>16482</v>
      </c>
    </row>
    <row r="7" spans="1:5" ht="15.75">
      <c r="A7" s="345">
        <v>1</v>
      </c>
      <c r="B7" s="346" t="s">
        <v>792</v>
      </c>
      <c r="C7" s="347">
        <f>D7+E7</f>
        <v>1406</v>
      </c>
      <c r="D7" s="347">
        <v>782</v>
      </c>
      <c r="E7" s="347">
        <v>624</v>
      </c>
    </row>
    <row r="8" spans="1:5" ht="15.75">
      <c r="A8" s="345">
        <v>2</v>
      </c>
      <c r="B8" s="346" t="s">
        <v>793</v>
      </c>
      <c r="C8" s="347">
        <f>D8+E8</f>
        <v>1406</v>
      </c>
      <c r="D8" s="347">
        <v>782</v>
      </c>
      <c r="E8" s="347">
        <v>624</v>
      </c>
    </row>
    <row r="9" spans="1:5" ht="15.75">
      <c r="A9" s="345">
        <v>3</v>
      </c>
      <c r="B9" s="346" t="s">
        <v>794</v>
      </c>
      <c r="C9" s="347">
        <f t="shared" ref="C9:C72" si="0">D9+E9</f>
        <v>1406</v>
      </c>
      <c r="D9" s="347">
        <v>782</v>
      </c>
      <c r="E9" s="347">
        <v>624</v>
      </c>
    </row>
    <row r="10" spans="1:5" ht="15.75">
      <c r="A10" s="345">
        <v>4</v>
      </c>
      <c r="B10" s="346" t="s">
        <v>795</v>
      </c>
      <c r="C10" s="347">
        <f t="shared" si="0"/>
        <v>1406</v>
      </c>
      <c r="D10" s="347">
        <v>782</v>
      </c>
      <c r="E10" s="347">
        <v>624</v>
      </c>
    </row>
    <row r="11" spans="1:5" ht="15.75">
      <c r="A11" s="345">
        <v>5</v>
      </c>
      <c r="B11" s="346" t="s">
        <v>796</v>
      </c>
      <c r="C11" s="347">
        <f t="shared" si="0"/>
        <v>1406</v>
      </c>
      <c r="D11" s="347">
        <v>782</v>
      </c>
      <c r="E11" s="347">
        <v>624</v>
      </c>
    </row>
    <row r="12" spans="1:5" ht="15.75">
      <c r="A12" s="345">
        <v>6</v>
      </c>
      <c r="B12" s="346" t="s">
        <v>797</v>
      </c>
      <c r="C12" s="347">
        <f t="shared" si="0"/>
        <v>1406</v>
      </c>
      <c r="D12" s="347">
        <v>782</v>
      </c>
      <c r="E12" s="347">
        <v>624</v>
      </c>
    </row>
    <row r="13" spans="1:5" ht="15.75">
      <c r="A13" s="345">
        <v>7</v>
      </c>
      <c r="B13" s="346" t="s">
        <v>798</v>
      </c>
      <c r="C13" s="347">
        <f t="shared" si="0"/>
        <v>1406</v>
      </c>
      <c r="D13" s="347">
        <v>782</v>
      </c>
      <c r="E13" s="347">
        <v>624</v>
      </c>
    </row>
    <row r="14" spans="1:5" ht="15.75">
      <c r="A14" s="345">
        <v>8</v>
      </c>
      <c r="B14" s="346" t="s">
        <v>799</v>
      </c>
      <c r="C14" s="347">
        <f t="shared" si="0"/>
        <v>1406</v>
      </c>
      <c r="D14" s="347">
        <v>782</v>
      </c>
      <c r="E14" s="347">
        <v>624</v>
      </c>
    </row>
    <row r="15" spans="1:5" ht="15.75">
      <c r="A15" s="345">
        <v>9</v>
      </c>
      <c r="B15" s="346" t="s">
        <v>800</v>
      </c>
      <c r="C15" s="347">
        <f t="shared" si="0"/>
        <v>1406</v>
      </c>
      <c r="D15" s="347">
        <v>782</v>
      </c>
      <c r="E15" s="347">
        <v>624</v>
      </c>
    </row>
    <row r="16" spans="1:5" ht="15.75">
      <c r="A16" s="345">
        <v>10</v>
      </c>
      <c r="B16" s="346" t="s">
        <v>801</v>
      </c>
      <c r="C16" s="347">
        <f t="shared" si="0"/>
        <v>2070</v>
      </c>
      <c r="D16" s="347">
        <v>1150</v>
      </c>
      <c r="E16" s="348">
        <v>920</v>
      </c>
    </row>
    <row r="17" spans="1:5" ht="15.75">
      <c r="A17" s="345">
        <v>11</v>
      </c>
      <c r="B17" s="346" t="s">
        <v>802</v>
      </c>
      <c r="C17" s="347">
        <f t="shared" si="0"/>
        <v>1406</v>
      </c>
      <c r="D17" s="347">
        <v>782</v>
      </c>
      <c r="E17" s="347">
        <v>624</v>
      </c>
    </row>
    <row r="18" spans="1:5" ht="15.75">
      <c r="A18" s="345">
        <v>12</v>
      </c>
      <c r="B18" s="346" t="s">
        <v>803</v>
      </c>
      <c r="C18" s="347">
        <f t="shared" si="0"/>
        <v>2070</v>
      </c>
      <c r="D18" s="347">
        <v>1150</v>
      </c>
      <c r="E18" s="348">
        <v>920</v>
      </c>
    </row>
    <row r="19" spans="1:5" ht="15.75">
      <c r="A19" s="345">
        <v>13</v>
      </c>
      <c r="B19" s="346" t="s">
        <v>804</v>
      </c>
      <c r="C19" s="347">
        <f t="shared" si="0"/>
        <v>6375</v>
      </c>
      <c r="D19" s="347">
        <v>3545</v>
      </c>
      <c r="E19" s="348">
        <v>2830</v>
      </c>
    </row>
    <row r="20" spans="1:5" ht="15.75">
      <c r="A20" s="345">
        <v>14</v>
      </c>
      <c r="B20" s="346" t="s">
        <v>805</v>
      </c>
      <c r="C20" s="347">
        <f t="shared" si="0"/>
        <v>1406</v>
      </c>
      <c r="D20" s="347">
        <v>782</v>
      </c>
      <c r="E20" s="347">
        <v>624</v>
      </c>
    </row>
    <row r="21" spans="1:5" ht="15.75">
      <c r="A21" s="345">
        <v>15</v>
      </c>
      <c r="B21" s="346" t="s">
        <v>806</v>
      </c>
      <c r="C21" s="347">
        <f t="shared" si="0"/>
        <v>2070</v>
      </c>
      <c r="D21" s="347">
        <v>1150</v>
      </c>
      <c r="E21" s="348">
        <v>920</v>
      </c>
    </row>
    <row r="22" spans="1:5" ht="15.75">
      <c r="A22" s="345">
        <v>16</v>
      </c>
      <c r="B22" s="346" t="s">
        <v>807</v>
      </c>
      <c r="C22" s="347">
        <f t="shared" si="0"/>
        <v>2070</v>
      </c>
      <c r="D22" s="347">
        <v>1150</v>
      </c>
      <c r="E22" s="348">
        <v>920</v>
      </c>
    </row>
    <row r="23" spans="1:5" ht="15.75">
      <c r="A23" s="345">
        <v>17</v>
      </c>
      <c r="B23" s="346" t="s">
        <v>808</v>
      </c>
      <c r="C23" s="347">
        <f t="shared" si="0"/>
        <v>1406</v>
      </c>
      <c r="D23" s="347">
        <v>782</v>
      </c>
      <c r="E23" s="347">
        <v>624</v>
      </c>
    </row>
    <row r="24" spans="1:5" ht="15.75">
      <c r="A24" s="345">
        <v>18</v>
      </c>
      <c r="B24" s="346" t="s">
        <v>810</v>
      </c>
      <c r="C24" s="347">
        <f t="shared" si="0"/>
        <v>2070</v>
      </c>
      <c r="D24" s="347">
        <v>1150</v>
      </c>
      <c r="E24" s="348">
        <v>920</v>
      </c>
    </row>
    <row r="25" spans="1:5" ht="15.75">
      <c r="A25" s="345">
        <v>19</v>
      </c>
      <c r="B25" s="346" t="s">
        <v>811</v>
      </c>
      <c r="C25" s="347">
        <f t="shared" si="0"/>
        <v>2115</v>
      </c>
      <c r="D25" s="347">
        <v>1175</v>
      </c>
      <c r="E25" s="347">
        <v>940</v>
      </c>
    </row>
    <row r="26" spans="1:5" ht="15.75">
      <c r="A26" s="345">
        <v>20</v>
      </c>
      <c r="B26" s="346" t="s">
        <v>812</v>
      </c>
      <c r="C26" s="347">
        <f t="shared" si="0"/>
        <v>1406</v>
      </c>
      <c r="D26" s="347">
        <v>782</v>
      </c>
      <c r="E26" s="347">
        <v>624</v>
      </c>
    </row>
    <row r="27" spans="1:5" ht="15.75">
      <c r="A27" s="349" t="s">
        <v>17</v>
      </c>
      <c r="B27" s="387" t="s">
        <v>371</v>
      </c>
      <c r="C27" s="350">
        <f>SUM(C28:C32)</f>
        <v>16968</v>
      </c>
      <c r="D27" s="350">
        <f>SUM(D28:D32)</f>
        <v>9436</v>
      </c>
      <c r="E27" s="350">
        <f>SUM(E28:E32)</f>
        <v>7532</v>
      </c>
    </row>
    <row r="28" spans="1:5" ht="15.75">
      <c r="A28" s="345">
        <v>1</v>
      </c>
      <c r="B28" s="346" t="s">
        <v>813</v>
      </c>
      <c r="C28" s="347">
        <f t="shared" si="0"/>
        <v>1406</v>
      </c>
      <c r="D28" s="347">
        <v>782</v>
      </c>
      <c r="E28" s="347">
        <v>624</v>
      </c>
    </row>
    <row r="29" spans="1:5" ht="15.75">
      <c r="A29" s="345">
        <v>2</v>
      </c>
      <c r="B29" s="346" t="s">
        <v>814</v>
      </c>
      <c r="C29" s="347">
        <f t="shared" si="0"/>
        <v>1406</v>
      </c>
      <c r="D29" s="347">
        <v>782</v>
      </c>
      <c r="E29" s="347">
        <v>624</v>
      </c>
    </row>
    <row r="30" spans="1:5" ht="15.75">
      <c r="A30" s="345">
        <v>3</v>
      </c>
      <c r="B30" s="346" t="s">
        <v>815</v>
      </c>
      <c r="C30" s="347">
        <f t="shared" si="0"/>
        <v>6375</v>
      </c>
      <c r="D30" s="347">
        <v>3545</v>
      </c>
      <c r="E30" s="347">
        <v>2830</v>
      </c>
    </row>
    <row r="31" spans="1:5" ht="15.75">
      <c r="A31" s="345">
        <v>4</v>
      </c>
      <c r="B31" s="346" t="s">
        <v>816</v>
      </c>
      <c r="C31" s="347">
        <f t="shared" si="0"/>
        <v>1406</v>
      </c>
      <c r="D31" s="347">
        <v>782</v>
      </c>
      <c r="E31" s="347">
        <v>624</v>
      </c>
    </row>
    <row r="32" spans="1:5" ht="15.75">
      <c r="A32" s="345">
        <v>5</v>
      </c>
      <c r="B32" s="346" t="s">
        <v>817</v>
      </c>
      <c r="C32" s="347">
        <f t="shared" si="0"/>
        <v>6375</v>
      </c>
      <c r="D32" s="347">
        <v>3545</v>
      </c>
      <c r="E32" s="347">
        <v>2830</v>
      </c>
    </row>
    <row r="33" spans="1:5" ht="15.75" customHeight="1">
      <c r="A33" s="349" t="s">
        <v>21</v>
      </c>
      <c r="B33" s="387" t="s">
        <v>80</v>
      </c>
      <c r="C33" s="350">
        <f>SUM(C34:C54)</f>
        <v>37282</v>
      </c>
      <c r="D33" s="350">
        <f>SUM(D34:D54)</f>
        <v>20734</v>
      </c>
      <c r="E33" s="350">
        <f>SUM(E34:E54)</f>
        <v>16548</v>
      </c>
    </row>
    <row r="34" spans="1:5" ht="15.75">
      <c r="A34" s="345">
        <v>1</v>
      </c>
      <c r="B34" s="346" t="s">
        <v>818</v>
      </c>
      <c r="C34" s="347">
        <f t="shared" si="0"/>
        <v>1406</v>
      </c>
      <c r="D34" s="347">
        <v>782</v>
      </c>
      <c r="E34" s="347">
        <v>624</v>
      </c>
    </row>
    <row r="35" spans="1:5" ht="15.75">
      <c r="A35" s="345">
        <v>2</v>
      </c>
      <c r="B35" s="346" t="s">
        <v>819</v>
      </c>
      <c r="C35" s="347">
        <f t="shared" si="0"/>
        <v>1406</v>
      </c>
      <c r="D35" s="347">
        <v>782</v>
      </c>
      <c r="E35" s="347">
        <v>624</v>
      </c>
    </row>
    <row r="36" spans="1:5" ht="15.75">
      <c r="A36" s="345">
        <v>3</v>
      </c>
      <c r="B36" s="346" t="s">
        <v>820</v>
      </c>
      <c r="C36" s="347">
        <f t="shared" si="0"/>
        <v>1406</v>
      </c>
      <c r="D36" s="347">
        <v>782</v>
      </c>
      <c r="E36" s="347">
        <v>624</v>
      </c>
    </row>
    <row r="37" spans="1:5" ht="15.75">
      <c r="A37" s="345">
        <v>4</v>
      </c>
      <c r="B37" s="346" t="s">
        <v>821</v>
      </c>
      <c r="C37" s="347">
        <f t="shared" si="0"/>
        <v>2820</v>
      </c>
      <c r="D37" s="347">
        <v>1570</v>
      </c>
      <c r="E37" s="347">
        <v>1250</v>
      </c>
    </row>
    <row r="38" spans="1:5" ht="15.75">
      <c r="A38" s="345">
        <v>5</v>
      </c>
      <c r="B38" s="346" t="s">
        <v>822</v>
      </c>
      <c r="C38" s="347">
        <f t="shared" si="0"/>
        <v>1406</v>
      </c>
      <c r="D38" s="347">
        <v>782</v>
      </c>
      <c r="E38" s="347">
        <v>624</v>
      </c>
    </row>
    <row r="39" spans="1:5" ht="15.75">
      <c r="A39" s="345">
        <v>6</v>
      </c>
      <c r="B39" s="346" t="s">
        <v>823</v>
      </c>
      <c r="C39" s="347">
        <f t="shared" si="0"/>
        <v>1406</v>
      </c>
      <c r="D39" s="347">
        <v>782</v>
      </c>
      <c r="E39" s="347">
        <v>624</v>
      </c>
    </row>
    <row r="40" spans="1:5" ht="15.75">
      <c r="A40" s="345">
        <v>7</v>
      </c>
      <c r="B40" s="346" t="s">
        <v>824</v>
      </c>
      <c r="C40" s="347">
        <f t="shared" si="0"/>
        <v>1406</v>
      </c>
      <c r="D40" s="347">
        <v>782</v>
      </c>
      <c r="E40" s="347">
        <v>624</v>
      </c>
    </row>
    <row r="41" spans="1:5" ht="15.75">
      <c r="A41" s="345">
        <v>8</v>
      </c>
      <c r="B41" s="346" t="s">
        <v>825</v>
      </c>
      <c r="C41" s="347">
        <f t="shared" si="0"/>
        <v>2115</v>
      </c>
      <c r="D41" s="347">
        <v>1175</v>
      </c>
      <c r="E41" s="347">
        <v>940</v>
      </c>
    </row>
    <row r="42" spans="1:5" ht="15.75">
      <c r="A42" s="345">
        <v>9</v>
      </c>
      <c r="B42" s="346" t="s">
        <v>826</v>
      </c>
      <c r="C42" s="347">
        <f t="shared" si="0"/>
        <v>1406</v>
      </c>
      <c r="D42" s="347">
        <v>782</v>
      </c>
      <c r="E42" s="347">
        <v>624</v>
      </c>
    </row>
    <row r="43" spans="1:5" ht="15.75">
      <c r="A43" s="345">
        <v>10</v>
      </c>
      <c r="B43" s="346" t="s">
        <v>827</v>
      </c>
      <c r="C43" s="347">
        <f t="shared" si="0"/>
        <v>1406</v>
      </c>
      <c r="D43" s="347">
        <v>782</v>
      </c>
      <c r="E43" s="347">
        <v>624</v>
      </c>
    </row>
    <row r="44" spans="1:5" ht="15.75">
      <c r="A44" s="345">
        <v>11</v>
      </c>
      <c r="B44" s="346" t="s">
        <v>828</v>
      </c>
      <c r="C44" s="347">
        <f t="shared" si="0"/>
        <v>1406</v>
      </c>
      <c r="D44" s="347">
        <v>782</v>
      </c>
      <c r="E44" s="347">
        <v>624</v>
      </c>
    </row>
    <row r="45" spans="1:5" ht="15.75">
      <c r="A45" s="345">
        <v>12</v>
      </c>
      <c r="B45" s="346" t="s">
        <v>829</v>
      </c>
      <c r="C45" s="347">
        <f t="shared" si="0"/>
        <v>1406</v>
      </c>
      <c r="D45" s="347">
        <v>782</v>
      </c>
      <c r="E45" s="347">
        <v>624</v>
      </c>
    </row>
    <row r="46" spans="1:5" ht="15.75">
      <c r="A46" s="345">
        <v>13</v>
      </c>
      <c r="B46" s="346" t="s">
        <v>830</v>
      </c>
      <c r="C46" s="347">
        <f t="shared" si="0"/>
        <v>1406</v>
      </c>
      <c r="D46" s="347">
        <v>782</v>
      </c>
      <c r="E46" s="347">
        <v>624</v>
      </c>
    </row>
    <row r="47" spans="1:5" ht="15.75">
      <c r="A47" s="345">
        <v>14</v>
      </c>
      <c r="B47" s="346" t="s">
        <v>831</v>
      </c>
      <c r="C47" s="347">
        <f t="shared" si="0"/>
        <v>1406</v>
      </c>
      <c r="D47" s="347">
        <v>782</v>
      </c>
      <c r="E47" s="347">
        <v>624</v>
      </c>
    </row>
    <row r="48" spans="1:5" ht="15.75">
      <c r="A48" s="345">
        <v>15</v>
      </c>
      <c r="B48" s="346" t="s">
        <v>832</v>
      </c>
      <c r="C48" s="347">
        <f t="shared" si="0"/>
        <v>1406</v>
      </c>
      <c r="D48" s="347">
        <v>782</v>
      </c>
      <c r="E48" s="347">
        <v>624</v>
      </c>
    </row>
    <row r="49" spans="1:5" ht="15.75">
      <c r="A49" s="345">
        <v>16</v>
      </c>
      <c r="B49" s="346" t="s">
        <v>833</v>
      </c>
      <c r="C49" s="347">
        <f t="shared" si="0"/>
        <v>6375</v>
      </c>
      <c r="D49" s="347">
        <v>3545</v>
      </c>
      <c r="E49" s="347">
        <v>2830</v>
      </c>
    </row>
    <row r="50" spans="1:5" ht="15.75">
      <c r="A50" s="345">
        <v>17</v>
      </c>
      <c r="B50" s="346" t="s">
        <v>834</v>
      </c>
      <c r="C50" s="347">
        <f t="shared" si="0"/>
        <v>1406</v>
      </c>
      <c r="D50" s="347">
        <v>782</v>
      </c>
      <c r="E50" s="347">
        <v>624</v>
      </c>
    </row>
    <row r="51" spans="1:5" ht="15.75">
      <c r="A51" s="345">
        <v>18</v>
      </c>
      <c r="B51" s="346" t="s">
        <v>835</v>
      </c>
      <c r="C51" s="347">
        <f t="shared" si="0"/>
        <v>2070</v>
      </c>
      <c r="D51" s="347">
        <v>1150</v>
      </c>
      <c r="E51" s="348">
        <v>920</v>
      </c>
    </row>
    <row r="52" spans="1:5" ht="15.75">
      <c r="A52" s="345">
        <v>19</v>
      </c>
      <c r="B52" s="346" t="s">
        <v>836</v>
      </c>
      <c r="C52" s="347">
        <f t="shared" si="0"/>
        <v>1406</v>
      </c>
      <c r="D52" s="347">
        <v>782</v>
      </c>
      <c r="E52" s="347">
        <v>624</v>
      </c>
    </row>
    <row r="53" spans="1:5" ht="15.75">
      <c r="A53" s="345">
        <v>20</v>
      </c>
      <c r="B53" s="346" t="s">
        <v>837</v>
      </c>
      <c r="C53" s="347">
        <f t="shared" si="0"/>
        <v>1406</v>
      </c>
      <c r="D53" s="347">
        <v>782</v>
      </c>
      <c r="E53" s="347">
        <v>624</v>
      </c>
    </row>
    <row r="54" spans="1:5" ht="15.75">
      <c r="A54" s="345">
        <v>21</v>
      </c>
      <c r="B54" s="346" t="s">
        <v>838</v>
      </c>
      <c r="C54" s="347">
        <f t="shared" si="0"/>
        <v>1406</v>
      </c>
      <c r="D54" s="347">
        <v>782</v>
      </c>
      <c r="E54" s="347">
        <v>624</v>
      </c>
    </row>
    <row r="55" spans="1:5" ht="15.75" customHeight="1">
      <c r="A55" s="349" t="s">
        <v>23</v>
      </c>
      <c r="B55" s="387" t="s">
        <v>140</v>
      </c>
      <c r="C55" s="350">
        <f>SUM(C56:C60)</f>
        <v>7739</v>
      </c>
      <c r="D55" s="350">
        <f>SUM(D56:D60)</f>
        <v>4303</v>
      </c>
      <c r="E55" s="350">
        <f>SUM(E56:E60)</f>
        <v>3436</v>
      </c>
    </row>
    <row r="56" spans="1:5" ht="15.75">
      <c r="A56" s="345">
        <v>1</v>
      </c>
      <c r="B56" s="346" t="s">
        <v>839</v>
      </c>
      <c r="C56" s="347">
        <f t="shared" si="0"/>
        <v>1406</v>
      </c>
      <c r="D56" s="347">
        <v>782</v>
      </c>
      <c r="E56" s="347">
        <v>624</v>
      </c>
    </row>
    <row r="57" spans="1:5" ht="15.75">
      <c r="A57" s="345">
        <v>2</v>
      </c>
      <c r="B57" s="346" t="s">
        <v>840</v>
      </c>
      <c r="C57" s="347">
        <f t="shared" si="0"/>
        <v>2115</v>
      </c>
      <c r="D57" s="347">
        <v>1175</v>
      </c>
      <c r="E57" s="347">
        <v>940</v>
      </c>
    </row>
    <row r="58" spans="1:5" ht="15.75">
      <c r="A58" s="345">
        <v>3</v>
      </c>
      <c r="B58" s="346" t="s">
        <v>841</v>
      </c>
      <c r="C58" s="347">
        <f t="shared" si="0"/>
        <v>1406</v>
      </c>
      <c r="D58" s="347">
        <v>782</v>
      </c>
      <c r="E58" s="347">
        <v>624</v>
      </c>
    </row>
    <row r="59" spans="1:5" ht="15.75">
      <c r="A59" s="345">
        <v>4</v>
      </c>
      <c r="B59" s="346" t="s">
        <v>842</v>
      </c>
      <c r="C59" s="347">
        <f t="shared" si="0"/>
        <v>1406</v>
      </c>
      <c r="D59" s="347">
        <v>782</v>
      </c>
      <c r="E59" s="347">
        <v>624</v>
      </c>
    </row>
    <row r="60" spans="1:5" ht="15.75">
      <c r="A60" s="345">
        <v>5</v>
      </c>
      <c r="B60" s="346" t="s">
        <v>843</v>
      </c>
      <c r="C60" s="347">
        <f t="shared" si="0"/>
        <v>1406</v>
      </c>
      <c r="D60" s="347">
        <v>782</v>
      </c>
      <c r="E60" s="347">
        <v>624</v>
      </c>
    </row>
    <row r="61" spans="1:5" ht="15.75">
      <c r="A61" s="349" t="s">
        <v>608</v>
      </c>
      <c r="B61" s="387" t="s">
        <v>143</v>
      </c>
      <c r="C61" s="350">
        <f>SUM(C62:C82)</f>
        <v>41493</v>
      </c>
      <c r="D61" s="350">
        <f>SUM(D62:D82)</f>
        <v>23081</v>
      </c>
      <c r="E61" s="350">
        <f>SUM(E62:E82)</f>
        <v>18412</v>
      </c>
    </row>
    <row r="62" spans="1:5" ht="15.75">
      <c r="A62" s="345">
        <v>1</v>
      </c>
      <c r="B62" s="346" t="s">
        <v>844</v>
      </c>
      <c r="C62" s="347">
        <f t="shared" si="0"/>
        <v>1406</v>
      </c>
      <c r="D62" s="347">
        <v>782</v>
      </c>
      <c r="E62" s="347">
        <v>624</v>
      </c>
    </row>
    <row r="63" spans="1:5" ht="15.75">
      <c r="A63" s="345">
        <v>2</v>
      </c>
      <c r="B63" s="346" t="s">
        <v>845</v>
      </c>
      <c r="C63" s="347">
        <f t="shared" si="0"/>
        <v>2820</v>
      </c>
      <c r="D63" s="347">
        <v>1570</v>
      </c>
      <c r="E63" s="347">
        <v>1250</v>
      </c>
    </row>
    <row r="64" spans="1:5" ht="15.75">
      <c r="A64" s="345">
        <v>3</v>
      </c>
      <c r="B64" s="346" t="s">
        <v>846</v>
      </c>
      <c r="C64" s="347">
        <f t="shared" si="0"/>
        <v>2820</v>
      </c>
      <c r="D64" s="347">
        <v>1570</v>
      </c>
      <c r="E64" s="347">
        <v>1250</v>
      </c>
    </row>
    <row r="65" spans="1:5" ht="15.75">
      <c r="A65" s="345">
        <v>4</v>
      </c>
      <c r="B65" s="346" t="s">
        <v>847</v>
      </c>
      <c r="C65" s="347">
        <f t="shared" si="0"/>
        <v>1406</v>
      </c>
      <c r="D65" s="347">
        <v>782</v>
      </c>
      <c r="E65" s="347">
        <v>624</v>
      </c>
    </row>
    <row r="66" spans="1:5" ht="15.75">
      <c r="A66" s="345">
        <v>5</v>
      </c>
      <c r="B66" s="346" t="s">
        <v>848</v>
      </c>
      <c r="C66" s="347">
        <f t="shared" si="0"/>
        <v>1406</v>
      </c>
      <c r="D66" s="347">
        <v>782</v>
      </c>
      <c r="E66" s="347">
        <v>624</v>
      </c>
    </row>
    <row r="67" spans="1:5" ht="15.75">
      <c r="A67" s="345">
        <v>6</v>
      </c>
      <c r="B67" s="346" t="s">
        <v>849</v>
      </c>
      <c r="C67" s="347">
        <f t="shared" si="0"/>
        <v>1406</v>
      </c>
      <c r="D67" s="347">
        <v>782</v>
      </c>
      <c r="E67" s="347">
        <v>624</v>
      </c>
    </row>
    <row r="68" spans="1:5" ht="15.75">
      <c r="A68" s="345">
        <v>7</v>
      </c>
      <c r="B68" s="346" t="s">
        <v>850</v>
      </c>
      <c r="C68" s="347">
        <f t="shared" si="0"/>
        <v>1406</v>
      </c>
      <c r="D68" s="347">
        <v>782</v>
      </c>
      <c r="E68" s="347">
        <v>624</v>
      </c>
    </row>
    <row r="69" spans="1:5" ht="15.75">
      <c r="A69" s="345">
        <v>8</v>
      </c>
      <c r="B69" s="346" t="s">
        <v>851</v>
      </c>
      <c r="C69" s="347">
        <f t="shared" si="0"/>
        <v>1406</v>
      </c>
      <c r="D69" s="347">
        <v>782</v>
      </c>
      <c r="E69" s="347">
        <v>624</v>
      </c>
    </row>
    <row r="70" spans="1:5" ht="15.75">
      <c r="A70" s="345">
        <v>9</v>
      </c>
      <c r="B70" s="346" t="s">
        <v>852</v>
      </c>
      <c r="C70" s="347">
        <f t="shared" si="0"/>
        <v>2820</v>
      </c>
      <c r="D70" s="347">
        <v>1570</v>
      </c>
      <c r="E70" s="347">
        <v>1250</v>
      </c>
    </row>
    <row r="71" spans="1:5" ht="15.75">
      <c r="A71" s="345">
        <v>10</v>
      </c>
      <c r="B71" s="346" t="s">
        <v>853</v>
      </c>
      <c r="C71" s="347">
        <f t="shared" si="0"/>
        <v>1406</v>
      </c>
      <c r="D71" s="347">
        <v>782</v>
      </c>
      <c r="E71" s="347">
        <v>624</v>
      </c>
    </row>
    <row r="72" spans="1:5" ht="15.75">
      <c r="A72" s="345">
        <v>11</v>
      </c>
      <c r="B72" s="346" t="s">
        <v>854</v>
      </c>
      <c r="C72" s="347">
        <f t="shared" si="0"/>
        <v>1406</v>
      </c>
      <c r="D72" s="347">
        <v>782</v>
      </c>
      <c r="E72" s="347">
        <v>624</v>
      </c>
    </row>
    <row r="73" spans="1:5" ht="15.75">
      <c r="A73" s="345">
        <v>12</v>
      </c>
      <c r="B73" s="346" t="s">
        <v>855</v>
      </c>
      <c r="C73" s="347">
        <f t="shared" ref="C73:C136" si="1">D73+E73</f>
        <v>1406</v>
      </c>
      <c r="D73" s="347">
        <v>782</v>
      </c>
      <c r="E73" s="347">
        <v>624</v>
      </c>
    </row>
    <row r="74" spans="1:5" ht="15.75">
      <c r="A74" s="345">
        <v>13</v>
      </c>
      <c r="B74" s="346" t="s">
        <v>856</v>
      </c>
      <c r="C74" s="347">
        <f t="shared" si="1"/>
        <v>1406</v>
      </c>
      <c r="D74" s="347">
        <v>782</v>
      </c>
      <c r="E74" s="347">
        <v>624</v>
      </c>
    </row>
    <row r="75" spans="1:5" ht="15.75">
      <c r="A75" s="345">
        <v>14</v>
      </c>
      <c r="B75" s="346" t="s">
        <v>857</v>
      </c>
      <c r="C75" s="347">
        <f t="shared" si="1"/>
        <v>2115</v>
      </c>
      <c r="D75" s="347">
        <v>1175</v>
      </c>
      <c r="E75" s="347">
        <v>940</v>
      </c>
    </row>
    <row r="76" spans="1:5" ht="15.75">
      <c r="A76" s="345">
        <v>15</v>
      </c>
      <c r="B76" s="346" t="s">
        <v>858</v>
      </c>
      <c r="C76" s="347">
        <f t="shared" si="1"/>
        <v>1406</v>
      </c>
      <c r="D76" s="347">
        <v>782</v>
      </c>
      <c r="E76" s="347">
        <v>624</v>
      </c>
    </row>
    <row r="77" spans="1:5" ht="15.75">
      <c r="A77" s="345">
        <v>16</v>
      </c>
      <c r="B77" s="346" t="s">
        <v>859</v>
      </c>
      <c r="C77" s="347">
        <f t="shared" si="1"/>
        <v>6375</v>
      </c>
      <c r="D77" s="347">
        <v>3545</v>
      </c>
      <c r="E77" s="347">
        <v>2830</v>
      </c>
    </row>
    <row r="78" spans="1:5" ht="15.75">
      <c r="A78" s="345">
        <v>17</v>
      </c>
      <c r="B78" s="346" t="s">
        <v>860</v>
      </c>
      <c r="C78" s="347">
        <f t="shared" si="1"/>
        <v>1406</v>
      </c>
      <c r="D78" s="347">
        <v>782</v>
      </c>
      <c r="E78" s="347">
        <v>624</v>
      </c>
    </row>
    <row r="79" spans="1:5" ht="15.75">
      <c r="A79" s="345">
        <v>18</v>
      </c>
      <c r="B79" s="346" t="s">
        <v>861</v>
      </c>
      <c r="C79" s="347">
        <f t="shared" si="1"/>
        <v>1406</v>
      </c>
      <c r="D79" s="347">
        <v>782</v>
      </c>
      <c r="E79" s="347">
        <v>624</v>
      </c>
    </row>
    <row r="80" spans="1:5" ht="15.75">
      <c r="A80" s="345">
        <v>19</v>
      </c>
      <c r="B80" s="346" t="s">
        <v>862</v>
      </c>
      <c r="C80" s="347">
        <f t="shared" si="1"/>
        <v>1406</v>
      </c>
      <c r="D80" s="347">
        <v>782</v>
      </c>
      <c r="E80" s="347">
        <v>624</v>
      </c>
    </row>
    <row r="81" spans="1:5" ht="15.75">
      <c r="A81" s="345">
        <v>20</v>
      </c>
      <c r="B81" s="346" t="s">
        <v>863</v>
      </c>
      <c r="C81" s="347">
        <f t="shared" si="1"/>
        <v>2070</v>
      </c>
      <c r="D81" s="347">
        <v>1150</v>
      </c>
      <c r="E81" s="348">
        <v>920</v>
      </c>
    </row>
    <row r="82" spans="1:5" ht="15.75">
      <c r="A82" s="345">
        <v>21</v>
      </c>
      <c r="B82" s="346" t="s">
        <v>864</v>
      </c>
      <c r="C82" s="347">
        <f>D82+E82</f>
        <v>2789</v>
      </c>
      <c r="D82" s="347">
        <f>1462+91</f>
        <v>1553</v>
      </c>
      <c r="E82" s="347">
        <v>1236</v>
      </c>
    </row>
    <row r="83" spans="1:5" ht="15.75">
      <c r="A83" s="349" t="s">
        <v>636</v>
      </c>
      <c r="B83" s="351" t="s">
        <v>204</v>
      </c>
      <c r="C83" s="350">
        <f>SUM(C84:C99)</f>
        <v>25324</v>
      </c>
      <c r="D83" s="350">
        <f>SUM(D84:D99)</f>
        <v>14088</v>
      </c>
      <c r="E83" s="350">
        <f>SUM(E84:E99)</f>
        <v>11236</v>
      </c>
    </row>
    <row r="84" spans="1:5" ht="15.75">
      <c r="A84" s="345">
        <v>1</v>
      </c>
      <c r="B84" s="346" t="s">
        <v>865</v>
      </c>
      <c r="C84" s="347">
        <f t="shared" si="1"/>
        <v>2820</v>
      </c>
      <c r="D84" s="347">
        <v>1570</v>
      </c>
      <c r="E84" s="347">
        <v>1250</v>
      </c>
    </row>
    <row r="85" spans="1:5" ht="15.75">
      <c r="A85" s="345">
        <v>2</v>
      </c>
      <c r="B85" s="346" t="s">
        <v>866</v>
      </c>
      <c r="C85" s="347">
        <f t="shared" si="1"/>
        <v>1406</v>
      </c>
      <c r="D85" s="347">
        <v>782</v>
      </c>
      <c r="E85" s="347">
        <v>624</v>
      </c>
    </row>
    <row r="86" spans="1:5" ht="15.75">
      <c r="A86" s="345">
        <v>3</v>
      </c>
      <c r="B86" s="346" t="s">
        <v>867</v>
      </c>
      <c r="C86" s="347">
        <f t="shared" si="1"/>
        <v>1406</v>
      </c>
      <c r="D86" s="347">
        <v>782</v>
      </c>
      <c r="E86" s="347">
        <v>624</v>
      </c>
    </row>
    <row r="87" spans="1:5" ht="15.75">
      <c r="A87" s="345">
        <v>4</v>
      </c>
      <c r="B87" s="346" t="s">
        <v>868</v>
      </c>
      <c r="C87" s="347">
        <f t="shared" si="1"/>
        <v>1406</v>
      </c>
      <c r="D87" s="347">
        <v>782</v>
      </c>
      <c r="E87" s="347">
        <v>624</v>
      </c>
    </row>
    <row r="88" spans="1:5" ht="15.75">
      <c r="A88" s="345">
        <v>5</v>
      </c>
      <c r="B88" s="346" t="s">
        <v>869</v>
      </c>
      <c r="C88" s="347">
        <f t="shared" si="1"/>
        <v>2820</v>
      </c>
      <c r="D88" s="347">
        <v>1570</v>
      </c>
      <c r="E88" s="347">
        <v>1250</v>
      </c>
    </row>
    <row r="89" spans="1:5" ht="15.75">
      <c r="A89" s="345">
        <v>6</v>
      </c>
      <c r="B89" s="346" t="s">
        <v>870</v>
      </c>
      <c r="C89" s="347">
        <f t="shared" si="1"/>
        <v>1406</v>
      </c>
      <c r="D89" s="347">
        <v>782</v>
      </c>
      <c r="E89" s="347">
        <v>624</v>
      </c>
    </row>
    <row r="90" spans="1:5" ht="15.75">
      <c r="A90" s="345">
        <v>7</v>
      </c>
      <c r="B90" s="346" t="s">
        <v>871</v>
      </c>
      <c r="C90" s="347">
        <f t="shared" si="1"/>
        <v>1406</v>
      </c>
      <c r="D90" s="347">
        <v>782</v>
      </c>
      <c r="E90" s="347">
        <v>624</v>
      </c>
    </row>
    <row r="91" spans="1:5" ht="15.75">
      <c r="A91" s="345">
        <v>8</v>
      </c>
      <c r="B91" s="346" t="s">
        <v>872</v>
      </c>
      <c r="C91" s="347">
        <f t="shared" si="1"/>
        <v>1406</v>
      </c>
      <c r="D91" s="347">
        <v>782</v>
      </c>
      <c r="E91" s="347">
        <v>624</v>
      </c>
    </row>
    <row r="92" spans="1:5" ht="15.75">
      <c r="A92" s="345">
        <v>9</v>
      </c>
      <c r="B92" s="346" t="s">
        <v>873</v>
      </c>
      <c r="C92" s="347">
        <f t="shared" si="1"/>
        <v>1406</v>
      </c>
      <c r="D92" s="347">
        <v>782</v>
      </c>
      <c r="E92" s="347">
        <v>624</v>
      </c>
    </row>
    <row r="93" spans="1:5" ht="15.75">
      <c r="A93" s="345">
        <v>10</v>
      </c>
      <c r="B93" s="346" t="s">
        <v>874</v>
      </c>
      <c r="C93" s="347">
        <f t="shared" si="1"/>
        <v>1406</v>
      </c>
      <c r="D93" s="347">
        <v>782</v>
      </c>
      <c r="E93" s="347">
        <v>624</v>
      </c>
    </row>
    <row r="94" spans="1:5" ht="15.75">
      <c r="A94" s="345">
        <v>11</v>
      </c>
      <c r="B94" s="346" t="s">
        <v>875</v>
      </c>
      <c r="C94" s="347">
        <f t="shared" si="1"/>
        <v>1406</v>
      </c>
      <c r="D94" s="347">
        <v>782</v>
      </c>
      <c r="E94" s="347">
        <v>624</v>
      </c>
    </row>
    <row r="95" spans="1:5" ht="15.75">
      <c r="A95" s="345">
        <v>12</v>
      </c>
      <c r="B95" s="346" t="s">
        <v>876</v>
      </c>
      <c r="C95" s="347">
        <f t="shared" si="1"/>
        <v>1406</v>
      </c>
      <c r="D95" s="347">
        <v>782</v>
      </c>
      <c r="E95" s="347">
        <v>624</v>
      </c>
    </row>
    <row r="96" spans="1:5" ht="15.75">
      <c r="A96" s="345">
        <v>13</v>
      </c>
      <c r="B96" s="346" t="s">
        <v>877</v>
      </c>
      <c r="C96" s="347">
        <f t="shared" si="1"/>
        <v>1406</v>
      </c>
      <c r="D96" s="347">
        <v>782</v>
      </c>
      <c r="E96" s="347">
        <v>624</v>
      </c>
    </row>
    <row r="97" spans="1:5" ht="15.75">
      <c r="A97" s="345">
        <v>14</v>
      </c>
      <c r="B97" s="346" t="s">
        <v>878</v>
      </c>
      <c r="C97" s="347">
        <f t="shared" si="1"/>
        <v>1406</v>
      </c>
      <c r="D97" s="347">
        <v>782</v>
      </c>
      <c r="E97" s="347">
        <v>624</v>
      </c>
    </row>
    <row r="98" spans="1:5" ht="15.75">
      <c r="A98" s="345">
        <v>15</v>
      </c>
      <c r="B98" s="346" t="s">
        <v>879</v>
      </c>
      <c r="C98" s="347">
        <f t="shared" si="1"/>
        <v>1406</v>
      </c>
      <c r="D98" s="347">
        <v>782</v>
      </c>
      <c r="E98" s="347">
        <v>624</v>
      </c>
    </row>
    <row r="99" spans="1:5" ht="15.75">
      <c r="A99" s="345">
        <v>16</v>
      </c>
      <c r="B99" s="346" t="s">
        <v>880</v>
      </c>
      <c r="C99" s="347">
        <f t="shared" si="1"/>
        <v>1406</v>
      </c>
      <c r="D99" s="347">
        <v>782</v>
      </c>
      <c r="E99" s="347">
        <v>624</v>
      </c>
    </row>
    <row r="100" spans="1:5" ht="15.75">
      <c r="A100" s="349" t="s">
        <v>665</v>
      </c>
      <c r="B100" s="351" t="s">
        <v>88</v>
      </c>
      <c r="C100" s="350">
        <f>SUM(C101:C115)</f>
        <v>28877</v>
      </c>
      <c r="D100" s="350">
        <f>SUM(D101:D115)</f>
        <v>16059</v>
      </c>
      <c r="E100" s="350">
        <f>SUM(E101:E115)</f>
        <v>12818</v>
      </c>
    </row>
    <row r="101" spans="1:5" ht="15.75">
      <c r="A101" s="345">
        <v>1</v>
      </c>
      <c r="B101" s="346" t="s">
        <v>881</v>
      </c>
      <c r="C101" s="347">
        <f t="shared" si="1"/>
        <v>2115</v>
      </c>
      <c r="D101" s="347">
        <v>1175</v>
      </c>
      <c r="E101" s="347">
        <v>940</v>
      </c>
    </row>
    <row r="102" spans="1:5" ht="15.75">
      <c r="A102" s="345">
        <v>2</v>
      </c>
      <c r="B102" s="346" t="s">
        <v>882</v>
      </c>
      <c r="C102" s="347">
        <f t="shared" si="1"/>
        <v>2115</v>
      </c>
      <c r="D102" s="347">
        <v>1175</v>
      </c>
      <c r="E102" s="347">
        <v>940</v>
      </c>
    </row>
    <row r="103" spans="1:5" ht="15.75">
      <c r="A103" s="345">
        <v>3</v>
      </c>
      <c r="B103" s="346" t="s">
        <v>883</v>
      </c>
      <c r="C103" s="347">
        <f t="shared" si="1"/>
        <v>2820</v>
      </c>
      <c r="D103" s="347">
        <v>1570</v>
      </c>
      <c r="E103" s="347">
        <v>1250</v>
      </c>
    </row>
    <row r="104" spans="1:5" ht="15.75">
      <c r="A104" s="345">
        <v>4</v>
      </c>
      <c r="B104" s="346" t="s">
        <v>884</v>
      </c>
      <c r="C104" s="347">
        <f t="shared" si="1"/>
        <v>2820</v>
      </c>
      <c r="D104" s="347">
        <v>1570</v>
      </c>
      <c r="E104" s="347">
        <v>1250</v>
      </c>
    </row>
    <row r="105" spans="1:5" ht="15.75">
      <c r="A105" s="345">
        <v>5</v>
      </c>
      <c r="B105" s="346" t="s">
        <v>885</v>
      </c>
      <c r="C105" s="347">
        <f t="shared" si="1"/>
        <v>2115</v>
      </c>
      <c r="D105" s="347">
        <v>1175</v>
      </c>
      <c r="E105" s="347">
        <v>940</v>
      </c>
    </row>
    <row r="106" spans="1:5" ht="15.75">
      <c r="A106" s="345">
        <v>6</v>
      </c>
      <c r="B106" s="346" t="s">
        <v>886</v>
      </c>
      <c r="C106" s="347">
        <f t="shared" si="1"/>
        <v>1406</v>
      </c>
      <c r="D106" s="347">
        <v>782</v>
      </c>
      <c r="E106" s="347">
        <v>624</v>
      </c>
    </row>
    <row r="107" spans="1:5" ht="15.75">
      <c r="A107" s="345">
        <v>7</v>
      </c>
      <c r="B107" s="346" t="s">
        <v>887</v>
      </c>
      <c r="C107" s="347">
        <f>D107+E107</f>
        <v>1406</v>
      </c>
      <c r="D107" s="347">
        <v>782</v>
      </c>
      <c r="E107" s="347">
        <v>624</v>
      </c>
    </row>
    <row r="108" spans="1:5" ht="15.75">
      <c r="A108" s="345">
        <v>8</v>
      </c>
      <c r="B108" s="346" t="s">
        <v>888</v>
      </c>
      <c r="C108" s="347">
        <f t="shared" si="1"/>
        <v>1406</v>
      </c>
      <c r="D108" s="347">
        <v>782</v>
      </c>
      <c r="E108" s="347">
        <v>624</v>
      </c>
    </row>
    <row r="109" spans="1:5" ht="15.75">
      <c r="A109" s="345">
        <v>9</v>
      </c>
      <c r="B109" s="346" t="s">
        <v>889</v>
      </c>
      <c r="C109" s="347">
        <f t="shared" si="1"/>
        <v>1406</v>
      </c>
      <c r="D109" s="347">
        <v>782</v>
      </c>
      <c r="E109" s="347">
        <v>624</v>
      </c>
    </row>
    <row r="110" spans="1:5" ht="15.75">
      <c r="A110" s="345">
        <v>10</v>
      </c>
      <c r="B110" s="346" t="s">
        <v>890</v>
      </c>
      <c r="C110" s="347">
        <f t="shared" si="1"/>
        <v>2820</v>
      </c>
      <c r="D110" s="347">
        <v>1570</v>
      </c>
      <c r="E110" s="347">
        <v>1250</v>
      </c>
    </row>
    <row r="111" spans="1:5" ht="15.75">
      <c r="A111" s="345">
        <v>11</v>
      </c>
      <c r="B111" s="346" t="s">
        <v>891</v>
      </c>
      <c r="C111" s="347">
        <f t="shared" si="1"/>
        <v>1406</v>
      </c>
      <c r="D111" s="347">
        <v>782</v>
      </c>
      <c r="E111" s="347">
        <v>624</v>
      </c>
    </row>
    <row r="112" spans="1:5" ht="15.75">
      <c r="A112" s="345">
        <v>12</v>
      </c>
      <c r="B112" s="346" t="s">
        <v>892</v>
      </c>
      <c r="C112" s="347">
        <f>D112+E112</f>
        <v>2115</v>
      </c>
      <c r="D112" s="347">
        <v>1175</v>
      </c>
      <c r="E112" s="347">
        <v>940</v>
      </c>
    </row>
    <row r="113" spans="1:5" ht="15.75">
      <c r="A113" s="345">
        <v>13</v>
      </c>
      <c r="B113" s="346" t="s">
        <v>893</v>
      </c>
      <c r="C113" s="347">
        <f t="shared" si="1"/>
        <v>1406</v>
      </c>
      <c r="D113" s="347">
        <v>782</v>
      </c>
      <c r="E113" s="347">
        <v>624</v>
      </c>
    </row>
    <row r="114" spans="1:5" ht="15.75">
      <c r="A114" s="345">
        <v>14</v>
      </c>
      <c r="B114" s="346" t="s">
        <v>894</v>
      </c>
      <c r="C114" s="347">
        <f t="shared" si="1"/>
        <v>2115</v>
      </c>
      <c r="D114" s="347">
        <v>1175</v>
      </c>
      <c r="E114" s="347">
        <v>940</v>
      </c>
    </row>
    <row r="115" spans="1:5" ht="15.75">
      <c r="A115" s="345">
        <v>15</v>
      </c>
      <c r="B115" s="346" t="s">
        <v>895</v>
      </c>
      <c r="C115" s="347">
        <f t="shared" si="1"/>
        <v>1406</v>
      </c>
      <c r="D115" s="347">
        <v>782</v>
      </c>
      <c r="E115" s="347">
        <v>624</v>
      </c>
    </row>
    <row r="116" spans="1:5" ht="15.75" customHeight="1">
      <c r="A116" s="349" t="s">
        <v>679</v>
      </c>
      <c r="B116" s="387" t="s">
        <v>92</v>
      </c>
      <c r="C116" s="350">
        <f>SUM(C117:C131)</f>
        <v>21799</v>
      </c>
      <c r="D116" s="350">
        <f>SUM(D117:D131)</f>
        <v>12123</v>
      </c>
      <c r="E116" s="350">
        <f>SUM(E117:E131)</f>
        <v>9676</v>
      </c>
    </row>
    <row r="117" spans="1:5" ht="15.75">
      <c r="A117" s="345">
        <v>1</v>
      </c>
      <c r="B117" s="346" t="s">
        <v>896</v>
      </c>
      <c r="C117" s="347">
        <f t="shared" si="1"/>
        <v>1406</v>
      </c>
      <c r="D117" s="347">
        <v>782</v>
      </c>
      <c r="E117" s="347">
        <v>624</v>
      </c>
    </row>
    <row r="118" spans="1:5" ht="15.75">
      <c r="A118" s="345">
        <v>2</v>
      </c>
      <c r="B118" s="346" t="s">
        <v>897</v>
      </c>
      <c r="C118" s="347">
        <f t="shared" si="1"/>
        <v>2115</v>
      </c>
      <c r="D118" s="347">
        <v>1175</v>
      </c>
      <c r="E118" s="347">
        <v>940</v>
      </c>
    </row>
    <row r="119" spans="1:5" ht="15.75">
      <c r="A119" s="345">
        <v>3</v>
      </c>
      <c r="B119" s="346" t="s">
        <v>898</v>
      </c>
      <c r="C119" s="347">
        <f t="shared" si="1"/>
        <v>1406</v>
      </c>
      <c r="D119" s="347">
        <v>782</v>
      </c>
      <c r="E119" s="347">
        <v>624</v>
      </c>
    </row>
    <row r="120" spans="1:5" ht="15.75">
      <c r="A120" s="345">
        <v>4</v>
      </c>
      <c r="B120" s="346" t="s">
        <v>899</v>
      </c>
      <c r="C120" s="347">
        <f t="shared" si="1"/>
        <v>1406</v>
      </c>
      <c r="D120" s="347">
        <v>782</v>
      </c>
      <c r="E120" s="347">
        <v>624</v>
      </c>
    </row>
    <row r="121" spans="1:5" ht="15.75">
      <c r="A121" s="345">
        <v>5</v>
      </c>
      <c r="B121" s="346" t="s">
        <v>900</v>
      </c>
      <c r="C121" s="347">
        <f t="shared" si="1"/>
        <v>1406</v>
      </c>
      <c r="D121" s="347">
        <v>782</v>
      </c>
      <c r="E121" s="347">
        <v>624</v>
      </c>
    </row>
    <row r="122" spans="1:5" ht="15.75">
      <c r="A122" s="345">
        <v>6</v>
      </c>
      <c r="B122" s="346" t="s">
        <v>901</v>
      </c>
      <c r="C122" s="347">
        <f t="shared" si="1"/>
        <v>1406</v>
      </c>
      <c r="D122" s="347">
        <v>782</v>
      </c>
      <c r="E122" s="347">
        <v>624</v>
      </c>
    </row>
    <row r="123" spans="1:5" ht="15.75">
      <c r="A123" s="345">
        <v>7</v>
      </c>
      <c r="B123" s="346" t="s">
        <v>902</v>
      </c>
      <c r="C123" s="347">
        <f t="shared" si="1"/>
        <v>1406</v>
      </c>
      <c r="D123" s="347">
        <v>782</v>
      </c>
      <c r="E123" s="347">
        <v>624</v>
      </c>
    </row>
    <row r="124" spans="1:5" ht="15.75">
      <c r="A124" s="345">
        <v>8</v>
      </c>
      <c r="B124" s="346" t="s">
        <v>903</v>
      </c>
      <c r="C124" s="347">
        <f t="shared" si="1"/>
        <v>1406</v>
      </c>
      <c r="D124" s="347">
        <v>782</v>
      </c>
      <c r="E124" s="347">
        <v>624</v>
      </c>
    </row>
    <row r="125" spans="1:5" ht="15.75">
      <c r="A125" s="345">
        <v>9</v>
      </c>
      <c r="B125" s="346" t="s">
        <v>904</v>
      </c>
      <c r="C125" s="347">
        <f t="shared" si="1"/>
        <v>1406</v>
      </c>
      <c r="D125" s="347">
        <v>782</v>
      </c>
      <c r="E125" s="347">
        <v>624</v>
      </c>
    </row>
    <row r="126" spans="1:5" ht="15.75">
      <c r="A126" s="345">
        <v>10</v>
      </c>
      <c r="B126" s="346" t="s">
        <v>905</v>
      </c>
      <c r="C126" s="347">
        <f t="shared" si="1"/>
        <v>1406</v>
      </c>
      <c r="D126" s="347">
        <v>782</v>
      </c>
      <c r="E126" s="347">
        <v>624</v>
      </c>
    </row>
    <row r="127" spans="1:5" ht="15.75">
      <c r="A127" s="345">
        <v>11</v>
      </c>
      <c r="B127" s="346" t="s">
        <v>906</v>
      </c>
      <c r="C127" s="347">
        <f t="shared" si="1"/>
        <v>1406</v>
      </c>
      <c r="D127" s="347">
        <v>782</v>
      </c>
      <c r="E127" s="347">
        <v>624</v>
      </c>
    </row>
    <row r="128" spans="1:5" ht="15.75">
      <c r="A128" s="345">
        <v>12</v>
      </c>
      <c r="B128" s="346" t="s">
        <v>907</v>
      </c>
      <c r="C128" s="347">
        <f t="shared" si="1"/>
        <v>1406</v>
      </c>
      <c r="D128" s="347">
        <v>782</v>
      </c>
      <c r="E128" s="347">
        <v>624</v>
      </c>
    </row>
    <row r="129" spans="1:5" ht="15.75">
      <c r="A129" s="345">
        <v>13</v>
      </c>
      <c r="B129" s="346" t="s">
        <v>908</v>
      </c>
      <c r="C129" s="347">
        <f t="shared" si="1"/>
        <v>1406</v>
      </c>
      <c r="D129" s="347">
        <v>782</v>
      </c>
      <c r="E129" s="347">
        <v>624</v>
      </c>
    </row>
    <row r="130" spans="1:5" ht="15.75">
      <c r="A130" s="345">
        <v>14</v>
      </c>
      <c r="B130" s="346" t="s">
        <v>909</v>
      </c>
      <c r="C130" s="347">
        <f t="shared" si="1"/>
        <v>1406</v>
      </c>
      <c r="D130" s="347">
        <v>782</v>
      </c>
      <c r="E130" s="347">
        <v>624</v>
      </c>
    </row>
    <row r="131" spans="1:5" ht="15.75">
      <c r="A131" s="345">
        <v>15</v>
      </c>
      <c r="B131" s="346" t="s">
        <v>910</v>
      </c>
      <c r="C131" s="347">
        <f t="shared" si="1"/>
        <v>1406</v>
      </c>
      <c r="D131" s="347">
        <v>782</v>
      </c>
      <c r="E131" s="347">
        <v>624</v>
      </c>
    </row>
    <row r="132" spans="1:5" ht="15.75" customHeight="1">
      <c r="A132" s="349" t="s">
        <v>692</v>
      </c>
      <c r="B132" s="387" t="s">
        <v>99</v>
      </c>
      <c r="C132" s="350">
        <f>SUM(C133:C155)</f>
        <v>45578</v>
      </c>
      <c r="D132" s="350">
        <f>SUM(D133:D155)</f>
        <v>25346</v>
      </c>
      <c r="E132" s="350">
        <f>SUM(E133:E155)</f>
        <v>20232</v>
      </c>
    </row>
    <row r="133" spans="1:5" ht="15.75">
      <c r="A133" s="345">
        <v>1</v>
      </c>
      <c r="B133" s="346" t="s">
        <v>911</v>
      </c>
      <c r="C133" s="347">
        <f t="shared" si="1"/>
        <v>1406</v>
      </c>
      <c r="D133" s="347">
        <v>782</v>
      </c>
      <c r="E133" s="347">
        <v>624</v>
      </c>
    </row>
    <row r="134" spans="1:5" ht="15.75">
      <c r="A134" s="345">
        <v>2</v>
      </c>
      <c r="B134" s="346" t="s">
        <v>912</v>
      </c>
      <c r="C134" s="347">
        <f t="shared" si="1"/>
        <v>2820</v>
      </c>
      <c r="D134" s="347">
        <v>1570</v>
      </c>
      <c r="E134" s="347">
        <v>1250</v>
      </c>
    </row>
    <row r="135" spans="1:5" ht="15.75">
      <c r="A135" s="345">
        <v>3</v>
      </c>
      <c r="B135" s="346" t="s">
        <v>913</v>
      </c>
      <c r="C135" s="347">
        <f t="shared" si="1"/>
        <v>1406</v>
      </c>
      <c r="D135" s="347">
        <v>782</v>
      </c>
      <c r="E135" s="347">
        <v>624</v>
      </c>
    </row>
    <row r="136" spans="1:5" ht="15.75">
      <c r="A136" s="345">
        <v>4</v>
      </c>
      <c r="B136" s="346" t="s">
        <v>914</v>
      </c>
      <c r="C136" s="347">
        <f t="shared" si="1"/>
        <v>2820</v>
      </c>
      <c r="D136" s="347">
        <v>1570</v>
      </c>
      <c r="E136" s="347">
        <v>1250</v>
      </c>
    </row>
    <row r="137" spans="1:5" ht="15.75">
      <c r="A137" s="345">
        <v>5</v>
      </c>
      <c r="B137" s="346" t="s">
        <v>915</v>
      </c>
      <c r="C137" s="347">
        <f t="shared" ref="C137:C200" si="2">D137+E137</f>
        <v>1406</v>
      </c>
      <c r="D137" s="347">
        <v>782</v>
      </c>
      <c r="E137" s="347">
        <v>624</v>
      </c>
    </row>
    <row r="138" spans="1:5" ht="15.75">
      <c r="A138" s="345">
        <v>6</v>
      </c>
      <c r="B138" s="346" t="s">
        <v>916</v>
      </c>
      <c r="C138" s="347">
        <f t="shared" si="2"/>
        <v>1406</v>
      </c>
      <c r="D138" s="347">
        <v>782</v>
      </c>
      <c r="E138" s="347">
        <v>624</v>
      </c>
    </row>
    <row r="139" spans="1:5" ht="15.75">
      <c r="A139" s="345">
        <v>7</v>
      </c>
      <c r="B139" s="346" t="s">
        <v>917</v>
      </c>
      <c r="C139" s="347">
        <f t="shared" si="2"/>
        <v>1406</v>
      </c>
      <c r="D139" s="347">
        <v>782</v>
      </c>
      <c r="E139" s="347">
        <v>624</v>
      </c>
    </row>
    <row r="140" spans="1:5" ht="15.75">
      <c r="A140" s="345">
        <v>8</v>
      </c>
      <c r="B140" s="346" t="s">
        <v>918</v>
      </c>
      <c r="C140" s="347">
        <f t="shared" si="2"/>
        <v>2115</v>
      </c>
      <c r="D140" s="347">
        <v>1175</v>
      </c>
      <c r="E140" s="347">
        <v>940</v>
      </c>
    </row>
    <row r="141" spans="1:5" ht="15.75">
      <c r="A141" s="345">
        <v>9</v>
      </c>
      <c r="B141" s="346" t="s">
        <v>919</v>
      </c>
      <c r="C141" s="347">
        <f t="shared" si="2"/>
        <v>1406</v>
      </c>
      <c r="D141" s="347">
        <v>782</v>
      </c>
      <c r="E141" s="347">
        <v>624</v>
      </c>
    </row>
    <row r="142" spans="1:5" ht="15.75">
      <c r="A142" s="345">
        <v>10</v>
      </c>
      <c r="B142" s="346" t="s">
        <v>920</v>
      </c>
      <c r="C142" s="347">
        <f t="shared" si="2"/>
        <v>1406</v>
      </c>
      <c r="D142" s="347">
        <v>782</v>
      </c>
      <c r="E142" s="347">
        <v>624</v>
      </c>
    </row>
    <row r="143" spans="1:5" ht="15.75">
      <c r="A143" s="345">
        <v>11</v>
      </c>
      <c r="B143" s="346" t="s">
        <v>921</v>
      </c>
      <c r="C143" s="347">
        <f t="shared" si="2"/>
        <v>1406</v>
      </c>
      <c r="D143" s="347">
        <v>782</v>
      </c>
      <c r="E143" s="347">
        <v>624</v>
      </c>
    </row>
    <row r="144" spans="1:5" ht="15.75">
      <c r="A144" s="345">
        <v>12</v>
      </c>
      <c r="B144" s="346" t="s">
        <v>922</v>
      </c>
      <c r="C144" s="347">
        <f t="shared" si="2"/>
        <v>2820</v>
      </c>
      <c r="D144" s="347">
        <v>1570</v>
      </c>
      <c r="E144" s="347">
        <v>1250</v>
      </c>
    </row>
    <row r="145" spans="1:5" ht="15.75">
      <c r="A145" s="345">
        <v>13</v>
      </c>
      <c r="B145" s="346" t="s">
        <v>923</v>
      </c>
      <c r="C145" s="347">
        <f t="shared" si="2"/>
        <v>1406</v>
      </c>
      <c r="D145" s="347">
        <v>782</v>
      </c>
      <c r="E145" s="347">
        <v>624</v>
      </c>
    </row>
    <row r="146" spans="1:5" ht="15.75">
      <c r="A146" s="345">
        <v>14</v>
      </c>
      <c r="B146" s="346" t="s">
        <v>924</v>
      </c>
      <c r="C146" s="347">
        <f t="shared" si="2"/>
        <v>1406</v>
      </c>
      <c r="D146" s="347">
        <v>782</v>
      </c>
      <c r="E146" s="347">
        <v>624</v>
      </c>
    </row>
    <row r="147" spans="1:5" ht="15.75">
      <c r="A147" s="345">
        <v>15</v>
      </c>
      <c r="B147" s="346" t="s">
        <v>925</v>
      </c>
      <c r="C147" s="347">
        <f t="shared" si="2"/>
        <v>2070</v>
      </c>
      <c r="D147" s="347">
        <v>1150</v>
      </c>
      <c r="E147" s="348">
        <v>920</v>
      </c>
    </row>
    <row r="148" spans="1:5" ht="15.75">
      <c r="A148" s="345">
        <v>16</v>
      </c>
      <c r="B148" s="346" t="s">
        <v>926</v>
      </c>
      <c r="C148" s="347">
        <f t="shared" si="2"/>
        <v>2070</v>
      </c>
      <c r="D148" s="347">
        <v>1150</v>
      </c>
      <c r="E148" s="348">
        <v>920</v>
      </c>
    </row>
    <row r="149" spans="1:5" ht="15.75">
      <c r="A149" s="345">
        <v>17</v>
      </c>
      <c r="B149" s="346" t="s">
        <v>927</v>
      </c>
      <c r="C149" s="347">
        <f t="shared" si="2"/>
        <v>2070</v>
      </c>
      <c r="D149" s="347">
        <v>1150</v>
      </c>
      <c r="E149" s="348">
        <v>920</v>
      </c>
    </row>
    <row r="150" spans="1:5" ht="15.75">
      <c r="A150" s="345">
        <v>18</v>
      </c>
      <c r="B150" s="346" t="s">
        <v>928</v>
      </c>
      <c r="C150" s="347">
        <f t="shared" si="2"/>
        <v>2070</v>
      </c>
      <c r="D150" s="347">
        <v>1150</v>
      </c>
      <c r="E150" s="348">
        <v>920</v>
      </c>
    </row>
    <row r="151" spans="1:5" ht="15.75">
      <c r="A151" s="345">
        <v>19</v>
      </c>
      <c r="B151" s="346" t="s">
        <v>929</v>
      </c>
      <c r="C151" s="347">
        <f t="shared" si="2"/>
        <v>1406</v>
      </c>
      <c r="D151" s="347">
        <v>782</v>
      </c>
      <c r="E151" s="347">
        <v>624</v>
      </c>
    </row>
    <row r="152" spans="1:5" ht="15.75">
      <c r="A152" s="345">
        <v>20</v>
      </c>
      <c r="B152" s="346" t="s">
        <v>930</v>
      </c>
      <c r="C152" s="347">
        <f t="shared" si="2"/>
        <v>1406</v>
      </c>
      <c r="D152" s="347">
        <v>782</v>
      </c>
      <c r="E152" s="347">
        <v>624</v>
      </c>
    </row>
    <row r="153" spans="1:5" ht="15.75">
      <c r="A153" s="345">
        <v>21</v>
      </c>
      <c r="B153" s="346" t="s">
        <v>931</v>
      </c>
      <c r="C153" s="347">
        <f t="shared" si="2"/>
        <v>2070</v>
      </c>
      <c r="D153" s="347">
        <v>1150</v>
      </c>
      <c r="E153" s="348">
        <v>920</v>
      </c>
    </row>
    <row r="154" spans="1:5" ht="15.75">
      <c r="A154" s="345">
        <v>22</v>
      </c>
      <c r="B154" s="346" t="s">
        <v>932</v>
      </c>
      <c r="C154" s="347">
        <f t="shared" si="2"/>
        <v>1406</v>
      </c>
      <c r="D154" s="347">
        <v>782</v>
      </c>
      <c r="E154" s="347">
        <v>624</v>
      </c>
    </row>
    <row r="155" spans="1:5" ht="15.75">
      <c r="A155" s="345">
        <v>23</v>
      </c>
      <c r="B155" s="346" t="s">
        <v>933</v>
      </c>
      <c r="C155" s="347">
        <f t="shared" si="2"/>
        <v>6375</v>
      </c>
      <c r="D155" s="347">
        <v>3545</v>
      </c>
      <c r="E155" s="347">
        <v>2830</v>
      </c>
    </row>
    <row r="156" spans="1:5" ht="15.75" customHeight="1">
      <c r="A156" s="349" t="s">
        <v>707</v>
      </c>
      <c r="B156" s="387" t="s">
        <v>105</v>
      </c>
      <c r="C156" s="350">
        <f>SUM(C157:C176)</f>
        <v>42751</v>
      </c>
      <c r="D156" s="350">
        <f>SUM(D157:D176)</f>
        <v>23767</v>
      </c>
      <c r="E156" s="350">
        <f>SUM(E157:E176)</f>
        <v>18984</v>
      </c>
    </row>
    <row r="157" spans="1:5" ht="15.75">
      <c r="A157" s="345">
        <v>1</v>
      </c>
      <c r="B157" s="346" t="s">
        <v>934</v>
      </c>
      <c r="C157" s="347">
        <f t="shared" si="2"/>
        <v>1406</v>
      </c>
      <c r="D157" s="347">
        <v>782</v>
      </c>
      <c r="E157" s="347">
        <v>624</v>
      </c>
    </row>
    <row r="158" spans="1:5" ht="15.75">
      <c r="A158" s="345">
        <v>2</v>
      </c>
      <c r="B158" s="346" t="s">
        <v>935</v>
      </c>
      <c r="C158" s="347">
        <f t="shared" si="2"/>
        <v>1406</v>
      </c>
      <c r="D158" s="347">
        <v>782</v>
      </c>
      <c r="E158" s="347">
        <v>624</v>
      </c>
    </row>
    <row r="159" spans="1:5" ht="15.75">
      <c r="A159" s="345">
        <v>3</v>
      </c>
      <c r="B159" s="346" t="s">
        <v>936</v>
      </c>
      <c r="C159" s="347">
        <f t="shared" si="2"/>
        <v>1406</v>
      </c>
      <c r="D159" s="347">
        <v>782</v>
      </c>
      <c r="E159" s="347">
        <v>624</v>
      </c>
    </row>
    <row r="160" spans="1:5" ht="15.75">
      <c r="A160" s="345">
        <v>4</v>
      </c>
      <c r="B160" s="346" t="s">
        <v>937</v>
      </c>
      <c r="C160" s="347">
        <f t="shared" si="2"/>
        <v>1406</v>
      </c>
      <c r="D160" s="347">
        <v>782</v>
      </c>
      <c r="E160" s="347">
        <v>624</v>
      </c>
    </row>
    <row r="161" spans="1:5" ht="15.75">
      <c r="A161" s="345">
        <v>5</v>
      </c>
      <c r="B161" s="346" t="s">
        <v>938</v>
      </c>
      <c r="C161" s="347">
        <f t="shared" si="2"/>
        <v>1406</v>
      </c>
      <c r="D161" s="347">
        <v>782</v>
      </c>
      <c r="E161" s="347">
        <v>624</v>
      </c>
    </row>
    <row r="162" spans="1:5" ht="15.75">
      <c r="A162" s="345">
        <v>6</v>
      </c>
      <c r="B162" s="346" t="s">
        <v>939</v>
      </c>
      <c r="C162" s="347">
        <f t="shared" si="2"/>
        <v>1406</v>
      </c>
      <c r="D162" s="347">
        <v>782</v>
      </c>
      <c r="E162" s="347">
        <v>624</v>
      </c>
    </row>
    <row r="163" spans="1:5" ht="15.75">
      <c r="A163" s="345">
        <v>7</v>
      </c>
      <c r="B163" s="346" t="s">
        <v>940</v>
      </c>
      <c r="C163" s="347">
        <f t="shared" si="2"/>
        <v>1406</v>
      </c>
      <c r="D163" s="347">
        <v>782</v>
      </c>
      <c r="E163" s="347">
        <v>624</v>
      </c>
    </row>
    <row r="164" spans="1:5" ht="15.75">
      <c r="A164" s="345">
        <v>8</v>
      </c>
      <c r="B164" s="346" t="s">
        <v>941</v>
      </c>
      <c r="C164" s="347">
        <f t="shared" si="2"/>
        <v>1406</v>
      </c>
      <c r="D164" s="347">
        <v>782</v>
      </c>
      <c r="E164" s="347">
        <v>624</v>
      </c>
    </row>
    <row r="165" spans="1:5" ht="15.75">
      <c r="A165" s="345">
        <v>9</v>
      </c>
      <c r="B165" s="346" t="s">
        <v>942</v>
      </c>
      <c r="C165" s="347">
        <f t="shared" si="2"/>
        <v>1406</v>
      </c>
      <c r="D165" s="347">
        <v>782</v>
      </c>
      <c r="E165" s="347">
        <v>624</v>
      </c>
    </row>
    <row r="166" spans="1:5" ht="15.75">
      <c r="A166" s="345">
        <v>10</v>
      </c>
      <c r="B166" s="346" t="s">
        <v>943</v>
      </c>
      <c r="C166" s="347">
        <f t="shared" si="2"/>
        <v>2070</v>
      </c>
      <c r="D166" s="347">
        <v>1150</v>
      </c>
      <c r="E166" s="348">
        <v>920</v>
      </c>
    </row>
    <row r="167" spans="1:5" ht="15.75">
      <c r="A167" s="345">
        <v>11</v>
      </c>
      <c r="B167" s="346" t="s">
        <v>944</v>
      </c>
      <c r="C167" s="347">
        <f t="shared" si="2"/>
        <v>2070</v>
      </c>
      <c r="D167" s="347">
        <v>1150</v>
      </c>
      <c r="E167" s="348">
        <v>920</v>
      </c>
    </row>
    <row r="168" spans="1:5" ht="15.75">
      <c r="A168" s="345">
        <v>12</v>
      </c>
      <c r="B168" s="346" t="s">
        <v>945</v>
      </c>
      <c r="C168" s="347">
        <f t="shared" si="2"/>
        <v>1406</v>
      </c>
      <c r="D168" s="347">
        <v>782</v>
      </c>
      <c r="E168" s="347">
        <v>624</v>
      </c>
    </row>
    <row r="169" spans="1:5" ht="15.75">
      <c r="A169" s="345">
        <v>13</v>
      </c>
      <c r="B169" s="346" t="s">
        <v>946</v>
      </c>
      <c r="C169" s="347">
        <f t="shared" si="2"/>
        <v>2070</v>
      </c>
      <c r="D169" s="347">
        <v>1150</v>
      </c>
      <c r="E169" s="348">
        <v>920</v>
      </c>
    </row>
    <row r="170" spans="1:5" ht="15.75">
      <c r="A170" s="345">
        <v>14</v>
      </c>
      <c r="B170" s="346" t="s">
        <v>947</v>
      </c>
      <c r="C170" s="347">
        <f t="shared" si="2"/>
        <v>2070</v>
      </c>
      <c r="D170" s="347">
        <v>1150</v>
      </c>
      <c r="E170" s="348">
        <v>920</v>
      </c>
    </row>
    <row r="171" spans="1:5" ht="15.75">
      <c r="A171" s="345">
        <v>15</v>
      </c>
      <c r="B171" s="346" t="s">
        <v>948</v>
      </c>
      <c r="C171" s="347">
        <f t="shared" si="2"/>
        <v>6375</v>
      </c>
      <c r="D171" s="347">
        <v>3545</v>
      </c>
      <c r="E171" s="347">
        <v>2830</v>
      </c>
    </row>
    <row r="172" spans="1:5" ht="15.75">
      <c r="A172" s="345">
        <v>16</v>
      </c>
      <c r="B172" s="346" t="s">
        <v>949</v>
      </c>
      <c r="C172" s="347">
        <f t="shared" si="2"/>
        <v>2115</v>
      </c>
      <c r="D172" s="347">
        <v>1175</v>
      </c>
      <c r="E172" s="347">
        <v>940</v>
      </c>
    </row>
    <row r="173" spans="1:5" ht="15.75">
      <c r="A173" s="345">
        <v>17</v>
      </c>
      <c r="B173" s="346" t="s">
        <v>950</v>
      </c>
      <c r="C173" s="347">
        <f t="shared" si="2"/>
        <v>1406</v>
      </c>
      <c r="D173" s="347">
        <v>782</v>
      </c>
      <c r="E173" s="347">
        <v>624</v>
      </c>
    </row>
    <row r="174" spans="1:5" ht="15.75">
      <c r="A174" s="345">
        <v>18</v>
      </c>
      <c r="B174" s="346" t="s">
        <v>951</v>
      </c>
      <c r="C174" s="347">
        <f t="shared" si="2"/>
        <v>2070</v>
      </c>
      <c r="D174" s="347">
        <v>1150</v>
      </c>
      <c r="E174" s="348">
        <v>920</v>
      </c>
    </row>
    <row r="175" spans="1:5" ht="15.75">
      <c r="A175" s="345">
        <v>19</v>
      </c>
      <c r="B175" s="346" t="s">
        <v>952</v>
      </c>
      <c r="C175" s="347">
        <f t="shared" si="2"/>
        <v>6375</v>
      </c>
      <c r="D175" s="347">
        <v>3545</v>
      </c>
      <c r="E175" s="347">
        <v>2830</v>
      </c>
    </row>
    <row r="176" spans="1:5" ht="15.75">
      <c r="A176" s="345">
        <v>20</v>
      </c>
      <c r="B176" s="346" t="s">
        <v>953</v>
      </c>
      <c r="C176" s="347">
        <f t="shared" si="2"/>
        <v>2070</v>
      </c>
      <c r="D176" s="347">
        <v>1150</v>
      </c>
      <c r="E176" s="348">
        <v>920</v>
      </c>
    </row>
    <row r="177" spans="1:5" ht="15.75">
      <c r="A177" s="349" t="s">
        <v>723</v>
      </c>
      <c r="B177" s="387" t="s">
        <v>954</v>
      </c>
      <c r="C177" s="350">
        <f>C178</f>
        <v>1406</v>
      </c>
      <c r="D177" s="347">
        <f>D178</f>
        <v>782</v>
      </c>
      <c r="E177" s="347">
        <f>E178</f>
        <v>624</v>
      </c>
    </row>
    <row r="178" spans="1:5" ht="15.75">
      <c r="A178" s="345">
        <v>1</v>
      </c>
      <c r="B178" s="346" t="s">
        <v>955</v>
      </c>
      <c r="C178" s="347">
        <f t="shared" si="2"/>
        <v>1406</v>
      </c>
      <c r="D178" s="347">
        <v>782</v>
      </c>
      <c r="E178" s="347">
        <v>624</v>
      </c>
    </row>
    <row r="179" spans="1:5" ht="15.75">
      <c r="A179" s="349" t="s">
        <v>742</v>
      </c>
      <c r="B179" s="387" t="s">
        <v>112</v>
      </c>
      <c r="C179" s="350">
        <f>SUM(C180:C188)</f>
        <v>14072</v>
      </c>
      <c r="D179" s="350">
        <f>SUM(D180:D188)</f>
        <v>7824</v>
      </c>
      <c r="E179" s="350">
        <f>SUM(E180:E188)</f>
        <v>6248</v>
      </c>
    </row>
    <row r="180" spans="1:5" ht="15.75">
      <c r="A180" s="345">
        <v>1</v>
      </c>
      <c r="B180" s="346" t="s">
        <v>956</v>
      </c>
      <c r="C180" s="347">
        <f t="shared" si="2"/>
        <v>1406</v>
      </c>
      <c r="D180" s="347">
        <v>782</v>
      </c>
      <c r="E180" s="347">
        <v>624</v>
      </c>
    </row>
    <row r="181" spans="1:5" ht="15.75">
      <c r="A181" s="345">
        <v>2</v>
      </c>
      <c r="B181" s="346" t="s">
        <v>957</v>
      </c>
      <c r="C181" s="347">
        <f t="shared" si="2"/>
        <v>1406</v>
      </c>
      <c r="D181" s="347">
        <v>782</v>
      </c>
      <c r="E181" s="347">
        <v>624</v>
      </c>
    </row>
    <row r="182" spans="1:5" ht="15.75">
      <c r="A182" s="345">
        <v>3</v>
      </c>
      <c r="B182" s="346" t="s">
        <v>958</v>
      </c>
      <c r="C182" s="347">
        <f t="shared" si="2"/>
        <v>1406</v>
      </c>
      <c r="D182" s="347">
        <v>782</v>
      </c>
      <c r="E182" s="347">
        <v>624</v>
      </c>
    </row>
    <row r="183" spans="1:5" ht="15.75">
      <c r="A183" s="345">
        <v>4</v>
      </c>
      <c r="B183" s="346" t="s">
        <v>959</v>
      </c>
      <c r="C183" s="347">
        <f t="shared" si="2"/>
        <v>1406</v>
      </c>
      <c r="D183" s="347">
        <v>782</v>
      </c>
      <c r="E183" s="347">
        <v>624</v>
      </c>
    </row>
    <row r="184" spans="1:5" ht="15.75">
      <c r="A184" s="345">
        <v>5</v>
      </c>
      <c r="B184" s="346" t="s">
        <v>960</v>
      </c>
      <c r="C184" s="347">
        <f t="shared" si="2"/>
        <v>1406</v>
      </c>
      <c r="D184" s="347">
        <v>782</v>
      </c>
      <c r="E184" s="347">
        <v>624</v>
      </c>
    </row>
    <row r="185" spans="1:5" ht="15.75">
      <c r="A185" s="345">
        <v>6</v>
      </c>
      <c r="B185" s="346" t="s">
        <v>961</v>
      </c>
      <c r="C185" s="347">
        <f t="shared" si="2"/>
        <v>1406</v>
      </c>
      <c r="D185" s="347">
        <v>782</v>
      </c>
      <c r="E185" s="347">
        <v>624</v>
      </c>
    </row>
    <row r="186" spans="1:5" ht="15.75">
      <c r="A186" s="345">
        <v>7</v>
      </c>
      <c r="B186" s="346" t="s">
        <v>962</v>
      </c>
      <c r="C186" s="347">
        <f t="shared" si="2"/>
        <v>1406</v>
      </c>
      <c r="D186" s="347">
        <v>782</v>
      </c>
      <c r="E186" s="347">
        <v>624</v>
      </c>
    </row>
    <row r="187" spans="1:5" ht="15.75">
      <c r="A187" s="345">
        <v>8</v>
      </c>
      <c r="B187" s="346" t="s">
        <v>963</v>
      </c>
      <c r="C187" s="347">
        <f>D187+E187</f>
        <v>2115</v>
      </c>
      <c r="D187" s="347">
        <v>1175</v>
      </c>
      <c r="E187" s="347">
        <v>940</v>
      </c>
    </row>
    <row r="188" spans="1:5" ht="15.75">
      <c r="A188" s="345">
        <v>9</v>
      </c>
      <c r="B188" s="346" t="s">
        <v>964</v>
      </c>
      <c r="C188" s="347">
        <f t="shared" si="2"/>
        <v>2115</v>
      </c>
      <c r="D188" s="347">
        <v>1175</v>
      </c>
      <c r="E188" s="347">
        <v>940</v>
      </c>
    </row>
    <row r="189" spans="1:5" ht="15.75">
      <c r="A189" s="349" t="s">
        <v>965</v>
      </c>
      <c r="B189" s="387" t="s">
        <v>116</v>
      </c>
      <c r="C189" s="350">
        <f>SUM(C190:C200)</f>
        <v>17503</v>
      </c>
      <c r="D189" s="350">
        <f>SUM(D190:D200)</f>
        <v>9731</v>
      </c>
      <c r="E189" s="350">
        <f>SUM(E190:E200)</f>
        <v>7772</v>
      </c>
    </row>
    <row r="190" spans="1:5" ht="15.75">
      <c r="A190" s="345">
        <v>1</v>
      </c>
      <c r="B190" s="346" t="s">
        <v>966</v>
      </c>
      <c r="C190" s="347">
        <f t="shared" si="2"/>
        <v>2115</v>
      </c>
      <c r="D190" s="347">
        <v>1175</v>
      </c>
      <c r="E190" s="347">
        <v>940</v>
      </c>
    </row>
    <row r="191" spans="1:5" ht="15.75">
      <c r="A191" s="345">
        <v>2</v>
      </c>
      <c r="B191" s="346" t="s">
        <v>967</v>
      </c>
      <c r="C191" s="347">
        <f t="shared" si="2"/>
        <v>1406</v>
      </c>
      <c r="D191" s="347">
        <v>782</v>
      </c>
      <c r="E191" s="347">
        <v>624</v>
      </c>
    </row>
    <row r="192" spans="1:5" ht="15.75">
      <c r="A192" s="345">
        <v>3</v>
      </c>
      <c r="B192" s="346" t="s">
        <v>968</v>
      </c>
      <c r="C192" s="347">
        <f t="shared" si="2"/>
        <v>1406</v>
      </c>
      <c r="D192" s="347">
        <v>782</v>
      </c>
      <c r="E192" s="347">
        <v>624</v>
      </c>
    </row>
    <row r="193" spans="1:5" ht="15.75">
      <c r="A193" s="345">
        <v>4</v>
      </c>
      <c r="B193" s="346" t="s">
        <v>969</v>
      </c>
      <c r="C193" s="347">
        <f t="shared" si="2"/>
        <v>1406</v>
      </c>
      <c r="D193" s="347">
        <v>782</v>
      </c>
      <c r="E193" s="347">
        <v>624</v>
      </c>
    </row>
    <row r="194" spans="1:5" ht="15.75">
      <c r="A194" s="345">
        <v>5</v>
      </c>
      <c r="B194" s="346" t="s">
        <v>970</v>
      </c>
      <c r="C194" s="347">
        <f t="shared" si="2"/>
        <v>1406</v>
      </c>
      <c r="D194" s="347">
        <v>782</v>
      </c>
      <c r="E194" s="347">
        <v>624</v>
      </c>
    </row>
    <row r="195" spans="1:5" ht="15.75">
      <c r="A195" s="345">
        <v>6</v>
      </c>
      <c r="B195" s="346" t="s">
        <v>971</v>
      </c>
      <c r="C195" s="347">
        <f t="shared" si="2"/>
        <v>1406</v>
      </c>
      <c r="D195" s="347">
        <v>782</v>
      </c>
      <c r="E195" s="347">
        <v>624</v>
      </c>
    </row>
    <row r="196" spans="1:5" ht="15.75">
      <c r="A196" s="345">
        <v>7</v>
      </c>
      <c r="B196" s="346" t="s">
        <v>972</v>
      </c>
      <c r="C196" s="347">
        <f t="shared" si="2"/>
        <v>2070</v>
      </c>
      <c r="D196" s="347">
        <v>1150</v>
      </c>
      <c r="E196" s="348">
        <v>920</v>
      </c>
    </row>
    <row r="197" spans="1:5" ht="15.75">
      <c r="A197" s="345">
        <v>8</v>
      </c>
      <c r="B197" s="346" t="s">
        <v>973</v>
      </c>
      <c r="C197" s="347">
        <f t="shared" si="2"/>
        <v>2070</v>
      </c>
      <c r="D197" s="347">
        <v>1150</v>
      </c>
      <c r="E197" s="348">
        <v>920</v>
      </c>
    </row>
    <row r="198" spans="1:5" ht="15.75">
      <c r="A198" s="345">
        <v>9</v>
      </c>
      <c r="B198" s="346" t="s">
        <v>974</v>
      </c>
      <c r="C198" s="347">
        <f t="shared" si="2"/>
        <v>1406</v>
      </c>
      <c r="D198" s="347">
        <v>782</v>
      </c>
      <c r="E198" s="347">
        <v>624</v>
      </c>
    </row>
    <row r="199" spans="1:5" ht="15.75">
      <c r="A199" s="345">
        <v>10</v>
      </c>
      <c r="B199" s="346" t="s">
        <v>975</v>
      </c>
      <c r="C199" s="347">
        <f t="shared" si="2"/>
        <v>1406</v>
      </c>
      <c r="D199" s="347">
        <v>782</v>
      </c>
      <c r="E199" s="347">
        <v>624</v>
      </c>
    </row>
    <row r="200" spans="1:5" ht="15.75">
      <c r="A200" s="352">
        <v>11</v>
      </c>
      <c r="B200" s="353" t="s">
        <v>976</v>
      </c>
      <c r="C200" s="354">
        <f t="shared" si="2"/>
        <v>1406</v>
      </c>
      <c r="D200" s="354">
        <v>782</v>
      </c>
      <c r="E200" s="354">
        <v>624</v>
      </c>
    </row>
    <row r="201" spans="1:5" ht="15.75">
      <c r="A201" s="355"/>
      <c r="B201" s="356"/>
      <c r="C201" s="357"/>
      <c r="D201" s="358"/>
      <c r="E201" s="358"/>
    </row>
    <row r="202" spans="1:5">
      <c r="C202" s="585" t="s">
        <v>447</v>
      </c>
      <c r="D202" s="585"/>
      <c r="E202" s="585"/>
    </row>
  </sheetData>
  <mergeCells count="6">
    <mergeCell ref="A1:E1"/>
    <mergeCell ref="A2:E2"/>
    <mergeCell ref="C202:E202"/>
    <mergeCell ref="A3:A4"/>
    <mergeCell ref="B3:B4"/>
    <mergeCell ref="C3:E3"/>
  </mergeCells>
  <pageMargins left="0.5" right="0.4" top="0.5" bottom="0.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6"/>
  <sheetViews>
    <sheetView workbookViewId="0">
      <pane xSplit="2" ySplit="5" topLeftCell="C39" activePane="bottomRight" state="frozen"/>
      <selection activeCell="B36" sqref="B36"/>
      <selection pane="topRight" activeCell="B36" sqref="B36"/>
      <selection pane="bottomLeft" activeCell="B36" sqref="B36"/>
      <selection pane="bottomRight" activeCell="D42" sqref="D42"/>
    </sheetView>
  </sheetViews>
  <sheetFormatPr defaultRowHeight="15.75"/>
  <cols>
    <col min="1" max="1" width="8.5703125" style="50" customWidth="1"/>
    <col min="2" max="2" width="74" style="48" customWidth="1"/>
    <col min="3" max="3" width="22.42578125" style="49" customWidth="1"/>
    <col min="4" max="4" width="27.140625" style="48" customWidth="1"/>
    <col min="5" max="16384" width="9.140625" style="49"/>
  </cols>
  <sheetData>
    <row r="1" spans="1:5" s="19" customFormat="1" ht="23.25" customHeight="1">
      <c r="A1" s="591" t="s">
        <v>486</v>
      </c>
      <c r="B1" s="591"/>
      <c r="C1" s="591"/>
      <c r="D1" s="591"/>
    </row>
    <row r="2" spans="1:5" s="19" customFormat="1" ht="42" customHeight="1">
      <c r="A2" s="592" t="s">
        <v>72</v>
      </c>
      <c r="B2" s="592"/>
      <c r="C2" s="592"/>
      <c r="D2" s="592"/>
    </row>
    <row r="3" spans="1:5" s="19" customFormat="1" ht="18" customHeight="1">
      <c r="A3" s="551" t="s">
        <v>435</v>
      </c>
      <c r="B3" s="551"/>
      <c r="C3" s="551"/>
      <c r="D3" s="551"/>
      <c r="E3" s="551"/>
    </row>
    <row r="4" spans="1:5" s="19" customFormat="1" ht="23.25" customHeight="1">
      <c r="A4" s="20"/>
      <c r="B4" s="21"/>
      <c r="D4" s="22"/>
    </row>
    <row r="5" spans="1:5" s="24" customFormat="1" ht="33.75" customHeight="1">
      <c r="A5" s="23" t="s">
        <v>1</v>
      </c>
      <c r="B5" s="23" t="s">
        <v>2</v>
      </c>
      <c r="C5" s="6" t="s">
        <v>3</v>
      </c>
      <c r="D5" s="23" t="s">
        <v>4</v>
      </c>
    </row>
    <row r="6" spans="1:5" s="29" customFormat="1" ht="20.25" customHeight="1">
      <c r="A6" s="25">
        <v>1</v>
      </c>
      <c r="B6" s="26" t="s">
        <v>73</v>
      </c>
      <c r="C6" s="27">
        <f>C7</f>
        <v>600</v>
      </c>
      <c r="D6" s="28"/>
    </row>
    <row r="7" spans="1:5" s="33" customFormat="1" ht="48.75" customHeight="1">
      <c r="A7" s="30" t="s">
        <v>74</v>
      </c>
      <c r="B7" s="31" t="s">
        <v>75</v>
      </c>
      <c r="C7" s="32">
        <v>600</v>
      </c>
      <c r="D7" s="162"/>
    </row>
    <row r="8" spans="1:5" s="29" customFormat="1" ht="20.25" customHeight="1">
      <c r="A8" s="34">
        <v>2</v>
      </c>
      <c r="B8" s="35" t="s">
        <v>76</v>
      </c>
      <c r="C8" s="36">
        <f>C9</f>
        <v>500</v>
      </c>
      <c r="D8" s="162"/>
    </row>
    <row r="9" spans="1:5" s="33" customFormat="1" ht="47.25">
      <c r="A9" s="30" t="s">
        <v>74</v>
      </c>
      <c r="B9" s="31" t="s">
        <v>77</v>
      </c>
      <c r="C9" s="32">
        <v>500</v>
      </c>
      <c r="D9" s="162"/>
    </row>
    <row r="10" spans="1:5" s="29" customFormat="1" ht="20.25" customHeight="1">
      <c r="A10" s="34">
        <v>3</v>
      </c>
      <c r="B10" s="35" t="s">
        <v>78</v>
      </c>
      <c r="C10" s="36">
        <f>C11</f>
        <v>600</v>
      </c>
      <c r="D10" s="162"/>
    </row>
    <row r="11" spans="1:5" s="33" customFormat="1" ht="63">
      <c r="A11" s="30" t="s">
        <v>30</v>
      </c>
      <c r="B11" s="31" t="s">
        <v>79</v>
      </c>
      <c r="C11" s="32">
        <v>600</v>
      </c>
      <c r="D11" s="162"/>
    </row>
    <row r="12" spans="1:5" s="29" customFormat="1" ht="20.25" customHeight="1">
      <c r="A12" s="34">
        <v>4</v>
      </c>
      <c r="B12" s="35" t="s">
        <v>80</v>
      </c>
      <c r="C12" s="36">
        <f>C13+C15+C17</f>
        <v>1200</v>
      </c>
      <c r="D12" s="37"/>
    </row>
    <row r="13" spans="1:5" s="29" customFormat="1" ht="20.25" customHeight="1">
      <c r="A13" s="34" t="s">
        <v>81</v>
      </c>
      <c r="B13" s="35" t="s">
        <v>82</v>
      </c>
      <c r="C13" s="36">
        <f>C14</f>
        <v>400</v>
      </c>
      <c r="D13" s="37"/>
    </row>
    <row r="14" spans="1:5" s="33" customFormat="1" ht="47.25">
      <c r="A14" s="30" t="s">
        <v>74</v>
      </c>
      <c r="B14" s="31" t="s">
        <v>83</v>
      </c>
      <c r="C14" s="32">
        <v>400</v>
      </c>
      <c r="D14" s="162"/>
    </row>
    <row r="15" spans="1:5" s="29" customFormat="1" ht="20.25" customHeight="1">
      <c r="A15" s="34" t="s">
        <v>84</v>
      </c>
      <c r="B15" s="35" t="s">
        <v>85</v>
      </c>
      <c r="C15" s="36">
        <f>C16</f>
        <v>400</v>
      </c>
      <c r="D15" s="162"/>
    </row>
    <row r="16" spans="1:5" s="33" customFormat="1" ht="47.25">
      <c r="A16" s="30" t="s">
        <v>74</v>
      </c>
      <c r="B16" s="31" t="s">
        <v>86</v>
      </c>
      <c r="C16" s="32">
        <v>400</v>
      </c>
      <c r="D16" s="162"/>
    </row>
    <row r="17" spans="1:4" s="29" customFormat="1" ht="20.25" customHeight="1">
      <c r="A17" s="34" t="s">
        <v>87</v>
      </c>
      <c r="B17" s="35" t="s">
        <v>80</v>
      </c>
      <c r="C17" s="36">
        <f>C18</f>
        <v>400</v>
      </c>
      <c r="D17" s="197"/>
    </row>
    <row r="18" spans="1:4" s="33" customFormat="1" ht="47.25">
      <c r="A18" s="30" t="s">
        <v>30</v>
      </c>
      <c r="B18" s="31" t="s">
        <v>978</v>
      </c>
      <c r="C18" s="32">
        <v>400</v>
      </c>
      <c r="D18" s="197"/>
    </row>
    <row r="19" spans="1:4" s="29" customFormat="1" ht="20.25" customHeight="1">
      <c r="A19" s="34">
        <v>5</v>
      </c>
      <c r="B19" s="35" t="s">
        <v>88</v>
      </c>
      <c r="C19" s="36">
        <f>C20</f>
        <v>400</v>
      </c>
      <c r="D19" s="37"/>
    </row>
    <row r="20" spans="1:4" s="29" customFormat="1" ht="20.25" customHeight="1">
      <c r="A20" s="34" t="s">
        <v>89</v>
      </c>
      <c r="B20" s="35" t="s">
        <v>90</v>
      </c>
      <c r="C20" s="36">
        <f>C21</f>
        <v>400</v>
      </c>
      <c r="D20" s="37"/>
    </row>
    <row r="21" spans="1:4" s="33" customFormat="1" ht="47.25">
      <c r="A21" s="30" t="s">
        <v>74</v>
      </c>
      <c r="B21" s="31" t="s">
        <v>91</v>
      </c>
      <c r="C21" s="32">
        <v>400</v>
      </c>
      <c r="D21" s="197"/>
    </row>
    <row r="22" spans="1:4" s="29" customFormat="1" ht="20.25" customHeight="1">
      <c r="A22" s="34">
        <v>6</v>
      </c>
      <c r="B22" s="35" t="s">
        <v>92</v>
      </c>
      <c r="C22" s="36">
        <f>C23+C25</f>
        <v>700</v>
      </c>
      <c r="D22" s="37"/>
    </row>
    <row r="23" spans="1:4" s="29" customFormat="1" ht="20.25" customHeight="1">
      <c r="A23" s="34" t="s">
        <v>93</v>
      </c>
      <c r="B23" s="35" t="s">
        <v>94</v>
      </c>
      <c r="C23" s="36">
        <f>C24</f>
        <v>400</v>
      </c>
      <c r="D23" s="37"/>
    </row>
    <row r="24" spans="1:4" s="33" customFormat="1" ht="47.25">
      <c r="A24" s="30" t="s">
        <v>74</v>
      </c>
      <c r="B24" s="31" t="s">
        <v>95</v>
      </c>
      <c r="C24" s="32">
        <v>400</v>
      </c>
      <c r="D24" s="162"/>
    </row>
    <row r="25" spans="1:4" s="29" customFormat="1" ht="20.25" customHeight="1">
      <c r="A25" s="34" t="s">
        <v>96</v>
      </c>
      <c r="B25" s="35" t="s">
        <v>97</v>
      </c>
      <c r="C25" s="36">
        <f>C26</f>
        <v>300</v>
      </c>
      <c r="D25" s="162"/>
    </row>
    <row r="26" spans="1:4" s="33" customFormat="1" ht="47.25">
      <c r="A26" s="30" t="s">
        <v>74</v>
      </c>
      <c r="B26" s="31" t="s">
        <v>98</v>
      </c>
      <c r="C26" s="32">
        <v>300</v>
      </c>
      <c r="D26" s="162"/>
    </row>
    <row r="27" spans="1:4" s="29" customFormat="1" ht="20.25" customHeight="1">
      <c r="A27" s="34">
        <v>6</v>
      </c>
      <c r="B27" s="35" t="s">
        <v>99</v>
      </c>
      <c r="C27" s="36">
        <f>C28+C30</f>
        <v>220</v>
      </c>
      <c r="D27" s="37"/>
    </row>
    <row r="28" spans="1:4" s="29" customFormat="1" ht="20.25" customHeight="1">
      <c r="A28" s="34" t="s">
        <v>93</v>
      </c>
      <c r="B28" s="35" t="s">
        <v>100</v>
      </c>
      <c r="C28" s="36">
        <f>+C29</f>
        <v>110</v>
      </c>
      <c r="D28" s="37"/>
    </row>
    <row r="29" spans="1:4" s="33" customFormat="1" ht="47.25">
      <c r="A29" s="30" t="s">
        <v>74</v>
      </c>
      <c r="B29" s="31" t="s">
        <v>101</v>
      </c>
      <c r="C29" s="32">
        <v>110</v>
      </c>
      <c r="D29" s="162"/>
    </row>
    <row r="30" spans="1:4" s="29" customFormat="1" ht="20.25" customHeight="1">
      <c r="A30" s="34" t="s">
        <v>102</v>
      </c>
      <c r="B30" s="35" t="s">
        <v>103</v>
      </c>
      <c r="C30" s="36">
        <f>+C31</f>
        <v>110</v>
      </c>
      <c r="D30" s="162"/>
    </row>
    <row r="31" spans="1:4" s="33" customFormat="1" ht="47.25">
      <c r="A31" s="30" t="s">
        <v>74</v>
      </c>
      <c r="B31" s="31" t="s">
        <v>104</v>
      </c>
      <c r="C31" s="32">
        <v>110</v>
      </c>
      <c r="D31" s="162"/>
    </row>
    <row r="32" spans="1:4" s="29" customFormat="1" ht="20.25" customHeight="1">
      <c r="A32" s="34">
        <v>8</v>
      </c>
      <c r="B32" s="35" t="s">
        <v>105</v>
      </c>
      <c r="C32" s="36">
        <f>C33+C35</f>
        <v>600</v>
      </c>
      <c r="D32" s="37"/>
    </row>
    <row r="33" spans="1:4" s="29" customFormat="1" ht="20.25" customHeight="1">
      <c r="A33" s="34" t="s">
        <v>106</v>
      </c>
      <c r="B33" s="35" t="s">
        <v>107</v>
      </c>
      <c r="C33" s="36">
        <f>+C34</f>
        <v>300</v>
      </c>
      <c r="D33" s="37"/>
    </row>
    <row r="34" spans="1:4" s="38" customFormat="1" ht="47.25">
      <c r="A34" s="11" t="s">
        <v>74</v>
      </c>
      <c r="B34" s="16" t="s">
        <v>108</v>
      </c>
      <c r="C34" s="32">
        <v>300</v>
      </c>
      <c r="D34" s="17"/>
    </row>
    <row r="35" spans="1:4" s="29" customFormat="1" ht="20.25" customHeight="1">
      <c r="A35" s="34" t="s">
        <v>109</v>
      </c>
      <c r="B35" s="35" t="s">
        <v>110</v>
      </c>
      <c r="C35" s="36">
        <f>+C36</f>
        <v>300</v>
      </c>
      <c r="D35" s="17"/>
    </row>
    <row r="36" spans="1:4" s="33" customFormat="1" ht="55.5" customHeight="1">
      <c r="A36" s="30" t="s">
        <v>74</v>
      </c>
      <c r="B36" s="31" t="s">
        <v>111</v>
      </c>
      <c r="C36" s="32">
        <v>300</v>
      </c>
      <c r="D36" s="17"/>
    </row>
    <row r="37" spans="1:4" s="29" customFormat="1" ht="20.25" customHeight="1">
      <c r="A37" s="34">
        <v>9</v>
      </c>
      <c r="B37" s="35" t="s">
        <v>112</v>
      </c>
      <c r="C37" s="36">
        <f>C38</f>
        <v>300</v>
      </c>
      <c r="D37" s="37"/>
    </row>
    <row r="38" spans="1:4" s="29" customFormat="1" ht="20.25" customHeight="1">
      <c r="A38" s="34" t="s">
        <v>113</v>
      </c>
      <c r="B38" s="35" t="s">
        <v>114</v>
      </c>
      <c r="C38" s="36">
        <f>C39</f>
        <v>300</v>
      </c>
      <c r="D38" s="37"/>
    </row>
    <row r="39" spans="1:4" s="33" customFormat="1" ht="47.25">
      <c r="A39" s="30" t="s">
        <v>74</v>
      </c>
      <c r="B39" s="31" t="s">
        <v>115</v>
      </c>
      <c r="C39" s="32">
        <v>300</v>
      </c>
      <c r="D39" s="197"/>
    </row>
    <row r="40" spans="1:4" s="29" customFormat="1" ht="20.25" customHeight="1">
      <c r="A40" s="34">
        <v>10</v>
      </c>
      <c r="B40" s="35" t="s">
        <v>116</v>
      </c>
      <c r="C40" s="36">
        <f>+C41+C43</f>
        <v>800</v>
      </c>
      <c r="D40" s="37"/>
    </row>
    <row r="41" spans="1:4" s="29" customFormat="1" ht="20.25" customHeight="1">
      <c r="A41" s="34" t="s">
        <v>117</v>
      </c>
      <c r="B41" s="35" t="s">
        <v>118</v>
      </c>
      <c r="C41" s="36">
        <f>+C42</f>
        <v>400</v>
      </c>
      <c r="D41" s="37"/>
    </row>
    <row r="42" spans="1:4" s="33" customFormat="1" ht="34.5" customHeight="1">
      <c r="A42" s="30" t="s">
        <v>74</v>
      </c>
      <c r="B42" s="31" t="s">
        <v>119</v>
      </c>
      <c r="C42" s="32">
        <v>400</v>
      </c>
      <c r="D42" s="162"/>
    </row>
    <row r="43" spans="1:4" s="29" customFormat="1" ht="20.25" customHeight="1">
      <c r="A43" s="34" t="s">
        <v>120</v>
      </c>
      <c r="B43" s="35" t="s">
        <v>121</v>
      </c>
      <c r="C43" s="36">
        <f>C44</f>
        <v>400</v>
      </c>
      <c r="D43" s="162"/>
    </row>
    <row r="44" spans="1:4" s="33" customFormat="1" ht="55.5" customHeight="1">
      <c r="A44" s="39" t="s">
        <v>74</v>
      </c>
      <c r="B44" s="40" t="s">
        <v>122</v>
      </c>
      <c r="C44" s="32">
        <v>400</v>
      </c>
      <c r="D44" s="57"/>
    </row>
    <row r="45" spans="1:4" s="33" customFormat="1" ht="20.25" customHeight="1">
      <c r="A45" s="41"/>
      <c r="B45" s="42" t="s">
        <v>123</v>
      </c>
      <c r="C45" s="43">
        <f>C6+C8+C10+C12+C19+C22+C27+C32+C37+C40</f>
        <v>5920</v>
      </c>
      <c r="D45" s="44"/>
    </row>
    <row r="46" spans="1:4" s="33" customFormat="1" ht="14.25" customHeight="1">
      <c r="A46" s="45"/>
      <c r="B46" s="46"/>
      <c r="D46" s="46"/>
    </row>
    <row r="47" spans="1:4" s="33" customFormat="1" ht="23.25" customHeight="1">
      <c r="A47" s="45"/>
      <c r="C47" s="217" t="s">
        <v>447</v>
      </c>
      <c r="D47" s="47"/>
    </row>
    <row r="48" spans="1:4" s="33" customFormat="1" ht="23.25" customHeight="1">
      <c r="A48" s="45"/>
      <c r="B48" s="46"/>
      <c r="D48" s="46"/>
    </row>
    <row r="49" spans="1:5" s="33" customFormat="1" ht="23.25" customHeight="1">
      <c r="A49" s="45"/>
      <c r="B49" s="46"/>
      <c r="D49" s="46"/>
    </row>
    <row r="50" spans="1:5" s="45" customFormat="1" ht="23.25" customHeight="1">
      <c r="B50" s="46"/>
      <c r="C50" s="33"/>
      <c r="D50" s="46"/>
      <c r="E50" s="33"/>
    </row>
    <row r="51" spans="1:5" s="45" customFormat="1" ht="23.25" customHeight="1">
      <c r="B51" s="46"/>
      <c r="C51" s="33"/>
      <c r="D51" s="46"/>
      <c r="E51" s="33"/>
    </row>
    <row r="52" spans="1:5" s="45" customFormat="1" ht="23.25" customHeight="1">
      <c r="B52" s="46"/>
      <c r="C52" s="33"/>
      <c r="D52" s="46"/>
      <c r="E52" s="33"/>
    </row>
    <row r="53" spans="1:5" s="45" customFormat="1" ht="23.25" customHeight="1">
      <c r="B53" s="46"/>
      <c r="C53" s="33"/>
      <c r="D53" s="46"/>
      <c r="E53" s="33"/>
    </row>
    <row r="54" spans="1:5" s="45" customFormat="1" ht="23.25" customHeight="1">
      <c r="B54" s="46"/>
      <c r="C54" s="33"/>
      <c r="D54" s="46"/>
      <c r="E54" s="33"/>
    </row>
    <row r="55" spans="1:5" s="45" customFormat="1" ht="23.25" customHeight="1">
      <c r="B55" s="46"/>
      <c r="C55" s="33"/>
      <c r="D55" s="46"/>
      <c r="E55" s="33"/>
    </row>
    <row r="56" spans="1:5" s="45" customFormat="1" ht="23.25" customHeight="1">
      <c r="B56" s="46"/>
      <c r="C56" s="33"/>
      <c r="D56" s="46"/>
      <c r="E56" s="33"/>
    </row>
    <row r="57" spans="1:5" s="45" customFormat="1" ht="23.25" customHeight="1">
      <c r="B57" s="46"/>
      <c r="C57" s="33"/>
      <c r="D57" s="46"/>
      <c r="E57" s="33"/>
    </row>
    <row r="58" spans="1:5" s="45" customFormat="1" ht="23.25" customHeight="1">
      <c r="B58" s="46"/>
      <c r="C58" s="33"/>
      <c r="D58" s="46"/>
      <c r="E58" s="33"/>
    </row>
    <row r="59" spans="1:5" s="45" customFormat="1" ht="23.25" customHeight="1">
      <c r="B59" s="46"/>
      <c r="C59" s="33"/>
      <c r="D59" s="46"/>
      <c r="E59" s="33"/>
    </row>
    <row r="60" spans="1:5" s="45" customFormat="1" ht="23.25" customHeight="1">
      <c r="B60" s="46"/>
      <c r="C60" s="33"/>
      <c r="D60" s="46"/>
      <c r="E60" s="33"/>
    </row>
    <row r="61" spans="1:5" s="45" customFormat="1" ht="23.25" customHeight="1">
      <c r="B61" s="46"/>
      <c r="C61" s="33"/>
      <c r="D61" s="46"/>
      <c r="E61" s="33"/>
    </row>
    <row r="62" spans="1:5" s="45" customFormat="1" ht="23.25" customHeight="1">
      <c r="B62" s="46"/>
      <c r="C62" s="33"/>
      <c r="D62" s="46"/>
      <c r="E62" s="33"/>
    </row>
    <row r="63" spans="1:5" s="45" customFormat="1" ht="23.25" customHeight="1">
      <c r="B63" s="46"/>
      <c r="C63" s="33"/>
      <c r="D63" s="46"/>
      <c r="E63" s="33"/>
    </row>
    <row r="64" spans="1:5" s="45" customFormat="1" ht="23.25" customHeight="1">
      <c r="B64" s="46"/>
      <c r="C64" s="33"/>
      <c r="D64" s="46"/>
      <c r="E64" s="33"/>
    </row>
    <row r="65" spans="2:5" s="45" customFormat="1" ht="23.25" customHeight="1">
      <c r="B65" s="46"/>
      <c r="C65" s="33"/>
      <c r="D65" s="46"/>
      <c r="E65" s="33"/>
    </row>
    <row r="66" spans="2:5" s="45" customFormat="1" ht="23.25" customHeight="1">
      <c r="B66" s="46"/>
      <c r="C66" s="33"/>
      <c r="D66" s="46"/>
      <c r="E66" s="33"/>
    </row>
    <row r="67" spans="2:5" s="45" customFormat="1" ht="23.25" customHeight="1">
      <c r="B67" s="46"/>
      <c r="C67" s="33"/>
      <c r="D67" s="46"/>
      <c r="E67" s="33"/>
    </row>
    <row r="68" spans="2:5" s="45" customFormat="1" ht="23.25" customHeight="1">
      <c r="B68" s="46"/>
      <c r="C68" s="33"/>
      <c r="D68" s="46"/>
      <c r="E68" s="33"/>
    </row>
    <row r="69" spans="2:5" s="45" customFormat="1" ht="23.25" customHeight="1">
      <c r="B69" s="46"/>
      <c r="C69" s="33"/>
      <c r="D69" s="46"/>
      <c r="E69" s="33"/>
    </row>
    <row r="70" spans="2:5" s="45" customFormat="1" ht="23.25" customHeight="1">
      <c r="B70" s="46"/>
      <c r="C70" s="33"/>
      <c r="D70" s="46"/>
      <c r="E70" s="33"/>
    </row>
    <row r="71" spans="2:5" s="45" customFormat="1" ht="23.25" customHeight="1">
      <c r="B71" s="46"/>
      <c r="C71" s="33"/>
      <c r="D71" s="46"/>
      <c r="E71" s="33"/>
    </row>
    <row r="72" spans="2:5" s="45" customFormat="1" ht="23.25" customHeight="1">
      <c r="B72" s="46"/>
      <c r="C72" s="33"/>
      <c r="D72" s="46"/>
      <c r="E72" s="33"/>
    </row>
    <row r="73" spans="2:5" s="45" customFormat="1" ht="23.25" customHeight="1">
      <c r="B73" s="46"/>
      <c r="C73" s="33"/>
      <c r="D73" s="46"/>
      <c r="E73" s="33"/>
    </row>
    <row r="74" spans="2:5" s="45" customFormat="1" ht="23.25" customHeight="1">
      <c r="B74" s="46"/>
      <c r="C74" s="33"/>
      <c r="D74" s="46"/>
      <c r="E74" s="33"/>
    </row>
    <row r="75" spans="2:5" s="45" customFormat="1" ht="23.25" customHeight="1">
      <c r="B75" s="46"/>
      <c r="C75" s="33"/>
      <c r="D75" s="46"/>
      <c r="E75" s="33"/>
    </row>
    <row r="76" spans="2:5" s="45" customFormat="1" ht="23.25" customHeight="1">
      <c r="B76" s="46"/>
      <c r="C76" s="33"/>
      <c r="D76" s="46"/>
      <c r="E76" s="33"/>
    </row>
    <row r="77" spans="2:5" s="45" customFormat="1" ht="23.25" customHeight="1">
      <c r="B77" s="46"/>
      <c r="C77" s="33"/>
      <c r="D77" s="46"/>
      <c r="E77" s="33"/>
    </row>
    <row r="78" spans="2:5" s="45" customFormat="1" ht="23.25" customHeight="1">
      <c r="B78" s="46"/>
      <c r="C78" s="33"/>
      <c r="D78" s="46"/>
      <c r="E78" s="33"/>
    </row>
    <row r="79" spans="2:5" s="45" customFormat="1" ht="23.25" customHeight="1">
      <c r="B79" s="46"/>
      <c r="C79" s="33"/>
      <c r="D79" s="46"/>
      <c r="E79" s="33"/>
    </row>
    <row r="80" spans="2:5" s="45" customFormat="1" ht="23.25" customHeight="1">
      <c r="B80" s="46"/>
      <c r="C80" s="33"/>
      <c r="D80" s="46"/>
      <c r="E80" s="33"/>
    </row>
    <row r="81" spans="2:5" s="45" customFormat="1" ht="23.25" customHeight="1">
      <c r="B81" s="46"/>
      <c r="C81" s="33"/>
      <c r="D81" s="46"/>
      <c r="E81" s="33"/>
    </row>
    <row r="82" spans="2:5" s="45" customFormat="1" ht="23.25" customHeight="1">
      <c r="B82" s="46"/>
      <c r="C82" s="33"/>
      <c r="D82" s="46"/>
      <c r="E82" s="33"/>
    </row>
    <row r="83" spans="2:5" s="45" customFormat="1" ht="23.25" customHeight="1">
      <c r="B83" s="46"/>
      <c r="C83" s="33"/>
      <c r="D83" s="46"/>
      <c r="E83" s="33"/>
    </row>
    <row r="84" spans="2:5" s="45" customFormat="1" ht="23.25" customHeight="1">
      <c r="B84" s="46"/>
      <c r="C84" s="33"/>
      <c r="D84" s="46"/>
      <c r="E84" s="33"/>
    </row>
    <row r="85" spans="2:5" s="45" customFormat="1" ht="23.25" customHeight="1">
      <c r="B85" s="46"/>
      <c r="C85" s="33"/>
      <c r="D85" s="46"/>
      <c r="E85" s="33"/>
    </row>
    <row r="86" spans="2:5" s="50" customFormat="1" ht="23.25" customHeight="1">
      <c r="B86" s="48"/>
      <c r="C86" s="49"/>
      <c r="D86" s="48"/>
      <c r="E86" s="49"/>
    </row>
    <row r="87" spans="2:5" s="50" customFormat="1" ht="23.25" customHeight="1">
      <c r="B87" s="48"/>
      <c r="C87" s="49"/>
      <c r="D87" s="48"/>
      <c r="E87" s="49"/>
    </row>
    <row r="88" spans="2:5" s="50" customFormat="1" ht="23.25" customHeight="1">
      <c r="B88" s="48"/>
      <c r="C88" s="49"/>
      <c r="D88" s="48"/>
      <c r="E88" s="49"/>
    </row>
    <row r="89" spans="2:5" s="50" customFormat="1" ht="23.25" customHeight="1">
      <c r="B89" s="48"/>
      <c r="C89" s="49"/>
      <c r="D89" s="48"/>
      <c r="E89" s="49"/>
    </row>
    <row r="90" spans="2:5" s="50" customFormat="1" ht="23.25" customHeight="1">
      <c r="B90" s="48"/>
      <c r="C90" s="49"/>
      <c r="D90" s="48"/>
      <c r="E90" s="49"/>
    </row>
    <row r="91" spans="2:5" s="50" customFormat="1" ht="23.25" customHeight="1">
      <c r="B91" s="48"/>
      <c r="C91" s="49"/>
      <c r="D91" s="48"/>
      <c r="E91" s="49"/>
    </row>
    <row r="92" spans="2:5" s="50" customFormat="1" ht="23.25" customHeight="1">
      <c r="B92" s="48"/>
      <c r="C92" s="49"/>
      <c r="D92" s="48"/>
      <c r="E92" s="49"/>
    </row>
    <row r="93" spans="2:5" s="50" customFormat="1" ht="23.25" customHeight="1">
      <c r="B93" s="48"/>
      <c r="C93" s="49"/>
      <c r="D93" s="48"/>
      <c r="E93" s="49"/>
    </row>
    <row r="94" spans="2:5" s="50" customFormat="1" ht="23.25" customHeight="1">
      <c r="B94" s="48"/>
      <c r="C94" s="49"/>
      <c r="D94" s="48"/>
      <c r="E94" s="49"/>
    </row>
    <row r="95" spans="2:5" s="50" customFormat="1" ht="23.25" customHeight="1">
      <c r="B95" s="48"/>
      <c r="C95" s="49"/>
      <c r="D95" s="48"/>
      <c r="E95" s="49"/>
    </row>
    <row r="96" spans="2:5" s="50" customFormat="1" ht="23.25" customHeight="1">
      <c r="B96" s="48"/>
      <c r="C96" s="49"/>
      <c r="D96" s="48"/>
      <c r="E96" s="49"/>
    </row>
    <row r="97" spans="2:5" s="50" customFormat="1" ht="23.25" customHeight="1">
      <c r="B97" s="48"/>
      <c r="C97" s="49"/>
      <c r="D97" s="48"/>
      <c r="E97" s="49"/>
    </row>
    <row r="98" spans="2:5" s="50" customFormat="1" ht="23.25" customHeight="1">
      <c r="B98" s="48"/>
      <c r="C98" s="49"/>
      <c r="D98" s="48"/>
      <c r="E98" s="49"/>
    </row>
    <row r="99" spans="2:5" s="50" customFormat="1" ht="23.25" customHeight="1">
      <c r="B99" s="48"/>
      <c r="C99" s="49"/>
      <c r="D99" s="48"/>
      <c r="E99" s="49"/>
    </row>
    <row r="100" spans="2:5" s="50" customFormat="1" ht="23.25" customHeight="1">
      <c r="B100" s="48"/>
      <c r="C100" s="49"/>
      <c r="D100" s="48"/>
      <c r="E100" s="49"/>
    </row>
    <row r="101" spans="2:5" s="50" customFormat="1" ht="23.25" customHeight="1">
      <c r="B101" s="48"/>
      <c r="C101" s="49"/>
      <c r="D101" s="48"/>
      <c r="E101" s="49"/>
    </row>
    <row r="102" spans="2:5" s="50" customFormat="1" ht="23.25" customHeight="1">
      <c r="B102" s="48"/>
      <c r="C102" s="49"/>
      <c r="D102" s="48"/>
      <c r="E102" s="49"/>
    </row>
    <row r="103" spans="2:5" s="50" customFormat="1" ht="23.25" customHeight="1">
      <c r="B103" s="48"/>
      <c r="C103" s="49"/>
      <c r="D103" s="48"/>
      <c r="E103" s="49"/>
    </row>
    <row r="104" spans="2:5" s="50" customFormat="1" ht="23.25" customHeight="1">
      <c r="B104" s="48"/>
      <c r="C104" s="49"/>
      <c r="D104" s="48"/>
      <c r="E104" s="49"/>
    </row>
    <row r="105" spans="2:5" s="50" customFormat="1" ht="23.25" customHeight="1">
      <c r="B105" s="48"/>
      <c r="C105" s="49"/>
      <c r="D105" s="48"/>
      <c r="E105" s="49"/>
    </row>
    <row r="106" spans="2:5" s="50" customFormat="1" ht="23.25" customHeight="1">
      <c r="B106" s="48"/>
      <c r="C106" s="49"/>
      <c r="D106" s="48"/>
      <c r="E106" s="49"/>
    </row>
    <row r="107" spans="2:5" s="50" customFormat="1" ht="23.25" customHeight="1">
      <c r="B107" s="48"/>
      <c r="C107" s="49"/>
      <c r="D107" s="48"/>
      <c r="E107" s="49"/>
    </row>
    <row r="108" spans="2:5" s="50" customFormat="1" ht="23.25" customHeight="1">
      <c r="B108" s="48"/>
      <c r="C108" s="49"/>
      <c r="D108" s="48"/>
      <c r="E108" s="49"/>
    </row>
    <row r="109" spans="2:5" s="50" customFormat="1" ht="23.25" customHeight="1">
      <c r="B109" s="48"/>
      <c r="C109" s="49"/>
      <c r="D109" s="48"/>
      <c r="E109" s="49"/>
    </row>
    <row r="110" spans="2:5" s="50" customFormat="1" ht="23.25" customHeight="1">
      <c r="B110" s="48"/>
      <c r="C110" s="49"/>
      <c r="D110" s="48"/>
      <c r="E110" s="49"/>
    </row>
    <row r="111" spans="2:5" s="50" customFormat="1" ht="23.25" customHeight="1">
      <c r="B111" s="48"/>
      <c r="C111" s="49"/>
      <c r="D111" s="48"/>
      <c r="E111" s="49"/>
    </row>
    <row r="112" spans="2:5" s="50" customFormat="1" ht="23.25" customHeight="1">
      <c r="B112" s="48"/>
      <c r="C112" s="49"/>
      <c r="D112" s="48"/>
      <c r="E112" s="49"/>
    </row>
    <row r="113" spans="2:5" s="50" customFormat="1" ht="23.25" customHeight="1">
      <c r="B113" s="48"/>
      <c r="C113" s="49"/>
      <c r="D113" s="48"/>
      <c r="E113" s="49"/>
    </row>
    <row r="114" spans="2:5" s="50" customFormat="1" ht="23.25" customHeight="1">
      <c r="B114" s="48"/>
      <c r="C114" s="49"/>
      <c r="D114" s="48"/>
      <c r="E114" s="49"/>
    </row>
    <row r="115" spans="2:5" s="50" customFormat="1" ht="23.25" customHeight="1">
      <c r="B115" s="48"/>
      <c r="C115" s="49"/>
      <c r="D115" s="48"/>
      <c r="E115" s="49"/>
    </row>
    <row r="116" spans="2:5" s="50" customFormat="1" ht="23.25" customHeight="1">
      <c r="B116" s="48"/>
      <c r="C116" s="49"/>
      <c r="D116" s="48"/>
      <c r="E116" s="49"/>
    </row>
    <row r="117" spans="2:5" s="50" customFormat="1" ht="23.25" customHeight="1">
      <c r="B117" s="48"/>
      <c r="C117" s="49"/>
      <c r="D117" s="48"/>
      <c r="E117" s="49"/>
    </row>
    <row r="118" spans="2:5" s="50" customFormat="1" ht="23.25" customHeight="1">
      <c r="B118" s="48"/>
      <c r="C118" s="49"/>
      <c r="D118" s="48"/>
      <c r="E118" s="49"/>
    </row>
    <row r="119" spans="2:5" s="50" customFormat="1" ht="23.25" customHeight="1">
      <c r="B119" s="48"/>
      <c r="C119" s="49"/>
      <c r="D119" s="48"/>
      <c r="E119" s="49"/>
    </row>
    <row r="120" spans="2:5" s="50" customFormat="1" ht="23.25" customHeight="1">
      <c r="B120" s="48"/>
      <c r="C120" s="49"/>
      <c r="D120" s="48"/>
      <c r="E120" s="49"/>
    </row>
    <row r="121" spans="2:5" s="50" customFormat="1" ht="23.25" customHeight="1">
      <c r="B121" s="48"/>
      <c r="C121" s="49"/>
      <c r="D121" s="48"/>
      <c r="E121" s="49"/>
    </row>
    <row r="122" spans="2:5" s="50" customFormat="1" ht="23.25" customHeight="1">
      <c r="B122" s="48"/>
      <c r="C122" s="49"/>
      <c r="D122" s="48"/>
      <c r="E122" s="49"/>
    </row>
    <row r="123" spans="2:5" s="50" customFormat="1" ht="23.25" customHeight="1">
      <c r="B123" s="48"/>
      <c r="C123" s="49"/>
      <c r="D123" s="48"/>
      <c r="E123" s="49"/>
    </row>
    <row r="124" spans="2:5" s="50" customFormat="1" ht="23.25" customHeight="1">
      <c r="B124" s="48"/>
      <c r="C124" s="49"/>
      <c r="D124" s="48"/>
      <c r="E124" s="49"/>
    </row>
    <row r="125" spans="2:5" s="50" customFormat="1" ht="23.25" customHeight="1">
      <c r="B125" s="48"/>
      <c r="C125" s="49"/>
      <c r="D125" s="48"/>
      <c r="E125" s="49"/>
    </row>
    <row r="126" spans="2:5" s="50" customFormat="1" ht="23.25" customHeight="1">
      <c r="B126" s="48"/>
      <c r="C126" s="49"/>
      <c r="D126" s="48"/>
      <c r="E126" s="49"/>
    </row>
    <row r="127" spans="2:5" s="50" customFormat="1" ht="23.25" customHeight="1">
      <c r="B127" s="48"/>
      <c r="C127" s="49"/>
      <c r="D127" s="48"/>
      <c r="E127" s="49"/>
    </row>
    <row r="128" spans="2:5" s="50" customFormat="1" ht="23.25" customHeight="1">
      <c r="B128" s="48"/>
      <c r="C128" s="49"/>
      <c r="D128" s="48"/>
      <c r="E128" s="49"/>
    </row>
    <row r="129" spans="2:5" s="50" customFormat="1" ht="23.25" customHeight="1">
      <c r="B129" s="48"/>
      <c r="C129" s="49"/>
      <c r="D129" s="48"/>
      <c r="E129" s="49"/>
    </row>
    <row r="130" spans="2:5" s="50" customFormat="1" ht="23.25" customHeight="1">
      <c r="B130" s="48"/>
      <c r="C130" s="49"/>
      <c r="D130" s="48"/>
      <c r="E130" s="49"/>
    </row>
    <row r="131" spans="2:5" s="50" customFormat="1" ht="23.25" customHeight="1">
      <c r="B131" s="48"/>
      <c r="C131" s="49"/>
      <c r="D131" s="48"/>
      <c r="E131" s="49"/>
    </row>
    <row r="132" spans="2:5" s="50" customFormat="1" ht="23.25" customHeight="1">
      <c r="B132" s="48"/>
      <c r="C132" s="49"/>
      <c r="D132" s="48"/>
      <c r="E132" s="49"/>
    </row>
    <row r="133" spans="2:5" s="50" customFormat="1" ht="23.25" customHeight="1">
      <c r="B133" s="48"/>
      <c r="C133" s="49"/>
      <c r="D133" s="48"/>
      <c r="E133" s="49"/>
    </row>
    <row r="134" spans="2:5" s="50" customFormat="1" ht="23.25" customHeight="1">
      <c r="B134" s="48"/>
      <c r="C134" s="49"/>
      <c r="D134" s="48"/>
      <c r="E134" s="49"/>
    </row>
    <row r="135" spans="2:5" s="50" customFormat="1" ht="23.25" customHeight="1">
      <c r="B135" s="48"/>
      <c r="C135" s="49"/>
      <c r="D135" s="48"/>
      <c r="E135" s="49"/>
    </row>
    <row r="136" spans="2:5" s="50" customFormat="1" ht="23.25" customHeight="1">
      <c r="B136" s="48"/>
      <c r="C136" s="49"/>
      <c r="D136" s="48"/>
      <c r="E136" s="49"/>
    </row>
    <row r="137" spans="2:5" s="50" customFormat="1" ht="23.25" customHeight="1">
      <c r="B137" s="48"/>
      <c r="C137" s="49"/>
      <c r="D137" s="48"/>
      <c r="E137" s="49"/>
    </row>
    <row r="138" spans="2:5" s="50" customFormat="1" ht="23.25" customHeight="1">
      <c r="B138" s="48"/>
      <c r="C138" s="49"/>
      <c r="D138" s="48"/>
      <c r="E138" s="49"/>
    </row>
    <row r="139" spans="2:5" s="50" customFormat="1" ht="23.25" customHeight="1">
      <c r="B139" s="48"/>
      <c r="C139" s="49"/>
      <c r="D139" s="48"/>
      <c r="E139" s="49"/>
    </row>
    <row r="140" spans="2:5" s="50" customFormat="1" ht="23.25" customHeight="1">
      <c r="B140" s="48"/>
      <c r="C140" s="49"/>
      <c r="D140" s="48"/>
      <c r="E140" s="49"/>
    </row>
    <row r="141" spans="2:5" s="50" customFormat="1" ht="23.25" customHeight="1">
      <c r="B141" s="48"/>
      <c r="C141" s="49"/>
      <c r="D141" s="48"/>
      <c r="E141" s="49"/>
    </row>
    <row r="142" spans="2:5" s="50" customFormat="1" ht="23.25" customHeight="1">
      <c r="B142" s="48"/>
      <c r="C142" s="49"/>
      <c r="D142" s="48"/>
      <c r="E142" s="49"/>
    </row>
    <row r="143" spans="2:5" s="50" customFormat="1" ht="23.25" customHeight="1">
      <c r="B143" s="48"/>
      <c r="C143" s="49"/>
      <c r="D143" s="48"/>
      <c r="E143" s="49"/>
    </row>
    <row r="144" spans="2:5" s="50" customFormat="1" ht="23.25" customHeight="1">
      <c r="B144" s="48"/>
      <c r="C144" s="49"/>
      <c r="D144" s="48"/>
      <c r="E144" s="49"/>
    </row>
    <row r="145" spans="2:5" s="50" customFormat="1" ht="23.25" customHeight="1">
      <c r="B145" s="48"/>
      <c r="C145" s="49"/>
      <c r="D145" s="48"/>
      <c r="E145" s="49"/>
    </row>
    <row r="146" spans="2:5" s="50" customFormat="1" ht="23.25" customHeight="1">
      <c r="B146" s="48"/>
      <c r="C146" s="49"/>
      <c r="D146" s="48"/>
      <c r="E146" s="49"/>
    </row>
    <row r="147" spans="2:5" s="50" customFormat="1" ht="23.25" customHeight="1">
      <c r="B147" s="48"/>
      <c r="C147" s="49"/>
      <c r="D147" s="48"/>
      <c r="E147" s="49"/>
    </row>
    <row r="148" spans="2:5" s="50" customFormat="1" ht="23.25" customHeight="1">
      <c r="B148" s="48"/>
      <c r="C148" s="49"/>
      <c r="D148" s="48"/>
      <c r="E148" s="49"/>
    </row>
    <row r="149" spans="2:5" s="50" customFormat="1" ht="23.25" customHeight="1">
      <c r="B149" s="48"/>
      <c r="C149" s="49"/>
      <c r="D149" s="48"/>
      <c r="E149" s="49"/>
    </row>
    <row r="150" spans="2:5" s="50" customFormat="1" ht="23.25" customHeight="1">
      <c r="B150" s="48"/>
      <c r="C150" s="49"/>
      <c r="D150" s="48"/>
      <c r="E150" s="49"/>
    </row>
    <row r="151" spans="2:5" s="50" customFormat="1" ht="23.25" customHeight="1">
      <c r="B151" s="48"/>
      <c r="C151" s="49"/>
      <c r="D151" s="48"/>
      <c r="E151" s="49"/>
    </row>
    <row r="152" spans="2:5" s="50" customFormat="1" ht="23.25" customHeight="1">
      <c r="B152" s="48"/>
      <c r="C152" s="49"/>
      <c r="D152" s="48"/>
      <c r="E152" s="49"/>
    </row>
    <row r="153" spans="2:5" s="50" customFormat="1" ht="23.25" customHeight="1">
      <c r="B153" s="48"/>
      <c r="C153" s="49"/>
      <c r="D153" s="48"/>
      <c r="E153" s="49"/>
    </row>
    <row r="154" spans="2:5" s="50" customFormat="1" ht="23.25" customHeight="1">
      <c r="B154" s="48"/>
      <c r="C154" s="49"/>
      <c r="D154" s="48"/>
      <c r="E154" s="49"/>
    </row>
    <row r="155" spans="2:5" s="50" customFormat="1" ht="23.25" customHeight="1">
      <c r="B155" s="48"/>
      <c r="C155" s="49"/>
      <c r="D155" s="48"/>
      <c r="E155" s="49"/>
    </row>
    <row r="156" spans="2:5" s="50" customFormat="1" ht="23.25" customHeight="1">
      <c r="B156" s="48"/>
      <c r="C156" s="49"/>
      <c r="D156" s="48"/>
      <c r="E156" s="49"/>
    </row>
    <row r="157" spans="2:5" s="50" customFormat="1" ht="23.25" customHeight="1">
      <c r="B157" s="48"/>
      <c r="C157" s="49"/>
      <c r="D157" s="48"/>
      <c r="E157" s="49"/>
    </row>
    <row r="158" spans="2:5" s="50" customFormat="1" ht="23.25" customHeight="1">
      <c r="B158" s="48"/>
      <c r="C158" s="49"/>
      <c r="D158" s="48"/>
      <c r="E158" s="49"/>
    </row>
    <row r="159" spans="2:5" s="50" customFormat="1" ht="23.25" customHeight="1">
      <c r="B159" s="48"/>
      <c r="C159" s="49"/>
      <c r="D159" s="48"/>
      <c r="E159" s="49"/>
    </row>
    <row r="160" spans="2:5" s="50" customFormat="1" ht="23.25" customHeight="1">
      <c r="B160" s="48"/>
      <c r="C160" s="49"/>
      <c r="D160" s="48"/>
      <c r="E160" s="49"/>
    </row>
    <row r="161" spans="2:5" s="50" customFormat="1" ht="23.25" customHeight="1">
      <c r="B161" s="48"/>
      <c r="C161" s="49"/>
      <c r="D161" s="48"/>
      <c r="E161" s="49"/>
    </row>
    <row r="162" spans="2:5" s="50" customFormat="1" ht="23.25" customHeight="1">
      <c r="B162" s="48"/>
      <c r="C162" s="49"/>
      <c r="D162" s="48"/>
      <c r="E162" s="49"/>
    </row>
    <row r="163" spans="2:5" s="50" customFormat="1" ht="23.25" customHeight="1">
      <c r="B163" s="48"/>
      <c r="C163" s="49"/>
      <c r="D163" s="48"/>
      <c r="E163" s="49"/>
    </row>
    <row r="164" spans="2:5" s="50" customFormat="1" ht="23.25" customHeight="1">
      <c r="B164" s="48"/>
      <c r="C164" s="49"/>
      <c r="D164" s="48"/>
      <c r="E164" s="49"/>
    </row>
    <row r="165" spans="2:5" s="50" customFormat="1" ht="23.25" customHeight="1">
      <c r="B165" s="48"/>
      <c r="C165" s="49"/>
      <c r="D165" s="48"/>
      <c r="E165" s="49"/>
    </row>
    <row r="166" spans="2:5" s="50" customFormat="1" ht="23.25" customHeight="1">
      <c r="B166" s="48"/>
      <c r="C166" s="49"/>
      <c r="D166" s="48"/>
      <c r="E166" s="49"/>
    </row>
    <row r="167" spans="2:5" s="50" customFormat="1" ht="23.25" customHeight="1">
      <c r="B167" s="48"/>
      <c r="C167" s="49"/>
      <c r="D167" s="48"/>
      <c r="E167" s="49"/>
    </row>
    <row r="168" spans="2:5" s="50" customFormat="1" ht="23.25" customHeight="1">
      <c r="B168" s="48"/>
      <c r="C168" s="49"/>
      <c r="D168" s="48"/>
      <c r="E168" s="49"/>
    </row>
    <row r="169" spans="2:5" s="50" customFormat="1" ht="23.25" customHeight="1">
      <c r="B169" s="48"/>
      <c r="C169" s="49"/>
      <c r="D169" s="48"/>
      <c r="E169" s="49"/>
    </row>
    <row r="170" spans="2:5" s="50" customFormat="1" ht="23.25" customHeight="1">
      <c r="B170" s="48"/>
      <c r="C170" s="49"/>
      <c r="D170" s="48"/>
      <c r="E170" s="49"/>
    </row>
    <row r="171" spans="2:5" s="50" customFormat="1" ht="23.25" customHeight="1">
      <c r="B171" s="48"/>
      <c r="C171" s="49"/>
      <c r="D171" s="48"/>
      <c r="E171" s="49"/>
    </row>
    <row r="172" spans="2:5" s="50" customFormat="1" ht="23.25" customHeight="1">
      <c r="B172" s="48"/>
      <c r="C172" s="49"/>
      <c r="D172" s="48"/>
      <c r="E172" s="49"/>
    </row>
    <row r="173" spans="2:5" s="50" customFormat="1" ht="23.25" customHeight="1">
      <c r="B173" s="48"/>
      <c r="C173" s="49"/>
      <c r="D173" s="48"/>
      <c r="E173" s="49"/>
    </row>
    <row r="174" spans="2:5" s="50" customFormat="1" ht="23.25" customHeight="1">
      <c r="B174" s="48"/>
      <c r="C174" s="49"/>
      <c r="D174" s="48"/>
      <c r="E174" s="49"/>
    </row>
    <row r="175" spans="2:5" s="50" customFormat="1" ht="23.25" customHeight="1">
      <c r="B175" s="48"/>
      <c r="C175" s="49"/>
      <c r="D175" s="48"/>
      <c r="E175" s="49"/>
    </row>
    <row r="176" spans="2:5" s="50" customFormat="1" ht="23.25" customHeight="1">
      <c r="B176" s="48"/>
      <c r="C176" s="49"/>
      <c r="D176" s="48"/>
      <c r="E176" s="49"/>
    </row>
    <row r="177" spans="2:5" s="50" customFormat="1" ht="23.25" customHeight="1">
      <c r="B177" s="48"/>
      <c r="C177" s="49"/>
      <c r="D177" s="48"/>
      <c r="E177" s="49"/>
    </row>
    <row r="178" spans="2:5" s="50" customFormat="1" ht="23.25" customHeight="1">
      <c r="B178" s="48"/>
      <c r="C178" s="49"/>
      <c r="D178" s="48"/>
      <c r="E178" s="49"/>
    </row>
    <row r="179" spans="2:5" s="50" customFormat="1" ht="23.25" customHeight="1">
      <c r="B179" s="48"/>
      <c r="C179" s="49"/>
      <c r="D179" s="48"/>
      <c r="E179" s="49"/>
    </row>
    <row r="180" spans="2:5" s="50" customFormat="1" ht="23.25" customHeight="1">
      <c r="B180" s="48"/>
      <c r="C180" s="49"/>
      <c r="D180" s="48"/>
      <c r="E180" s="49"/>
    </row>
    <row r="181" spans="2:5" s="50" customFormat="1" ht="23.25" customHeight="1">
      <c r="B181" s="48"/>
      <c r="C181" s="49"/>
      <c r="D181" s="48"/>
      <c r="E181" s="49"/>
    </row>
    <row r="182" spans="2:5" s="50" customFormat="1" ht="23.25" customHeight="1">
      <c r="B182" s="48"/>
      <c r="C182" s="49"/>
      <c r="D182" s="48"/>
      <c r="E182" s="49"/>
    </row>
    <row r="183" spans="2:5" s="50" customFormat="1" ht="23.25" customHeight="1">
      <c r="B183" s="48"/>
      <c r="C183" s="49"/>
      <c r="D183" s="48"/>
      <c r="E183" s="49"/>
    </row>
    <row r="184" spans="2:5" s="50" customFormat="1" ht="23.25" customHeight="1">
      <c r="B184" s="48"/>
      <c r="C184" s="49"/>
      <c r="D184" s="48"/>
      <c r="E184" s="49"/>
    </row>
    <row r="185" spans="2:5" s="50" customFormat="1" ht="23.25" customHeight="1">
      <c r="B185" s="48"/>
      <c r="C185" s="49"/>
      <c r="D185" s="48"/>
      <c r="E185" s="49"/>
    </row>
    <row r="186" spans="2:5" s="50" customFormat="1" ht="23.25" customHeight="1">
      <c r="B186" s="48"/>
      <c r="C186" s="49"/>
      <c r="D186" s="48"/>
      <c r="E186" s="49"/>
    </row>
    <row r="187" spans="2:5" s="50" customFormat="1" ht="23.25" customHeight="1">
      <c r="B187" s="48"/>
      <c r="C187" s="49"/>
      <c r="D187" s="48"/>
      <c r="E187" s="49"/>
    </row>
    <row r="188" spans="2:5" s="50" customFormat="1" ht="23.25" customHeight="1">
      <c r="B188" s="48"/>
      <c r="C188" s="49"/>
      <c r="D188" s="48"/>
      <c r="E188" s="49"/>
    </row>
    <row r="189" spans="2:5" s="50" customFormat="1" ht="23.25" customHeight="1">
      <c r="B189" s="48"/>
      <c r="C189" s="49"/>
      <c r="D189" s="48"/>
      <c r="E189" s="49"/>
    </row>
    <row r="190" spans="2:5" s="50" customFormat="1" ht="23.25" customHeight="1">
      <c r="B190" s="48"/>
      <c r="C190" s="49"/>
      <c r="D190" s="48"/>
      <c r="E190" s="49"/>
    </row>
    <row r="191" spans="2:5" s="50" customFormat="1" ht="23.25" customHeight="1">
      <c r="B191" s="48"/>
      <c r="C191" s="49"/>
      <c r="D191" s="48"/>
      <c r="E191" s="49"/>
    </row>
    <row r="192" spans="2:5" s="50" customFormat="1" ht="23.25" customHeight="1">
      <c r="B192" s="48"/>
      <c r="C192" s="49"/>
      <c r="D192" s="48"/>
      <c r="E192" s="49"/>
    </row>
    <row r="193" spans="2:5" s="50" customFormat="1" ht="23.25" customHeight="1">
      <c r="B193" s="48"/>
      <c r="C193" s="49"/>
      <c r="D193" s="48"/>
      <c r="E193" s="49"/>
    </row>
    <row r="194" spans="2:5" s="50" customFormat="1" ht="23.25" customHeight="1">
      <c r="B194" s="48"/>
      <c r="C194" s="49"/>
      <c r="D194" s="48"/>
      <c r="E194" s="49"/>
    </row>
    <row r="195" spans="2:5" s="50" customFormat="1" ht="23.25" customHeight="1">
      <c r="B195" s="48"/>
      <c r="C195" s="49"/>
      <c r="D195" s="48"/>
      <c r="E195" s="49"/>
    </row>
    <row r="196" spans="2:5" s="50" customFormat="1" ht="23.25" customHeight="1">
      <c r="B196" s="48"/>
      <c r="C196" s="49"/>
      <c r="D196" s="48"/>
      <c r="E196" s="49"/>
    </row>
  </sheetData>
  <autoFilter ref="A5:E45"/>
  <mergeCells count="3">
    <mergeCell ref="A1:D1"/>
    <mergeCell ref="A2:D2"/>
    <mergeCell ref="A3:E3"/>
  </mergeCells>
  <pageMargins left="0.9055118110236221" right="0.11811023622047245" top="0.55118110236220474" bottom="0.47244094488188981" header="0.24" footer="0.11811023622047245"/>
  <pageSetup paperSize="9" orientation="landscape" r:id="rId1"/>
  <headerFooter>
    <oddFooter>&amp;CTrang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4"/>
  <sheetViews>
    <sheetView workbookViewId="0">
      <pane xSplit="2" ySplit="5" topLeftCell="C12" activePane="bottomRight" state="frozen"/>
      <selection activeCell="B36" sqref="B36"/>
      <selection pane="topRight" activeCell="B36" sqref="B36"/>
      <selection pane="bottomLeft" activeCell="B36" sqref="B36"/>
      <selection pane="bottomRight" activeCell="C11" sqref="C11"/>
    </sheetView>
  </sheetViews>
  <sheetFormatPr defaultRowHeight="15.75"/>
  <cols>
    <col min="1" max="1" width="7.7109375" style="50" customWidth="1"/>
    <col min="2" max="2" width="70.28515625" style="48" customWidth="1"/>
    <col min="3" max="3" width="19" style="49" customWidth="1"/>
    <col min="4" max="4" width="31.85546875" style="59" customWidth="1"/>
    <col min="5" max="16384" width="9.140625" style="49"/>
  </cols>
  <sheetData>
    <row r="1" spans="1:5" s="19" customFormat="1" ht="23.25" customHeight="1">
      <c r="A1" s="591" t="s">
        <v>487</v>
      </c>
      <c r="B1" s="591"/>
      <c r="C1" s="591"/>
      <c r="D1" s="591"/>
    </row>
    <row r="2" spans="1:5" s="19" customFormat="1" ht="42" customHeight="1">
      <c r="A2" s="592" t="s">
        <v>124</v>
      </c>
      <c r="B2" s="592"/>
      <c r="C2" s="592"/>
      <c r="D2" s="592"/>
    </row>
    <row r="3" spans="1:5" s="19" customFormat="1" ht="19.5" customHeight="1">
      <c r="A3" s="551" t="s">
        <v>435</v>
      </c>
      <c r="B3" s="551"/>
      <c r="C3" s="551"/>
      <c r="D3" s="551"/>
      <c r="E3" s="551"/>
    </row>
    <row r="4" spans="1:5" s="19" customFormat="1" ht="23.25" customHeight="1">
      <c r="A4" s="20"/>
      <c r="B4" s="21"/>
      <c r="D4" s="24"/>
    </row>
    <row r="5" spans="1:5" s="24" customFormat="1" ht="37.5" customHeight="1">
      <c r="A5" s="23" t="s">
        <v>1</v>
      </c>
      <c r="B5" s="23" t="s">
        <v>2</v>
      </c>
      <c r="C5" s="6" t="s">
        <v>3</v>
      </c>
      <c r="D5" s="23" t="s">
        <v>4</v>
      </c>
    </row>
    <row r="6" spans="1:5" s="52" customFormat="1" ht="25.5" customHeight="1">
      <c r="A6" s="25">
        <v>1</v>
      </c>
      <c r="B6" s="26" t="s">
        <v>78</v>
      </c>
      <c r="C6" s="27">
        <f>SUM(C7:C9)</f>
        <v>600</v>
      </c>
      <c r="D6" s="51"/>
    </row>
    <row r="7" spans="1:5" ht="30" customHeight="1">
      <c r="A7" s="30" t="s">
        <v>74</v>
      </c>
      <c r="B7" s="31" t="s">
        <v>125</v>
      </c>
      <c r="C7" s="32">
        <v>400</v>
      </c>
      <c r="D7" s="53"/>
    </row>
    <row r="8" spans="1:5" ht="36.75" customHeight="1">
      <c r="A8" s="30" t="s">
        <v>74</v>
      </c>
      <c r="B8" s="31" t="s">
        <v>126</v>
      </c>
      <c r="C8" s="32">
        <v>100</v>
      </c>
      <c r="D8" s="53"/>
    </row>
    <row r="9" spans="1:5" ht="30" customHeight="1">
      <c r="A9" s="30" t="s">
        <v>74</v>
      </c>
      <c r="B9" s="31" t="s">
        <v>127</v>
      </c>
      <c r="C9" s="32">
        <v>100</v>
      </c>
      <c r="D9" s="53"/>
    </row>
    <row r="10" spans="1:5" s="52" customFormat="1" ht="23.25" customHeight="1">
      <c r="A10" s="34">
        <v>2</v>
      </c>
      <c r="B10" s="35" t="s">
        <v>128</v>
      </c>
      <c r="C10" s="36">
        <f>C11</f>
        <v>950</v>
      </c>
      <c r="D10" s="54"/>
    </row>
    <row r="11" spans="1:5" ht="31.5">
      <c r="A11" s="30" t="s">
        <v>74</v>
      </c>
      <c r="B11" s="31" t="s">
        <v>10</v>
      </c>
      <c r="C11" s="32">
        <v>950</v>
      </c>
      <c r="D11" s="53"/>
    </row>
    <row r="12" spans="1:5" s="52" customFormat="1" ht="78.75">
      <c r="A12" s="55">
        <v>3</v>
      </c>
      <c r="B12" s="56" t="s">
        <v>129</v>
      </c>
      <c r="C12" s="36">
        <v>140</v>
      </c>
      <c r="D12" s="57"/>
    </row>
    <row r="13" spans="1:5" ht="23.25" customHeight="1">
      <c r="A13" s="41"/>
      <c r="B13" s="42" t="s">
        <v>123</v>
      </c>
      <c r="C13" s="43">
        <f>C6+C10+C12</f>
        <v>1690</v>
      </c>
      <c r="D13" s="58"/>
    </row>
    <row r="14" spans="1:5" ht="18.75" customHeight="1"/>
    <row r="15" spans="1:5" ht="23.25" customHeight="1">
      <c r="C15" s="217" t="s">
        <v>447</v>
      </c>
    </row>
    <row r="16" spans="1:5"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sheetData>
  <mergeCells count="3">
    <mergeCell ref="A1:D1"/>
    <mergeCell ref="A2:D2"/>
    <mergeCell ref="A3:E3"/>
  </mergeCells>
  <pageMargins left="0.83" right="0.11811023622047245" top="0.74803149606299213" bottom="0.43" header="0.31496062992125984" footer="0.11811023622047245"/>
  <pageSetup paperSize="9" orientation="landscape" r:id="rId1"/>
  <headerFooter>
    <oddFooter>&amp;CTrang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0"/>
  <sheetViews>
    <sheetView workbookViewId="0">
      <pane xSplit="2" ySplit="5" topLeftCell="C6" activePane="bottomRight" state="frozen"/>
      <selection activeCell="B36" sqref="B36"/>
      <selection pane="topRight" activeCell="B36" sqref="B36"/>
      <selection pane="bottomLeft" activeCell="B36" sqref="B36"/>
      <selection pane="bottomRight" activeCell="B32" sqref="B32"/>
    </sheetView>
  </sheetViews>
  <sheetFormatPr defaultRowHeight="15.75"/>
  <cols>
    <col min="1" max="1" width="8.85546875" style="12" customWidth="1"/>
    <col min="2" max="2" width="60.42578125" style="82" customWidth="1"/>
    <col min="3" max="3" width="23.85546875" style="71" customWidth="1"/>
    <col min="4" max="4" width="34.28515625" style="82" customWidth="1"/>
    <col min="5" max="5" width="33.7109375" style="71" customWidth="1"/>
    <col min="6" max="16384" width="9.140625" style="71"/>
  </cols>
  <sheetData>
    <row r="1" spans="1:5" s="60" customFormat="1" ht="23.25" customHeight="1">
      <c r="A1" s="593" t="s">
        <v>488</v>
      </c>
      <c r="B1" s="593"/>
      <c r="C1" s="593"/>
      <c r="D1" s="593"/>
    </row>
    <row r="2" spans="1:5" s="60" customFormat="1" ht="28.5" customHeight="1">
      <c r="A2" s="550" t="s">
        <v>130</v>
      </c>
      <c r="B2" s="550"/>
      <c r="C2" s="550"/>
      <c r="D2" s="550"/>
    </row>
    <row r="3" spans="1:5" s="60" customFormat="1" ht="19.5" customHeight="1">
      <c r="A3" s="551" t="s">
        <v>435</v>
      </c>
      <c r="B3" s="551"/>
      <c r="C3" s="551"/>
      <c r="D3" s="551"/>
      <c r="E3" s="61"/>
    </row>
    <row r="4" spans="1:5" s="60" customFormat="1" ht="23.25" customHeight="1">
      <c r="A4" s="1"/>
      <c r="B4" s="62"/>
      <c r="D4" s="63"/>
    </row>
    <row r="5" spans="1:5" s="64" customFormat="1" ht="45" customHeight="1">
      <c r="A5" s="6" t="s">
        <v>1</v>
      </c>
      <c r="B5" s="6" t="s">
        <v>2</v>
      </c>
      <c r="C5" s="6" t="s">
        <v>3</v>
      </c>
      <c r="D5" s="6" t="s">
        <v>4</v>
      </c>
    </row>
    <row r="6" spans="1:5" s="68" customFormat="1" ht="24.75" customHeight="1">
      <c r="A6" s="8">
        <v>1</v>
      </c>
      <c r="B6" s="65" t="s">
        <v>99</v>
      </c>
      <c r="C6" s="66">
        <f>C7</f>
        <v>400</v>
      </c>
      <c r="D6" s="67"/>
    </row>
    <row r="7" spans="1:5" s="68" customFormat="1" ht="26.25" customHeight="1">
      <c r="A7" s="14" t="s">
        <v>131</v>
      </c>
      <c r="B7" s="15" t="s">
        <v>132</v>
      </c>
      <c r="C7" s="69">
        <f>C8</f>
        <v>400</v>
      </c>
      <c r="D7" s="17"/>
    </row>
    <row r="8" spans="1:5" ht="41.25" customHeight="1">
      <c r="A8" s="11" t="s">
        <v>74</v>
      </c>
      <c r="B8" s="16" t="s">
        <v>133</v>
      </c>
      <c r="C8" s="70">
        <v>400</v>
      </c>
      <c r="D8" s="17"/>
    </row>
    <row r="9" spans="1:5" s="72" customFormat="1" ht="18.75" customHeight="1">
      <c r="A9" s="14">
        <v>2</v>
      </c>
      <c r="B9" s="15" t="s">
        <v>105</v>
      </c>
      <c r="C9" s="69">
        <f>C10</f>
        <v>500</v>
      </c>
      <c r="D9" s="198"/>
    </row>
    <row r="10" spans="1:5" s="72" customFormat="1" ht="29.25" customHeight="1">
      <c r="A10" s="14" t="s">
        <v>134</v>
      </c>
      <c r="B10" s="15" t="s">
        <v>107</v>
      </c>
      <c r="C10" s="69">
        <f>C11</f>
        <v>500</v>
      </c>
      <c r="D10" s="17"/>
    </row>
    <row r="11" spans="1:5" ht="36.75" customHeight="1">
      <c r="A11" s="11" t="s">
        <v>74</v>
      </c>
      <c r="B11" s="16" t="s">
        <v>135</v>
      </c>
      <c r="C11" s="70">
        <v>500</v>
      </c>
      <c r="D11" s="17"/>
    </row>
    <row r="12" spans="1:5" s="72" customFormat="1" ht="18.75" customHeight="1">
      <c r="A12" s="14">
        <v>3</v>
      </c>
      <c r="B12" s="15" t="s">
        <v>136</v>
      </c>
      <c r="C12" s="69">
        <f>C13</f>
        <v>500</v>
      </c>
      <c r="D12" s="198"/>
    </row>
    <row r="13" spans="1:5" s="72" customFormat="1" ht="27.75" customHeight="1">
      <c r="A13" s="14" t="s">
        <v>137</v>
      </c>
      <c r="B13" s="15" t="s">
        <v>138</v>
      </c>
      <c r="C13" s="69">
        <f>C14</f>
        <v>500</v>
      </c>
      <c r="D13" s="17"/>
    </row>
    <row r="14" spans="1:5" ht="31.5" customHeight="1">
      <c r="A14" s="11" t="s">
        <v>74</v>
      </c>
      <c r="B14" s="16" t="s">
        <v>139</v>
      </c>
      <c r="C14" s="70">
        <v>500</v>
      </c>
      <c r="D14" s="17"/>
    </row>
    <row r="15" spans="1:5" s="72" customFormat="1" ht="21.75" customHeight="1">
      <c r="A15" s="14">
        <v>4</v>
      </c>
      <c r="B15" s="15" t="s">
        <v>140</v>
      </c>
      <c r="C15" s="69">
        <f>C16</f>
        <v>300</v>
      </c>
      <c r="D15" s="198"/>
    </row>
    <row r="16" spans="1:5" ht="24" customHeight="1">
      <c r="A16" s="14" t="s">
        <v>81</v>
      </c>
      <c r="B16" s="15" t="s">
        <v>141</v>
      </c>
      <c r="C16" s="69">
        <f>C17</f>
        <v>300</v>
      </c>
      <c r="D16" s="17"/>
    </row>
    <row r="17" spans="1:4" s="68" customFormat="1" ht="31.5">
      <c r="A17" s="11" t="s">
        <v>74</v>
      </c>
      <c r="B17" s="16" t="s">
        <v>142</v>
      </c>
      <c r="C17" s="70">
        <v>300</v>
      </c>
      <c r="D17" s="17"/>
    </row>
    <row r="18" spans="1:4" s="68" customFormat="1" ht="26.25" customHeight="1">
      <c r="A18" s="14">
        <v>5</v>
      </c>
      <c r="B18" s="15" t="s">
        <v>143</v>
      </c>
      <c r="C18" s="69">
        <f>C19+C21</f>
        <v>800</v>
      </c>
      <c r="D18" s="198"/>
    </row>
    <row r="19" spans="1:4" ht="20.25" customHeight="1">
      <c r="A19" s="14" t="s">
        <v>89</v>
      </c>
      <c r="B19" s="15" t="s">
        <v>144</v>
      </c>
      <c r="C19" s="69">
        <f>C20</f>
        <v>300</v>
      </c>
      <c r="D19" s="17"/>
    </row>
    <row r="20" spans="1:4" s="72" customFormat="1" ht="47.25">
      <c r="A20" s="11" t="s">
        <v>74</v>
      </c>
      <c r="B20" s="16" t="s">
        <v>145</v>
      </c>
      <c r="C20" s="70">
        <v>300</v>
      </c>
      <c r="D20" s="17"/>
    </row>
    <row r="21" spans="1:4" s="72" customFormat="1" ht="38.25" customHeight="1">
      <c r="A21" s="14" t="s">
        <v>146</v>
      </c>
      <c r="B21" s="15" t="s">
        <v>147</v>
      </c>
      <c r="C21" s="69">
        <f>C22</f>
        <v>500</v>
      </c>
      <c r="D21" s="17"/>
    </row>
    <row r="22" spans="1:4" ht="42" customHeight="1">
      <c r="A22" s="11" t="s">
        <v>30</v>
      </c>
      <c r="B22" s="16" t="s">
        <v>148</v>
      </c>
      <c r="C22" s="70">
        <v>500</v>
      </c>
      <c r="D22" s="17"/>
    </row>
    <row r="23" spans="1:4" s="72" customFormat="1" ht="22.5" customHeight="1">
      <c r="A23" s="73">
        <v>4</v>
      </c>
      <c r="B23" s="74" t="s">
        <v>80</v>
      </c>
      <c r="C23" s="75">
        <f>C24</f>
        <v>500</v>
      </c>
      <c r="D23" s="198"/>
    </row>
    <row r="24" spans="1:4" s="72" customFormat="1" ht="30" customHeight="1">
      <c r="A24" s="73" t="s">
        <v>81</v>
      </c>
      <c r="B24" s="74" t="s">
        <v>149</v>
      </c>
      <c r="C24" s="75">
        <f>C25</f>
        <v>500</v>
      </c>
      <c r="D24" s="17"/>
    </row>
    <row r="25" spans="1:4" ht="42" customHeight="1">
      <c r="A25" s="11" t="s">
        <v>30</v>
      </c>
      <c r="B25" s="16" t="s">
        <v>148</v>
      </c>
      <c r="C25" s="70">
        <v>500</v>
      </c>
      <c r="D25" s="17"/>
    </row>
    <row r="26" spans="1:4" s="72" customFormat="1" ht="22.5" customHeight="1">
      <c r="A26" s="73">
        <v>2</v>
      </c>
      <c r="B26" s="74" t="s">
        <v>88</v>
      </c>
      <c r="C26" s="75">
        <f>C27</f>
        <v>500</v>
      </c>
      <c r="D26" s="198"/>
    </row>
    <row r="27" spans="1:4" s="72" customFormat="1" ht="31.5" customHeight="1">
      <c r="A27" s="73" t="s">
        <v>81</v>
      </c>
      <c r="B27" s="74" t="s">
        <v>150</v>
      </c>
      <c r="C27" s="75">
        <f>C28</f>
        <v>500</v>
      </c>
      <c r="D27" s="17"/>
    </row>
    <row r="28" spans="1:4" ht="34.5" customHeight="1">
      <c r="A28" s="76" t="s">
        <v>30</v>
      </c>
      <c r="B28" s="77" t="s">
        <v>148</v>
      </c>
      <c r="C28" s="70">
        <v>500</v>
      </c>
      <c r="D28" s="218"/>
    </row>
    <row r="29" spans="1:4" ht="23.25" customHeight="1">
      <c r="A29" s="78"/>
      <c r="B29" s="79" t="s">
        <v>123</v>
      </c>
      <c r="C29" s="80">
        <f>C26+C23+C18+C12+C9+C6+C15</f>
        <v>3500</v>
      </c>
      <c r="D29" s="81"/>
    </row>
    <row r="30" spans="1:4" ht="20.25" customHeight="1"/>
    <row r="31" spans="1:4" ht="23.25" customHeight="1">
      <c r="B31" s="71"/>
      <c r="D31" s="216" t="s">
        <v>447</v>
      </c>
    </row>
    <row r="32" spans="1:4" ht="23.25" customHeight="1"/>
    <row r="33" spans="2:4" s="12" customFormat="1" ht="23.25" customHeight="1">
      <c r="B33" s="82"/>
      <c r="C33" s="71"/>
      <c r="D33" s="82"/>
    </row>
    <row r="34" spans="2:4" s="12" customFormat="1" ht="23.25" customHeight="1">
      <c r="B34" s="82"/>
      <c r="C34" s="71"/>
      <c r="D34" s="82"/>
    </row>
    <row r="35" spans="2:4" s="12" customFormat="1" ht="23.25" customHeight="1">
      <c r="B35" s="82"/>
      <c r="C35" s="71"/>
      <c r="D35" s="82"/>
    </row>
    <row r="36" spans="2:4" s="12" customFormat="1" ht="23.25" customHeight="1">
      <c r="B36" s="82"/>
      <c r="C36" s="71"/>
      <c r="D36" s="82"/>
    </row>
    <row r="37" spans="2:4" s="12" customFormat="1" ht="23.25" customHeight="1">
      <c r="B37" s="82"/>
      <c r="C37" s="71"/>
      <c r="D37" s="82"/>
    </row>
    <row r="38" spans="2:4" s="12" customFormat="1" ht="23.25" customHeight="1">
      <c r="B38" s="82"/>
      <c r="C38" s="71"/>
      <c r="D38" s="82"/>
    </row>
    <row r="39" spans="2:4" s="12" customFormat="1" ht="23.25" customHeight="1">
      <c r="B39" s="82"/>
      <c r="C39" s="71"/>
      <c r="D39" s="82"/>
    </row>
    <row r="40" spans="2:4" s="12" customFormat="1" ht="23.25" customHeight="1">
      <c r="B40" s="82"/>
      <c r="C40" s="71"/>
      <c r="D40" s="82"/>
    </row>
    <row r="41" spans="2:4" s="12" customFormat="1" ht="23.25" customHeight="1">
      <c r="B41" s="82"/>
      <c r="C41" s="71"/>
      <c r="D41" s="82"/>
    </row>
    <row r="42" spans="2:4" s="12" customFormat="1" ht="23.25" customHeight="1">
      <c r="B42" s="82"/>
      <c r="C42" s="71"/>
      <c r="D42" s="82"/>
    </row>
    <row r="43" spans="2:4" s="12" customFormat="1" ht="23.25" customHeight="1">
      <c r="B43" s="82"/>
      <c r="C43" s="71"/>
      <c r="D43" s="82"/>
    </row>
    <row r="44" spans="2:4" s="12" customFormat="1" ht="23.25" customHeight="1">
      <c r="B44" s="82"/>
      <c r="C44" s="71"/>
      <c r="D44" s="82"/>
    </row>
    <row r="45" spans="2:4" s="12" customFormat="1" ht="23.25" customHeight="1">
      <c r="B45" s="82"/>
      <c r="C45" s="71"/>
      <c r="D45" s="82"/>
    </row>
    <row r="46" spans="2:4" s="12" customFormat="1" ht="23.25" customHeight="1">
      <c r="B46" s="82"/>
      <c r="C46" s="71"/>
      <c r="D46" s="82"/>
    </row>
    <row r="47" spans="2:4" s="12" customFormat="1" ht="23.25" customHeight="1">
      <c r="B47" s="82"/>
      <c r="C47" s="71"/>
      <c r="D47" s="82"/>
    </row>
    <row r="48" spans="2:4" s="12" customFormat="1" ht="23.25" customHeight="1">
      <c r="B48" s="82"/>
      <c r="C48" s="71"/>
      <c r="D48" s="82"/>
    </row>
    <row r="49" spans="2:4" s="12" customFormat="1" ht="23.25" customHeight="1">
      <c r="B49" s="82"/>
      <c r="C49" s="71"/>
      <c r="D49" s="82"/>
    </row>
    <row r="50" spans="2:4" s="12" customFormat="1" ht="23.25" customHeight="1">
      <c r="B50" s="82"/>
      <c r="C50" s="71"/>
      <c r="D50" s="82"/>
    </row>
    <row r="51" spans="2:4" s="12" customFormat="1" ht="23.25" customHeight="1">
      <c r="B51" s="82"/>
      <c r="C51" s="71"/>
      <c r="D51" s="82"/>
    </row>
    <row r="52" spans="2:4" s="12" customFormat="1" ht="23.25" customHeight="1">
      <c r="B52" s="82"/>
      <c r="C52" s="71"/>
      <c r="D52" s="82"/>
    </row>
    <row r="53" spans="2:4" s="12" customFormat="1" ht="23.25" customHeight="1">
      <c r="B53" s="82"/>
      <c r="C53" s="71"/>
      <c r="D53" s="82"/>
    </row>
    <row r="54" spans="2:4" s="12" customFormat="1" ht="23.25" customHeight="1">
      <c r="B54" s="82"/>
      <c r="C54" s="71"/>
      <c r="D54" s="82"/>
    </row>
    <row r="55" spans="2:4" s="12" customFormat="1" ht="23.25" customHeight="1">
      <c r="B55" s="82"/>
      <c r="C55" s="71"/>
      <c r="D55" s="82"/>
    </row>
    <row r="56" spans="2:4" s="12" customFormat="1" ht="23.25" customHeight="1">
      <c r="B56" s="82"/>
      <c r="C56" s="71"/>
      <c r="D56" s="82"/>
    </row>
    <row r="57" spans="2:4" s="12" customFormat="1" ht="23.25" customHeight="1">
      <c r="B57" s="82"/>
      <c r="C57" s="71"/>
      <c r="D57" s="82"/>
    </row>
    <row r="58" spans="2:4" s="12" customFormat="1" ht="23.25" customHeight="1">
      <c r="B58" s="82"/>
      <c r="C58" s="71"/>
      <c r="D58" s="82"/>
    </row>
    <row r="59" spans="2:4" s="12" customFormat="1" ht="23.25" customHeight="1">
      <c r="B59" s="82"/>
      <c r="C59" s="71"/>
      <c r="D59" s="82"/>
    </row>
    <row r="60" spans="2:4" s="12" customFormat="1" ht="23.25" customHeight="1">
      <c r="B60" s="82"/>
      <c r="C60" s="71"/>
      <c r="D60" s="82"/>
    </row>
    <row r="61" spans="2:4" s="12" customFormat="1" ht="23.25" customHeight="1">
      <c r="B61" s="82"/>
      <c r="C61" s="71"/>
      <c r="D61" s="82"/>
    </row>
    <row r="62" spans="2:4" s="12" customFormat="1" ht="23.25" customHeight="1">
      <c r="B62" s="82"/>
      <c r="C62" s="71"/>
      <c r="D62" s="82"/>
    </row>
    <row r="63" spans="2:4" s="12" customFormat="1" ht="23.25" customHeight="1">
      <c r="B63" s="82"/>
      <c r="C63" s="71"/>
      <c r="D63" s="82"/>
    </row>
    <row r="64" spans="2:4" s="12" customFormat="1" ht="23.25" customHeight="1">
      <c r="B64" s="82"/>
      <c r="C64" s="71"/>
      <c r="D64" s="82"/>
    </row>
    <row r="65" spans="2:4" s="12" customFormat="1" ht="23.25" customHeight="1">
      <c r="B65" s="82"/>
      <c r="C65" s="71"/>
      <c r="D65" s="82"/>
    </row>
    <row r="66" spans="2:4" s="12" customFormat="1" ht="23.25" customHeight="1">
      <c r="B66" s="82"/>
      <c r="C66" s="71"/>
      <c r="D66" s="82"/>
    </row>
    <row r="67" spans="2:4" s="12" customFormat="1" ht="23.25" customHeight="1">
      <c r="B67" s="82"/>
      <c r="C67" s="71"/>
      <c r="D67" s="82"/>
    </row>
    <row r="68" spans="2:4" s="12" customFormat="1" ht="23.25" customHeight="1">
      <c r="B68" s="82"/>
      <c r="C68" s="71"/>
      <c r="D68" s="82"/>
    </row>
    <row r="69" spans="2:4" s="12" customFormat="1" ht="23.25" customHeight="1">
      <c r="B69" s="82"/>
      <c r="C69" s="71"/>
      <c r="D69" s="82"/>
    </row>
    <row r="70" spans="2:4" s="12" customFormat="1" ht="23.25" customHeight="1">
      <c r="B70" s="82"/>
      <c r="C70" s="71"/>
      <c r="D70" s="82"/>
    </row>
    <row r="71" spans="2:4" s="12" customFormat="1" ht="23.25" customHeight="1">
      <c r="B71" s="82"/>
      <c r="C71" s="71"/>
      <c r="D71" s="82"/>
    </row>
    <row r="72" spans="2:4" s="12" customFormat="1" ht="23.25" customHeight="1">
      <c r="B72" s="82"/>
      <c r="C72" s="71"/>
      <c r="D72" s="82"/>
    </row>
    <row r="73" spans="2:4" s="12" customFormat="1" ht="23.25" customHeight="1">
      <c r="B73" s="82"/>
      <c r="C73" s="71"/>
      <c r="D73" s="82"/>
    </row>
    <row r="74" spans="2:4" s="12" customFormat="1" ht="23.25" customHeight="1">
      <c r="B74" s="82"/>
      <c r="C74" s="71"/>
      <c r="D74" s="82"/>
    </row>
    <row r="75" spans="2:4" s="12" customFormat="1" ht="23.25" customHeight="1">
      <c r="B75" s="82"/>
      <c r="C75" s="71"/>
      <c r="D75" s="82"/>
    </row>
    <row r="76" spans="2:4" s="12" customFormat="1" ht="23.25" customHeight="1">
      <c r="B76" s="82"/>
      <c r="C76" s="71"/>
      <c r="D76" s="82"/>
    </row>
    <row r="77" spans="2:4" s="12" customFormat="1" ht="23.25" customHeight="1">
      <c r="B77" s="82"/>
      <c r="C77" s="71"/>
      <c r="D77" s="82"/>
    </row>
    <row r="78" spans="2:4" s="12" customFormat="1" ht="23.25" customHeight="1">
      <c r="B78" s="82"/>
      <c r="C78" s="71"/>
      <c r="D78" s="82"/>
    </row>
    <row r="79" spans="2:4" s="12" customFormat="1" ht="23.25" customHeight="1">
      <c r="B79" s="82"/>
      <c r="C79" s="71"/>
      <c r="D79" s="82"/>
    </row>
    <row r="80" spans="2:4" s="12" customFormat="1" ht="23.25" customHeight="1">
      <c r="B80" s="82"/>
      <c r="C80" s="71"/>
      <c r="D80" s="82"/>
    </row>
    <row r="81" spans="2:4" s="12" customFormat="1" ht="23.25" customHeight="1">
      <c r="B81" s="82"/>
      <c r="C81" s="71"/>
      <c r="D81" s="82"/>
    </row>
    <row r="82" spans="2:4" s="12" customFormat="1" ht="23.25" customHeight="1">
      <c r="B82" s="82"/>
      <c r="C82" s="71"/>
      <c r="D82" s="82"/>
    </row>
    <row r="83" spans="2:4" s="12" customFormat="1" ht="23.25" customHeight="1">
      <c r="B83" s="82"/>
      <c r="C83" s="71"/>
      <c r="D83" s="82"/>
    </row>
    <row r="84" spans="2:4" s="12" customFormat="1" ht="23.25" customHeight="1">
      <c r="B84" s="82"/>
      <c r="C84" s="71"/>
      <c r="D84" s="82"/>
    </row>
    <row r="85" spans="2:4" s="12" customFormat="1" ht="23.25" customHeight="1">
      <c r="B85" s="82"/>
      <c r="C85" s="71"/>
      <c r="D85" s="82"/>
    </row>
    <row r="86" spans="2:4" s="12" customFormat="1" ht="23.25" customHeight="1">
      <c r="B86" s="82"/>
      <c r="C86" s="71"/>
      <c r="D86" s="82"/>
    </row>
    <row r="87" spans="2:4" s="12" customFormat="1" ht="23.25" customHeight="1">
      <c r="B87" s="82"/>
      <c r="C87" s="71"/>
      <c r="D87" s="82"/>
    </row>
    <row r="88" spans="2:4" s="12" customFormat="1" ht="23.25" customHeight="1">
      <c r="B88" s="82"/>
      <c r="C88" s="71"/>
      <c r="D88" s="82"/>
    </row>
    <row r="89" spans="2:4" s="12" customFormat="1" ht="23.25" customHeight="1">
      <c r="B89" s="82"/>
      <c r="C89" s="71"/>
      <c r="D89" s="82"/>
    </row>
    <row r="90" spans="2:4" s="12" customFormat="1" ht="23.25" customHeight="1">
      <c r="B90" s="82"/>
      <c r="C90" s="71"/>
      <c r="D90" s="82"/>
    </row>
    <row r="91" spans="2:4" s="12" customFormat="1" ht="23.25" customHeight="1">
      <c r="B91" s="82"/>
      <c r="C91" s="71"/>
      <c r="D91" s="82"/>
    </row>
    <row r="92" spans="2:4" s="12" customFormat="1" ht="23.25" customHeight="1">
      <c r="B92" s="82"/>
      <c r="C92" s="71"/>
      <c r="D92" s="82"/>
    </row>
    <row r="93" spans="2:4" s="12" customFormat="1" ht="23.25" customHeight="1">
      <c r="B93" s="82"/>
      <c r="C93" s="71"/>
      <c r="D93" s="82"/>
    </row>
    <row r="94" spans="2:4" s="12" customFormat="1" ht="23.25" customHeight="1">
      <c r="B94" s="82"/>
      <c r="C94" s="71"/>
      <c r="D94" s="82"/>
    </row>
    <row r="95" spans="2:4" s="12" customFormat="1" ht="23.25" customHeight="1">
      <c r="B95" s="82"/>
      <c r="C95" s="71"/>
      <c r="D95" s="82"/>
    </row>
    <row r="96" spans="2:4" s="12" customFormat="1" ht="23.25" customHeight="1">
      <c r="B96" s="82"/>
      <c r="C96" s="71"/>
      <c r="D96" s="82"/>
    </row>
    <row r="97" spans="2:4" s="12" customFormat="1" ht="23.25" customHeight="1">
      <c r="B97" s="82"/>
      <c r="C97" s="71"/>
      <c r="D97" s="82"/>
    </row>
    <row r="98" spans="2:4" s="12" customFormat="1" ht="23.25" customHeight="1">
      <c r="B98" s="82"/>
      <c r="C98" s="71"/>
      <c r="D98" s="82"/>
    </row>
    <row r="99" spans="2:4" s="12" customFormat="1" ht="23.25" customHeight="1">
      <c r="B99" s="82"/>
      <c r="C99" s="71"/>
      <c r="D99" s="82"/>
    </row>
    <row r="100" spans="2:4" s="12" customFormat="1" ht="23.25" customHeight="1">
      <c r="B100" s="82"/>
      <c r="C100" s="71"/>
      <c r="D100" s="82"/>
    </row>
    <row r="101" spans="2:4" s="12" customFormat="1" ht="23.25" customHeight="1">
      <c r="B101" s="82"/>
      <c r="C101" s="71"/>
      <c r="D101" s="82"/>
    </row>
    <row r="102" spans="2:4" s="12" customFormat="1" ht="23.25" customHeight="1">
      <c r="B102" s="82"/>
      <c r="C102" s="71"/>
      <c r="D102" s="82"/>
    </row>
    <row r="103" spans="2:4" s="12" customFormat="1" ht="23.25" customHeight="1">
      <c r="B103" s="82"/>
      <c r="C103" s="71"/>
      <c r="D103" s="82"/>
    </row>
    <row r="104" spans="2:4" s="12" customFormat="1" ht="23.25" customHeight="1">
      <c r="B104" s="82"/>
      <c r="C104" s="71"/>
      <c r="D104" s="82"/>
    </row>
    <row r="105" spans="2:4" s="12" customFormat="1" ht="23.25" customHeight="1">
      <c r="B105" s="82"/>
      <c r="C105" s="71"/>
      <c r="D105" s="82"/>
    </row>
    <row r="106" spans="2:4" s="12" customFormat="1" ht="23.25" customHeight="1">
      <c r="B106" s="82"/>
      <c r="C106" s="71"/>
      <c r="D106" s="82"/>
    </row>
    <row r="107" spans="2:4" s="12" customFormat="1" ht="23.25" customHeight="1">
      <c r="B107" s="82"/>
      <c r="C107" s="71"/>
      <c r="D107" s="82"/>
    </row>
    <row r="108" spans="2:4" s="12" customFormat="1" ht="23.25" customHeight="1">
      <c r="B108" s="82"/>
      <c r="C108" s="71"/>
      <c r="D108" s="82"/>
    </row>
    <row r="109" spans="2:4" s="12" customFormat="1" ht="23.25" customHeight="1">
      <c r="B109" s="82"/>
      <c r="C109" s="71"/>
      <c r="D109" s="82"/>
    </row>
    <row r="110" spans="2:4" s="12" customFormat="1" ht="23.25" customHeight="1">
      <c r="B110" s="82"/>
      <c r="C110" s="71"/>
      <c r="D110" s="82"/>
    </row>
    <row r="111" spans="2:4" s="12" customFormat="1" ht="23.25" customHeight="1">
      <c r="B111" s="82"/>
      <c r="C111" s="71"/>
      <c r="D111" s="82"/>
    </row>
    <row r="112" spans="2:4" s="12" customFormat="1" ht="23.25" customHeight="1">
      <c r="B112" s="82"/>
      <c r="C112" s="71"/>
      <c r="D112" s="82"/>
    </row>
    <row r="113" spans="2:4" s="12" customFormat="1" ht="23.25" customHeight="1">
      <c r="B113" s="82"/>
      <c r="C113" s="71"/>
      <c r="D113" s="82"/>
    </row>
    <row r="114" spans="2:4" s="12" customFormat="1" ht="23.25" customHeight="1">
      <c r="B114" s="82"/>
      <c r="C114" s="71"/>
      <c r="D114" s="82"/>
    </row>
    <row r="115" spans="2:4" s="12" customFormat="1" ht="23.25" customHeight="1">
      <c r="B115" s="82"/>
      <c r="C115" s="71"/>
      <c r="D115" s="82"/>
    </row>
    <row r="116" spans="2:4" s="12" customFormat="1" ht="23.25" customHeight="1">
      <c r="B116" s="82"/>
      <c r="C116" s="71"/>
      <c r="D116" s="82"/>
    </row>
    <row r="117" spans="2:4" s="12" customFormat="1" ht="23.25" customHeight="1">
      <c r="B117" s="82"/>
      <c r="C117" s="71"/>
      <c r="D117" s="82"/>
    </row>
    <row r="118" spans="2:4" s="12" customFormat="1" ht="23.25" customHeight="1">
      <c r="B118" s="82"/>
      <c r="C118" s="71"/>
      <c r="D118" s="82"/>
    </row>
    <row r="119" spans="2:4" s="12" customFormat="1" ht="23.25" customHeight="1">
      <c r="B119" s="82"/>
      <c r="C119" s="71"/>
      <c r="D119" s="82"/>
    </row>
    <row r="120" spans="2:4" s="12" customFormat="1" ht="23.25" customHeight="1">
      <c r="B120" s="82"/>
      <c r="C120" s="71"/>
      <c r="D120" s="82"/>
    </row>
    <row r="121" spans="2:4" s="12" customFormat="1" ht="23.25" customHeight="1">
      <c r="B121" s="82"/>
      <c r="C121" s="71"/>
      <c r="D121" s="82"/>
    </row>
    <row r="122" spans="2:4" s="12" customFormat="1" ht="23.25" customHeight="1">
      <c r="B122" s="82"/>
      <c r="C122" s="71"/>
      <c r="D122" s="82"/>
    </row>
    <row r="123" spans="2:4" s="12" customFormat="1" ht="23.25" customHeight="1">
      <c r="B123" s="82"/>
      <c r="C123" s="71"/>
      <c r="D123" s="82"/>
    </row>
    <row r="124" spans="2:4" s="12" customFormat="1" ht="23.25" customHeight="1">
      <c r="B124" s="82"/>
      <c r="C124" s="71"/>
      <c r="D124" s="82"/>
    </row>
    <row r="125" spans="2:4" s="12" customFormat="1" ht="23.25" customHeight="1">
      <c r="B125" s="82"/>
      <c r="C125" s="71"/>
      <c r="D125" s="82"/>
    </row>
    <row r="126" spans="2:4" s="12" customFormat="1" ht="23.25" customHeight="1">
      <c r="B126" s="82"/>
      <c r="C126" s="71"/>
      <c r="D126" s="82"/>
    </row>
    <row r="127" spans="2:4" s="12" customFormat="1" ht="23.25" customHeight="1">
      <c r="B127" s="82"/>
      <c r="C127" s="71"/>
      <c r="D127" s="82"/>
    </row>
    <row r="128" spans="2:4" s="12" customFormat="1" ht="23.25" customHeight="1">
      <c r="B128" s="82"/>
      <c r="C128" s="71"/>
      <c r="D128" s="82"/>
    </row>
    <row r="129" spans="2:4" s="12" customFormat="1" ht="23.25" customHeight="1">
      <c r="B129" s="82"/>
      <c r="C129" s="71"/>
      <c r="D129" s="82"/>
    </row>
    <row r="130" spans="2:4" s="12" customFormat="1" ht="23.25" customHeight="1">
      <c r="B130" s="82"/>
      <c r="C130" s="71"/>
      <c r="D130" s="82"/>
    </row>
    <row r="131" spans="2:4" s="12" customFormat="1" ht="23.25" customHeight="1">
      <c r="B131" s="82"/>
      <c r="C131" s="71"/>
      <c r="D131" s="82"/>
    </row>
    <row r="132" spans="2:4" s="12" customFormat="1" ht="23.25" customHeight="1">
      <c r="B132" s="82"/>
      <c r="C132" s="71"/>
      <c r="D132" s="82"/>
    </row>
    <row r="133" spans="2:4" s="12" customFormat="1" ht="23.25" customHeight="1">
      <c r="B133" s="82"/>
      <c r="C133" s="71"/>
      <c r="D133" s="82"/>
    </row>
    <row r="134" spans="2:4" s="12" customFormat="1" ht="23.25" customHeight="1">
      <c r="B134" s="82"/>
      <c r="C134" s="71"/>
      <c r="D134" s="82"/>
    </row>
    <row r="135" spans="2:4" s="12" customFormat="1" ht="23.25" customHeight="1">
      <c r="B135" s="82"/>
      <c r="C135" s="71"/>
      <c r="D135" s="82"/>
    </row>
    <row r="136" spans="2:4" s="12" customFormat="1" ht="23.25" customHeight="1">
      <c r="B136" s="82"/>
      <c r="C136" s="71"/>
      <c r="D136" s="82"/>
    </row>
    <row r="137" spans="2:4" s="12" customFormat="1" ht="23.25" customHeight="1">
      <c r="B137" s="82"/>
      <c r="C137" s="71"/>
      <c r="D137" s="82"/>
    </row>
    <row r="138" spans="2:4" s="12" customFormat="1" ht="23.25" customHeight="1">
      <c r="B138" s="82"/>
      <c r="C138" s="71"/>
      <c r="D138" s="82"/>
    </row>
    <row r="139" spans="2:4" s="12" customFormat="1" ht="23.25" customHeight="1">
      <c r="B139" s="82"/>
      <c r="C139" s="71"/>
      <c r="D139" s="82"/>
    </row>
    <row r="140" spans="2:4" s="12" customFormat="1" ht="23.25" customHeight="1">
      <c r="B140" s="82"/>
      <c r="C140" s="71"/>
      <c r="D140" s="82"/>
    </row>
    <row r="141" spans="2:4" s="12" customFormat="1" ht="23.25" customHeight="1">
      <c r="B141" s="82"/>
      <c r="C141" s="71"/>
      <c r="D141" s="82"/>
    </row>
    <row r="142" spans="2:4" s="12" customFormat="1" ht="23.25" customHeight="1">
      <c r="B142" s="82"/>
      <c r="C142" s="71"/>
      <c r="D142" s="82"/>
    </row>
    <row r="143" spans="2:4" s="12" customFormat="1" ht="23.25" customHeight="1">
      <c r="B143" s="82"/>
      <c r="C143" s="71"/>
      <c r="D143" s="82"/>
    </row>
    <row r="144" spans="2:4" s="12" customFormat="1" ht="23.25" customHeight="1">
      <c r="B144" s="82"/>
      <c r="C144" s="71"/>
      <c r="D144" s="82"/>
    </row>
    <row r="145" spans="2:4" s="12" customFormat="1" ht="23.25" customHeight="1">
      <c r="B145" s="82"/>
      <c r="C145" s="71"/>
      <c r="D145" s="82"/>
    </row>
    <row r="146" spans="2:4" s="12" customFormat="1" ht="23.25" customHeight="1">
      <c r="B146" s="82"/>
      <c r="C146" s="71"/>
      <c r="D146" s="82"/>
    </row>
    <row r="147" spans="2:4" s="12" customFormat="1" ht="23.25" customHeight="1">
      <c r="B147" s="82"/>
      <c r="C147" s="71"/>
      <c r="D147" s="82"/>
    </row>
    <row r="148" spans="2:4" s="12" customFormat="1" ht="23.25" customHeight="1">
      <c r="B148" s="82"/>
      <c r="C148" s="71"/>
      <c r="D148" s="82"/>
    </row>
    <row r="149" spans="2:4" s="12" customFormat="1" ht="23.25" customHeight="1">
      <c r="B149" s="82"/>
      <c r="C149" s="71"/>
      <c r="D149" s="82"/>
    </row>
    <row r="150" spans="2:4" s="12" customFormat="1" ht="23.25" customHeight="1">
      <c r="B150" s="82"/>
      <c r="C150" s="71"/>
      <c r="D150" s="82"/>
    </row>
    <row r="151" spans="2:4" s="12" customFormat="1" ht="23.25" customHeight="1">
      <c r="B151" s="82"/>
      <c r="C151" s="71"/>
      <c r="D151" s="82"/>
    </row>
    <row r="152" spans="2:4" s="12" customFormat="1" ht="23.25" customHeight="1">
      <c r="B152" s="82"/>
      <c r="C152" s="71"/>
      <c r="D152" s="82"/>
    </row>
    <row r="153" spans="2:4" s="12" customFormat="1" ht="23.25" customHeight="1">
      <c r="B153" s="82"/>
      <c r="C153" s="71"/>
      <c r="D153" s="82"/>
    </row>
    <row r="154" spans="2:4" s="12" customFormat="1" ht="23.25" customHeight="1">
      <c r="B154" s="82"/>
      <c r="C154" s="71"/>
      <c r="D154" s="82"/>
    </row>
    <row r="155" spans="2:4" s="12" customFormat="1" ht="23.25" customHeight="1">
      <c r="B155" s="82"/>
      <c r="C155" s="71"/>
      <c r="D155" s="82"/>
    </row>
    <row r="156" spans="2:4" s="12" customFormat="1" ht="23.25" customHeight="1">
      <c r="B156" s="82"/>
      <c r="C156" s="71"/>
      <c r="D156" s="82"/>
    </row>
    <row r="157" spans="2:4" s="12" customFormat="1" ht="23.25" customHeight="1">
      <c r="B157" s="82"/>
      <c r="C157" s="71"/>
      <c r="D157" s="82"/>
    </row>
    <row r="158" spans="2:4" s="12" customFormat="1" ht="23.25" customHeight="1">
      <c r="B158" s="82"/>
      <c r="C158" s="71"/>
      <c r="D158" s="82"/>
    </row>
    <row r="159" spans="2:4" s="12" customFormat="1" ht="23.25" customHeight="1">
      <c r="B159" s="82"/>
      <c r="C159" s="71"/>
      <c r="D159" s="82"/>
    </row>
    <row r="160" spans="2:4" s="12" customFormat="1" ht="23.25" customHeight="1">
      <c r="B160" s="82"/>
      <c r="C160" s="71"/>
      <c r="D160" s="82"/>
    </row>
    <row r="161" spans="2:4" s="12" customFormat="1" ht="23.25" customHeight="1">
      <c r="B161" s="82"/>
      <c r="C161" s="71"/>
      <c r="D161" s="82"/>
    </row>
    <row r="162" spans="2:4" s="12" customFormat="1" ht="23.25" customHeight="1">
      <c r="B162" s="82"/>
      <c r="C162" s="71"/>
      <c r="D162" s="82"/>
    </row>
    <row r="163" spans="2:4" s="12" customFormat="1" ht="23.25" customHeight="1">
      <c r="B163" s="82"/>
      <c r="C163" s="71"/>
      <c r="D163" s="82"/>
    </row>
    <row r="164" spans="2:4" s="12" customFormat="1" ht="23.25" customHeight="1">
      <c r="B164" s="82"/>
      <c r="C164" s="71"/>
      <c r="D164" s="82"/>
    </row>
    <row r="165" spans="2:4" s="12" customFormat="1" ht="23.25" customHeight="1">
      <c r="B165" s="82"/>
      <c r="C165" s="71"/>
      <c r="D165" s="82"/>
    </row>
    <row r="166" spans="2:4" s="12" customFormat="1" ht="23.25" customHeight="1">
      <c r="B166" s="82"/>
      <c r="C166" s="71"/>
      <c r="D166" s="82"/>
    </row>
    <row r="167" spans="2:4" s="12" customFormat="1" ht="23.25" customHeight="1">
      <c r="B167" s="82"/>
      <c r="C167" s="71"/>
      <c r="D167" s="82"/>
    </row>
    <row r="168" spans="2:4" s="12" customFormat="1" ht="23.25" customHeight="1">
      <c r="B168" s="82"/>
      <c r="C168" s="71"/>
      <c r="D168" s="82"/>
    </row>
    <row r="169" spans="2:4" s="12" customFormat="1" ht="23.25" customHeight="1">
      <c r="B169" s="82"/>
      <c r="C169" s="71"/>
      <c r="D169" s="82"/>
    </row>
    <row r="170" spans="2:4" s="12" customFormat="1" ht="23.25" customHeight="1">
      <c r="B170" s="82"/>
      <c r="C170" s="71"/>
      <c r="D170" s="82"/>
    </row>
    <row r="171" spans="2:4" s="12" customFormat="1" ht="23.25" customHeight="1">
      <c r="B171" s="82"/>
      <c r="C171" s="71"/>
      <c r="D171" s="82"/>
    </row>
    <row r="172" spans="2:4" s="12" customFormat="1" ht="23.25" customHeight="1">
      <c r="B172" s="82"/>
      <c r="C172" s="71"/>
      <c r="D172" s="82"/>
    </row>
    <row r="173" spans="2:4" s="12" customFormat="1" ht="23.25" customHeight="1">
      <c r="B173" s="82"/>
      <c r="C173" s="71"/>
      <c r="D173" s="82"/>
    </row>
    <row r="174" spans="2:4" s="12" customFormat="1" ht="23.25" customHeight="1">
      <c r="B174" s="82"/>
      <c r="C174" s="71"/>
      <c r="D174" s="82"/>
    </row>
    <row r="175" spans="2:4" s="12" customFormat="1" ht="23.25" customHeight="1">
      <c r="B175" s="82"/>
      <c r="C175" s="71"/>
      <c r="D175" s="82"/>
    </row>
    <row r="176" spans="2:4" s="12" customFormat="1" ht="23.25" customHeight="1">
      <c r="B176" s="82"/>
      <c r="C176" s="71"/>
      <c r="D176" s="82"/>
    </row>
    <row r="177" spans="2:4" s="12" customFormat="1" ht="23.25" customHeight="1">
      <c r="B177" s="82"/>
      <c r="C177" s="71"/>
      <c r="D177" s="82"/>
    </row>
    <row r="178" spans="2:4" s="12" customFormat="1" ht="23.25" customHeight="1">
      <c r="B178" s="82"/>
      <c r="C178" s="71"/>
      <c r="D178" s="82"/>
    </row>
    <row r="179" spans="2:4" s="12" customFormat="1" ht="23.25" customHeight="1">
      <c r="B179" s="82"/>
      <c r="C179" s="71"/>
      <c r="D179" s="82"/>
    </row>
    <row r="180" spans="2:4" s="12" customFormat="1" ht="23.25" customHeight="1">
      <c r="B180" s="82"/>
      <c r="C180" s="71"/>
      <c r="D180" s="82"/>
    </row>
  </sheetData>
  <autoFilter ref="A5:D29"/>
  <mergeCells count="3">
    <mergeCell ref="A1:D1"/>
    <mergeCell ref="A2:D2"/>
    <mergeCell ref="A3:D3"/>
  </mergeCells>
  <pageMargins left="0.79" right="0.11811023622047245" top="0.56000000000000005" bottom="0.45" header="0.31496062992125984" footer="0.11811023622047245"/>
  <pageSetup paperSize="9" orientation="landscape" r:id="rId1"/>
  <headerFooter>
    <oddFooter>&amp;CTrang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workbookViewId="0">
      <pane xSplit="2" ySplit="5" topLeftCell="C39" activePane="bottomRight" state="frozen"/>
      <selection activeCell="B36" sqref="B36"/>
      <selection pane="topRight" activeCell="B36" sqref="B36"/>
      <selection pane="bottomLeft" activeCell="B36" sqref="B36"/>
      <selection pane="bottomRight" activeCell="C43" sqref="C43"/>
    </sheetView>
  </sheetViews>
  <sheetFormatPr defaultRowHeight="15.75"/>
  <cols>
    <col min="1" max="1" width="10.140625" style="12" customWidth="1"/>
    <col min="2" max="2" width="72.7109375" style="82" customWidth="1"/>
    <col min="3" max="3" width="19.5703125" style="71" customWidth="1"/>
    <col min="4" max="4" width="28.85546875" style="82" customWidth="1"/>
    <col min="5" max="16384" width="9.140625" style="71"/>
  </cols>
  <sheetData>
    <row r="1" spans="1:4" s="60" customFormat="1" ht="23.25" customHeight="1">
      <c r="A1" s="593" t="s">
        <v>489</v>
      </c>
      <c r="B1" s="593"/>
      <c r="C1" s="593"/>
      <c r="D1" s="593"/>
    </row>
    <row r="2" spans="1:4" s="60" customFormat="1" ht="28.5" customHeight="1">
      <c r="A2" s="550" t="s">
        <v>151</v>
      </c>
      <c r="B2" s="550"/>
      <c r="C2" s="550"/>
      <c r="D2" s="550"/>
    </row>
    <row r="3" spans="1:4" s="60" customFormat="1" ht="18.75" customHeight="1">
      <c r="A3" s="551" t="s">
        <v>435</v>
      </c>
      <c r="B3" s="551"/>
      <c r="C3" s="551"/>
      <c r="D3" s="551"/>
    </row>
    <row r="4" spans="1:4" s="60" customFormat="1" ht="18" customHeight="1">
      <c r="A4" s="1"/>
      <c r="B4" s="62"/>
      <c r="D4" s="63"/>
    </row>
    <row r="5" spans="1:4" s="63" customFormat="1" ht="46.5" customHeight="1">
      <c r="A5" s="6" t="s">
        <v>1</v>
      </c>
      <c r="B5" s="6" t="s">
        <v>2</v>
      </c>
      <c r="C5" s="6" t="s">
        <v>3</v>
      </c>
      <c r="D5" s="6" t="s">
        <v>4</v>
      </c>
    </row>
    <row r="6" spans="1:4" s="72" customFormat="1" ht="24.75" customHeight="1">
      <c r="A6" s="219">
        <v>1</v>
      </c>
      <c r="B6" s="65" t="s">
        <v>152</v>
      </c>
      <c r="C6" s="220">
        <f>C7+C8+C9+C10+C14+C15+C16+C17+C18+C19+C20</f>
        <v>5600</v>
      </c>
      <c r="D6" s="65"/>
    </row>
    <row r="7" spans="1:4" ht="24.75" customHeight="1">
      <c r="A7" s="105" t="s">
        <v>131</v>
      </c>
      <c r="B7" s="16" t="s">
        <v>153</v>
      </c>
      <c r="C7" s="106">
        <v>1000</v>
      </c>
      <c r="D7" s="16"/>
    </row>
    <row r="8" spans="1:4" ht="33.75" customHeight="1">
      <c r="A8" s="105" t="s">
        <v>154</v>
      </c>
      <c r="B8" s="16" t="s">
        <v>155</v>
      </c>
      <c r="C8" s="106">
        <v>500</v>
      </c>
      <c r="D8" s="16"/>
    </row>
    <row r="9" spans="1:4" ht="24.75" customHeight="1">
      <c r="A9" s="105" t="s">
        <v>156</v>
      </c>
      <c r="B9" s="16" t="s">
        <v>157</v>
      </c>
      <c r="C9" s="106">
        <v>300</v>
      </c>
      <c r="D9" s="16"/>
    </row>
    <row r="10" spans="1:4" ht="24.75" customHeight="1">
      <c r="A10" s="105" t="s">
        <v>158</v>
      </c>
      <c r="B10" s="16" t="s">
        <v>159</v>
      </c>
      <c r="C10" s="106">
        <f>SUM(C11:C13)</f>
        <v>500</v>
      </c>
      <c r="D10" s="16"/>
    </row>
    <row r="11" spans="1:4" ht="31.5">
      <c r="A11" s="105" t="s">
        <v>30</v>
      </c>
      <c r="B11" s="16" t="s">
        <v>160</v>
      </c>
      <c r="C11" s="106">
        <v>200</v>
      </c>
      <c r="D11" s="16"/>
    </row>
    <row r="12" spans="1:4" ht="24.75" customHeight="1">
      <c r="A12" s="105" t="s">
        <v>30</v>
      </c>
      <c r="B12" s="16" t="s">
        <v>161</v>
      </c>
      <c r="C12" s="106">
        <v>100</v>
      </c>
      <c r="D12" s="16"/>
    </row>
    <row r="13" spans="1:4" ht="31.5">
      <c r="A13" s="105" t="s">
        <v>30</v>
      </c>
      <c r="B13" s="16" t="s">
        <v>162</v>
      </c>
      <c r="C13" s="106">
        <v>200</v>
      </c>
      <c r="D13" s="16"/>
    </row>
    <row r="14" spans="1:4" ht="33" customHeight="1">
      <c r="A14" s="105" t="s">
        <v>163</v>
      </c>
      <c r="B14" s="16" t="s">
        <v>164</v>
      </c>
      <c r="C14" s="106">
        <v>500</v>
      </c>
      <c r="D14" s="16"/>
    </row>
    <row r="15" spans="1:4" ht="33" customHeight="1">
      <c r="A15" s="105" t="s">
        <v>165</v>
      </c>
      <c r="B15" s="16" t="s">
        <v>166</v>
      </c>
      <c r="C15" s="106">
        <v>350</v>
      </c>
      <c r="D15" s="16"/>
    </row>
    <row r="16" spans="1:4" ht="26.25" customHeight="1">
      <c r="A16" s="105" t="s">
        <v>167</v>
      </c>
      <c r="B16" s="16" t="s">
        <v>168</v>
      </c>
      <c r="C16" s="106">
        <v>500</v>
      </c>
      <c r="D16" s="16"/>
    </row>
    <row r="17" spans="1:4" ht="31.5">
      <c r="A17" s="105" t="s">
        <v>169</v>
      </c>
      <c r="B17" s="16" t="s">
        <v>170</v>
      </c>
      <c r="C17" s="106">
        <v>1000</v>
      </c>
      <c r="D17" s="16"/>
    </row>
    <row r="18" spans="1:4" ht="24.75" customHeight="1">
      <c r="A18" s="105" t="s">
        <v>171</v>
      </c>
      <c r="B18" s="16" t="s">
        <v>172</v>
      </c>
      <c r="C18" s="106">
        <v>200</v>
      </c>
      <c r="D18" s="16"/>
    </row>
    <row r="19" spans="1:4" ht="31.5">
      <c r="A19" s="105" t="s">
        <v>173</v>
      </c>
      <c r="B19" s="16" t="s">
        <v>174</v>
      </c>
      <c r="C19" s="106">
        <v>500</v>
      </c>
      <c r="D19" s="16"/>
    </row>
    <row r="20" spans="1:4" ht="31.5">
      <c r="A20" s="105" t="s">
        <v>175</v>
      </c>
      <c r="B20" s="16" t="s">
        <v>176</v>
      </c>
      <c r="C20" s="106">
        <v>250</v>
      </c>
      <c r="D20" s="16"/>
    </row>
    <row r="21" spans="1:4" s="9" customFormat="1" ht="23.25" customHeight="1">
      <c r="A21" s="73">
        <v>2</v>
      </c>
      <c r="B21" s="15" t="s">
        <v>78</v>
      </c>
      <c r="C21" s="168">
        <f>+C22</f>
        <v>350</v>
      </c>
      <c r="D21" s="15"/>
    </row>
    <row r="22" spans="1:4" s="12" customFormat="1" ht="20.25" customHeight="1">
      <c r="A22" s="105" t="s">
        <v>30</v>
      </c>
      <c r="B22" s="16" t="s">
        <v>177</v>
      </c>
      <c r="C22" s="106">
        <v>350</v>
      </c>
      <c r="D22" s="16"/>
    </row>
    <row r="23" spans="1:4" s="9" customFormat="1" ht="23.25" customHeight="1">
      <c r="A23" s="73">
        <v>3</v>
      </c>
      <c r="B23" s="15" t="s">
        <v>178</v>
      </c>
      <c r="C23" s="168">
        <f>SUM(C24:C25)</f>
        <v>400</v>
      </c>
      <c r="D23" s="15"/>
    </row>
    <row r="24" spans="1:4" s="12" customFormat="1" ht="24" customHeight="1">
      <c r="A24" s="105" t="s">
        <v>30</v>
      </c>
      <c r="B24" s="16" t="s">
        <v>177</v>
      </c>
      <c r="C24" s="106">
        <v>100</v>
      </c>
      <c r="D24" s="16"/>
    </row>
    <row r="25" spans="1:4" s="12" customFormat="1" ht="34.5" customHeight="1">
      <c r="A25" s="105" t="s">
        <v>30</v>
      </c>
      <c r="B25" s="16" t="s">
        <v>179</v>
      </c>
      <c r="C25" s="106">
        <v>300</v>
      </c>
      <c r="D25" s="16"/>
    </row>
    <row r="26" spans="1:4" s="9" customFormat="1" ht="23.25" customHeight="1">
      <c r="A26" s="73">
        <v>4</v>
      </c>
      <c r="B26" s="15" t="s">
        <v>180</v>
      </c>
      <c r="C26" s="168">
        <f>C27</f>
        <v>100</v>
      </c>
      <c r="D26" s="15"/>
    </row>
    <row r="27" spans="1:4" s="12" customFormat="1" ht="24" customHeight="1">
      <c r="A27" s="105" t="s">
        <v>30</v>
      </c>
      <c r="B27" s="16" t="s">
        <v>177</v>
      </c>
      <c r="C27" s="106">
        <v>100</v>
      </c>
      <c r="D27" s="16"/>
    </row>
    <row r="28" spans="1:4" s="9" customFormat="1" ht="23.25" customHeight="1">
      <c r="A28" s="73">
        <v>5</v>
      </c>
      <c r="B28" s="15" t="s">
        <v>181</v>
      </c>
      <c r="C28" s="168">
        <f>C29</f>
        <v>100</v>
      </c>
      <c r="D28" s="15"/>
    </row>
    <row r="29" spans="1:4" s="12" customFormat="1" ht="33" customHeight="1">
      <c r="A29" s="105" t="s">
        <v>30</v>
      </c>
      <c r="B29" s="16" t="s">
        <v>182</v>
      </c>
      <c r="C29" s="106">
        <v>100</v>
      </c>
      <c r="D29" s="16"/>
    </row>
    <row r="30" spans="1:4" s="9" customFormat="1" ht="23.25" customHeight="1">
      <c r="A30" s="73">
        <v>6</v>
      </c>
      <c r="B30" s="15" t="s">
        <v>183</v>
      </c>
      <c r="C30" s="168">
        <f>C31</f>
        <v>100</v>
      </c>
      <c r="D30" s="15"/>
    </row>
    <row r="31" spans="1:4" s="12" customFormat="1" ht="36.75" customHeight="1">
      <c r="A31" s="105" t="s">
        <v>30</v>
      </c>
      <c r="B31" s="16" t="s">
        <v>184</v>
      </c>
      <c r="C31" s="106">
        <v>100</v>
      </c>
      <c r="D31" s="16"/>
    </row>
    <row r="32" spans="1:4" s="9" customFormat="1" ht="23.25" customHeight="1">
      <c r="A32" s="73">
        <v>7</v>
      </c>
      <c r="B32" s="15" t="s">
        <v>60</v>
      </c>
      <c r="C32" s="168">
        <f>C33</f>
        <v>100</v>
      </c>
      <c r="D32" s="15"/>
    </row>
    <row r="33" spans="1:4" s="12" customFormat="1" ht="36.75" customHeight="1">
      <c r="A33" s="105" t="s">
        <v>30</v>
      </c>
      <c r="B33" s="16" t="s">
        <v>185</v>
      </c>
      <c r="C33" s="106">
        <v>100</v>
      </c>
      <c r="D33" s="16"/>
    </row>
    <row r="34" spans="1:4" s="9" customFormat="1" ht="23.25" customHeight="1">
      <c r="A34" s="73">
        <v>8</v>
      </c>
      <c r="B34" s="15" t="s">
        <v>186</v>
      </c>
      <c r="C34" s="168">
        <f>C35</f>
        <v>500</v>
      </c>
      <c r="D34" s="15"/>
    </row>
    <row r="35" spans="1:4" s="12" customFormat="1" ht="23.25" customHeight="1">
      <c r="A35" s="105" t="s">
        <v>30</v>
      </c>
      <c r="B35" s="16" t="s">
        <v>187</v>
      </c>
      <c r="C35" s="106">
        <v>500</v>
      </c>
      <c r="D35" s="16"/>
    </row>
    <row r="36" spans="1:4" s="9" customFormat="1" ht="23.25" customHeight="1">
      <c r="A36" s="73">
        <v>9</v>
      </c>
      <c r="B36" s="15" t="s">
        <v>143</v>
      </c>
      <c r="C36" s="168">
        <f>C37</f>
        <v>250</v>
      </c>
      <c r="D36" s="15"/>
    </row>
    <row r="37" spans="1:4" s="12" customFormat="1" ht="23.25" customHeight="1">
      <c r="A37" s="105" t="s">
        <v>113</v>
      </c>
      <c r="B37" s="16" t="s">
        <v>147</v>
      </c>
      <c r="C37" s="106">
        <f>C38</f>
        <v>250</v>
      </c>
      <c r="D37" s="16"/>
    </row>
    <row r="38" spans="1:4" s="12" customFormat="1" ht="31.5">
      <c r="A38" s="105" t="s">
        <v>30</v>
      </c>
      <c r="B38" s="16" t="s">
        <v>188</v>
      </c>
      <c r="C38" s="106">
        <v>250</v>
      </c>
      <c r="D38" s="198"/>
    </row>
    <row r="39" spans="1:4" s="9" customFormat="1" ht="24.75" customHeight="1">
      <c r="A39" s="73">
        <v>10</v>
      </c>
      <c r="B39" s="15" t="s">
        <v>99</v>
      </c>
      <c r="C39" s="168">
        <f>C40</f>
        <v>250</v>
      </c>
      <c r="D39" s="83"/>
    </row>
    <row r="40" spans="1:4" s="12" customFormat="1" ht="24.75" customHeight="1">
      <c r="A40" s="105" t="s">
        <v>117</v>
      </c>
      <c r="B40" s="16" t="s">
        <v>189</v>
      </c>
      <c r="C40" s="106">
        <f>C41</f>
        <v>250</v>
      </c>
      <c r="D40" s="198"/>
    </row>
    <row r="41" spans="1:4" s="12" customFormat="1" ht="31.5">
      <c r="A41" s="105" t="s">
        <v>30</v>
      </c>
      <c r="B41" s="16" t="s">
        <v>188</v>
      </c>
      <c r="C41" s="106">
        <v>250</v>
      </c>
      <c r="D41" s="198"/>
    </row>
    <row r="42" spans="1:4" s="9" customFormat="1" ht="26.25" customHeight="1">
      <c r="A42" s="73">
        <v>11</v>
      </c>
      <c r="B42" s="15" t="s">
        <v>434</v>
      </c>
      <c r="C42" s="168">
        <v>3000</v>
      </c>
      <c r="D42" s="198" t="s">
        <v>448</v>
      </c>
    </row>
    <row r="43" spans="1:4" s="12" customFormat="1" ht="27" customHeight="1">
      <c r="A43" s="221">
        <v>12</v>
      </c>
      <c r="B43" s="196" t="s">
        <v>449</v>
      </c>
      <c r="C43" s="222">
        <v>3500</v>
      </c>
      <c r="D43" s="201"/>
    </row>
    <row r="44" spans="1:4" s="9" customFormat="1" ht="23.25" customHeight="1">
      <c r="A44" s="78"/>
      <c r="B44" s="79" t="s">
        <v>190</v>
      </c>
      <c r="C44" s="80">
        <f>C6+C21+C23+C26+C28+C30+C32+C34+C36+C39+C42+C43</f>
        <v>14250</v>
      </c>
      <c r="D44" s="84"/>
    </row>
    <row r="45" spans="1:4" s="12" customFormat="1" ht="23.25" customHeight="1">
      <c r="B45" s="82"/>
      <c r="C45" s="71"/>
      <c r="D45" s="82"/>
    </row>
    <row r="46" spans="1:4" s="12" customFormat="1" ht="23.25" customHeight="1">
      <c r="B46" s="82"/>
      <c r="C46" s="216" t="s">
        <v>447</v>
      </c>
      <c r="D46" s="82"/>
    </row>
    <row r="47" spans="1:4" s="12" customFormat="1" ht="23.25" customHeight="1">
      <c r="B47" s="82"/>
      <c r="C47" s="71"/>
      <c r="D47" s="82"/>
    </row>
    <row r="48" spans="1:4" s="12" customFormat="1" ht="23.25" customHeight="1">
      <c r="B48" s="82"/>
      <c r="C48" s="71"/>
      <c r="D48" s="82"/>
    </row>
    <row r="49" spans="2:4" s="12" customFormat="1" ht="23.25" customHeight="1">
      <c r="B49" s="82"/>
      <c r="C49" s="71"/>
      <c r="D49" s="82"/>
    </row>
    <row r="50" spans="2:4" s="12" customFormat="1" ht="23.25" customHeight="1">
      <c r="B50" s="82"/>
      <c r="C50" s="71"/>
      <c r="D50" s="82"/>
    </row>
    <row r="51" spans="2:4" s="12" customFormat="1" ht="23.25" customHeight="1">
      <c r="B51" s="82"/>
      <c r="C51" s="71"/>
      <c r="D51" s="82"/>
    </row>
    <row r="52" spans="2:4" s="12" customFormat="1" ht="23.25" customHeight="1">
      <c r="B52" s="82"/>
      <c r="C52" s="71"/>
      <c r="D52" s="82"/>
    </row>
    <row r="53" spans="2:4" s="12" customFormat="1" ht="23.25" customHeight="1">
      <c r="B53" s="82"/>
      <c r="C53" s="71"/>
      <c r="D53" s="82"/>
    </row>
    <row r="54" spans="2:4" s="12" customFormat="1" ht="23.25" customHeight="1">
      <c r="B54" s="82"/>
      <c r="C54" s="71"/>
      <c r="D54" s="82"/>
    </row>
    <row r="55" spans="2:4" s="12" customFormat="1" ht="23.25" customHeight="1">
      <c r="B55" s="82"/>
      <c r="C55" s="71"/>
      <c r="D55" s="82"/>
    </row>
    <row r="56" spans="2:4" s="12" customFormat="1" ht="23.25" customHeight="1">
      <c r="B56" s="82"/>
      <c r="C56" s="71"/>
      <c r="D56" s="82"/>
    </row>
    <row r="57" spans="2:4" s="12" customFormat="1" ht="23.25" customHeight="1">
      <c r="B57" s="82"/>
      <c r="C57" s="71"/>
      <c r="D57" s="82"/>
    </row>
    <row r="58" spans="2:4" s="12" customFormat="1" ht="23.25" customHeight="1">
      <c r="B58" s="82"/>
      <c r="C58" s="71"/>
      <c r="D58" s="82"/>
    </row>
    <row r="59" spans="2:4" s="12" customFormat="1" ht="23.25" customHeight="1">
      <c r="B59" s="82"/>
      <c r="C59" s="71"/>
      <c r="D59" s="82"/>
    </row>
    <row r="60" spans="2:4" s="12" customFormat="1" ht="23.25" customHeight="1">
      <c r="B60" s="82"/>
      <c r="C60" s="71"/>
      <c r="D60" s="82"/>
    </row>
    <row r="61" spans="2:4" s="12" customFormat="1" ht="23.25" customHeight="1">
      <c r="B61" s="82"/>
      <c r="C61" s="71"/>
      <c r="D61" s="82"/>
    </row>
    <row r="62" spans="2:4" s="12" customFormat="1" ht="23.25" customHeight="1">
      <c r="B62" s="82"/>
      <c r="C62" s="71"/>
      <c r="D62" s="82"/>
    </row>
    <row r="63" spans="2:4" s="12" customFormat="1" ht="23.25" customHeight="1">
      <c r="B63" s="82"/>
      <c r="C63" s="71"/>
      <c r="D63" s="82"/>
    </row>
    <row r="64" spans="2:4" s="12" customFormat="1" ht="23.25" customHeight="1">
      <c r="B64" s="82"/>
      <c r="C64" s="71"/>
      <c r="D64" s="82"/>
    </row>
    <row r="65" spans="2:4" s="12" customFormat="1" ht="23.25" customHeight="1">
      <c r="B65" s="82"/>
      <c r="C65" s="71"/>
      <c r="D65" s="82"/>
    </row>
    <row r="66" spans="2:4" s="12" customFormat="1" ht="23.25" customHeight="1">
      <c r="B66" s="82"/>
      <c r="C66" s="71"/>
      <c r="D66" s="82"/>
    </row>
    <row r="67" spans="2:4" s="12" customFormat="1" ht="23.25" customHeight="1">
      <c r="B67" s="82"/>
      <c r="C67" s="71"/>
      <c r="D67" s="82"/>
    </row>
    <row r="68" spans="2:4" s="12" customFormat="1" ht="23.25" customHeight="1">
      <c r="B68" s="82"/>
      <c r="C68" s="71"/>
      <c r="D68" s="82"/>
    </row>
    <row r="69" spans="2:4" s="12" customFormat="1" ht="23.25" customHeight="1">
      <c r="B69" s="82"/>
      <c r="C69" s="71"/>
      <c r="D69" s="82"/>
    </row>
    <row r="70" spans="2:4" s="12" customFormat="1" ht="23.25" customHeight="1">
      <c r="B70" s="82"/>
      <c r="C70" s="71"/>
      <c r="D70" s="82"/>
    </row>
    <row r="71" spans="2:4" s="12" customFormat="1" ht="23.25" customHeight="1">
      <c r="B71" s="82"/>
      <c r="C71" s="71"/>
      <c r="D71" s="82"/>
    </row>
    <row r="72" spans="2:4" s="12" customFormat="1" ht="23.25" customHeight="1">
      <c r="B72" s="82"/>
      <c r="C72" s="71"/>
      <c r="D72" s="82"/>
    </row>
    <row r="73" spans="2:4" s="12" customFormat="1" ht="23.25" customHeight="1">
      <c r="B73" s="82"/>
      <c r="C73" s="71"/>
      <c r="D73" s="82"/>
    </row>
    <row r="74" spans="2:4" s="12" customFormat="1" ht="23.25" customHeight="1">
      <c r="B74" s="82"/>
      <c r="C74" s="71"/>
      <c r="D74" s="82"/>
    </row>
    <row r="75" spans="2:4" s="12" customFormat="1" ht="23.25" customHeight="1">
      <c r="B75" s="82"/>
      <c r="C75" s="71"/>
      <c r="D75" s="82"/>
    </row>
    <row r="76" spans="2:4" s="12" customFormat="1" ht="23.25" customHeight="1">
      <c r="B76" s="82"/>
      <c r="C76" s="71"/>
      <c r="D76" s="82"/>
    </row>
    <row r="77" spans="2:4" s="12" customFormat="1" ht="23.25" customHeight="1">
      <c r="B77" s="82"/>
      <c r="C77" s="71"/>
      <c r="D77" s="82"/>
    </row>
    <row r="78" spans="2:4" s="12" customFormat="1" ht="23.25" customHeight="1">
      <c r="B78" s="82"/>
      <c r="C78" s="71"/>
      <c r="D78" s="82"/>
    </row>
    <row r="79" spans="2:4" s="12" customFormat="1" ht="23.25" customHeight="1">
      <c r="B79" s="82"/>
      <c r="C79" s="71"/>
      <c r="D79" s="82"/>
    </row>
    <row r="80" spans="2:4" s="12" customFormat="1" ht="23.25" customHeight="1">
      <c r="B80" s="82"/>
      <c r="C80" s="71"/>
      <c r="D80" s="82"/>
    </row>
    <row r="81" spans="2:4" s="12" customFormat="1" ht="23.25" customHeight="1">
      <c r="B81" s="82"/>
      <c r="C81" s="71"/>
      <c r="D81" s="82"/>
    </row>
    <row r="82" spans="2:4" s="12" customFormat="1" ht="23.25" customHeight="1">
      <c r="B82" s="82"/>
      <c r="C82" s="71"/>
      <c r="D82" s="82"/>
    </row>
    <row r="83" spans="2:4" s="12" customFormat="1" ht="23.25" customHeight="1">
      <c r="B83" s="82"/>
      <c r="C83" s="71"/>
      <c r="D83" s="82"/>
    </row>
    <row r="84" spans="2:4" s="12" customFormat="1" ht="23.25" customHeight="1">
      <c r="B84" s="82"/>
      <c r="C84" s="71"/>
      <c r="D84" s="82"/>
    </row>
    <row r="85" spans="2:4" s="12" customFormat="1" ht="23.25" customHeight="1">
      <c r="B85" s="82"/>
      <c r="C85" s="71"/>
      <c r="D85" s="82"/>
    </row>
    <row r="86" spans="2:4" s="12" customFormat="1" ht="23.25" customHeight="1">
      <c r="B86" s="82"/>
      <c r="C86" s="71"/>
      <c r="D86" s="82"/>
    </row>
    <row r="87" spans="2:4" s="12" customFormat="1" ht="23.25" customHeight="1">
      <c r="B87" s="82"/>
      <c r="C87" s="71"/>
      <c r="D87" s="82"/>
    </row>
    <row r="88" spans="2:4" s="12" customFormat="1" ht="23.25" customHeight="1">
      <c r="B88" s="82"/>
      <c r="C88" s="71"/>
      <c r="D88" s="82"/>
    </row>
    <row r="89" spans="2:4" s="12" customFormat="1" ht="23.25" customHeight="1">
      <c r="B89" s="82"/>
      <c r="C89" s="71"/>
      <c r="D89" s="82"/>
    </row>
    <row r="90" spans="2:4" s="12" customFormat="1" ht="23.25" customHeight="1">
      <c r="B90" s="82"/>
      <c r="C90" s="71"/>
      <c r="D90" s="82"/>
    </row>
    <row r="91" spans="2:4" s="12" customFormat="1" ht="23.25" customHeight="1">
      <c r="B91" s="82"/>
      <c r="C91" s="71"/>
      <c r="D91" s="82"/>
    </row>
    <row r="92" spans="2:4" s="12" customFormat="1" ht="23.25" customHeight="1">
      <c r="B92" s="82"/>
      <c r="C92" s="71"/>
      <c r="D92" s="82"/>
    </row>
    <row r="93" spans="2:4" s="12" customFormat="1" ht="23.25" customHeight="1">
      <c r="B93" s="82"/>
      <c r="C93" s="71"/>
      <c r="D93" s="82"/>
    </row>
    <row r="94" spans="2:4" s="12" customFormat="1" ht="23.25" customHeight="1">
      <c r="B94" s="82"/>
      <c r="C94" s="71"/>
      <c r="D94" s="82"/>
    </row>
    <row r="95" spans="2:4" s="12" customFormat="1" ht="23.25" customHeight="1">
      <c r="B95" s="82"/>
      <c r="C95" s="71"/>
      <c r="D95" s="82"/>
    </row>
    <row r="96" spans="2:4" s="12" customFormat="1" ht="23.25" customHeight="1">
      <c r="B96" s="82"/>
      <c r="C96" s="71"/>
      <c r="D96" s="82"/>
    </row>
    <row r="97" spans="2:4" s="12" customFormat="1" ht="23.25" customHeight="1">
      <c r="B97" s="82"/>
      <c r="C97" s="71"/>
      <c r="D97" s="82"/>
    </row>
    <row r="98" spans="2:4" s="12" customFormat="1" ht="23.25" customHeight="1">
      <c r="B98" s="82"/>
      <c r="C98" s="71"/>
      <c r="D98" s="82"/>
    </row>
    <row r="99" spans="2:4" s="12" customFormat="1" ht="23.25" customHeight="1">
      <c r="B99" s="82"/>
      <c r="C99" s="71"/>
      <c r="D99" s="82"/>
    </row>
    <row r="100" spans="2:4" s="12" customFormat="1" ht="23.25" customHeight="1">
      <c r="B100" s="82"/>
      <c r="C100" s="71"/>
      <c r="D100" s="82"/>
    </row>
    <row r="101" spans="2:4" s="12" customFormat="1" ht="23.25" customHeight="1">
      <c r="B101" s="82"/>
      <c r="C101" s="71"/>
      <c r="D101" s="82"/>
    </row>
    <row r="102" spans="2:4" s="12" customFormat="1" ht="23.25" customHeight="1">
      <c r="B102" s="82"/>
      <c r="C102" s="71"/>
      <c r="D102" s="82"/>
    </row>
    <row r="103" spans="2:4" s="12" customFormat="1" ht="23.25" customHeight="1">
      <c r="B103" s="82"/>
      <c r="C103" s="71"/>
      <c r="D103" s="82"/>
    </row>
    <row r="104" spans="2:4" s="12" customFormat="1" ht="23.25" customHeight="1">
      <c r="B104" s="82"/>
      <c r="C104" s="71"/>
      <c r="D104" s="82"/>
    </row>
    <row r="105" spans="2:4" s="12" customFormat="1" ht="23.25" customHeight="1">
      <c r="B105" s="82"/>
      <c r="C105" s="71"/>
      <c r="D105" s="82"/>
    </row>
    <row r="106" spans="2:4" s="12" customFormat="1" ht="23.25" customHeight="1">
      <c r="B106" s="82"/>
      <c r="C106" s="71"/>
      <c r="D106" s="82"/>
    </row>
    <row r="107" spans="2:4" s="12" customFormat="1" ht="23.25" customHeight="1">
      <c r="B107" s="82"/>
      <c r="C107" s="71"/>
      <c r="D107" s="82"/>
    </row>
    <row r="108" spans="2:4" s="12" customFormat="1" ht="23.25" customHeight="1">
      <c r="B108" s="82"/>
      <c r="C108" s="71"/>
      <c r="D108" s="82"/>
    </row>
    <row r="109" spans="2:4" s="12" customFormat="1" ht="23.25" customHeight="1">
      <c r="B109" s="82"/>
      <c r="C109" s="71"/>
      <c r="D109" s="82"/>
    </row>
    <row r="110" spans="2:4" s="12" customFormat="1" ht="23.25" customHeight="1">
      <c r="B110" s="82"/>
      <c r="C110" s="71"/>
      <c r="D110" s="82"/>
    </row>
    <row r="111" spans="2:4" s="12" customFormat="1" ht="23.25" customHeight="1">
      <c r="B111" s="82"/>
      <c r="C111" s="71"/>
      <c r="D111" s="82"/>
    </row>
    <row r="112" spans="2:4" s="12" customFormat="1" ht="23.25" customHeight="1">
      <c r="B112" s="82"/>
      <c r="C112" s="71"/>
      <c r="D112" s="82"/>
    </row>
    <row r="113" spans="2:4" s="12" customFormat="1" ht="23.25" customHeight="1">
      <c r="B113" s="82"/>
      <c r="C113" s="71"/>
      <c r="D113" s="82"/>
    </row>
    <row r="114" spans="2:4" s="12" customFormat="1" ht="23.25" customHeight="1">
      <c r="B114" s="82"/>
      <c r="C114" s="71"/>
      <c r="D114" s="82"/>
    </row>
    <row r="115" spans="2:4" s="12" customFormat="1" ht="23.25" customHeight="1">
      <c r="B115" s="82"/>
      <c r="C115" s="71"/>
      <c r="D115" s="82"/>
    </row>
    <row r="116" spans="2:4" s="12" customFormat="1" ht="23.25" customHeight="1">
      <c r="B116" s="82"/>
      <c r="C116" s="71"/>
      <c r="D116" s="82"/>
    </row>
    <row r="117" spans="2:4" s="12" customFormat="1" ht="23.25" customHeight="1">
      <c r="B117" s="82"/>
      <c r="C117" s="71"/>
      <c r="D117" s="82"/>
    </row>
    <row r="118" spans="2:4" s="12" customFormat="1" ht="23.25" customHeight="1">
      <c r="B118" s="82"/>
      <c r="C118" s="71"/>
      <c r="D118" s="82"/>
    </row>
    <row r="119" spans="2:4" s="12" customFormat="1" ht="23.25" customHeight="1">
      <c r="B119" s="82"/>
      <c r="C119" s="71"/>
      <c r="D119" s="82"/>
    </row>
    <row r="120" spans="2:4" s="12" customFormat="1" ht="23.25" customHeight="1">
      <c r="B120" s="82"/>
      <c r="C120" s="71"/>
      <c r="D120" s="82"/>
    </row>
    <row r="121" spans="2:4" s="12" customFormat="1" ht="23.25" customHeight="1">
      <c r="B121" s="82"/>
      <c r="C121" s="71"/>
      <c r="D121" s="82"/>
    </row>
    <row r="122" spans="2:4" s="12" customFormat="1" ht="23.25" customHeight="1">
      <c r="B122" s="82"/>
      <c r="C122" s="71"/>
      <c r="D122" s="82"/>
    </row>
    <row r="123" spans="2:4" s="12" customFormat="1" ht="23.25" customHeight="1">
      <c r="B123" s="82"/>
      <c r="C123" s="71"/>
      <c r="D123" s="82"/>
    </row>
    <row r="124" spans="2:4" s="12" customFormat="1" ht="23.25" customHeight="1">
      <c r="B124" s="82"/>
      <c r="C124" s="71"/>
      <c r="D124" s="82"/>
    </row>
    <row r="125" spans="2:4" s="12" customFormat="1" ht="23.25" customHeight="1">
      <c r="B125" s="82"/>
      <c r="C125" s="71"/>
      <c r="D125" s="82"/>
    </row>
    <row r="126" spans="2:4" s="12" customFormat="1" ht="23.25" customHeight="1">
      <c r="B126" s="82"/>
      <c r="C126" s="71"/>
      <c r="D126" s="82"/>
    </row>
    <row r="127" spans="2:4" s="12" customFormat="1" ht="23.25" customHeight="1">
      <c r="B127" s="82"/>
      <c r="C127" s="71"/>
      <c r="D127" s="82"/>
    </row>
    <row r="128" spans="2:4" s="12" customFormat="1" ht="23.25" customHeight="1">
      <c r="B128" s="82"/>
      <c r="C128" s="71"/>
      <c r="D128" s="82"/>
    </row>
    <row r="129" spans="2:4" s="12" customFormat="1" ht="23.25" customHeight="1">
      <c r="B129" s="82"/>
      <c r="C129" s="71"/>
      <c r="D129" s="82"/>
    </row>
    <row r="130" spans="2:4" s="12" customFormat="1" ht="23.25" customHeight="1">
      <c r="B130" s="82"/>
      <c r="C130" s="71"/>
      <c r="D130" s="82"/>
    </row>
    <row r="131" spans="2:4" s="12" customFormat="1" ht="23.25" customHeight="1">
      <c r="B131" s="82"/>
      <c r="C131" s="71"/>
      <c r="D131" s="82"/>
    </row>
    <row r="132" spans="2:4" s="12" customFormat="1" ht="23.25" customHeight="1">
      <c r="B132" s="82"/>
      <c r="C132" s="71"/>
      <c r="D132" s="82"/>
    </row>
    <row r="133" spans="2:4" s="12" customFormat="1" ht="23.25" customHeight="1">
      <c r="B133" s="82"/>
      <c r="C133" s="71"/>
      <c r="D133" s="82"/>
    </row>
    <row r="134" spans="2:4" s="12" customFormat="1" ht="23.25" customHeight="1">
      <c r="B134" s="82"/>
      <c r="C134" s="71"/>
      <c r="D134" s="82"/>
    </row>
    <row r="135" spans="2:4" s="12" customFormat="1" ht="23.25" customHeight="1">
      <c r="B135" s="82"/>
      <c r="C135" s="71"/>
      <c r="D135" s="82"/>
    </row>
    <row r="136" spans="2:4" s="12" customFormat="1" ht="23.25" customHeight="1">
      <c r="B136" s="82"/>
      <c r="C136" s="71"/>
      <c r="D136" s="82"/>
    </row>
    <row r="137" spans="2:4" s="12" customFormat="1" ht="23.25" customHeight="1">
      <c r="B137" s="82"/>
      <c r="C137" s="71"/>
      <c r="D137" s="82"/>
    </row>
    <row r="138" spans="2:4" s="12" customFormat="1" ht="23.25" customHeight="1">
      <c r="B138" s="82"/>
      <c r="C138" s="71"/>
      <c r="D138" s="82"/>
    </row>
    <row r="139" spans="2:4" s="12" customFormat="1" ht="23.25" customHeight="1">
      <c r="B139" s="82"/>
      <c r="C139" s="71"/>
      <c r="D139" s="82"/>
    </row>
    <row r="140" spans="2:4" s="12" customFormat="1" ht="23.25" customHeight="1">
      <c r="B140" s="82"/>
      <c r="C140" s="71"/>
      <c r="D140" s="82"/>
    </row>
    <row r="141" spans="2:4" s="12" customFormat="1" ht="23.25" customHeight="1">
      <c r="B141" s="82"/>
      <c r="C141" s="71"/>
      <c r="D141" s="82"/>
    </row>
    <row r="142" spans="2:4" s="12" customFormat="1" ht="23.25" customHeight="1">
      <c r="B142" s="82"/>
      <c r="C142" s="71"/>
      <c r="D142" s="82"/>
    </row>
    <row r="143" spans="2:4" s="12" customFormat="1" ht="23.25" customHeight="1">
      <c r="B143" s="82"/>
      <c r="C143" s="71"/>
      <c r="D143" s="82"/>
    </row>
    <row r="144" spans="2:4" s="12" customFormat="1" ht="23.25" customHeight="1">
      <c r="B144" s="82"/>
      <c r="C144" s="71"/>
      <c r="D144" s="82"/>
    </row>
    <row r="145" spans="2:4" s="12" customFormat="1" ht="23.25" customHeight="1">
      <c r="B145" s="82"/>
      <c r="C145" s="71"/>
      <c r="D145" s="82"/>
    </row>
    <row r="146" spans="2:4" s="12" customFormat="1" ht="23.25" customHeight="1">
      <c r="B146" s="82"/>
      <c r="C146" s="71"/>
      <c r="D146" s="82"/>
    </row>
    <row r="147" spans="2:4" s="12" customFormat="1" ht="23.25" customHeight="1">
      <c r="B147" s="82"/>
      <c r="C147" s="71"/>
      <c r="D147" s="82"/>
    </row>
    <row r="148" spans="2:4" s="12" customFormat="1" ht="23.25" customHeight="1">
      <c r="B148" s="82"/>
      <c r="C148" s="71"/>
      <c r="D148" s="82"/>
    </row>
    <row r="149" spans="2:4" s="12" customFormat="1" ht="23.25" customHeight="1">
      <c r="B149" s="82"/>
      <c r="C149" s="71"/>
      <c r="D149" s="82"/>
    </row>
    <row r="150" spans="2:4" s="12" customFormat="1" ht="23.25" customHeight="1">
      <c r="B150" s="82"/>
      <c r="C150" s="71"/>
      <c r="D150" s="82"/>
    </row>
    <row r="151" spans="2:4" s="12" customFormat="1" ht="23.25" customHeight="1">
      <c r="B151" s="82"/>
      <c r="C151" s="71"/>
      <c r="D151" s="82"/>
    </row>
    <row r="152" spans="2:4" s="12" customFormat="1" ht="23.25" customHeight="1">
      <c r="B152" s="82"/>
      <c r="C152" s="71"/>
      <c r="D152" s="82"/>
    </row>
    <row r="153" spans="2:4" s="12" customFormat="1" ht="23.25" customHeight="1">
      <c r="B153" s="82"/>
      <c r="C153" s="71"/>
      <c r="D153" s="82"/>
    </row>
    <row r="154" spans="2:4" s="12" customFormat="1" ht="23.25" customHeight="1">
      <c r="B154" s="82"/>
      <c r="C154" s="71"/>
      <c r="D154" s="82"/>
    </row>
    <row r="155" spans="2:4" s="12" customFormat="1" ht="23.25" customHeight="1">
      <c r="B155" s="82"/>
      <c r="C155" s="71"/>
      <c r="D155" s="82"/>
    </row>
    <row r="156" spans="2:4" s="12" customFormat="1" ht="23.25" customHeight="1">
      <c r="B156" s="82"/>
      <c r="C156" s="71"/>
      <c r="D156" s="82"/>
    </row>
    <row r="157" spans="2:4" s="12" customFormat="1" ht="23.25" customHeight="1">
      <c r="B157" s="82"/>
      <c r="C157" s="71"/>
      <c r="D157" s="82"/>
    </row>
    <row r="158" spans="2:4" s="12" customFormat="1" ht="23.25" customHeight="1">
      <c r="B158" s="82"/>
      <c r="C158" s="71"/>
      <c r="D158" s="82"/>
    </row>
    <row r="159" spans="2:4" s="12" customFormat="1" ht="23.25" customHeight="1">
      <c r="B159" s="82"/>
      <c r="C159" s="71"/>
      <c r="D159" s="82"/>
    </row>
    <row r="160" spans="2:4" s="12" customFormat="1" ht="23.25" customHeight="1">
      <c r="B160" s="82"/>
      <c r="C160" s="71"/>
      <c r="D160" s="82"/>
    </row>
    <row r="161" spans="2:4" s="12" customFormat="1" ht="23.25" customHeight="1">
      <c r="B161" s="82"/>
      <c r="C161" s="71"/>
      <c r="D161" s="82"/>
    </row>
    <row r="162" spans="2:4" s="12" customFormat="1" ht="23.25" customHeight="1">
      <c r="B162" s="82"/>
      <c r="C162" s="71"/>
      <c r="D162" s="82"/>
    </row>
    <row r="163" spans="2:4" s="12" customFormat="1" ht="23.25" customHeight="1">
      <c r="B163" s="82"/>
      <c r="C163" s="71"/>
      <c r="D163" s="82"/>
    </row>
    <row r="164" spans="2:4" s="12" customFormat="1" ht="23.25" customHeight="1">
      <c r="B164" s="82"/>
      <c r="C164" s="71"/>
      <c r="D164" s="82"/>
    </row>
    <row r="165" spans="2:4" s="12" customFormat="1" ht="23.25" customHeight="1">
      <c r="B165" s="82"/>
      <c r="C165" s="71"/>
      <c r="D165" s="82"/>
    </row>
    <row r="166" spans="2:4" s="12" customFormat="1" ht="23.25" customHeight="1">
      <c r="B166" s="82"/>
      <c r="C166" s="71"/>
      <c r="D166" s="82"/>
    </row>
    <row r="167" spans="2:4" s="12" customFormat="1" ht="23.25" customHeight="1">
      <c r="B167" s="82"/>
      <c r="C167" s="71"/>
      <c r="D167" s="82"/>
    </row>
    <row r="168" spans="2:4" s="12" customFormat="1" ht="23.25" customHeight="1">
      <c r="B168" s="82"/>
      <c r="C168" s="71"/>
      <c r="D168" s="82"/>
    </row>
    <row r="169" spans="2:4" s="12" customFormat="1" ht="23.25" customHeight="1">
      <c r="B169" s="82"/>
      <c r="C169" s="71"/>
      <c r="D169" s="82"/>
    </row>
    <row r="170" spans="2:4" s="12" customFormat="1" ht="23.25" customHeight="1">
      <c r="B170" s="82"/>
      <c r="C170" s="71"/>
      <c r="D170" s="82"/>
    </row>
  </sheetData>
  <autoFilter ref="A5:D44"/>
  <mergeCells count="3">
    <mergeCell ref="A1:D1"/>
    <mergeCell ref="A2:D2"/>
    <mergeCell ref="A3:D3"/>
  </mergeCells>
  <pageMargins left="0.70866141732283472" right="0.11811023622047245" top="0.55000000000000004" bottom="0.43307086614173229" header="0.31496062992125984" footer="0.11811023622047245"/>
  <pageSetup paperSize="9" orientation="landscape" r:id="rId1"/>
  <headerFooter>
    <oddFooter>&amp;CTrang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PLI </vt:lpstr>
      <vt:lpstr>PL I.01</vt:lpstr>
      <vt:lpstr>PL I.01A</vt:lpstr>
      <vt:lpstr>PL I.01B</vt:lpstr>
      <vt:lpstr>PL I.02</vt:lpstr>
      <vt:lpstr>PL I.03</vt:lpstr>
      <vt:lpstr>PL I.04</vt:lpstr>
      <vt:lpstr>PL I.05</vt:lpstr>
      <vt:lpstr>PL I.06</vt:lpstr>
      <vt:lpstr>PL I.07</vt:lpstr>
      <vt:lpstr>PL I.08</vt:lpstr>
      <vt:lpstr>PL I.09</vt:lpstr>
      <vt:lpstr>PL I.10</vt:lpstr>
      <vt:lpstr>PL I.11</vt:lpstr>
      <vt:lpstr>PL I.12</vt:lpstr>
      <vt:lpstr>PL I.13</vt:lpstr>
      <vt:lpstr>PL I.14</vt:lpstr>
      <vt:lpstr>PL I.15</vt:lpstr>
      <vt:lpstr>PL I.16</vt:lpstr>
      <vt:lpstr>PL I.17</vt:lpstr>
      <vt:lpstr>BS I.18</vt:lpstr>
      <vt:lpstr>PLII TONG HOP GN</vt:lpstr>
      <vt:lpstr>PL II.01 CT106</vt:lpstr>
      <vt:lpstr>PL II.02 CT 135</vt:lpstr>
      <vt:lpstr>PL II.03 Von SN giam ng</vt:lpstr>
      <vt:lpstr>'BS I.18'!Print_Titles</vt:lpstr>
      <vt:lpstr>'PL I.01A'!Print_Titles</vt:lpstr>
      <vt:lpstr>'PL I.01B'!Print_Titles</vt:lpstr>
      <vt:lpstr>'PL I.02'!Print_Titles</vt:lpstr>
      <vt:lpstr>'PL I.03'!Print_Titles</vt:lpstr>
      <vt:lpstr>'PL I.05'!Print_Titles</vt:lpstr>
      <vt:lpstr>'PL I.06'!Print_Titles</vt:lpstr>
      <vt:lpstr>'PL I.07'!Print_Titles</vt:lpstr>
      <vt:lpstr>'PL I.08'!Print_Titles</vt:lpstr>
      <vt:lpstr>'PL I.09'!Print_Titles</vt:lpstr>
      <vt:lpstr>'PL I.12'!Print_Titles</vt:lpstr>
      <vt:lpstr>'PL I.13'!Print_Titles</vt:lpstr>
      <vt:lpstr>'PL I.14'!Print_Titles</vt:lpstr>
      <vt:lpstr>'PL I.15'!Print_Titles</vt:lpstr>
      <vt:lpstr>'PL I.16'!Print_Titles</vt:lpstr>
      <vt:lpstr>'PL I.17'!Print_Titles</vt:lpstr>
      <vt:lpstr>'PL II.01 CT106'!Print_Titles</vt:lpstr>
      <vt:lpstr>'PL II.02 CT 135'!Print_Titles</vt:lpstr>
      <vt:lpstr>'PL II.03 Von SN giam ng'!Print_Titles</vt:lpstr>
      <vt:lpstr>'PLI '!Print_Titles</vt:lpstr>
      <vt:lpstr>'PLII TONG HOP GN'!Print_Titles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dc:creator>
  <cp:lastModifiedBy>Phan Thanh Bien</cp:lastModifiedBy>
  <cp:lastPrinted>2020-04-07T01:27:53Z</cp:lastPrinted>
  <dcterms:created xsi:type="dcterms:W3CDTF">2020-03-06T10:03:42Z</dcterms:created>
  <dcterms:modified xsi:type="dcterms:W3CDTF">2020-04-07T09:46:31Z</dcterms:modified>
</cp:coreProperties>
</file>