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Du lieu Hung\Du toan - Quyet toan - Kiem toan - Thanh tra - Cong khai\Du toan cac nam\2025\BC Thu chi\4. 21.11.2024 Cap nhat sau BTV, BCH\"/>
    </mc:Choice>
  </mc:AlternateContent>
  <xr:revisionPtr revIDLastSave="0" documentId="13_ncr:1_{CC8B2D26-7E8D-4570-81D4-0CFECA19DB1E}" xr6:coauthVersionLast="47" xr6:coauthVersionMax="47" xr10:uidLastSave="{00000000-0000-0000-0000-000000000000}"/>
  <bookViews>
    <workbookView xWindow="-120" yWindow="-120" windowWidth="29040" windowHeight="15840" xr2:uid="{00000000-000D-0000-FFFF-FFFF00000000}"/>
  </bookViews>
  <sheets>
    <sheet name="PL01.ThuNS2025" sheetId="53" r:id="rId1"/>
    <sheet name="PL02.ChiNS2025" sheetId="2" r:id="rId2"/>
    <sheet name="PL03.QLHC.Dang" sheetId="52" r:id="rId3"/>
    <sheet name="PL04ĐT" sheetId="49" r:id="rId4"/>
    <sheet name="PL05.GiaoThuHX" sheetId="10" r:id="rId5"/>
    <sheet name="PL06.Thu.HX" sheetId="11" r:id="rId6"/>
    <sheet name="PL07.ChiNS.HX" sheetId="12" r:id="rId7"/>
    <sheet name="PL08. Tien SD dat" sheetId="55" r:id="rId8"/>
    <sheet name="PL09. CTMTQG" sheetId="54" r:id="rId9"/>
    <sheet name="PL10. De an CS" sheetId="5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051">#N/A</definedName>
    <definedName name="\0061">#N/A</definedName>
    <definedName name="\0061a">#N/A</definedName>
    <definedName name="\0062a">#N/A</definedName>
    <definedName name="\0062b">#N/A</definedName>
    <definedName name="\0062c">#N/A</definedName>
    <definedName name="\0063">#N/A</definedName>
    <definedName name="\0063a">#N/A</definedName>
    <definedName name="\0064">#N/A</definedName>
    <definedName name="\0081">#N/A</definedName>
    <definedName name="\0082">#N/A</definedName>
    <definedName name="\010">#N/A</definedName>
    <definedName name="\4001a">#N/A</definedName>
    <definedName name="\4001b">#N/A</definedName>
    <definedName name="\4002a">#N/A</definedName>
    <definedName name="\4002b">#N/A</definedName>
    <definedName name="\4003a">#N/A</definedName>
    <definedName name="\4003b">#N/A</definedName>
    <definedName name="\4004">#N/A</definedName>
    <definedName name="\4005">#N/A</definedName>
    <definedName name="\4006">#N/A</definedName>
    <definedName name="\4007">#N/A</definedName>
    <definedName name="\4013">#N/A</definedName>
    <definedName name="\4041">#N/A</definedName>
    <definedName name="\4042">#N/A</definedName>
    <definedName name="\4043">#N/A</definedName>
    <definedName name="\4044">#N/A</definedName>
    <definedName name="\4051">#N/A</definedName>
    <definedName name="\4052">#N/A</definedName>
    <definedName name="\4053">#N/A</definedName>
    <definedName name="\4054">#N/A</definedName>
    <definedName name="\4055">#N/A</definedName>
    <definedName name="\4056">#N/A</definedName>
    <definedName name="\4057">#N/A</definedName>
    <definedName name="\4061">#N/A</definedName>
    <definedName name="\4062">#N/A</definedName>
    <definedName name="\4063">#N/A</definedName>
    <definedName name="\4064">#N/A</definedName>
    <definedName name="\4065">#N/A</definedName>
    <definedName name="\4066">#N/A</definedName>
    <definedName name="\4071">#N/A</definedName>
    <definedName name="\4072">#N/A</definedName>
    <definedName name="\4073">#N/A</definedName>
    <definedName name="\4074">#N/A</definedName>
    <definedName name="\4075">#N/A</definedName>
    <definedName name="\4076">#N/A</definedName>
    <definedName name="\5001">#N/A</definedName>
    <definedName name="\50010a">#N/A</definedName>
    <definedName name="\50010b">#N/A</definedName>
    <definedName name="\50011a">#N/A</definedName>
    <definedName name="\50011b">#N/A</definedName>
    <definedName name="\50011c">#N/A</definedName>
    <definedName name="\5002">#N/A</definedName>
    <definedName name="\5003a">#N/A</definedName>
    <definedName name="\5003b">#N/A</definedName>
    <definedName name="\5004a">#N/A</definedName>
    <definedName name="\5004b">#N/A</definedName>
    <definedName name="\5004c">#N/A</definedName>
    <definedName name="\5004d">#N/A</definedName>
    <definedName name="\5004e">#N/A</definedName>
    <definedName name="\5004f">#N/A</definedName>
    <definedName name="\5004g">#N/A</definedName>
    <definedName name="\5005a">#N/A</definedName>
    <definedName name="\5005b">#N/A</definedName>
    <definedName name="\5005c">#N/A</definedName>
    <definedName name="\5006">#N/A</definedName>
    <definedName name="\5007">#N/A</definedName>
    <definedName name="\5008a">#N/A</definedName>
    <definedName name="\5008b">#N/A</definedName>
    <definedName name="\5009">#N/A</definedName>
    <definedName name="\5021">#N/A</definedName>
    <definedName name="\5022">#N/A</definedName>
    <definedName name="\5023">#N/A</definedName>
    <definedName name="\5041">#N/A</definedName>
    <definedName name="\5045">#N/A</definedName>
    <definedName name="\505">#N/A</definedName>
    <definedName name="\506">#N/A</definedName>
    <definedName name="\5081">#N/A</definedName>
    <definedName name="\5082">#N/A</definedName>
    <definedName name="\6001a">#N/A</definedName>
    <definedName name="\6001b">#N/A</definedName>
    <definedName name="\6001c">#N/A</definedName>
    <definedName name="\6002">#N/A</definedName>
    <definedName name="\6003">#N/A</definedName>
    <definedName name="\6004">#N/A</definedName>
    <definedName name="\6012">#N/A</definedName>
    <definedName name="\6021">#N/A</definedName>
    <definedName name="\6051">#N/A</definedName>
    <definedName name="\6052">#N/A</definedName>
    <definedName name="\6053">#N/A</definedName>
    <definedName name="\6055">#N/A</definedName>
    <definedName name="\6061">#N/A</definedName>
    <definedName name="\6101">#N/A</definedName>
    <definedName name="\6102">#N/A</definedName>
    <definedName name="\6121">#N/A</definedName>
    <definedName name="\6122">#N/A</definedName>
    <definedName name="\6123">#N/A</definedName>
    <definedName name="\6125">#N/A</definedName>
    <definedName name="\T">#REF!</definedName>
    <definedName name="_">#N/A</definedName>
    <definedName name="___">#N/A</definedName>
    <definedName name="________________________________________________PA3" hidden="1">{"'Sheet1'!$L$16"}</definedName>
    <definedName name="______________________________________________PA3" hidden="1">{"'Sheet1'!$L$16"}</definedName>
    <definedName name="____________________________________________PA3" hidden="1">{"'Sheet1'!$L$16"}</definedName>
    <definedName name="___________________________________________a1" hidden="1">{"'Sheet1'!$L$16"}</definedName>
    <definedName name="___________________________________________PA3" hidden="1">{"'Sheet1'!$L$16"}</definedName>
    <definedName name="__________________________________________a1" hidden="1">{"'Sheet1'!$L$16"}</definedName>
    <definedName name="__________________________________________DT12" hidden="1">{"'Sheet1'!$L$16"}</definedName>
    <definedName name="__________________________________________PA3" hidden="1">{"'Sheet1'!$L$16"}</definedName>
    <definedName name="_________________________________________a1" hidden="1">{"'Sheet1'!$L$16"}</definedName>
    <definedName name="_________________________________________DT12" hidden="1">{"'Sheet1'!$L$16"}</definedName>
    <definedName name="_________________________________________PA3" hidden="1">{"'Sheet1'!$L$16"}</definedName>
    <definedName name="________________________________________a1" hidden="1">{"'Sheet1'!$L$16"}</definedName>
    <definedName name="________________________________________DT12" hidden="1">{"'Sheet1'!$L$16"}</definedName>
    <definedName name="________________________________________PA3" hidden="1">{"'Sheet1'!$L$16"}</definedName>
    <definedName name="_______________________________________a1" hidden="1">{"'Sheet1'!$L$16"}</definedName>
    <definedName name="_______________________________________DT12" hidden="1">{"'Sheet1'!$L$16"}</definedName>
    <definedName name="_______________________________________PA3" hidden="1">{"'Sheet1'!$L$16"}</definedName>
    <definedName name="______________________________________a1" hidden="1">{"'Sheet1'!$L$16"}</definedName>
    <definedName name="______________________________________DT12" hidden="1">{"'Sheet1'!$L$16"}</definedName>
    <definedName name="______________________________________PA3" hidden="1">{"'Sheet1'!$L$16"}</definedName>
    <definedName name="_____________________________________a1" hidden="1">{"'Sheet1'!$L$16"}</definedName>
    <definedName name="_____________________________________DT12" hidden="1">{"'Sheet1'!$L$16"}</definedName>
    <definedName name="_____________________________________PA3" hidden="1">{"'Sheet1'!$L$16"}</definedName>
    <definedName name="____________________________________a1" hidden="1">{"'Sheet1'!$L$16"}</definedName>
    <definedName name="____________________________________DT12" hidden="1">{"'Sheet1'!$L$16"}</definedName>
    <definedName name="____________________________________PA3" hidden="1">{"'Sheet1'!$L$16"}</definedName>
    <definedName name="___________________________________a1" hidden="1">{"'Sheet1'!$L$16"}</definedName>
    <definedName name="___________________________________DT12" hidden="1">{"'Sheet1'!$L$16"}</definedName>
    <definedName name="___________________________________PA3" hidden="1">{"'Sheet1'!$L$16"}</definedName>
    <definedName name="__________________________________a1" hidden="1">{"'Sheet1'!$L$16"}</definedName>
    <definedName name="__________________________________DT12" hidden="1">{"'Sheet1'!$L$16"}</definedName>
    <definedName name="__________________________________PA3" hidden="1">{"'Sheet1'!$L$16"}</definedName>
    <definedName name="_________________________________a1" hidden="1">{"'Sheet1'!$L$16"}</definedName>
    <definedName name="_________________________________DT12" hidden="1">{"'Sheet1'!$L$16"}</definedName>
    <definedName name="_________________________________PA3" hidden="1">{"'Sheet1'!$L$16"}</definedName>
    <definedName name="________________________________a1" hidden="1">{"'Sheet1'!$L$16"}</definedName>
    <definedName name="________________________________DT12" hidden="1">{"'Sheet1'!$L$16"}</definedName>
    <definedName name="________________________________PA3" hidden="1">{"'Sheet1'!$L$16"}</definedName>
    <definedName name="_______________________________a1" hidden="1">{"'Sheet1'!$L$16"}</definedName>
    <definedName name="_______________________________DT12" hidden="1">{"'Sheet1'!$L$16"}</definedName>
    <definedName name="_______________________________PA3" hidden="1">{"'Sheet1'!$L$16"}</definedName>
    <definedName name="______________________________a1" hidden="1">{"'Sheet1'!$L$16"}</definedName>
    <definedName name="______________________________DT12" hidden="1">{"'Sheet1'!$L$16"}</definedName>
    <definedName name="______________________________PA3" hidden="1">{"'Sheet1'!$L$16"}</definedName>
    <definedName name="_____________________________a1" hidden="1">{"'Sheet1'!$L$16"}</definedName>
    <definedName name="_____________________________DT12" hidden="1">{"'Sheet1'!$L$16"}</definedName>
    <definedName name="_____________________________PA3" hidden="1">{"'Sheet1'!$L$16"}</definedName>
    <definedName name="____________________________a1" hidden="1">{"'Sheet1'!$L$16"}</definedName>
    <definedName name="____________________________DT12" hidden="1">{"'Sheet1'!$L$16"}</definedName>
    <definedName name="____________________________PA3" hidden="1">{"'Sheet1'!$L$16"}</definedName>
    <definedName name="___________________________a1" hidden="1">{"'Sheet1'!$L$16"}</definedName>
    <definedName name="___________________________DT12" hidden="1">{"'Sheet1'!$L$16"}</definedName>
    <definedName name="___________________________PA3" hidden="1">{"'Sheet1'!$L$16"}</definedName>
    <definedName name="__________________________a1" hidden="1">{"'Sheet1'!$L$16"}</definedName>
    <definedName name="__________________________DT12" hidden="1">{"'Sheet1'!$L$16"}</definedName>
    <definedName name="__________________________PA3" hidden="1">{"'Sheet1'!$L$16"}</definedName>
    <definedName name="_________________________a1" hidden="1">{"'Sheet1'!$L$16"}</definedName>
    <definedName name="_________________________DT12" hidden="1">{"'Sheet1'!$L$16"}</definedName>
    <definedName name="_________________________PA3" hidden="1">{"'Sheet1'!$L$16"}</definedName>
    <definedName name="________________________a1" hidden="1">{"'Sheet1'!$L$16"}</definedName>
    <definedName name="________________________DT12" hidden="1">{"'Sheet1'!$L$16"}</definedName>
    <definedName name="________________________PA3" hidden="1">{"'Sheet1'!$L$16"}</definedName>
    <definedName name="_______________________a1" hidden="1">{"'Sheet1'!$L$16"}</definedName>
    <definedName name="_______________________DT12" hidden="1">{"'Sheet1'!$L$16"}</definedName>
    <definedName name="_______________________PA3" hidden="1">{"'Sheet1'!$L$16"}</definedName>
    <definedName name="______________________a1" hidden="1">{"'Sheet1'!$L$16"}</definedName>
    <definedName name="______________________DT12" hidden="1">{"'Sheet1'!$L$16"}</definedName>
    <definedName name="______________________PA3" hidden="1">{"'Sheet1'!$L$16"}</definedName>
    <definedName name="_____________________a1" hidden="1">{"'Sheet1'!$L$16"}</definedName>
    <definedName name="_____________________DT12" hidden="1">{"'Sheet1'!$L$16"}</definedName>
    <definedName name="_____________________PA3" hidden="1">{"'Sheet1'!$L$16"}</definedName>
    <definedName name="____________________a1" hidden="1">{"'Sheet1'!$L$16"}</definedName>
    <definedName name="____________________DT12" hidden="1">{"'Sheet1'!$L$16"}</definedName>
    <definedName name="____________________PA3" hidden="1">{"'Sheet1'!$L$16"}</definedName>
    <definedName name="___________________a1" hidden="1">{"'Sheet1'!$L$16"}</definedName>
    <definedName name="___________________DT12" hidden="1">{"'Sheet1'!$L$16"}</definedName>
    <definedName name="___________________PA3" hidden="1">{"'Sheet1'!$L$16"}</definedName>
    <definedName name="__________________a1" hidden="1">{"'Sheet1'!$L$16"}</definedName>
    <definedName name="__________________DT12" hidden="1">{"'Sheet1'!$L$16"}</definedName>
    <definedName name="__________________PA3" hidden="1">{"'Sheet1'!$L$16"}</definedName>
    <definedName name="_________________a1" hidden="1">{"'Sheet1'!$L$16"}</definedName>
    <definedName name="_________________DT12" hidden="1">{"'Sheet1'!$L$16"}</definedName>
    <definedName name="_________________PA3" hidden="1">{"'Sheet1'!$L$16"}</definedName>
    <definedName name="________________a1" hidden="1">{"'Sheet1'!$L$16"}</definedName>
    <definedName name="________________DT12" hidden="1">{"'Sheet1'!$L$16"}</definedName>
    <definedName name="________________PA3" hidden="1">{"'Sheet1'!$L$16"}</definedName>
    <definedName name="_______________a1" hidden="1">{"'Sheet1'!$L$16"}</definedName>
    <definedName name="_______________DT12" hidden="1">{"'Sheet1'!$L$16"}</definedName>
    <definedName name="_______________PA3" hidden="1">{"'Sheet1'!$L$16"}</definedName>
    <definedName name="______________a1" hidden="1">{"'Sheet1'!$L$16"}</definedName>
    <definedName name="______________a129" hidden="1">{"Offgrid",#N/A,FALSE,"OFFGRID";"Region",#N/A,FALSE,"REGION";"Offgrid -2",#N/A,FALSE,"OFFGRID";"WTP",#N/A,FALSE,"WTP";"WTP -2",#N/A,FALSE,"WTP";"Project",#N/A,FALSE,"PROJECT";"Summary -2",#N/A,FALSE,"SUMMARY"}</definedName>
    <definedName name="______________a130" hidden="1">{"Offgrid",#N/A,FALSE,"OFFGRID";"Region",#N/A,FALSE,"REGION";"Offgrid -2",#N/A,FALSE,"OFFGRID";"WTP",#N/A,FALSE,"WTP";"WTP -2",#N/A,FALSE,"WTP";"Project",#N/A,FALSE,"PROJECT";"Summary -2",#N/A,FALSE,"SUMMARY"}</definedName>
    <definedName name="______________DT12" hidden="1">{"'Sheet1'!$L$16"}</definedName>
    <definedName name="______________h1" hidden="1">{"'Sheet1'!$L$16"}</definedName>
    <definedName name="______________hu1" hidden="1">{"'Sheet1'!$L$16"}</definedName>
    <definedName name="______________hu2" hidden="1">{"'Sheet1'!$L$16"}</definedName>
    <definedName name="______________hu5" hidden="1">{"'Sheet1'!$L$16"}</definedName>
    <definedName name="______________hu6" hidden="1">{"'Sheet1'!$L$16"}</definedName>
    <definedName name="______________hu7" hidden="1">{"'Sheet1'!$L$16"}</definedName>
    <definedName name="______________PA3" hidden="1">{"'Sheet1'!$L$16"}</definedName>
    <definedName name="______________T10" hidden="1">{"'Sheet1'!$L$16"}</definedName>
    <definedName name="______________tb2" hidden="1">{"'Sheet1'!$L$16"}</definedName>
    <definedName name="_____________a1" hidden="1">{"'Sheet1'!$L$16"}</definedName>
    <definedName name="_____________DT12" hidden="1">{"'Sheet1'!$L$16"}</definedName>
    <definedName name="_____________PA3" hidden="1">{"'Sheet1'!$L$16"}</definedName>
    <definedName name="____________a1" hidden="1">{"'Sheet1'!$L$16"}</definedName>
    <definedName name="____________a129" hidden="1">{"Offgrid",#N/A,FALSE,"OFFGRID";"Region",#N/A,FALSE,"REGION";"Offgrid -2",#N/A,FALSE,"OFFGRID";"WTP",#N/A,FALSE,"WTP";"WTP -2",#N/A,FALSE,"WTP";"Project",#N/A,FALSE,"PROJECT";"Summary -2",#N/A,FALSE,"SUMMARY"}</definedName>
    <definedName name="____________a130" hidden="1">{"Offgrid",#N/A,FALSE,"OFFGRID";"Region",#N/A,FALSE,"REGION";"Offgrid -2",#N/A,FALSE,"OFFGRID";"WTP",#N/A,FALSE,"WTP";"WTP -2",#N/A,FALSE,"WTP";"Project",#N/A,FALSE,"PROJECT";"Summary -2",#N/A,FALSE,"SUMMARY"}</definedName>
    <definedName name="____________DT12" hidden="1">{"'Sheet1'!$L$16"}</definedName>
    <definedName name="____________h1" hidden="1">{"'Sheet1'!$L$16"}</definedName>
    <definedName name="____________hu1" hidden="1">{"'Sheet1'!$L$16"}</definedName>
    <definedName name="____________hu2" hidden="1">{"'Sheet1'!$L$16"}</definedName>
    <definedName name="____________hu5" hidden="1">{"'Sheet1'!$L$16"}</definedName>
    <definedName name="____________hu6" hidden="1">{"'Sheet1'!$L$16"}</definedName>
    <definedName name="____________hu7" hidden="1">{"'Sheet1'!$L$16"}</definedName>
    <definedName name="____________PA3" hidden="1">{"'Sheet1'!$L$16"}</definedName>
    <definedName name="____________T10" hidden="1">{"'Sheet1'!$L$16"}</definedName>
    <definedName name="____________tb2" hidden="1">{"'Sheet1'!$L$16"}</definedName>
    <definedName name="___________a1" hidden="1">{"'Sheet1'!$L$16"}</definedName>
    <definedName name="___________DT12" hidden="1">{"'Sheet1'!$L$16"}</definedName>
    <definedName name="___________PA3" hidden="1">{"'Sheet1'!$L$16"}</definedName>
    <definedName name="__________a1" hidden="1">{"'Sheet1'!$L$16"}</definedName>
    <definedName name="__________a129" hidden="1">{"Offgrid",#N/A,FALSE,"OFFGRID";"Region",#N/A,FALSE,"REGION";"Offgrid -2",#N/A,FALSE,"OFFGRID";"WTP",#N/A,FALSE,"WTP";"WTP -2",#N/A,FALSE,"WTP";"Project",#N/A,FALSE,"PROJECT";"Summary -2",#N/A,FALSE,"SUMMARY"}</definedName>
    <definedName name="__________a130" hidden="1">{"Offgrid",#N/A,FALSE,"OFFGRID";"Region",#N/A,FALSE,"REGION";"Offgrid -2",#N/A,FALSE,"OFFGRID";"WTP",#N/A,FALSE,"WTP";"WTP -2",#N/A,FALSE,"WTP";"Project",#N/A,FALSE,"PROJECT";"Summary -2",#N/A,FALSE,"SUMMARY"}</definedName>
    <definedName name="__________DT12" hidden="1">{"'Sheet1'!$L$16"}</definedName>
    <definedName name="__________h1" hidden="1">{"'Sheet1'!$L$16"}</definedName>
    <definedName name="__________hu1" hidden="1">{"'Sheet1'!$L$16"}</definedName>
    <definedName name="__________hu2" hidden="1">{"'Sheet1'!$L$16"}</definedName>
    <definedName name="__________hu5" hidden="1">{"'Sheet1'!$L$16"}</definedName>
    <definedName name="__________hu6" hidden="1">{"'Sheet1'!$L$16"}</definedName>
    <definedName name="__________hu7" hidden="1">{"'Sheet1'!$L$16"}</definedName>
    <definedName name="__________PA3" hidden="1">{"'Sheet1'!$L$16"}</definedName>
    <definedName name="__________T10" hidden="1">{"'Sheet1'!$L$16"}</definedName>
    <definedName name="__________tb2" hidden="1">{"'Sheet1'!$L$16"}</definedName>
    <definedName name="_________a1" localSheetId="7" hidden="1">{"'Sheet1'!$L$16"}</definedName>
    <definedName name="_________a1" hidden="1">{"'Sheet1'!$L$16"}</definedName>
    <definedName name="_________a129" hidden="1">{"Offgrid",#N/A,FALSE,"OFFGRID";"Region",#N/A,FALSE,"REGION";"Offgrid -2",#N/A,FALSE,"OFFGRID";"WTP",#N/A,FALSE,"WTP";"WTP -2",#N/A,FALSE,"WTP";"Project",#N/A,FALSE,"PROJECT";"Summary -2",#N/A,FALSE,"SUMMARY"}</definedName>
    <definedName name="_________a130" hidden="1">{"Offgrid",#N/A,FALSE,"OFFGRID";"Region",#N/A,FALSE,"REGION";"Offgrid -2",#N/A,FALSE,"OFFGRID";"WTP",#N/A,FALSE,"WTP";"WTP -2",#N/A,FALSE,"WTP";"Project",#N/A,FALSE,"PROJECT";"Summary -2",#N/A,FALSE,"SUMMARY"}</definedName>
    <definedName name="_________ban2" hidden="1">{"'Sheet1'!$L$16"}</definedName>
    <definedName name="_________d1500" hidden="1">{"'Sheet1'!$L$16"}</definedName>
    <definedName name="_________DT12" hidden="1">{"'Sheet1'!$L$16"}</definedName>
    <definedName name="_________h1" localSheetId="7" hidden="1">{"'Sheet1'!$L$16"}</definedName>
    <definedName name="_________h1" hidden="1">{"'Sheet1'!$L$16"}</definedName>
    <definedName name="_________hu1" localSheetId="7" hidden="1">{"'Sheet1'!$L$16"}</definedName>
    <definedName name="_________hu1" hidden="1">{"'Sheet1'!$L$16"}</definedName>
    <definedName name="_________hu2" localSheetId="7" hidden="1">{"'Sheet1'!$L$16"}</definedName>
    <definedName name="_________hu2" hidden="1">{"'Sheet1'!$L$16"}</definedName>
    <definedName name="_________hu5" localSheetId="7" hidden="1">{"'Sheet1'!$L$16"}</definedName>
    <definedName name="_________hu5" hidden="1">{"'Sheet1'!$L$16"}</definedName>
    <definedName name="_________hu6" localSheetId="7" hidden="1">{"'Sheet1'!$L$16"}</definedName>
    <definedName name="_________hu6" hidden="1">{"'Sheet1'!$L$16"}</definedName>
    <definedName name="_________hu7" hidden="1">{"'Sheet1'!$L$16"}</definedName>
    <definedName name="_________M2" hidden="1">{"'Sheet1'!$L$16"}</definedName>
    <definedName name="_________M36" hidden="1">{"'Sheet1'!$L$16"}</definedName>
    <definedName name="_________PA3" localSheetId="7" hidden="1">{"'Sheet1'!$L$16"}</definedName>
    <definedName name="_________PA3" hidden="1">{"'Sheet1'!$L$16"}</definedName>
    <definedName name="_________T10" hidden="1">{"'Sheet1'!$L$16"}</definedName>
    <definedName name="_________tb2" hidden="1">{"'Sheet1'!$L$16"}</definedName>
    <definedName name="_________Tru21" hidden="1">{"'Sheet1'!$L$16"}</definedName>
    <definedName name="________a1" localSheetId="7" hidden="1">{"'Sheet1'!$L$16"}</definedName>
    <definedName name="________a1" hidden="1">{"'Sheet1'!$L$16"}</definedName>
    <definedName name="________a129" hidden="1">{"Offgrid",#N/A,FALSE,"OFFGRID";"Region",#N/A,FALSE,"REGION";"Offgrid -2",#N/A,FALSE,"OFFGRID";"WTP",#N/A,FALSE,"WTP";"WTP -2",#N/A,FALSE,"WTP";"Project",#N/A,FALSE,"PROJECT";"Summary -2",#N/A,FALSE,"SUMMARY"}</definedName>
    <definedName name="________a130" hidden="1">{"Offgrid",#N/A,FALSE,"OFFGRID";"Region",#N/A,FALSE,"REGION";"Offgrid -2",#N/A,FALSE,"OFFGRID";"WTP",#N/A,FALSE,"WTP";"WTP -2",#N/A,FALSE,"WTP";"Project",#N/A,FALSE,"PROJECT";"Summary -2",#N/A,FALSE,"SUMMARY"}</definedName>
    <definedName name="________DT12" hidden="1">{"'Sheet1'!$L$16"}</definedName>
    <definedName name="________h1" localSheetId="7" hidden="1">{"'Sheet1'!$L$16"}</definedName>
    <definedName name="________h1" hidden="1">{"'Sheet1'!$L$16"}</definedName>
    <definedName name="________hu1" localSheetId="7" hidden="1">{"'Sheet1'!$L$16"}</definedName>
    <definedName name="________hu1" hidden="1">{"'Sheet1'!$L$16"}</definedName>
    <definedName name="________hu2" localSheetId="7" hidden="1">{"'Sheet1'!$L$16"}</definedName>
    <definedName name="________hu2" hidden="1">{"'Sheet1'!$L$16"}</definedName>
    <definedName name="________hu5" localSheetId="7" hidden="1">{"'Sheet1'!$L$16"}</definedName>
    <definedName name="________hu5" hidden="1">{"'Sheet1'!$L$16"}</definedName>
    <definedName name="________hu6" localSheetId="7" hidden="1">{"'Sheet1'!$L$16"}</definedName>
    <definedName name="________hu6" hidden="1">{"'Sheet1'!$L$16"}</definedName>
    <definedName name="________hu7" hidden="1">{"'Sheet1'!$L$16"}</definedName>
    <definedName name="________PA3" hidden="1">{"'Sheet1'!$L$16"}</definedName>
    <definedName name="________T10" hidden="1">{"'Sheet1'!$L$16"}</definedName>
    <definedName name="________tb2" hidden="1">{"'Sheet1'!$L$16"}</definedName>
    <definedName name="_______a1" localSheetId="7" hidden="1">{"'Sheet1'!$L$16"}</definedName>
    <definedName name="_______a1" hidden="1">{"'Sheet1'!$L$16"}</definedName>
    <definedName name="_______a129" localSheetId="5" hidden="1">{"Offgrid",#N/A,FALSE,"OFFGRID";"Region",#N/A,FALSE,"REGION";"Offgrid -2",#N/A,FALSE,"OFFGRID";"WTP",#N/A,FALSE,"WTP";"WTP -2",#N/A,FALSE,"WTP";"Project",#N/A,FALSE,"PROJECT";"Summary -2",#N/A,FALSE,"SUMMARY"}</definedName>
    <definedName name="_______a129" localSheetId="6" hidden="1">{"Offgrid",#N/A,FALSE,"OFFGRID";"Region",#N/A,FALSE,"REGION";"Offgrid -2",#N/A,FALSE,"OFFGRID";"WTP",#N/A,FALSE,"WTP";"WTP -2",#N/A,FALSE,"WTP";"Project",#N/A,FALSE,"PROJECT";"Summary -2",#N/A,FALSE,"SUMMARY"}</definedName>
    <definedName name="_______a129" localSheetId="7" hidden="1">{"Offgrid",#N/A,FALSE,"OFFGRID";"Region",#N/A,FALSE,"REGION";"Offgrid -2",#N/A,FALSE,"OFFGRID";"WTP",#N/A,FALSE,"WTP";"WTP -2",#N/A,FALSE,"WTP";"Project",#N/A,FALSE,"PROJECT";"Summary -2",#N/A,FALSE,"SUMMARY"}</definedName>
    <definedName name="_______a129" hidden="1">{"Offgrid",#N/A,FALSE,"OFFGRID";"Region",#N/A,FALSE,"REGION";"Offgrid -2",#N/A,FALSE,"OFFGRID";"WTP",#N/A,FALSE,"WTP";"WTP -2",#N/A,FALSE,"WTP";"Project",#N/A,FALSE,"PROJECT";"Summary -2",#N/A,FALSE,"SUMMARY"}</definedName>
    <definedName name="_______a130" localSheetId="5" hidden="1">{"Offgrid",#N/A,FALSE,"OFFGRID";"Region",#N/A,FALSE,"REGION";"Offgrid -2",#N/A,FALSE,"OFFGRID";"WTP",#N/A,FALSE,"WTP";"WTP -2",#N/A,FALSE,"WTP";"Project",#N/A,FALSE,"PROJECT";"Summary -2",#N/A,FALSE,"SUMMARY"}</definedName>
    <definedName name="_______a130" localSheetId="6" hidden="1">{"Offgrid",#N/A,FALSE,"OFFGRID";"Region",#N/A,FALSE,"REGION";"Offgrid -2",#N/A,FALSE,"OFFGRID";"WTP",#N/A,FALSE,"WTP";"WTP -2",#N/A,FALSE,"WTP";"Project",#N/A,FALSE,"PROJECT";"Summary -2",#N/A,FALSE,"SUMMARY"}</definedName>
    <definedName name="_______a130" localSheetId="7" hidden="1">{"Offgrid",#N/A,FALSE,"OFFGRID";"Region",#N/A,FALSE,"REGION";"Offgrid -2",#N/A,FALSE,"OFFGRID";"WTP",#N/A,FALSE,"WTP";"WTP -2",#N/A,FALSE,"WTP";"Project",#N/A,FALSE,"PROJECT";"Summary -2",#N/A,FALSE,"SUMMARY"}</definedName>
    <definedName name="_______a130" hidden="1">{"Offgrid",#N/A,FALSE,"OFFGRID";"Region",#N/A,FALSE,"REGION";"Offgrid -2",#N/A,FALSE,"OFFGRID";"WTP",#N/A,FALSE,"WTP";"WTP -2",#N/A,FALSE,"WTP";"Project",#N/A,FALSE,"PROJECT";"Summary -2",#N/A,FALSE,"SUMMARY"}</definedName>
    <definedName name="_______ban2" hidden="1">{"'Sheet1'!$L$16"}</definedName>
    <definedName name="_______d1500" hidden="1">{"'Sheet1'!$L$16"}</definedName>
    <definedName name="_______DT12" hidden="1">{"'Sheet1'!$L$16"}</definedName>
    <definedName name="_______Goi8" hidden="1">{"'Sheet1'!$L$16"}</definedName>
    <definedName name="_______h1" localSheetId="7" hidden="1">{"'Sheet1'!$L$16"}</definedName>
    <definedName name="_______h1" hidden="1">{"'Sheet1'!$L$16"}</definedName>
    <definedName name="_______hu1" localSheetId="7" hidden="1">{"'Sheet1'!$L$16"}</definedName>
    <definedName name="_______hu1" hidden="1">{"'Sheet1'!$L$16"}</definedName>
    <definedName name="_______hu2" localSheetId="7" hidden="1">{"'Sheet1'!$L$16"}</definedName>
    <definedName name="_______hu2" hidden="1">{"'Sheet1'!$L$16"}</definedName>
    <definedName name="_______hu5" localSheetId="7" hidden="1">{"'Sheet1'!$L$16"}</definedName>
    <definedName name="_______hu5" hidden="1">{"'Sheet1'!$L$16"}</definedName>
    <definedName name="_______hu6" localSheetId="7" hidden="1">{"'Sheet1'!$L$16"}</definedName>
    <definedName name="_______hu6" hidden="1">{"'Sheet1'!$L$16"}</definedName>
    <definedName name="_______hu7" hidden="1">{"'Sheet1'!$L$16"}</definedName>
    <definedName name="_______M2" hidden="1">{"'Sheet1'!$L$16"}</definedName>
    <definedName name="_______M36" hidden="1">{"'Sheet1'!$L$16"}</definedName>
    <definedName name="_______PA3" localSheetId="7" hidden="1">{"'Sheet1'!$L$16"}</definedName>
    <definedName name="_______PA3" hidden="1">{"'Sheet1'!$L$16"}</definedName>
    <definedName name="_______T10" hidden="1">{"'Sheet1'!$L$16"}</definedName>
    <definedName name="_______tb2" hidden="1">{"'Sheet1'!$L$16"}</definedName>
    <definedName name="_______Tru21" hidden="1">{"'Sheet1'!$L$16"}</definedName>
    <definedName name="______a1" localSheetId="7" hidden="1">{"'Sheet1'!$L$16"}</definedName>
    <definedName name="______a1" hidden="1">{"'Sheet1'!$L$16"}</definedName>
    <definedName name="______a129" hidden="1">{"Offgrid",#N/A,FALSE,"OFFGRID";"Region",#N/A,FALSE,"REGION";"Offgrid -2",#N/A,FALSE,"OFFGRID";"WTP",#N/A,FALSE,"WTP";"WTP -2",#N/A,FALSE,"WTP";"Project",#N/A,FALSE,"PROJECT";"Summary -2",#N/A,FALSE,"SUMMARY"}</definedName>
    <definedName name="______a130" hidden="1">{"Offgrid",#N/A,FALSE,"OFFGRID";"Region",#N/A,FALSE,"REGION";"Offgrid -2",#N/A,FALSE,"OFFGRID";"WTP",#N/A,FALSE,"WTP";"WTP -2",#N/A,FALSE,"WTP";"Project",#N/A,FALSE,"PROJECT";"Summary -2",#N/A,FALSE,"SUMMARY"}</definedName>
    <definedName name="______B1" hidden="1">{"'Sheet1'!$L$16"}</definedName>
    <definedName name="______ban2" hidden="1">{"'Sheet1'!$L$16"}</definedName>
    <definedName name="______DT12" hidden="1">{"'Sheet1'!$L$16"}</definedName>
    <definedName name="______f5" hidden="1">{"'Sheet1'!$L$16"}</definedName>
    <definedName name="______Goi8" localSheetId="5" hidden="1">{"'Sheet1'!$L$16"}</definedName>
    <definedName name="______Goi8" localSheetId="6" hidden="1">{"'Sheet1'!$L$16"}</definedName>
    <definedName name="______Goi8" localSheetId="7" hidden="1">{"'Sheet1'!$L$16"}</definedName>
    <definedName name="______Goi8" hidden="1">{"'Sheet1'!$L$16"}</definedName>
    <definedName name="______h1" localSheetId="7" hidden="1">{"'Sheet1'!$L$16"}</definedName>
    <definedName name="______h1" hidden="1">{"'Sheet1'!$L$16"}</definedName>
    <definedName name="______hu1" localSheetId="7" hidden="1">{"'Sheet1'!$L$16"}</definedName>
    <definedName name="______hu1" hidden="1">{"'Sheet1'!$L$16"}</definedName>
    <definedName name="______hu2" localSheetId="7" hidden="1">{"'Sheet1'!$L$16"}</definedName>
    <definedName name="______hu2" hidden="1">{"'Sheet1'!$L$16"}</definedName>
    <definedName name="______hu5" localSheetId="7" hidden="1">{"'Sheet1'!$L$16"}</definedName>
    <definedName name="______hu5" hidden="1">{"'Sheet1'!$L$16"}</definedName>
    <definedName name="______hu6" localSheetId="7" hidden="1">{"'Sheet1'!$L$16"}</definedName>
    <definedName name="______hu6" hidden="1">{"'Sheet1'!$L$16"}</definedName>
    <definedName name="______hu7" hidden="1">{"'Sheet1'!$L$16"}</definedName>
    <definedName name="______M36" hidden="1">{"'Sheet1'!$L$16"}</definedName>
    <definedName name="______ns02" hidden="1">{"'Sheet1'!$L$16"}</definedName>
    <definedName name="______NSO2" hidden="1">{"'Sheet1'!$L$16"}</definedName>
    <definedName name="______PA3" localSheetId="5" hidden="1">{"'Sheet1'!$L$16"}</definedName>
    <definedName name="______PA3" localSheetId="6" hidden="1">{"'Sheet1'!$L$16"}</definedName>
    <definedName name="______PA3" localSheetId="7" hidden="1">{"'Sheet1'!$L$16"}</definedName>
    <definedName name="______PA3" hidden="1">{"'Sheet1'!$L$16"}</definedName>
    <definedName name="______Pl2" hidden="1">{"'Sheet1'!$L$16"}</definedName>
    <definedName name="______T10" hidden="1">{"'Sheet1'!$L$16"}</definedName>
    <definedName name="______tb2" hidden="1">{"'Sheet1'!$L$16"}</definedName>
    <definedName name="______Tru21" hidden="1">{"'Sheet1'!$L$16"}</definedName>
    <definedName name="_____a1" localSheetId="7" hidden="1">{"'Sheet1'!$L$16"}</definedName>
    <definedName name="_____a1" hidden="1">{"'Sheet1'!$L$16"}</definedName>
    <definedName name="_____a129" localSheetId="5" hidden="1">{"Offgrid",#N/A,FALSE,"OFFGRID";"Region",#N/A,FALSE,"REGION";"Offgrid -2",#N/A,FALSE,"OFFGRID";"WTP",#N/A,FALSE,"WTP";"WTP -2",#N/A,FALSE,"WTP";"Project",#N/A,FALSE,"PROJECT";"Summary -2",#N/A,FALSE,"SUMMARY"}</definedName>
    <definedName name="_____a129" localSheetId="6" hidden="1">{"Offgrid",#N/A,FALSE,"OFFGRID";"Region",#N/A,FALSE,"REGION";"Offgrid -2",#N/A,FALSE,"OFFGRID";"WTP",#N/A,FALSE,"WTP";"WTP -2",#N/A,FALSE,"WTP";"Project",#N/A,FALSE,"PROJECT";"Summary -2",#N/A,FALSE,"SUMMARY"}</definedName>
    <definedName name="_____a129" localSheetId="7" hidden="1">{"Offgrid",#N/A,FALSE,"OFFGRID";"Region",#N/A,FALSE,"REGION";"Offgrid -2",#N/A,FALSE,"OFFGRID";"WTP",#N/A,FALSE,"WTP";"WTP -2",#N/A,FALSE,"WTP";"Project",#N/A,FALSE,"PROJECT";"Summary -2",#N/A,FALSE,"SUMMARY"}</definedName>
    <definedName name="_____a129" hidden="1">{"Offgrid",#N/A,FALSE,"OFFGRID";"Region",#N/A,FALSE,"REGION";"Offgrid -2",#N/A,FALSE,"OFFGRID";"WTP",#N/A,FALSE,"WTP";"WTP -2",#N/A,FALSE,"WTP";"Project",#N/A,FALSE,"PROJECT";"Summary -2",#N/A,FALSE,"SUMMARY"}</definedName>
    <definedName name="_____a130" localSheetId="5" hidden="1">{"Offgrid",#N/A,FALSE,"OFFGRID";"Region",#N/A,FALSE,"REGION";"Offgrid -2",#N/A,FALSE,"OFFGRID";"WTP",#N/A,FALSE,"WTP";"WTP -2",#N/A,FALSE,"WTP";"Project",#N/A,FALSE,"PROJECT";"Summary -2",#N/A,FALSE,"SUMMARY"}</definedName>
    <definedName name="_____a130" localSheetId="6" hidden="1">{"Offgrid",#N/A,FALSE,"OFFGRID";"Region",#N/A,FALSE,"REGION";"Offgrid -2",#N/A,FALSE,"OFFGRID";"WTP",#N/A,FALSE,"WTP";"WTP -2",#N/A,FALSE,"WTP";"Project",#N/A,FALSE,"PROJECT";"Summary -2",#N/A,FALSE,"SUMMARY"}</definedName>
    <definedName name="_____a130" localSheetId="7"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an2" hidden="1">{"'Sheet1'!$L$16"}</definedName>
    <definedName name="_____cep1" hidden="1">{"'Sheet1'!$L$16"}</definedName>
    <definedName name="_____Coc39" hidden="1">{"'Sheet1'!$L$16"}</definedName>
    <definedName name="_____d1500" hidden="1">{"'Sheet1'!$L$16"}</definedName>
    <definedName name="_____DT12" hidden="1">{"'Sheet1'!$L$16"}</definedName>
    <definedName name="_____Goi8" localSheetId="5" hidden="1">{"'Sheet1'!$L$16"}</definedName>
    <definedName name="_____Goi8" localSheetId="6" hidden="1">{"'Sheet1'!$L$16"}</definedName>
    <definedName name="_____Goi8" localSheetId="7" hidden="1">{"'Sheet1'!$L$16"}</definedName>
    <definedName name="_____Goi8" hidden="1">{"'Sheet1'!$L$16"}</definedName>
    <definedName name="_____h1" localSheetId="7" hidden="1">{"'Sheet1'!$L$16"}</definedName>
    <definedName name="_____h1" hidden="1">{"'Sheet1'!$L$16"}</definedName>
    <definedName name="_____hu1" localSheetId="7" hidden="1">{"'Sheet1'!$L$16"}</definedName>
    <definedName name="_____hu1" hidden="1">{"'Sheet1'!$L$16"}</definedName>
    <definedName name="_____hu2" localSheetId="7" hidden="1">{"'Sheet1'!$L$16"}</definedName>
    <definedName name="_____hu2" hidden="1">{"'Sheet1'!$L$16"}</definedName>
    <definedName name="_____hu5" localSheetId="7" hidden="1">{"'Sheet1'!$L$16"}</definedName>
    <definedName name="_____hu5" hidden="1">{"'Sheet1'!$L$16"}</definedName>
    <definedName name="_____hu6" localSheetId="7" hidden="1">{"'Sheet1'!$L$16"}</definedName>
    <definedName name="_____hu6" hidden="1">{"'Sheet1'!$L$16"}</definedName>
    <definedName name="_____hu7" hidden="1">{"'Sheet1'!$L$16"}</definedName>
    <definedName name="_____Lan1" hidden="1">{"'Sheet1'!$L$16"}</definedName>
    <definedName name="_____LAN3" hidden="1">{"'Sheet1'!$L$16"}</definedName>
    <definedName name="_____lk2" hidden="1">{"'Sheet1'!$L$16"}</definedName>
    <definedName name="_____M2" hidden="1">{"'Sheet1'!$L$16"}</definedName>
    <definedName name="_____M36" hidden="1">{"'Sheet1'!$L$16"}</definedName>
    <definedName name="_____NSO2" hidden="1">{"'Sheet1'!$L$16"}</definedName>
    <definedName name="_____PA3" localSheetId="5" hidden="1">{"'Sheet1'!$L$16"}</definedName>
    <definedName name="_____PA3" localSheetId="6" hidden="1">{"'Sheet1'!$L$16"}</definedName>
    <definedName name="_____PA3" localSheetId="7" hidden="1">{"'Sheet1'!$L$16"}</definedName>
    <definedName name="_____PA3" hidden="1">{"'Sheet1'!$L$16"}</definedName>
    <definedName name="_____T10" hidden="1">{"'Sheet1'!$L$16"}</definedName>
    <definedName name="_____tb2" hidden="1">{"'Sheet1'!$L$16"}</definedName>
    <definedName name="_____Tru21" hidden="1">{"'Sheet1'!$L$16"}</definedName>
    <definedName name="_____tt3" hidden="1">{"'Sheet1'!$L$16"}</definedName>
    <definedName name="_____TT31" hidden="1">{"'Sheet1'!$L$16"}</definedName>
    <definedName name="_____vl2" hidden="1">{"'Sheet1'!$L$16"}</definedName>
    <definedName name="____a1" localSheetId="5" hidden="1">{"'Sheet1'!$L$16"}</definedName>
    <definedName name="____a1" localSheetId="6" hidden="1">{"'Sheet1'!$L$16"}</definedName>
    <definedName name="____a1" localSheetId="7" hidden="1">{"'Sheet1'!$L$16"}</definedName>
    <definedName name="____a1" hidden="1">{"'Sheet1'!$L$16"}</definedName>
    <definedName name="____a129" localSheetId="5" hidden="1">{"Offgrid",#N/A,FALSE,"OFFGRID";"Region",#N/A,FALSE,"REGION";"Offgrid -2",#N/A,FALSE,"OFFGRID";"WTP",#N/A,FALSE,"WTP";"WTP -2",#N/A,FALSE,"WTP";"Project",#N/A,FALSE,"PROJECT";"Summary -2",#N/A,FALSE,"SUMMARY"}</definedName>
    <definedName name="____a129" localSheetId="6" hidden="1">{"Offgrid",#N/A,FALSE,"OFFGRID";"Region",#N/A,FALSE,"REGION";"Offgrid -2",#N/A,FALSE,"OFFGRID";"WTP",#N/A,FALSE,"WTP";"WTP -2",#N/A,FALSE,"WTP";"Project",#N/A,FALSE,"PROJECT";"Summary -2",#N/A,FALSE,"SUMMARY"}</definedName>
    <definedName name="____a129" localSheetId="7"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5" hidden="1">{"Offgrid",#N/A,FALSE,"OFFGRID";"Region",#N/A,FALSE,"REGION";"Offgrid -2",#N/A,FALSE,"OFFGRID";"WTP",#N/A,FALSE,"WTP";"WTP -2",#N/A,FALSE,"WTP";"Project",#N/A,FALSE,"PROJECT";"Summary -2",#N/A,FALSE,"SUMMARY"}</definedName>
    <definedName name="____a130" localSheetId="6" hidden="1">{"Offgrid",#N/A,FALSE,"OFFGRID";"Region",#N/A,FALSE,"REGION";"Offgrid -2",#N/A,FALSE,"OFFGRID";"WTP",#N/A,FALSE,"WTP";"WTP -2",#N/A,FALSE,"WTP";"Project",#N/A,FALSE,"PROJECT";"Summary -2",#N/A,FALSE,"SUMMARY"}</definedName>
    <definedName name="____a130" localSheetId="7"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Cty501" hidden="1">{"'Sheet1'!$L$16"}</definedName>
    <definedName name="____d1500" hidden="1">{"'Sheet1'!$L$16"}</definedName>
    <definedName name="____DT12" hidden="1">{"'Sheet1'!$L$16"}</definedName>
    <definedName name="____f5" hidden="1">{"'Sheet1'!$L$16"}</definedName>
    <definedName name="____Goi8" localSheetId="5" hidden="1">{"'Sheet1'!$L$16"}</definedName>
    <definedName name="____Goi8" localSheetId="6" hidden="1">{"'Sheet1'!$L$16"}</definedName>
    <definedName name="____Goi8" localSheetId="7" hidden="1">{"'Sheet1'!$L$16"}</definedName>
    <definedName name="____Goi8" hidden="1">{"'Sheet1'!$L$16"}</definedName>
    <definedName name="____h1" localSheetId="7" hidden="1">{"'Sheet1'!$L$16"}</definedName>
    <definedName name="____h1" hidden="1">{"'Sheet1'!$L$16"}</definedName>
    <definedName name="____hom2">#REF!</definedName>
    <definedName name="____hu1" localSheetId="7" hidden="1">{"'Sheet1'!$L$16"}</definedName>
    <definedName name="____hu1" hidden="1">{"'Sheet1'!$L$16"}</definedName>
    <definedName name="____hu2" localSheetId="7" hidden="1">{"'Sheet1'!$L$16"}</definedName>
    <definedName name="____hu2" hidden="1">{"'Sheet1'!$L$16"}</definedName>
    <definedName name="____hu5" localSheetId="7" hidden="1">{"'Sheet1'!$L$16"}</definedName>
    <definedName name="____hu5" hidden="1">{"'Sheet1'!$L$16"}</definedName>
    <definedName name="____hu6" localSheetId="7" hidden="1">{"'Sheet1'!$L$16"}</definedName>
    <definedName name="____hu6" hidden="1">{"'Sheet1'!$L$16"}</definedName>
    <definedName name="____hu7" hidden="1">{"'Sheet1'!$L$16"}</definedName>
    <definedName name="____KH08" hidden="1">{#N/A,#N/A,FALSE,"Chi tiÆt"}</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localSheetId="7" hidden="1">{"'Sheet1'!$L$16"}</definedName>
    <definedName name="____lk2" hidden="1">{"'Sheet1'!$L$16"}</definedName>
    <definedName name="____M2" hidden="1">{"'Sheet1'!$L$16"}</definedName>
    <definedName name="____M36" hidden="1">{"'Sheet1'!$L$16"}</definedName>
    <definedName name="____m4" hidden="1">{"'Sheet1'!$L$16"}</definedName>
    <definedName name="____NCL100">#REF!</definedName>
    <definedName name="____NCL200">#REF!</definedName>
    <definedName name="____NCL250">#REF!</definedName>
    <definedName name="____nin190">#REF!</definedName>
    <definedName name="____ns02" hidden="1">{"'Sheet1'!$L$16"}</definedName>
    <definedName name="____NSO2" localSheetId="7" hidden="1">{"'Sheet1'!$L$16"}</definedName>
    <definedName name="____NSO2" hidden="1">{"'Sheet1'!$L$16"}</definedName>
    <definedName name="____PA3" localSheetId="5" hidden="1">{"'Sheet1'!$L$16"}</definedName>
    <definedName name="____PA3" localSheetId="6" hidden="1">{"'Sheet1'!$L$16"}</definedName>
    <definedName name="____PA3" localSheetId="7" hidden="1">{"'Sheet1'!$L$16"}</definedName>
    <definedName name="____PA3" hidden="1">{"'Sheet1'!$L$16"}</definedName>
    <definedName name="____Pl2" hidden="1">{"'Sheet1'!$L$16"}</definedName>
    <definedName name="____SN3">#REF!</definedName>
    <definedName name="____sua20">#REF!</definedName>
    <definedName name="____sua30">#REF!</definedName>
    <definedName name="____T10" hidden="1">{"'Sheet1'!$L$16"}</definedName>
    <definedName name="____TB1">#REF!</definedName>
    <definedName name="____tb2" hidden="1">{"'Sheet1'!$L$16"}</definedName>
    <definedName name="____TL3">#REF!</definedName>
    <definedName name="____Tru21" hidden="1">{"'Sheet1'!$L$16"}</definedName>
    <definedName name="____tt3" hidden="1">{"'Sheet1'!$L$16"}</definedName>
    <definedName name="____TT31" hidden="1">{"'Sheet1'!$L$16"}</definedName>
    <definedName name="____VL100">#REF!</definedName>
    <definedName name="____vl2" hidden="1">{"'Sheet1'!$L$16"}</definedName>
    <definedName name="____VL250">#REF!</definedName>
    <definedName name="____xlfn.BAHTTEXT" hidden="1">#NAME?</definedName>
    <definedName name="___a1" localSheetId="5" hidden="1">{"'Sheet1'!$L$16"}</definedName>
    <definedName name="___a1" localSheetId="6" hidden="1">{"'Sheet1'!$L$16"}</definedName>
    <definedName name="___a1" localSheetId="7" hidden="1">{"'Sheet1'!$L$16"}</definedName>
    <definedName name="___a1" hidden="1">{"'Sheet1'!$L$16"}</definedName>
    <definedName name="___a129" localSheetId="5" hidden="1">{"Offgrid",#N/A,FALSE,"OFFGRID";"Region",#N/A,FALSE,"REGION";"Offgrid -2",#N/A,FALSE,"OFFGRID";"WTP",#N/A,FALSE,"WTP";"WTP -2",#N/A,FALSE,"WTP";"Project",#N/A,FALSE,"PROJECT";"Summary -2",#N/A,FALSE,"SUMMARY"}</definedName>
    <definedName name="___a129" localSheetId="6" hidden="1">{"Offgrid",#N/A,FALSE,"OFFGRID";"Region",#N/A,FALSE,"REGION";"Offgrid -2",#N/A,FALSE,"OFFGRID";"WTP",#N/A,FALSE,"WTP";"WTP -2",#N/A,FALSE,"WTP";"Project",#N/A,FALSE,"PROJECT";"Summary -2",#N/A,FALSE,"SUMMARY"}</definedName>
    <definedName name="___a129" localSheetId="7"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5" hidden="1">{"Offgrid",#N/A,FALSE,"OFFGRID";"Region",#N/A,FALSE,"REGION";"Offgrid -2",#N/A,FALSE,"OFFGRID";"WTP",#N/A,FALSE,"WTP";"WTP -2",#N/A,FALSE,"WTP";"Project",#N/A,FALSE,"PROJECT";"Summary -2",#N/A,FALSE,"SUMMARY"}</definedName>
    <definedName name="___a130" localSheetId="6" hidden="1">{"Offgrid",#N/A,FALSE,"OFFGRID";"Region",#N/A,FALSE,"REGION";"Offgrid -2",#N/A,FALSE,"OFFGRID";"WTP",#N/A,FALSE,"WTP";"WTP -2",#N/A,FALSE,"WTP";"Project",#N/A,FALSE,"PROJECT";"Summary -2",#N/A,FALSE,"SUMMARY"}</definedName>
    <definedName name="___a130" localSheetId="7"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Cty501" localSheetId="5" hidden="1">{"'Sheet1'!$L$16"}</definedName>
    <definedName name="___Cty501" localSheetId="6" hidden="1">{"'Sheet1'!$L$16"}</definedName>
    <definedName name="___Cty501" localSheetId="7" hidden="1">{"'Sheet1'!$L$16"}</definedName>
    <definedName name="___Cty501" hidden="1">{"'Sheet1'!$L$16"}</definedName>
    <definedName name="___d1500" localSheetId="5" hidden="1">{"'Sheet1'!$L$16"}</definedName>
    <definedName name="___d1500" localSheetId="6" hidden="1">{"'Sheet1'!$L$16"}</definedName>
    <definedName name="___d1500" localSheetId="7" hidden="1">{"'Sheet1'!$L$16"}</definedName>
    <definedName name="___d1500" hidden="1">{"'Sheet1'!$L$16"}</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DT12" hidden="1">{"'Sheet1'!$L$16"}</definedName>
    <definedName name="___Goi8" localSheetId="5" hidden="1">{"'Sheet1'!$L$16"}</definedName>
    <definedName name="___Goi8" localSheetId="6" hidden="1">{"'Sheet1'!$L$16"}</definedName>
    <definedName name="___Goi8" localSheetId="7" hidden="1">{"'Sheet1'!$L$16"}</definedName>
    <definedName name="___Goi8" hidden="1">{"'Sheet1'!$L$16"}</definedName>
    <definedName name="___gon4">#REF!</definedName>
    <definedName name="___h1" localSheetId="5" hidden="1">{"'Sheet1'!$L$16"}</definedName>
    <definedName name="___h1" localSheetId="6" hidden="1">{"'Sheet1'!$L$16"}</definedName>
    <definedName name="___h1" localSheetId="7" hidden="1">{"'Sheet1'!$L$16"}</definedName>
    <definedName name="___h1" hidden="1">{"'Sheet1'!$L$16"}</definedName>
    <definedName name="___h10" localSheetId="5" hidden="1">{#N/A,#N/A,FALSE,"Chi tiÆt"}</definedName>
    <definedName name="___h10" localSheetId="6" hidden="1">{#N/A,#N/A,FALSE,"Chi tiÆt"}</definedName>
    <definedName name="___h10" localSheetId="7" hidden="1">{#N/A,#N/A,FALSE,"Chi tiÆt"}</definedName>
    <definedName name="___h10" hidden="1">{#N/A,#N/A,FALSE,"Chi tiÆt"}</definedName>
    <definedName name="___h2" localSheetId="5" hidden="1">{"'Sheet1'!$L$16"}</definedName>
    <definedName name="___h2" localSheetId="6" hidden="1">{"'Sheet1'!$L$16"}</definedName>
    <definedName name="___h2" localSheetId="7" hidden="1">{"'Sheet1'!$L$16"}</definedName>
    <definedName name="___h2" hidden="1">{"'Sheet1'!$L$16"}</definedName>
    <definedName name="___h3" localSheetId="5" hidden="1">{"'Sheet1'!$L$16"}</definedName>
    <definedName name="___h3" localSheetId="6" hidden="1">{"'Sheet1'!$L$16"}</definedName>
    <definedName name="___h3" localSheetId="7" hidden="1">{"'Sheet1'!$L$16"}</definedName>
    <definedName name="___h3" hidden="1">{"'Sheet1'!$L$16"}</definedName>
    <definedName name="___h5" localSheetId="5" hidden="1">{"'Sheet1'!$L$16"}</definedName>
    <definedName name="___h5" localSheetId="6" hidden="1">{"'Sheet1'!$L$16"}</definedName>
    <definedName name="___h5" localSheetId="7" hidden="1">{"'Sheet1'!$L$16"}</definedName>
    <definedName name="___h5" hidden="1">{"'Sheet1'!$L$16"}</definedName>
    <definedName name="___h6" localSheetId="5" hidden="1">{"'Sheet1'!$L$16"}</definedName>
    <definedName name="___h6" localSheetId="6" hidden="1">{"'Sheet1'!$L$16"}</definedName>
    <definedName name="___h6" localSheetId="7" hidden="1">{"'Sheet1'!$L$16"}</definedName>
    <definedName name="___h6" hidden="1">{"'Sheet1'!$L$16"}</definedName>
    <definedName name="___h7" localSheetId="5" hidden="1">{"'Sheet1'!$L$16"}</definedName>
    <definedName name="___h7" localSheetId="6" hidden="1">{"'Sheet1'!$L$16"}</definedName>
    <definedName name="___h7" localSheetId="7" hidden="1">{"'Sheet1'!$L$16"}</definedName>
    <definedName name="___h7" hidden="1">{"'Sheet1'!$L$16"}</definedName>
    <definedName name="___h8" localSheetId="5" hidden="1">{"'Sheet1'!$L$16"}</definedName>
    <definedName name="___h8" localSheetId="6" hidden="1">{"'Sheet1'!$L$16"}</definedName>
    <definedName name="___h8" localSheetId="7" hidden="1">{"'Sheet1'!$L$16"}</definedName>
    <definedName name="___h8" hidden="1">{"'Sheet1'!$L$16"}</definedName>
    <definedName name="___h9" localSheetId="5" hidden="1">{"'Sheet1'!$L$16"}</definedName>
    <definedName name="___h9" localSheetId="6" hidden="1">{"'Sheet1'!$L$16"}</definedName>
    <definedName name="___h9" localSheetId="7" hidden="1">{"'Sheet1'!$L$16"}</definedName>
    <definedName name="___h9" hidden="1">{"'Sheet1'!$L$16"}</definedName>
    <definedName name="___hsm2">1.1289</definedName>
    <definedName name="___hu1" localSheetId="5" hidden="1">{"'Sheet1'!$L$16"}</definedName>
    <definedName name="___hu1" localSheetId="6" hidden="1">{"'Sheet1'!$L$16"}</definedName>
    <definedName name="___hu1" localSheetId="7" hidden="1">{"'Sheet1'!$L$16"}</definedName>
    <definedName name="___hu1" hidden="1">{"'Sheet1'!$L$16"}</definedName>
    <definedName name="___hu2" localSheetId="5" hidden="1">{"'Sheet1'!$L$16"}</definedName>
    <definedName name="___hu2" localSheetId="6" hidden="1">{"'Sheet1'!$L$16"}</definedName>
    <definedName name="___hu2" localSheetId="7" hidden="1">{"'Sheet1'!$L$16"}</definedName>
    <definedName name="___hu2" hidden="1">{"'Sheet1'!$L$16"}</definedName>
    <definedName name="___hu5" localSheetId="5" hidden="1">{"'Sheet1'!$L$16"}</definedName>
    <definedName name="___hu5" localSheetId="6" hidden="1">{"'Sheet1'!$L$16"}</definedName>
    <definedName name="___hu5" localSheetId="7" hidden="1">{"'Sheet1'!$L$16"}</definedName>
    <definedName name="___hu5" hidden="1">{"'Sheet1'!$L$16"}</definedName>
    <definedName name="___hu6" localSheetId="5" hidden="1">{"'Sheet1'!$L$16"}</definedName>
    <definedName name="___hu6" localSheetId="6" hidden="1">{"'Sheet1'!$L$16"}</definedName>
    <definedName name="___hu6" localSheetId="7" hidden="1">{"'Sheet1'!$L$16"}</definedName>
    <definedName name="___hu6" hidden="1">{"'Sheet1'!$L$16"}</definedName>
    <definedName name="___hu7" hidden="1">{"'Sheet1'!$L$16"}</definedName>
    <definedName name="___isc1">0.035</definedName>
    <definedName name="___isc2">0.02</definedName>
    <definedName name="___isc3">0.054</definedName>
    <definedName name="___KH08" hidden="1">{#N/A,#N/A,FALSE,"Chi tiÆt"}</definedName>
    <definedName name="___km190">#REF!</definedName>
    <definedName name="___km191">#REF!</definedName>
    <definedName name="___km192">#REF!</definedName>
    <definedName name="___Lan1" localSheetId="5" hidden="1">{"'Sheet1'!$L$16"}</definedName>
    <definedName name="___Lan1" localSheetId="6" hidden="1">{"'Sheet1'!$L$16"}</definedName>
    <definedName name="___Lan1" localSheetId="7" hidden="1">{"'Sheet1'!$L$16"}</definedName>
    <definedName name="___Lan1" hidden="1">{"'Sheet1'!$L$16"}</definedName>
    <definedName name="___LAN3" localSheetId="5" hidden="1">{"'Sheet1'!$L$16"}</definedName>
    <definedName name="___LAN3" localSheetId="6" hidden="1">{"'Sheet1'!$L$16"}</definedName>
    <definedName name="___LAN3" localSheetId="7" hidden="1">{"'Sheet1'!$L$16"}</definedName>
    <definedName name="___LAN3" hidden="1">{"'Sheet1'!$L$16"}</definedName>
    <definedName name="___lap1">#REF!</definedName>
    <definedName name="___lap2">#REF!</definedName>
    <definedName name="___lk2" localSheetId="5" hidden="1">{"'Sheet1'!$L$16"}</definedName>
    <definedName name="___lk2" localSheetId="6" hidden="1">{"'Sheet1'!$L$16"}</definedName>
    <definedName name="___lk2" localSheetId="7" hidden="1">{"'Sheet1'!$L$16"}</definedName>
    <definedName name="___lk2" hidden="1">{"'Sheet1'!$L$16"}</definedName>
    <definedName name="___M2" localSheetId="5" hidden="1">{"'Sheet1'!$L$16"}</definedName>
    <definedName name="___M2" localSheetId="6" hidden="1">{"'Sheet1'!$L$16"}</definedName>
    <definedName name="___M2" localSheetId="7" hidden="1">{"'Sheet1'!$L$16"}</definedName>
    <definedName name="___M2" hidden="1">{"'Sheet1'!$L$16"}</definedName>
    <definedName name="___M36" hidden="1">{"'Sheet1'!$L$16"}</definedName>
    <definedName name="___m4" localSheetId="5" hidden="1">{"'Sheet1'!$L$16"}</definedName>
    <definedName name="___m4" localSheetId="6" hidden="1">{"'Sheet1'!$L$16"}</definedName>
    <definedName name="___m4" localSheetId="7" hidden="1">{"'Sheet1'!$L$16"}</definedName>
    <definedName name="___m4" hidden="1">{"'Sheet1'!$L$16"}</definedName>
    <definedName name="___MAC12">#REF!</definedName>
    <definedName name="___MAC46">#REF!</definedName>
    <definedName name="___NET2">#REF!</definedName>
    <definedName name="___NSO2" hidden="1">{"'Sheet1'!$L$16"}</definedName>
    <definedName name="___PA3" localSheetId="5" hidden="1">{"'Sheet1'!$L$16"}</definedName>
    <definedName name="___PA3" localSheetId="6" hidden="1">{"'Sheet1'!$L$16"}</definedName>
    <definedName name="___PA3" localSheetId="7"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hu2" hidden="1">{"'Sheet1'!$L$16"}</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10" hidden="1">{"'Sheet1'!$L$16"}</definedName>
    <definedName name="___tb2" hidden="1">{"'Sheet1'!$L$16"}</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localSheetId="5" hidden="1">{"'Sheet1'!$L$16"}</definedName>
    <definedName name="___tt3" localSheetId="6" hidden="1">{"'Sheet1'!$L$16"}</definedName>
    <definedName name="___tt3" localSheetId="7" hidden="1">{"'Sheet1'!$L$16"}</definedName>
    <definedName name="___tt3" hidden="1">{"'Sheet1'!$L$16"}</definedName>
    <definedName name="___TT31" hidden="1">{"'Sheet1'!$L$16"}</definedName>
    <definedName name="___vl2" hidden="1">{"'Sheet1'!$L$16"}</definedName>
    <definedName name="___VLP2" localSheetId="5" hidden="1">{"'Sheet1'!$L$16"}</definedName>
    <definedName name="___VLP2" localSheetId="6" hidden="1">{"'Sheet1'!$L$16"}</definedName>
    <definedName name="___VLP2" localSheetId="7" hidden="1">{"'Sheet1'!$L$16"}</definedName>
    <definedName name="___VLP2" hidden="1">{"'Sheet1'!$L$16"}</definedName>
    <definedName name="___xl150">#REF!</definedName>
    <definedName name="___xlfn.BAHTTEXT" hidden="1">#NAME?</definedName>
    <definedName name="__a1" localSheetId="5" hidden="1">{"'Sheet1'!$L$16"}</definedName>
    <definedName name="__a1" localSheetId="6" hidden="1">{"'Sheet1'!$L$16"}</definedName>
    <definedName name="__a1" localSheetId="7" hidden="1">{"'Sheet1'!$L$16"}</definedName>
    <definedName name="__a1" hidden="1">{"'Sheet1'!$L$16"}</definedName>
    <definedName name="__a129" localSheetId="5" hidden="1">{"Offgrid",#N/A,FALSE,"OFFGRID";"Region",#N/A,FALSE,"REGION";"Offgrid -2",#N/A,FALSE,"OFFGRID";"WTP",#N/A,FALSE,"WTP";"WTP -2",#N/A,FALSE,"WTP";"Project",#N/A,FALSE,"PROJECT";"Summary -2",#N/A,FALSE,"SUMMARY"}</definedName>
    <definedName name="__a129" localSheetId="6" hidden="1">{"Offgrid",#N/A,FALSE,"OFFGRID";"Region",#N/A,FALSE,"REGION";"Offgrid -2",#N/A,FALSE,"OFFGRID";"WTP",#N/A,FALSE,"WTP";"WTP -2",#N/A,FALSE,"WTP";"Project",#N/A,FALSE,"PROJECT";"Summary -2",#N/A,FALSE,"SUMMARY"}</definedName>
    <definedName name="__a129" localSheetId="7"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5" hidden="1">{"Offgrid",#N/A,FALSE,"OFFGRID";"Region",#N/A,FALSE,"REGION";"Offgrid -2",#N/A,FALSE,"OFFGRID";"WTP",#N/A,FALSE,"WTP";"WTP -2",#N/A,FALSE,"WTP";"Project",#N/A,FALSE,"PROJECT";"Summary -2",#N/A,FALSE,"SUMMARY"}</definedName>
    <definedName name="__a130" localSheetId="6" hidden="1">{"Offgrid",#N/A,FALSE,"OFFGRID";"Region",#N/A,FALSE,"REGION";"Offgrid -2",#N/A,FALSE,"OFFGRID";"WTP",#N/A,FALSE,"WTP";"WTP -2",#N/A,FALSE,"WTP";"Project",#N/A,FALSE,"PROJECT";"Summary -2",#N/A,FALSE,"SUMMARY"}</definedName>
    <definedName name="__a130" localSheetId="7"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c3">#N/A</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pd1">#REF!</definedName>
    <definedName name="__cpd2">#REF!</definedName>
    <definedName name="__ct456789">IF(#REF!="","",#REF!*#REF!)</definedName>
    <definedName name="__Cty501" localSheetId="5" hidden="1">{"'Sheet1'!$L$16"}</definedName>
    <definedName name="__Cty501" localSheetId="6" hidden="1">{"'Sheet1'!$L$16"}</definedName>
    <definedName name="__Cty501" localSheetId="7" hidden="1">{"'Sheet1'!$L$16"}</definedName>
    <definedName name="__Cty501" hidden="1">{"'Sheet1'!$L$16"}</definedName>
    <definedName name="__CVC1">#REF!</definedName>
    <definedName name="__d1500" localSheetId="5" hidden="1">{"'Sheet1'!$L$16"}</definedName>
    <definedName name="__d1500" localSheetId="6" hidden="1">{"'Sheet1'!$L$16"}</definedName>
    <definedName name="__d1500" localSheetId="7" hidden="1">{"'Sheet1'!$L$16"}</definedName>
    <definedName name="__d1500" hidden="1">{"'Sheet1'!$L$16"}</definedName>
    <definedName name="__D2">[1]SL!$E$5</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localSheetId="5" hidden="1">{"'Sheet1'!$L$16"}</definedName>
    <definedName name="__DT12" localSheetId="6" hidden="1">{"'Sheet1'!$L$16"}</definedName>
    <definedName name="__DT12" localSheetId="7" hidden="1">{"'Sheet1'!$L$16"}</definedName>
    <definedName name="__DT12" hidden="1">{"'Sheet1'!$L$16"}</definedName>
    <definedName name="__E99999">#REF!</definedName>
    <definedName name="__ech2">#REF!</definedName>
    <definedName name="__f5" hidden="1">{"'Sheet1'!$L$16"}</definedName>
    <definedName name="__FIL2">#REF!</definedName>
    <definedName name="__gis150">#REF!</definedName>
    <definedName name="__Goi8" localSheetId="5" hidden="1">{"'Sheet1'!$L$16"}</definedName>
    <definedName name="__Goi8" localSheetId="6" hidden="1">{"'Sheet1'!$L$16"}</definedName>
    <definedName name="__Goi8" localSheetId="7" hidden="1">{"'Sheet1'!$L$16"}</definedName>
    <definedName name="__Goi8" hidden="1">{"'Sheet1'!$L$16"}</definedName>
    <definedName name="__gon4">#REF!</definedName>
    <definedName name="__h1" localSheetId="5" hidden="1">{"'Sheet1'!$L$16"}</definedName>
    <definedName name="__h1" localSheetId="6" hidden="1">{"'Sheet1'!$L$16"}</definedName>
    <definedName name="__h1" localSheetId="7" hidden="1">{"'Sheet1'!$L$16"}</definedName>
    <definedName name="__h1" hidden="1">{"'Sheet1'!$L$16"}</definedName>
    <definedName name="__h10" localSheetId="5" hidden="1">{#N/A,#N/A,FALSE,"Chi tiÆt"}</definedName>
    <definedName name="__h10" localSheetId="6" hidden="1">{#N/A,#N/A,FALSE,"Chi tiÆt"}</definedName>
    <definedName name="__h10" localSheetId="7" hidden="1">{#N/A,#N/A,FALSE,"Chi tiÆt"}</definedName>
    <definedName name="__h10" hidden="1">{#N/A,#N/A,FALSE,"Chi tiÆt"}</definedName>
    <definedName name="__h2" localSheetId="5" hidden="1">{"'Sheet1'!$L$16"}</definedName>
    <definedName name="__h2" localSheetId="6" hidden="1">{"'Sheet1'!$L$16"}</definedName>
    <definedName name="__h2" localSheetId="7" hidden="1">{"'Sheet1'!$L$16"}</definedName>
    <definedName name="__h2" hidden="1">{"'Sheet1'!$L$16"}</definedName>
    <definedName name="__h3" localSheetId="5" hidden="1">{"'Sheet1'!$L$16"}</definedName>
    <definedName name="__h3" localSheetId="6" hidden="1">{"'Sheet1'!$L$16"}</definedName>
    <definedName name="__h3" localSheetId="7" hidden="1">{"'Sheet1'!$L$16"}</definedName>
    <definedName name="__h3" hidden="1">{"'Sheet1'!$L$16"}</definedName>
    <definedName name="__h5" localSheetId="5" hidden="1">{"'Sheet1'!$L$16"}</definedName>
    <definedName name="__h5" localSheetId="6" hidden="1">{"'Sheet1'!$L$16"}</definedName>
    <definedName name="__h5" localSheetId="7" hidden="1">{"'Sheet1'!$L$16"}</definedName>
    <definedName name="__h5" hidden="1">{"'Sheet1'!$L$16"}</definedName>
    <definedName name="__H500866">#REF!</definedName>
    <definedName name="__h6" localSheetId="5" hidden="1">{"'Sheet1'!$L$16"}</definedName>
    <definedName name="__h6" localSheetId="6" hidden="1">{"'Sheet1'!$L$16"}</definedName>
    <definedName name="__h6" localSheetId="7" hidden="1">{"'Sheet1'!$L$16"}</definedName>
    <definedName name="__h6" hidden="1">{"'Sheet1'!$L$16"}</definedName>
    <definedName name="__h7" localSheetId="5" hidden="1">{"'Sheet1'!$L$16"}</definedName>
    <definedName name="__h7" localSheetId="6" hidden="1">{"'Sheet1'!$L$16"}</definedName>
    <definedName name="__h7" localSheetId="7" hidden="1">{"'Sheet1'!$L$16"}</definedName>
    <definedName name="__h7" hidden="1">{"'Sheet1'!$L$16"}</definedName>
    <definedName name="__h8" localSheetId="5" hidden="1">{"'Sheet1'!$L$16"}</definedName>
    <definedName name="__h8" localSheetId="6" hidden="1">{"'Sheet1'!$L$16"}</definedName>
    <definedName name="__h8" localSheetId="7" hidden="1">{"'Sheet1'!$L$16"}</definedName>
    <definedName name="__h8" hidden="1">{"'Sheet1'!$L$16"}</definedName>
    <definedName name="__h9" localSheetId="5" hidden="1">{"'Sheet1'!$L$16"}</definedName>
    <definedName name="__h9" localSheetId="6" hidden="1">{"'Sheet1'!$L$16"}</definedName>
    <definedName name="__h9" localSheetId="7" hidden="1">{"'Sheet1'!$L$16"}</definedName>
    <definedName name="__h9" hidden="1">{"'Sheet1'!$L$16"}</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localSheetId="5" hidden="1">{"'Sheet1'!$L$16"}</definedName>
    <definedName name="__hu1" localSheetId="6" hidden="1">{"'Sheet1'!$L$16"}</definedName>
    <definedName name="__hu1" localSheetId="7" hidden="1">{"'Sheet1'!$L$16"}</definedName>
    <definedName name="__hu1" hidden="1">{"'Sheet1'!$L$16"}</definedName>
    <definedName name="__hu2" localSheetId="5" hidden="1">{"'Sheet1'!$L$16"}</definedName>
    <definedName name="__hu2" localSheetId="6" hidden="1">{"'Sheet1'!$L$16"}</definedName>
    <definedName name="__hu2" localSheetId="7" hidden="1">{"'Sheet1'!$L$16"}</definedName>
    <definedName name="__hu2" hidden="1">{"'Sheet1'!$L$16"}</definedName>
    <definedName name="__hu5" localSheetId="5" hidden="1">{"'Sheet1'!$L$16"}</definedName>
    <definedName name="__hu5" localSheetId="6" hidden="1">{"'Sheet1'!$L$16"}</definedName>
    <definedName name="__hu5" localSheetId="7" hidden="1">{"'Sheet1'!$L$16"}</definedName>
    <definedName name="__hu5" hidden="1">{"'Sheet1'!$L$16"}</definedName>
    <definedName name="__hu6" localSheetId="5" hidden="1">{"'Sheet1'!$L$16"}</definedName>
    <definedName name="__hu6" localSheetId="6" hidden="1">{"'Sheet1'!$L$16"}</definedName>
    <definedName name="__hu6" localSheetId="7" hidden="1">{"'Sheet1'!$L$16"}</definedName>
    <definedName name="__hu6" hidden="1">{"'Sheet1'!$L$16"}</definedName>
    <definedName name="__hu7" hidden="1">{"'Sheet1'!$L$16"}</definedName>
    <definedName name="__hvk1">#REF!</definedName>
    <definedName name="__hvk2">#REF!</definedName>
    <definedName name="__hvk3">#REF!</definedName>
    <definedName name="__IntlFixup" hidden="1">TRUE</definedName>
    <definedName name="__IntlFixupTable" localSheetId="7" hidden="1">#REF!</definedName>
    <definedName name="__IntlFixupTable" hidden="1">#REF!</definedName>
    <definedName name="__isc1">0.035</definedName>
    <definedName name="__isc2">0.02</definedName>
    <definedName name="__isc3">0.054</definedName>
    <definedName name="__JK4">#REF!</definedName>
    <definedName name="__KH08" hidden="1">{#N/A,#N/A,FALSE,"Chi tiÆt"}</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localSheetId="5" hidden="1">{"'Sheet1'!$L$16"}</definedName>
    <definedName name="__Lan1" localSheetId="6" hidden="1">{"'Sheet1'!$L$16"}</definedName>
    <definedName name="__Lan1" localSheetId="7" hidden="1">{"'Sheet1'!$L$16"}</definedName>
    <definedName name="__Lan1" hidden="1">{"'Sheet1'!$L$16"}</definedName>
    <definedName name="__LAN3" localSheetId="5" hidden="1">{"'Sheet1'!$L$16"}</definedName>
    <definedName name="__LAN3" localSheetId="6" hidden="1">{"'Sheet1'!$L$16"}</definedName>
    <definedName name="__LAN3" localSheetId="7" hidden="1">{"'Sheet1'!$L$16"}</definedName>
    <definedName name="__LAN3" hidden="1">{"'Sheet1'!$L$16"}</definedName>
    <definedName name="__lap1">#REF!</definedName>
    <definedName name="__lap2">#REF!</definedName>
    <definedName name="__lk2" localSheetId="5" hidden="1">{"'Sheet1'!$L$16"}</definedName>
    <definedName name="__lk2" localSheetId="6" hidden="1">{"'Sheet1'!$L$16"}</definedName>
    <definedName name="__lk2" localSheetId="7" hidden="1">{"'Sheet1'!$L$16"}</definedName>
    <definedName name="__lk2" hidden="1">{"'Sheet1'!$L$16"}</definedName>
    <definedName name="__lop16">#REF!</definedName>
    <definedName name="__lop25">#REF!</definedName>
    <definedName name="__lop9">#REF!</definedName>
    <definedName name="__lu13">#REF!</definedName>
    <definedName name="__lu85">#REF!</definedName>
    <definedName name="__M2" localSheetId="5" hidden="1">{"'Sheet1'!$L$16"}</definedName>
    <definedName name="__M2" localSheetId="6" hidden="1">{"'Sheet1'!$L$16"}</definedName>
    <definedName name="__M2" localSheetId="7" hidden="1">{"'Sheet1'!$L$16"}</definedName>
    <definedName name="__M2" hidden="1">{"'Sheet1'!$L$16"}</definedName>
    <definedName name="__M36" localSheetId="7" hidden="1">{"'Sheet1'!$L$16"}</definedName>
    <definedName name="__M36" hidden="1">{"'Sheet1'!$L$16"}</definedName>
    <definedName name="__m4" localSheetId="5" hidden="1">{"'Sheet1'!$L$16"}</definedName>
    <definedName name="__m4" localSheetId="6" hidden="1">{"'Sheet1'!$L$16"}</definedName>
    <definedName name="__m4" localSheetId="7" hidden="1">{"'Sheet1'!$L$16"}</definedName>
    <definedName name="__m4"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02" hidden="1">{"'Sheet1'!$L$16"}</definedName>
    <definedName name="__NSO2" localSheetId="7" hidden="1">{"'Sheet1'!$L$16"}</definedName>
    <definedName name="__NSO2" hidden="1">{"'Sheet1'!$L$16"}</definedName>
    <definedName name="__off1">#REF!</definedName>
    <definedName name="__oto12">#REF!</definedName>
    <definedName name="__oto5">#REF!</definedName>
    <definedName name="__oto7">#REF!</definedName>
    <definedName name="__PA3" localSheetId="5" hidden="1">{"'Sheet1'!$L$16"}</definedName>
    <definedName name="__PA3" localSheetId="6" hidden="1">{"'Sheet1'!$L$16"}</definedName>
    <definedName name="__PA3" localSheetId="7" hidden="1">{"'Sheet1'!$L$16"}</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hu2" hidden="1">{"'Sheet1'!$L$16"}</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6" localSheetId="5">{"ÿÿÿÿÿ"}</definedName>
    <definedName name="__s6" localSheetId="6">{"ÿÿÿÿÿ"}</definedName>
    <definedName name="__s6">{"ÿÿÿÿÿ"}</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10" hidden="1">{"'Sheet1'!$L$16"}</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 localSheetId="7" hidden="1">{"'Sheet1'!$L$16"}</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localSheetId="7" hidden="1">{"'Sheet1'!$L$16"}</definedName>
    <definedName name="__Tru21" hidden="1">{"'Sheet1'!$L$16"}</definedName>
    <definedName name="__TS2">#REF!</definedName>
    <definedName name="__tt3" localSheetId="5" hidden="1">{"'Sheet1'!$L$16"}</definedName>
    <definedName name="__tt3" localSheetId="6" hidden="1">{"'Sheet1'!$L$16"}</definedName>
    <definedName name="__tt3" localSheetId="7" hidden="1">{"'Sheet1'!$L$16"}</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P2" localSheetId="5" hidden="1">{"'Sheet1'!$L$16"}</definedName>
    <definedName name="__VLP2" localSheetId="6" hidden="1">{"'Sheet1'!$L$16"}</definedName>
    <definedName name="__VLP2" localSheetId="7" hidden="1">{"'Sheet1'!$L$16"}</definedName>
    <definedName name="__VLP2" hidden="1">{"'Sheet1'!$L$16"}</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11_2001">#N/A</definedName>
    <definedName name="_02">#REF!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localSheetId="5" hidden="1">{"'Sheet1'!$L$16"}</definedName>
    <definedName name="_a1" localSheetId="6" hidden="1">{"'Sheet1'!$L$16"}</definedName>
    <definedName name="_a1" localSheetId="7" hidden="1">{"'Sheet1'!$L$16"}</definedName>
    <definedName name="_a1" hidden="1">{"'Sheet1'!$L$16"}</definedName>
    <definedName name="_a129" localSheetId="5" hidden="1">{"Offgrid",#N/A,FALSE,"OFFGRID";"Region",#N/A,FALSE,"REGION";"Offgrid -2",#N/A,FALSE,"OFFGRID";"WTP",#N/A,FALSE,"WTP";"WTP -2",#N/A,FALSE,"WTP";"Project",#N/A,FALSE,"PROJECT";"Summary -2",#N/A,FALSE,"SUMMARY"}</definedName>
    <definedName name="_a129" localSheetId="6" hidden="1">{"Offgrid",#N/A,FALSE,"OFFGRID";"Region",#N/A,FALSE,"REGION";"Offgrid -2",#N/A,FALSE,"OFFGRID";"WTP",#N/A,FALSE,"WTP";"WTP -2",#N/A,FALSE,"WTP";"Project",#N/A,FALSE,"PROJECT";"Summary -2",#N/A,FALSE,"SUMMARY"}</definedName>
    <definedName name="_a129" localSheetId="7"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5" hidden="1">{"Offgrid",#N/A,FALSE,"OFFGRID";"Region",#N/A,FALSE,"REGION";"Offgrid -2",#N/A,FALSE,"OFFGRID";"WTP",#N/A,FALSE,"WTP";"WTP -2",#N/A,FALSE,"WTP";"Project",#N/A,FALSE,"PROJECT";"Summary -2",#N/A,FALSE,"SUMMARY"}</definedName>
    <definedName name="_a130" localSheetId="6" hidden="1">{"Offgrid",#N/A,FALSE,"OFFGRID";"Region",#N/A,FALSE,"REGION";"Offgrid -2",#N/A,FALSE,"OFFGRID";"WTP",#N/A,FALSE,"WTP";"WTP -2",#N/A,FALSE,"WTP";"Project",#N/A,FALSE,"PROJECT";"Summary -2",#N/A,FALSE,"SUMMARY"}</definedName>
    <definedName name="_a130" localSheetId="7"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c4">#N/A</definedName>
    <definedName name="_bac5">#N/A</definedName>
    <definedName name="_ban1">#REF!</definedName>
    <definedName name="_ban2" localSheetId="5" hidden="1">{"'Sheet1'!$L$16"}</definedName>
    <definedName name="_ban2" localSheetId="6" hidden="1">{"'Sheet1'!$L$16"}</definedName>
    <definedName name="_ban2" localSheetId="7" hidden="1">{"'Sheet1'!$L$16"}</definedName>
    <definedName name="_ban2" hidden="1">{"'Sheet1'!$L$16"}</definedName>
    <definedName name="_bat1">#REF!</definedName>
    <definedName name="_ben10">#N/A</definedName>
    <definedName name="_ben12">#N/A</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0" localSheetId="7" hidden="1">#REF!</definedName>
    <definedName name="_Builtin0" hidden="1">#REF!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#N/A</definedName>
    <definedName name="_cau16">'[2]R&amp;P'!$G$225</definedName>
    <definedName name="_cau25">'[2]R&amp;P'!$G$226</definedName>
    <definedName name="_cau40">'[2]R&amp;P'!$G$227</definedName>
    <definedName name="_cau5">#REF!</definedName>
    <definedName name="_cau50">'[2]R&amp;P'!$G$228</definedName>
    <definedName name="_cau60">#N/A</definedName>
    <definedName name="_cau63">#N/A</definedName>
    <definedName name="_cau7">#N/A</definedName>
    <definedName name="_CD2" hidden="1">{"'Sheet1'!$L$16"}</definedName>
    <definedName name="_cep1" hidden="1">{"'Sheet1'!$L$16"}</definedName>
    <definedName name="_chk1">#REF!</definedName>
    <definedName name="_ckn12">#N/A</definedName>
    <definedName name="_CNA50">#REF!</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ty501" localSheetId="5" hidden="1">{"'Sheet1'!$L$16"}</definedName>
    <definedName name="_Cty501" localSheetId="6" hidden="1">{"'Sheet1'!$L$16"}</definedName>
    <definedName name="_Cty501" localSheetId="7" hidden="1">{"'Sheet1'!$L$16"}</definedName>
    <definedName name="_Cty501" hidden="1">{"'Sheet1'!$L$16"}</definedName>
    <definedName name="_CVC1">#REF!</definedName>
    <definedName name="_D1">[1]SL!$E$5</definedName>
    <definedName name="_d1500" localSheetId="5" hidden="1">{"'Sheet1'!$L$16"}</definedName>
    <definedName name="_d1500" localSheetId="6" hidden="1">{"'Sheet1'!$L$16"}</definedName>
    <definedName name="_d1500" localSheetId="7" hidden="1">{"'Sheet1'!$L$16"}</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T12" hidden="1">{"'Sheet1'!$L$16"}</definedName>
    <definedName name="_E99999">#REF!</definedName>
    <definedName name="_ech2">#REF!</definedName>
    <definedName name="_f5" localSheetId="7" hidden="1">{"'Sheet1'!$L$16"}</definedName>
    <definedName name="_f5" hidden="1">{"'Sheet1'!$L$16"}</definedName>
    <definedName name="_FIL2">#REF!</definedName>
    <definedName name="_Fill" localSheetId="7" hidden="1">#REF!</definedName>
    <definedName name="_Fill" hidden="1">#REF!</definedName>
    <definedName name="_Fill_1">"#REF!"</definedName>
    <definedName name="_xlnm._FilterDatabase" localSheetId="7" hidden="1">#REF!</definedName>
    <definedName name="_xlnm._FilterDatabase" hidden="1">#REF!</definedName>
    <definedName name="_g1">#N/A</definedName>
    <definedName name="_G15">[3]XL4Poppy!$C$4</definedName>
    <definedName name="_g2">#N/A</definedName>
    <definedName name="_gis150">#REF!</definedName>
    <definedName name="_Goi8" localSheetId="5" hidden="1">{"'Sheet1'!$L$16"}</definedName>
    <definedName name="_Goi8" localSheetId="6" hidden="1">{"'Sheet1'!$L$16"}</definedName>
    <definedName name="_Goi8" localSheetId="7" hidden="1">{"'Sheet1'!$L$16"}</definedName>
    <definedName name="_Goi8" hidden="1">{"'Sheet1'!$L$16"}</definedName>
    <definedName name="_gon4">#REF!</definedName>
    <definedName name="_h1" localSheetId="5" hidden="1">{"'Sheet1'!$L$16"}</definedName>
    <definedName name="_h1" localSheetId="6" hidden="1">{"'Sheet1'!$L$16"}</definedName>
    <definedName name="_h1" localSheetId="7" hidden="1">{"'Sheet1'!$L$16"}</definedName>
    <definedName name="_h1" hidden="1">{"'Sheet1'!$L$16"}</definedName>
    <definedName name="_h10" localSheetId="5" hidden="1">{#N/A,#N/A,FALSE,"Chi tiÆt"}</definedName>
    <definedName name="_h10" localSheetId="6" hidden="1">{#N/A,#N/A,FALSE,"Chi tiÆt"}</definedName>
    <definedName name="_h10" localSheetId="7" hidden="1">{#N/A,#N/A,FALSE,"Chi tiÆt"}</definedName>
    <definedName name="_h10" hidden="1">{#N/A,#N/A,FALSE,"Chi tiÆt"}</definedName>
    <definedName name="_h2" localSheetId="5" hidden="1">{"'Sheet1'!$L$16"}</definedName>
    <definedName name="_h2" localSheetId="6" hidden="1">{"'Sheet1'!$L$16"}</definedName>
    <definedName name="_h2" localSheetId="7" hidden="1">{"'Sheet1'!$L$16"}</definedName>
    <definedName name="_h2" hidden="1">{"'Sheet1'!$L$16"}</definedName>
    <definedName name="_h3" localSheetId="5" hidden="1">{"'Sheet1'!$L$16"}</definedName>
    <definedName name="_h3" localSheetId="6" hidden="1">{"'Sheet1'!$L$16"}</definedName>
    <definedName name="_h3" localSheetId="7" hidden="1">{"'Sheet1'!$L$16"}</definedName>
    <definedName name="_h3" hidden="1">{"'Sheet1'!$L$16"}</definedName>
    <definedName name="_h5" localSheetId="5" hidden="1">{"'Sheet1'!$L$16"}</definedName>
    <definedName name="_h5" localSheetId="6" hidden="1">{"'Sheet1'!$L$16"}</definedName>
    <definedName name="_h5" localSheetId="7" hidden="1">{"'Sheet1'!$L$16"}</definedName>
    <definedName name="_h5" hidden="1">{"'Sheet1'!$L$16"}</definedName>
    <definedName name="_H500866">#REF!</definedName>
    <definedName name="_h6" localSheetId="5" hidden="1">{"'Sheet1'!$L$16"}</definedName>
    <definedName name="_h6" localSheetId="6" hidden="1">{"'Sheet1'!$L$16"}</definedName>
    <definedName name="_h6" localSheetId="7" hidden="1">{"'Sheet1'!$L$16"}</definedName>
    <definedName name="_h6" hidden="1">{"'Sheet1'!$L$16"}</definedName>
    <definedName name="_h7" localSheetId="5" hidden="1">{"'Sheet1'!$L$16"}</definedName>
    <definedName name="_h7" localSheetId="6" hidden="1">{"'Sheet1'!$L$16"}</definedName>
    <definedName name="_h7" localSheetId="7" hidden="1">{"'Sheet1'!$L$16"}</definedName>
    <definedName name="_h7" hidden="1">{"'Sheet1'!$L$16"}</definedName>
    <definedName name="_h8" localSheetId="5" hidden="1">{"'Sheet1'!$L$16"}</definedName>
    <definedName name="_h8" localSheetId="6" hidden="1">{"'Sheet1'!$L$16"}</definedName>
    <definedName name="_h8" localSheetId="7" hidden="1">{"'Sheet1'!$L$16"}</definedName>
    <definedName name="_h8" hidden="1">{"'Sheet1'!$L$16"}</definedName>
    <definedName name="_h9" localSheetId="5" hidden="1">{"'Sheet1'!$L$16"}</definedName>
    <definedName name="_h9" localSheetId="6" hidden="1">{"'Sheet1'!$L$16"}</definedName>
    <definedName name="_h9" localSheetId="7" hidden="1">{"'Sheet1'!$L$16"}</definedName>
    <definedName name="_h9" hidden="1">{"'Sheet1'!$L$16"}</definedName>
    <definedName name="_han23">#N/A</definedName>
    <definedName name="_hau1">#REF!</definedName>
    <definedName name="_hau12">#REF!</definedName>
    <definedName name="_hau2">#REF!</definedName>
    <definedName name="_hh1">[4]XL4Poppy!$C$9</definedName>
    <definedName name="_hh2">[4]XL4Poppy!$A$15</definedName>
    <definedName name="_hh3">[4]XL4Poppy!$C$27</definedName>
    <definedName name="_hom2">#REF!</definedName>
    <definedName name="_hsm2">1.1289</definedName>
    <definedName name="_hso2">#REF!</definedName>
    <definedName name="_hu1" localSheetId="5" hidden="1">{"'Sheet1'!$L$16"}</definedName>
    <definedName name="_hu1" localSheetId="6" hidden="1">{"'Sheet1'!$L$16"}</definedName>
    <definedName name="_hu1" localSheetId="7" hidden="1">{"'Sheet1'!$L$16"}</definedName>
    <definedName name="_hu1" hidden="1">{"'Sheet1'!$L$16"}</definedName>
    <definedName name="_hu2" localSheetId="5" hidden="1">{"'Sheet1'!$L$16"}</definedName>
    <definedName name="_hu2" localSheetId="6" hidden="1">{"'Sheet1'!$L$16"}</definedName>
    <definedName name="_hu2" localSheetId="7" hidden="1">{"'Sheet1'!$L$16"}</definedName>
    <definedName name="_hu2" hidden="1">{"'Sheet1'!$L$16"}</definedName>
    <definedName name="_hu5" localSheetId="5" hidden="1">{"'Sheet1'!$L$16"}</definedName>
    <definedName name="_hu5" localSheetId="6" hidden="1">{"'Sheet1'!$L$16"}</definedName>
    <definedName name="_hu5" localSheetId="7" hidden="1">{"'Sheet1'!$L$16"}</definedName>
    <definedName name="_hu5" hidden="1">{"'Sheet1'!$L$16"}</definedName>
    <definedName name="_hu6" localSheetId="5" hidden="1">{"'Sheet1'!$L$16"}</definedName>
    <definedName name="_hu6" localSheetId="6" hidden="1">{"'Sheet1'!$L$16"}</definedName>
    <definedName name="_hu6" localSheetId="7" hidden="1">{"'Sheet1'!$L$16"}</definedName>
    <definedName name="_hu6" hidden="1">{"'Sheet1'!$L$16"}</definedName>
    <definedName name="_hu7"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7" hidden="1">#REF!</definedName>
    <definedName name="_Key1" hidden="1">#REF!</definedName>
    <definedName name="_Key1_1">"#REF!"</definedName>
    <definedName name="_Key2" localSheetId="7" hidden="1">#REF!</definedName>
    <definedName name="_Key2" hidden="1">#REF!</definedName>
    <definedName name="_Key2_1">"#REF!"</definedName>
    <definedName name="_KH08" hidden="1">{#N/A,#N/A,FALSE,"Chi tiÆt"}</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n12">#N/A</definedName>
    <definedName name="_L">#REF!</definedName>
    <definedName name="_L1">[5]XL4Poppy!$C$4</definedName>
    <definedName name="_L6">[6]XL4Poppy!$C$31</definedName>
    <definedName name="_Lan1" localSheetId="5" hidden="1">{"'Sheet1'!$L$16"}</definedName>
    <definedName name="_Lan1" localSheetId="6" hidden="1">{"'Sheet1'!$L$16"}</definedName>
    <definedName name="_Lan1" localSheetId="7" hidden="1">{"'Sheet1'!$L$16"}</definedName>
    <definedName name="_Lan1" hidden="1">{"'Sheet1'!$L$16"}</definedName>
    <definedName name="_LAN3" localSheetId="5" hidden="1">{"'Sheet1'!$L$16"}</definedName>
    <definedName name="_LAN3" localSheetId="6" hidden="1">{"'Sheet1'!$L$16"}</definedName>
    <definedName name="_LAN3" localSheetId="7" hidden="1">{"'Sheet1'!$L$16"}</definedName>
    <definedName name="_LAN3" hidden="1">{"'Sheet1'!$L$16"}</definedName>
    <definedName name="_lap1">#REF!</definedName>
    <definedName name="_lap2">#REF!</definedName>
    <definedName name="_lk2" localSheetId="5" hidden="1">{"'Sheet1'!$L$16"}</definedName>
    <definedName name="_lk2" localSheetId="6" hidden="1">{"'Sheet1'!$L$16"}</definedName>
    <definedName name="_lk2" localSheetId="7" hidden="1">{"'Sheet1'!$L$16"}</definedName>
    <definedName name="_lk2" hidden="1">{"'Sheet1'!$L$16"}</definedName>
    <definedName name="_lop16">#REF!</definedName>
    <definedName name="_lop25">#REF!</definedName>
    <definedName name="_lop9">#REF!</definedName>
    <definedName name="_Ls">#REF!</definedName>
    <definedName name="_lu13">#REF!</definedName>
    <definedName name="_lu8">#N/A</definedName>
    <definedName name="_lu85">#REF!</definedName>
    <definedName name="_M1">[5]XL4Poppy!$C$4</definedName>
    <definedName name="_m1233" hidden="1">{"'Sheet1'!$L$16"}</definedName>
    <definedName name="_M2" localSheetId="5" hidden="1">{"'Sheet1'!$L$16"}</definedName>
    <definedName name="_M2" localSheetId="6" hidden="1">{"'Sheet1'!$L$16"}</definedName>
    <definedName name="_M2" localSheetId="7" hidden="1">{"'Sheet1'!$L$16"}</definedName>
    <definedName name="_M2" hidden="1">{"'Sheet1'!$L$16"}</definedName>
    <definedName name="_M36" localSheetId="5" hidden="1">{"'Sheet1'!$L$16"}</definedName>
    <definedName name="_M36" localSheetId="6" hidden="1">{"'Sheet1'!$L$16"}</definedName>
    <definedName name="_M36" localSheetId="7" hidden="1">{"'Sheet1'!$L$16"}</definedName>
    <definedName name="_M36" hidden="1">{"'Sheet1'!$L$16"}</definedName>
    <definedName name="_m4" localSheetId="5" hidden="1">{"'Sheet1'!$L$16"}</definedName>
    <definedName name="_m4" localSheetId="6" hidden="1">{"'Sheet1'!$L$16"}</definedName>
    <definedName name="_m4" localSheetId="7" hidden="1">{"'Sheet1'!$L$16"}</definedName>
    <definedName name="_m4"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'[2]R&amp;P'!$G$207</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51">#REF!</definedName>
    <definedName name="_nc2">#REF!</definedName>
    <definedName name="_nc3">#REF!</definedName>
    <definedName name="_nc6">#REF!</definedName>
    <definedName name="_nc7">#REF!</definedName>
    <definedName name="_nc8">#REF!</definedName>
    <definedName name="_nc9">#REF!</definedName>
    <definedName name="_NCL100">#REF!</definedName>
    <definedName name="_NCL200">#REF!</definedName>
    <definedName name="_NCL2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s02" hidden="1">{"'Sheet1'!$L$16"}</definedName>
    <definedName name="_NSO2" localSheetId="5" hidden="1">{"'Sheet1'!$L$16"}</definedName>
    <definedName name="_NSO2" localSheetId="6" hidden="1">{"'Sheet1'!$L$16"}</definedName>
    <definedName name="_NSO2" localSheetId="7" hidden="1">{"'Sheet1'!$L$16"}</definedName>
    <definedName name="_NSO2" hidden="1">{"'Sheet1'!$L$16"}</definedName>
    <definedName name="_off1">#REF!</definedName>
    <definedName name="_Order1" hidden="1">255</definedName>
    <definedName name="_Order2" hidden="1">255</definedName>
    <definedName name="_oto12">'[2]R&amp;P'!$G$198</definedName>
    <definedName name="_oto5">#N/A</definedName>
    <definedName name="_oto7">#N/A</definedName>
    <definedName name="_PA3" localSheetId="5" hidden="1">{"'Sheet1'!$L$16"}</definedName>
    <definedName name="_PA3" localSheetId="6" hidden="1">{"'Sheet1'!$L$16"}</definedName>
    <definedName name="_PA3" localSheetId="7" hidden="1">{"'Sheet1'!$L$16"}</definedName>
    <definedName name="_PA3" hidden="1">{"'Sheet1'!$L$16"}</definedName>
    <definedName name="_Parse_Out" localSheetId="7" hidden="1">[7]Quantity!#REF!</definedName>
    <definedName name="_Parse_Out" hidden="1">[7]Quantity!#REF!</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10">#REF!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#N/A</definedName>
    <definedName name="_rai100">#N/A</definedName>
    <definedName name="_rai20">#N/A</definedName>
    <definedName name="_RF3">#REF!</definedName>
    <definedName name="_rp95">#REF!</definedName>
    <definedName name="_rt1">#REF!</definedName>
    <definedName name="_s6" localSheetId="5">{"ÿÿÿÿÿ"}</definedName>
    <definedName name="_s6" localSheetId="6">{"ÿÿÿÿÿ"}</definedName>
    <definedName name="_s6">{"ÿÿÿÿÿ"}</definedName>
    <definedName name="_san108">'[2]R&amp;P'!$G$160</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l2">#N/A</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7"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#REF!</definedName>
    <definedName name="_Stb33">#REF!</definedName>
    <definedName name="_sua20">#REF!</definedName>
    <definedName name="_sua30">#REF!</definedName>
    <definedName name="_T10" hidden="1">{"'Sheet1'!$L$16"}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 localSheetId="7" hidden="1">{"'Sheet1'!$L$16"}</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oi3">#N/A</definedName>
    <definedName name="_toi5">#N/A</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5" hidden="1">{"'Sheet1'!$L$16"}</definedName>
    <definedName name="_Tru21" localSheetId="6" hidden="1">{"'Sheet1'!$L$16"}</definedName>
    <definedName name="_Tru21" localSheetId="7" hidden="1">{"'Sheet1'!$L$16"}</definedName>
    <definedName name="_Tru21" hidden="1">{"'Sheet1'!$L$16"}</definedName>
    <definedName name="_TS2">#REF!</definedName>
    <definedName name="_tt3" localSheetId="5" hidden="1">{"'Sheet1'!$L$16"}</definedName>
    <definedName name="_tt3" localSheetId="6" hidden="1">{"'Sheet1'!$L$16"}</definedName>
    <definedName name="_tt3" localSheetId="7" hidden="1">{"'Sheet1'!$L$16"}</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'[2]R&amp;P'!$G$146</definedName>
    <definedName name="_ui130">#REF!</definedName>
    <definedName name="_ui140">#N/A</definedName>
    <definedName name="_ui160">#REF!</definedName>
    <definedName name="_ui180">'[2]R&amp;P'!$G$150</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c1">#REF!</definedName>
    <definedName name="_vc2">#REF!</definedName>
    <definedName name="_vc3">#REF!</definedName>
    <definedName name="_Vh2">#REF!</definedName>
    <definedName name="_VL1">#REF!</definedName>
    <definedName name="_vl10">#REF!</definedName>
    <definedName name="_VL100">#REF!</definedName>
    <definedName name="_vl2" hidden="1">{"'Sheet1'!$L$16"}</definedName>
    <definedName name="_VL200">#REF!</definedName>
    <definedName name="_VL250">#REF!</definedName>
    <definedName name="_vl3">#REF!</definedName>
    <definedName name="_vl4">#REF!</definedName>
    <definedName name="_vl5">#REF!</definedName>
    <definedName name="_vl6">#REF!</definedName>
    <definedName name="_vl7">#REF!</definedName>
    <definedName name="_vl8">#REF!</definedName>
    <definedName name="_vl9">#REF!</definedName>
    <definedName name="_VLP2" localSheetId="5" hidden="1">{"'Sheet1'!$L$16"}</definedName>
    <definedName name="_VLP2" localSheetId="6" hidden="1">{"'Sheet1'!$L$16"}</definedName>
    <definedName name="_VLP2" localSheetId="7" hidden="1">{"'Sheet1'!$L$16"}</definedName>
    <definedName name="_VLP2" hidden="1">{"'Sheet1'!$L$16"}</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xb80">#REF!</definedName>
    <definedName name="_xl150">#REF!</definedName>
    <definedName name="_xm3">#REF!</definedName>
    <definedName name="_xm4">#REF!</definedName>
    <definedName name="_xm40">'[2]R&amp;P'!$G$27</definedName>
    <definedName name="_xm5">#REF!</definedName>
    <definedName name="µds" hidden="1">#REF!</definedName>
    <definedName name="a" hidden="1">{"'Sheet1'!$L$16"}</definedName>
    <definedName name="A.">#REF!</definedName>
    <definedName name="A.1">#REF!</definedName>
    <definedName name="A.2">#REF!</definedName>
    <definedName name="a_">#REF!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29_xoa" localSheetId="5" hidden="1">{"Offgrid",#N/A,FALSE,"OFFGRID";"Region",#N/A,FALSE,"REGION";"Offgrid -2",#N/A,FALSE,"OFFGRID";"WTP",#N/A,FALSE,"WTP";"WTP -2",#N/A,FALSE,"WTP";"Project",#N/A,FALSE,"PROJECT";"Summary -2",#N/A,FALSE,"SUMMARY"}</definedName>
    <definedName name="a129_xoa" localSheetId="6" hidden="1">{"Offgrid",#N/A,FALSE,"OFFGRID";"Region",#N/A,FALSE,"REGION";"Offgrid -2",#N/A,FALSE,"OFFGRID";"WTP",#N/A,FALSE,"WTP";"WTP -2",#N/A,FALSE,"WTP";"Project",#N/A,FALSE,"PROJECT";"Summary -2",#N/A,FALSE,"SUMMARY"}</definedName>
    <definedName name="a129_xoa" localSheetId="7" hidden="1">{"Offgrid",#N/A,FALSE,"OFFGRID";"Region",#N/A,FALSE,"REGION";"Offgrid -2",#N/A,FALSE,"OFFGRID";"WTP",#N/A,FALSE,"WTP";"WTP -2",#N/A,FALSE,"WTP";"Project",#N/A,FALSE,"PROJECT";"Summary -2",#N/A,FALSE,"SUMMARY"}</definedName>
    <definedName name="a129_xoa" hidden="1">{"Offgrid",#N/A,FALSE,"OFFGRID";"Region",#N/A,FALSE,"REGION";"Offgrid -2",#N/A,FALSE,"OFFGRID";"WTP",#N/A,FALSE,"WTP";"WTP -2",#N/A,FALSE,"WTP";"Project",#N/A,FALSE,"PROJECT";"Summary -2",#N/A,FALSE,"SUMMARY"}</definedName>
    <definedName name="a129_xoaxoa" localSheetId="5" hidden="1">{"Offgrid",#N/A,FALSE,"OFFGRID";"Region",#N/A,FALSE,"REGION";"Offgrid -2",#N/A,FALSE,"OFFGRID";"WTP",#N/A,FALSE,"WTP";"WTP -2",#N/A,FALSE,"WTP";"Project",#N/A,FALSE,"PROJECT";"Summary -2",#N/A,FALSE,"SUMMARY"}</definedName>
    <definedName name="a129_xoaxoa" localSheetId="6" hidden="1">{"Offgrid",#N/A,FALSE,"OFFGRID";"Region",#N/A,FALSE,"REGION";"Offgrid -2",#N/A,FALSE,"OFFGRID";"WTP",#N/A,FALSE,"WTP";"WTP -2",#N/A,FALSE,"WTP";"Project",#N/A,FALSE,"PROJECT";"Summary -2",#N/A,FALSE,"SUMMARY"}</definedName>
    <definedName name="a129_xoaxoa" localSheetId="7" hidden="1">{"Offgrid",#N/A,FALSE,"OFFGRID";"Region",#N/A,FALSE,"REGION";"Offgrid -2",#N/A,FALSE,"OFFGRID";"WTP",#N/A,FALSE,"WTP";"WTP -2",#N/A,FALSE,"WTP";"Project",#N/A,FALSE,"PROJECT";"Summary -2",#N/A,FALSE,"SUMMARY"}</definedName>
    <definedName name="a129_xoaxoa" hidden="1">{"Offgrid",#N/A,FALSE,"OFFGRID";"Region",#N/A,FALSE,"REGION";"Offgrid -2",#N/A,FALSE,"OFFGRID";"WTP",#N/A,FALSE,"WTP";"WTP -2",#N/A,FALSE,"WTP";"Project",#N/A,FALSE,"PROJECT";"Summary -2",#N/A,FALSE,"SUMMARY"}</definedName>
    <definedName name="a130_xoa" localSheetId="5" hidden="1">{"Offgrid",#N/A,FALSE,"OFFGRID";"Region",#N/A,FALSE,"REGION";"Offgrid -2",#N/A,FALSE,"OFFGRID";"WTP",#N/A,FALSE,"WTP";"WTP -2",#N/A,FALSE,"WTP";"Project",#N/A,FALSE,"PROJECT";"Summary -2",#N/A,FALSE,"SUMMARY"}</definedName>
    <definedName name="a130_xoa" localSheetId="6" hidden="1">{"Offgrid",#N/A,FALSE,"OFFGRID";"Region",#N/A,FALSE,"REGION";"Offgrid -2",#N/A,FALSE,"OFFGRID";"WTP",#N/A,FALSE,"WTP";"WTP -2",#N/A,FALSE,"WTP";"Project",#N/A,FALSE,"PROJECT";"Summary -2",#N/A,FALSE,"SUMMARY"}</definedName>
    <definedName name="a130_xoa" localSheetId="7" hidden="1">{"Offgrid",#N/A,FALSE,"OFFGRID";"Region",#N/A,FALSE,"REGION";"Offgrid -2",#N/A,FALSE,"OFFGRID";"WTP",#N/A,FALSE,"WTP";"WTP -2",#N/A,FALSE,"WTP";"Project",#N/A,FALSE,"PROJECT";"Summary -2",#N/A,FALSE,"SUMMARY"}</definedName>
    <definedName name="a130_xoa" hidden="1">{"Offgrid",#N/A,FALSE,"OFFGRID";"Region",#N/A,FALSE,"REGION";"Offgrid -2",#N/A,FALSE,"OFFGRID";"WTP",#N/A,FALSE,"WTP";"WTP -2",#N/A,FALSE,"WTP";"Project",#N/A,FALSE,"PROJECT";"Summary -2",#N/A,FALSE,"SUMMARY"}</definedName>
    <definedName name="a130_xoaxoa" localSheetId="5" hidden="1">{"Offgrid",#N/A,FALSE,"OFFGRID";"Region",#N/A,FALSE,"REGION";"Offgrid -2",#N/A,FALSE,"OFFGRID";"WTP",#N/A,FALSE,"WTP";"WTP -2",#N/A,FALSE,"WTP";"Project",#N/A,FALSE,"PROJECT";"Summary -2",#N/A,FALSE,"SUMMARY"}</definedName>
    <definedName name="a130_xoaxoa" localSheetId="6" hidden="1">{"Offgrid",#N/A,FALSE,"OFFGRID";"Region",#N/A,FALSE,"REGION";"Offgrid -2",#N/A,FALSE,"OFFGRID";"WTP",#N/A,FALSE,"WTP";"WTP -2",#N/A,FALSE,"WTP";"Project",#N/A,FALSE,"PROJECT";"Summary -2",#N/A,FALSE,"SUMMARY"}</definedName>
    <definedName name="a130_xoaxoa" localSheetId="7" hidden="1">{"Offgrid",#N/A,FALSE,"OFFGRID";"Region",#N/A,FALSE,"REGION";"Offgrid -2",#N/A,FALSE,"OFFGRID";"WTP",#N/A,FALSE,"WTP";"WTP -2",#N/A,FALSE,"WTP";"Project",#N/A,FALSE,"PROJECT";"Summary -2",#N/A,FALSE,"SUMMARY"}</definedName>
    <definedName name="a130_xoaxoa" hidden="1">{"Offgrid",#N/A,FALSE,"OFFGRID";"Region",#N/A,FALSE,"REGION";"Offgrid -2",#N/A,FALSE,"OFFGRID";"WTP",#N/A,FALSE,"WTP";"WTP -2",#N/A,FALSE,"WTP";"Project",#N/A,FALSE,"PROJECT";"Summary -2",#N/A,FALSE,"SUMMARY"}</definedName>
    <definedName name="a1t">#REF!</definedName>
    <definedName name="a2.">#REF!</definedName>
    <definedName name="a277Print_Titles">#REF!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 hidden="1">{"'Sheet1'!$L$16"}</definedName>
    <definedName name="aAAA">#REF!</definedName>
    <definedName name="aaaaa">#REF!</definedName>
    <definedName name="aaaaaaaaaaaaaaaa" localSheetId="5" hidden="1">{0}</definedName>
    <definedName name="aaaaaaaaaaaaaaaa" localSheetId="6" hidden="1">{0}</definedName>
    <definedName name="aaaaaaaaaaaaaaaa" localSheetId="7" hidden="1">{0}</definedName>
    <definedName name="aaaaaaaaaaaaaaaa" hidden="1">{0}</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o">#REF!</definedName>
    <definedName name="Acv">#REF!</definedName>
    <definedName name="ad">3</definedName>
    <definedName name="ADADADD" hidden="1">{"'Sheet1'!$L$16"}</definedName>
    <definedName name="ADAY">#REF!</definedName>
    <definedName name="add">[2]Names!$D$6</definedName>
    <definedName name="addd">#REF!</definedName>
    <definedName name="Address">#REF!</definedName>
    <definedName name="âdf">{"Book5","sæ quü.xls","Dù to¸n x©y dùng nhµ s¶n xuÊt.xls","Than.xls","TiÕn ®é s¶n xuÊt - Th¸ng 9.xls"}</definedName>
    <definedName name="ẤDF" hidden="1">{"'Sheet1'!$L$16"}</definedName>
    <definedName name="ADP">#REF!</definedName>
    <definedName name="ae" hidden="1">{"'Sheet1'!$L$16"}</definedName>
    <definedName name="af" localSheetId="7" hidden="1">[8]Main!#REF!</definedName>
    <definedName name="af" hidden="1">[9]Main!#REF!</definedName>
    <definedName name="afasfsagfas" hidden="1">{#N/A,#N/A,FALSE,"Chi tiÆt"}</definedName>
    <definedName name="afdf" localSheetId="5" hidden="1">{"'Sheet1'!$L$16"}</definedName>
    <definedName name="afdf" localSheetId="6" hidden="1">{"'Sheet1'!$L$16"}</definedName>
    <definedName name="afdf" localSheetId="7" hidden="1">{"'Sheet1'!$L$16"}</definedName>
    <definedName name="afdf" hidden="1">{"'Sheet1'!$L$16"}</definedName>
    <definedName name="Ag_">#REF!</definedName>
    <definedName name="ag15F80">#REF!</definedName>
    <definedName name="ah">#REF!</definedName>
    <definedName name="ai">#REF!</definedName>
    <definedName name="aii">#REF!</definedName>
    <definedName name="aiii">#REF!</definedName>
    <definedName name="AKHAC">#REF!</definedName>
    <definedName name="All_Item">#REF!</definedName>
    <definedName name="ALPIN">#N/A</definedName>
    <definedName name="ALPJYOU">#N/A</definedName>
    <definedName name="ALPTOI">#N/A</definedName>
    <definedName name="ALTINH">#REF!</definedName>
    <definedName name="am.">#REF!</definedName>
    <definedName name="an">#REF!</definedName>
    <definedName name="ân" hidden="1">{"'Sheet1'!$L$16"}</definedName>
    <definedName name="anfa_s">#REF!</definedName>
    <definedName name="ang">#REF!</definedName>
    <definedName name="ANN">#REF!</definedName>
    <definedName name="anpha">#REF!</definedName>
    <definedName name="ANQD">#REF!</definedName>
    <definedName name="anscount" hidden="1">1</definedName>
    <definedName name="Antoan" hidden="1">{"'Sheet1'!$L$16"}</definedName>
    <definedName name="Apstot">#REF!</definedName>
    <definedName name="Aq">#REF!</definedName>
    <definedName name="aqbnmjm" hidden="1">#REF!</definedName>
    <definedName name="as" localSheetId="7" hidden="1">{"'Sheet1'!$L$16"}</definedName>
    <definedName name="As">#REF!</definedName>
    <definedName name="As_">#REF!</definedName>
    <definedName name="AS2DocOpenMode" hidden="1">"AS2DocumentEdit"</definedName>
    <definedName name="asb">#REF!</definedName>
    <definedName name="asd">#REF!</definedName>
    <definedName name="asega">{"Thuxm2.xls","Sheet1"}</definedName>
    <definedName name="asss" hidden="1">{"'Sheet1'!$L$16"}</definedName>
    <definedName name="astr">#REF!</definedName>
    <definedName name="at">#REF!</definedName>
    <definedName name="ata34yu">#REF!</definedName>
    <definedName name="ATGT" localSheetId="5" hidden="1">{"'Sheet1'!$L$16"}</definedName>
    <definedName name="ATGT" localSheetId="6" hidden="1">{"'Sheet1'!$L$16"}</definedName>
    <definedName name="ATGT" localSheetId="7" hidden="1">{"'Sheet1'!$L$16"}</definedName>
    <definedName name="ATGT" hidden="1">{"'Sheet1'!$L$16"}</definedName>
    <definedName name="ATRAM">#REF!</definedName>
    <definedName name="ATW">#REF!</definedName>
    <definedName name="Av">#REF!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7.">#REF!</definedName>
    <definedName name="bac2.5">#N/A</definedName>
    <definedName name="bac25d">#REF!</definedName>
    <definedName name="bac27d">#REF!</definedName>
    <definedName name="bac2d">#REF!</definedName>
    <definedName name="bac3.5">#N/A</definedName>
    <definedName name="bac35d">#REF!</definedName>
    <definedName name="bac37d">#REF!</definedName>
    <definedName name="bac3d">#REF!</definedName>
    <definedName name="bac4.5">#N/A</definedName>
    <definedName name="bac45d">#REF!</definedName>
    <definedName name="bac47d">#REF!</definedName>
    <definedName name="bac4d">#REF!</definedName>
    <definedName name="bac4d1">#REF!</definedName>
    <definedName name="bactham">#REF!</definedName>
    <definedName name="Bai_ducdam_coc">#REF!</definedName>
    <definedName name="BaiChay">#REF!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chu">#REF!</definedName>
    <definedName name="BangGiaVL_Q">#REF!</definedName>
    <definedName name="bangluong">#REF!</definedName>
    <definedName name="BangMa">#REF!</definedName>
    <definedName name="Bangtienluong">#REF!</definedName>
    <definedName name="banQL" localSheetId="5" hidden="1">{"'Sheet1'!$L$16"}</definedName>
    <definedName name="banQL" localSheetId="6" hidden="1">{"'Sheet1'!$L$16"}</definedName>
    <definedName name="banQL" localSheetId="7" hidden="1">{"'Sheet1'!$L$16"}</definedName>
    <definedName name="banQL" hidden="1">{"'Sheet1'!$L$16"}</definedName>
    <definedName name="baotaibovay">#REF!</definedName>
    <definedName name="BarData">#REF!</definedName>
    <definedName name="Bardata1">#REF!</definedName>
    <definedName name="BB">#REF!</definedName>
    <definedName name="bbbb">#REF!</definedName>
    <definedName name="bbcn">#REF!</definedName>
    <definedName name="bbvuong">#REF!</definedName>
    <definedName name="bc_1">#REF!</definedName>
    <definedName name="bc_2">#REF!</definedName>
    <definedName name="BCBo" localSheetId="5" hidden="1">{"'Sheet1'!$L$16"}</definedName>
    <definedName name="BCBo" localSheetId="6" hidden="1">{"'Sheet1'!$L$16"}</definedName>
    <definedName name="BCBo" localSheetId="7" hidden="1">{"'Sheet1'!$L$16"}</definedName>
    <definedName name="BCBo" hidden="1">{"'Sheet1'!$L$16"}</definedName>
    <definedName name="BCT">#REF!</definedName>
    <definedName name="BDAY">#REF!</definedName>
    <definedName name="bdc">#REF!</definedName>
    <definedName name="bdd">1.5</definedName>
    <definedName name="BDIM">#REF!</definedName>
    <definedName name="bdw">#REF!</definedName>
    <definedName name="be">#REF!</definedName>
    <definedName name="Be_duc_dam">#REF!</definedName>
    <definedName name="Be1L">#REF!</definedName>
    <definedName name="beepsound">#REF!</definedName>
    <definedName name="bengam">#REF!</definedName>
    <definedName name="benuoc">#REF!</definedName>
    <definedName name="beta">#REF!</definedName>
    <definedName name="Bezugsfeld">#REF!</definedName>
    <definedName name="Bgiang" localSheetId="5" hidden="1">{"'Sheet1'!$L$16"}</definedName>
    <definedName name="Bgiang" localSheetId="6" hidden="1">{"'Sheet1'!$L$16"}</definedName>
    <definedName name="Bgiang" localSheetId="7" hidden="1">{"'Sheet1'!$L$16"}</definedName>
    <definedName name="Bgiang" hidden="1">{"'Sheet1'!$L$16"}</definedName>
    <definedName name="BHDB" localSheetId="5" hidden="1">{"'Sheet1'!$L$16"}</definedName>
    <definedName name="BHDB" localSheetId="6" hidden="1">{"'Sheet1'!$L$16"}</definedName>
    <definedName name="BHDB" localSheetId="7" hidden="1">{"'Sheet1'!$L$16"}</definedName>
    <definedName name="BHDB" hidden="1">{"'Sheet1'!$L$16"}</definedName>
    <definedName name="bia">#REF!</definedName>
    <definedName name="bienbao">#REF!</definedName>
    <definedName name="biencn1200x1000">'[2]R&amp;P'!$G$106</definedName>
    <definedName name="biencn1600x1000">'[2]R&amp;P'!$G$107</definedName>
    <definedName name="biencn400x400">'[2]R&amp;P'!$G$104</definedName>
    <definedName name="biencn800x600">'[2]R&amp;P'!$G$105</definedName>
    <definedName name="bientamgiac900">'[2]R&amp;P'!$G$103</definedName>
    <definedName name="bientron900">'[2]R&amp;P'!$G$102</definedName>
    <definedName name="binh" localSheetId="5" hidden="1">{"'Sheet1'!$L$16"}</definedName>
    <definedName name="binh" localSheetId="6" hidden="1">{"'Sheet1'!$L$16"}</definedName>
    <definedName name="binh" localSheetId="7" hidden="1">{"'Sheet1'!$L$16"}</definedName>
    <definedName name="binh" hidden="1">{"'Sheet1'!$L$16"}</definedName>
    <definedName name="Bình_Định">#REF!</definedName>
    <definedName name="bitum">#REF!</definedName>
    <definedName name="BKH">#REF!</definedName>
    <definedName name="BKHĐT" comment="BKHĐT">[10]BKHDT!$B$3:$B$27</definedName>
    <definedName name="BKinh">#REF!</definedName>
    <definedName name="BL240HT">#REF!</definedName>
    <definedName name="BL280HT">#REF!</definedName>
    <definedName name="BL320HT">#REF!</definedName>
    <definedName name="blang">#REF!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n">6.5</definedName>
    <definedName name="bng">#REF!</definedName>
    <definedName name="BNV">#REF!</definedName>
    <definedName name="bom">#REF!</definedName>
    <definedName name="bombt50">'[2]R&amp;P'!$G$271</definedName>
    <definedName name="bombt60">'[2]R&amp;P'!$G$272</definedName>
    <definedName name="bomnuoc">#N/A</definedName>
    <definedName name="bomnuoc20cv">#N/A</definedName>
    <definedName name="bomnuoc20kw">'[2]R&amp;P'!$G$305</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#N/A</definedName>
    <definedName name="bomvua1.5">'[2]R&amp;P'!$G$277</definedName>
    <definedName name="bonnuocdien1.1">#REF!</definedName>
    <definedName name="book1">#REF!</definedName>
    <definedName name="Book2">#REF!</definedName>
    <definedName name="BOQ">#REF!</definedName>
    <definedName name="bp">#REF!</definedName>
    <definedName name="bql" hidden="1">{#N/A,#N/A,FALSE,"Chi tiÆt"}</definedName>
    <definedName name="BQLTB">#REF!</definedName>
    <definedName name="BQLXL">#REF!</definedName>
    <definedName name="BQP">'[11]BANCO (3)'!$N$124</definedName>
    <definedName name="bson">#REF!</definedName>
    <definedName name="BT">#REF!</definedName>
    <definedName name="BT_125">#REF!</definedName>
    <definedName name="BT_CT_Mong_Mo_Tru_Cau">#REF!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[12]NSĐP!$AA$14:$AA$240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#N/A</definedName>
    <definedName name="btl" localSheetId="5" hidden="1">{"'Sheet1'!$L$16"}</definedName>
    <definedName name="btl" localSheetId="6" hidden="1">{"'Sheet1'!$L$16"}</definedName>
    <definedName name="btl" localSheetId="7" hidden="1">{"'Sheet1'!$L$16"}</definedName>
    <definedName name="btl" hidden="1">{"'Sheet1'!$L$16"}</definedName>
    <definedName name="BTlotm100">#REF!</definedName>
    <definedName name="BTLT1pm">#REF!</definedName>
    <definedName name="BTLT3pm">#REF!</definedName>
    <definedName name="BTLTHTDL">#REF!</definedName>
    <definedName name="BTLTHTHH">#REF!</definedName>
    <definedName name="BTLY">#REF!</definedName>
    <definedName name="btm">#N/A</definedName>
    <definedName name="BTN_CPDD_tuoi_nhua_lot">#REF!</definedName>
    <definedName name="BTNmin">#REF!</definedName>
    <definedName name="BTNtrung">#REF!</definedName>
    <definedName name="BTP">#REF!</definedName>
    <definedName name="BTRAM">#REF!</definedName>
    <definedName name="BU_CHENH_LECH_DZ0.4KV">#REF!</definedName>
    <definedName name="BU_CHENH_LECH_DZ22KV">#REF!</definedName>
    <definedName name="BU_CHENH_LECH_TBA">#REF!</definedName>
    <definedName name="bua1.2">'[2]R&amp;P'!$G$371</definedName>
    <definedName name="bua1.8">'[2]R&amp;P'!$G$372</definedName>
    <definedName name="bua3.5">#N/A</definedName>
    <definedName name="buacan">#N/A</definedName>
    <definedName name="buarung">#N/A</definedName>
    <definedName name="buarung170">'[2]R&amp;P'!$G$378</definedName>
    <definedName name="bùc" localSheetId="5">{"Book1","Dt tonghop.xls"}</definedName>
    <definedName name="bùc" localSheetId="6">{"Book1","Dt tonghop.xls"}</definedName>
    <definedName name="bùc">{"Book1","Dt tonghop.xls"}</definedName>
    <definedName name="BuGia">#REF!</definedName>
    <definedName name="Bulongma">8700</definedName>
    <definedName name="buoc">#REF!</definedName>
    <definedName name="Button_1">"FORM_Bao_cao_cong_no_List"</definedName>
    <definedName name="BVCISUMMARY">#REF!</definedName>
    <definedName name="BVTINH" hidden="1">{"'Sheet1'!$L$16"}</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LENGTH">#REF!</definedName>
    <definedName name="c_n">#REF!</definedName>
    <definedName name="C_WIDTH">#REF!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me" hidden="1">{"'Sheet1'!$L$16"}</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UL_va_TC">#REF!</definedName>
    <definedName name="cap0.7">#REF!</definedName>
    <definedName name="capdul">'[2]R&amp;P'!$G$54</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#N/A</definedName>
    <definedName name="Cat">#REF!</definedName>
    <definedName name="catcap">'[2]R&amp;P'!$G$355</definedName>
    <definedName name="catchuan">#REF!</definedName>
    <definedName name="catdap">#N/A</definedName>
    <definedName name="catdem">#REF!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ong">#N/A</definedName>
    <definedName name="CATREC">#N/A</definedName>
    <definedName name="catsan">#REF!</definedName>
    <definedName name="CATSYU">#N/A</definedName>
    <definedName name="catthep">#N/A</definedName>
    <definedName name="catuon">#N/A</definedName>
    <definedName name="catvang">#REF!</definedName>
    <definedName name="catxay">#REF!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'[2]R&amp;P'!$G$232</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oi108">#N/A</definedName>
    <definedName name="cayxoi110">#N/A</definedName>
    <definedName name="cayxoi75">#N/A</definedName>
    <definedName name="Cb">#REF!</definedName>
    <definedName name="CBA35HT">#REF!</definedName>
    <definedName name="CBA50HT">#REF!</definedName>
    <definedName name="CBA70H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c" localSheetId="5" hidden="1">{"'Sheet1'!$L$16"}</definedName>
    <definedName name="ccc" localSheetId="6" hidden="1">{"'Sheet1'!$L$16"}</definedName>
    <definedName name="ccc" localSheetId="7" hidden="1">{"'Sheet1'!$L$16"}</definedName>
    <definedName name="ccc" hidden="1">{"'Sheet1'!$L$16"}</definedName>
    <definedName name="CCDohutam1" localSheetId="5" hidden="1">{"'Sheet1'!$L$16"}</definedName>
    <definedName name="CCDohutam1" localSheetId="6" hidden="1">{"'Sheet1'!$L$16"}</definedName>
    <definedName name="CCDohutam1" localSheetId="7" hidden="1">{"'Sheet1'!$L$16"}</definedName>
    <definedName name="CCDohutam1" hidden="1">{"'Sheet1'!$L$16"}</definedName>
    <definedName name="cch">#REF!</definedName>
    <definedName name="cchong">#REF!</definedName>
    <definedName name="CCS">#REF!</definedName>
    <definedName name="cd">#REF!</definedName>
    <definedName name="CDAY">#REF!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K_tim">31.77</definedName>
    <definedName name="CDVAÄN_CHUYEÅN">#REF!</definedName>
    <definedName name="CDVC">#REF!</definedName>
    <definedName name="cf">BlankMacro1</definedName>
    <definedName name="cfk">#REF!</definedName>
    <definedName name="CH">#REF!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lk" localSheetId="5" hidden="1">{"'Sheet1'!$L$16"}</definedName>
    <definedName name="chilk" localSheetId="6" hidden="1">{"'Sheet1'!$L$16"}</definedName>
    <definedName name="chilk" localSheetId="7" hidden="1">{"'Sheet1'!$L$16"}</definedName>
    <definedName name="chilk" hidden="1">{"'Sheet1'!$L$16"}</definedName>
    <definedName name="ChiPhiChung">#REF!</definedName>
    <definedName name="chitietbgiang2" localSheetId="5" hidden="1">{"'Sheet1'!$L$16"}</definedName>
    <definedName name="chitietbgiang2" localSheetId="6" hidden="1">{"'Sheet1'!$L$16"}</definedName>
    <definedName name="chitietbgiang2" localSheetId="7" hidden="1">{"'Sheet1'!$L$16"}</definedName>
    <definedName name="chitietbgiang2" hidden="1">{"'Sheet1'!$L$16"}</definedName>
    <definedName name="chk">#REF!</definedName>
    <definedName name="chl" localSheetId="5" hidden="1">{"'Sheet1'!$L$16"}</definedName>
    <definedName name="chl" localSheetId="6" hidden="1">{"'Sheet1'!$L$16"}</definedName>
    <definedName name="chl" localSheetId="7" hidden="1">{"'Sheet1'!$L$16"}</definedName>
    <definedName name="chl" hidden="1">{"'Sheet1'!$L$16"}</definedName>
    <definedName name="choiquet">#N/A</definedName>
    <definedName name="chon">#REF!</definedName>
    <definedName name="chon1">#REF!</definedName>
    <definedName name="chon2">#REF!</definedName>
    <definedName name="chon3">#REF!</definedName>
    <definedName name="chudautu">#REF!</definedName>
    <definedName name="chung">66</definedName>
    <definedName name="chuyen" localSheetId="5" hidden="1">{"'Sheet1'!$L$16"}</definedName>
    <definedName name="chuyen" localSheetId="6" hidden="1">{"'Sheet1'!$L$16"}</definedName>
    <definedName name="chuyen" localSheetId="7" hidden="1">{"'Sheet1'!$L$16"}</definedName>
    <definedName name="chuyen" hidden="1">{"'Sheet1'!$L$16"}</definedName>
    <definedName name="CI_PTVT">#REF!</definedName>
    <definedName name="City">#REF!</definedName>
    <definedName name="CK">#REF!</definedName>
    <definedName name="ckn">#N/A</definedName>
    <definedName name="ckna">#N/A</definedName>
    <definedName name="CL">#REF!</definedName>
    <definedName name="CLECH_0.4">#REF!</definedName>
    <definedName name="CLGia">#REF!</definedName>
    <definedName name="CLVC3">0.1</definedName>
    <definedName name="CLVC35">#REF!</definedName>
    <definedName name="CLVCTB">#REF!</definedName>
    <definedName name="clvl">#REF!</definedName>
    <definedName name="cm">#REF!</definedName>
    <definedName name="cn">#REF!</definedName>
    <definedName name="CNC">#REF!</definedName>
    <definedName name="CND">#REF!</definedName>
    <definedName name="CNG">#REF!</definedName>
    <definedName name="Co">#REF!</definedName>
    <definedName name="co.">#REF!</definedName>
    <definedName name="co..">#REF!</definedName>
    <definedName name="co_cau_ktqd" localSheetId="7" hidden="1">#REF!</definedName>
    <definedName name="co_cau_ktqd" hidden="1">#N/A</definedName>
    <definedName name="co_cau_ktqd_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tram6m">'[2]R&amp;P'!$G$90</definedName>
    <definedName name="coctre">#REF!</definedName>
    <definedName name="cocvt">#N/A</definedName>
    <definedName name="Code" localSheetId="7" hidden="1">#REF!</definedName>
    <definedName name="Code" hidden="1">#REF!</definedName>
    <definedName name="Cöï_ly_vaän_chuyeãn">#REF!</definedName>
    <definedName name="CÖÏ_LY_VAÄN_CHUYEÅN">#REF!</definedName>
    <definedName name="Combined_A">#N/A</definedName>
    <definedName name="Combined_B">#N/A</definedName>
    <definedName name="Comm">BlankMacro1</definedName>
    <definedName name="COMMON">#REF!</definedName>
    <definedName name="comong">#REF!</definedName>
    <definedName name="Company">#REF!</definedName>
    <definedName name="CON_DUCT">#REF!</definedName>
    <definedName name="CON_EQP_COS">#REF!</definedName>
    <definedName name="CON_EQP_COST">#REF!</definedName>
    <definedName name="cong">#N/A</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1" localSheetId="5" hidden="1">{"'Sheet1'!$L$16"}</definedName>
    <definedName name="CONGPA1" localSheetId="6" hidden="1">{"'Sheet1'!$L$16"}</definedName>
    <definedName name="CONGPA1" localSheetId="7" hidden="1">{"'Sheet1'!$L$16"}</definedName>
    <definedName name="CONGPA1" hidden="1">{"'Sheet1'!$L$16"}</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st">#REF!</definedName>
    <definedName name="COT">#REF!</definedName>
    <definedName name="cot7.5">#REF!</definedName>
    <definedName name="cot8.5">#REF!</definedName>
    <definedName name="cotbienbao">'[2]R&amp;P'!$G$100</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localSheetId="7"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dd1">#REF!</definedName>
    <definedName name="cpddhh">#REF!</definedName>
    <definedName name="cpk">#REF!</definedName>
    <definedName name="CPM" hidden="1">{#N/A,#N/A,FALSE,"Chi tiÆt"}</definedName>
    <definedName name="cpmtc">#REF!</definedName>
    <definedName name="cpnc">#REF!</definedName>
    <definedName name="cps">#REF!</definedName>
    <definedName name="CPTK">#REF!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 localSheetId="5" hidden="1">{"'Sheet1'!$L$16"}</definedName>
    <definedName name="ct" localSheetId="6" hidden="1">{"'Sheet1'!$L$16"}</definedName>
    <definedName name="ct" localSheetId="7" hidden="1">{"'Sheet1'!$L$16"}</definedName>
    <definedName name="ct" hidden="1">{"'Sheet1'!$L$16"}</definedName>
    <definedName name="CT.M10.1">#REF!</definedName>
    <definedName name="CT.M10.2">#REF!</definedName>
    <definedName name="CT.MDT">#REF!</definedName>
    <definedName name="CT_50">#REF!</definedName>
    <definedName name="CT_MCX">#REF!</definedName>
    <definedName name="ctbb">#REF!</definedName>
    <definedName name="CTCT1" localSheetId="5" hidden="1">{"'Sheet1'!$L$16"}</definedName>
    <definedName name="CTCT1" localSheetId="6" hidden="1">{"'Sheet1'!$L$16"}</definedName>
    <definedName name="CTCT1" localSheetId="7" hidden="1">{"'Sheet1'!$L$16"}</definedName>
    <definedName name="CTCT1" hidden="1">{"'Sheet1'!$L$16"}</definedName>
    <definedName name="CTCT2" hidden="1">{"'Sheet1'!$L$16"}</definedName>
    <definedName name="ctdn9697">#REF!</definedName>
    <definedName name="CTHT">#REF!</definedName>
    <definedName name="ctiep">#REF!</definedName>
    <definedName name="CTIET">#REF!</definedName>
    <definedName name="ctieu" localSheetId="5" hidden="1">{"'Sheet1'!$L$16"}</definedName>
    <definedName name="ctieu" localSheetId="6" hidden="1">{"'Sheet1'!$L$16"}</definedName>
    <definedName name="ctieu" localSheetId="7" hidden="1">{"'Sheet1'!$L$16"}</definedName>
    <definedName name="ctieu" hidden="1">{"'Sheet1'!$L$16"}</definedName>
    <definedName name="ctmai">#REF!</definedName>
    <definedName name="ctong">#REF!</definedName>
    <definedName name="CTRAM">#REF!</definedName>
    <definedName name="ctre">#REF!</definedName>
    <definedName name="CTY_TNHH_SX_TM__NHÖ_QUYEÀN">#N/A</definedName>
    <definedName name="cu">#REF!</definedName>
    <definedName name="CU_LY">#REF!</definedName>
    <definedName name="CU_LY_VAN_CHUYEN_GIA_QUYEN">#REF!</definedName>
    <definedName name="CU_LY_VAN_CHUYEN_THU_CONG">#REF!</definedName>
    <definedName name="cu_ly1">#REF!</definedName>
    <definedName name="cuaong">#N/A</definedName>
    <definedName name="cui">#REF!</definedName>
    <definedName name="CuLy">#REF!</definedName>
    <definedName name="CuLy_Q">#REF!</definedName>
    <definedName name="cun">#REF!</definedName>
    <definedName name="cung" hidden="1">{"'Sheet1'!$L$16"}</definedName>
    <definedName name="cuoc_vc">#REF!</definedName>
    <definedName name="cuoc_vc1">#REF!</definedName>
    <definedName name="CuocVC">#REF!</definedName>
    <definedName name="cuonong">#N/A</definedName>
    <definedName name="CURRENCY">#REF!</definedName>
    <definedName name="cutback">'[2]R&amp;P'!$G$24</definedName>
    <definedName name="cv">[13]gvl!$N$17</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localSheetId="7" hidden="1">{"'Sheet1'!$L$16"}</definedName>
    <definedName name="d" hidden="1">{"'Sheet1'!$L$16"}</definedName>
    <definedName name="Ð">#N/A</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n">#REF!</definedName>
    <definedName name="d0.5">#REF!</definedName>
    <definedName name="d1.">#REF!</definedName>
    <definedName name="d1.2">#REF!</definedName>
    <definedName name="d1_">#REF!</definedName>
    <definedName name="d2.">#REF!</definedName>
    <definedName name="d2.4">#REF!</definedName>
    <definedName name="d2_">#REF!</definedName>
    <definedName name="d3.">#REF!</definedName>
    <definedName name="d3_">#REF!</definedName>
    <definedName name="d4.6">#REF!</definedName>
    <definedName name="d6.8">#REF!</definedName>
    <definedName name="đa" hidden="1">#REF!</definedName>
    <definedName name="da_hoc_xay">#REF!</definedName>
    <definedName name="da05.1">#REF!</definedName>
    <definedName name="da1.2">#REF!</definedName>
    <definedName name="da1x0.5">#N/A</definedName>
    <definedName name="da1x1">'[2]R&amp;P'!$G$39</definedName>
    <definedName name="da1x2">#REF!</definedName>
    <definedName name="da1x22">#REF!</definedName>
    <definedName name="da1x23">#REF!</definedName>
    <definedName name="da1x24">#REF!</definedName>
    <definedName name="da1x25">#REF!</definedName>
    <definedName name="da2.4">#REF!</definedName>
    <definedName name="da4.6">#REF!</definedName>
    <definedName name="DACAN">#REF!</definedName>
    <definedName name="dacat">#N/A</definedName>
    <definedName name="dahoc">#REF!</definedName>
    <definedName name="dam">78000</definedName>
    <definedName name="dam_24">#REF!</definedName>
    <definedName name="dam_cau_BTCT">#REF!</definedName>
    <definedName name="damban0.4">#REF!</definedName>
    <definedName name="damban0.6">#REF!</definedName>
    <definedName name="damban0.8">#REF!</definedName>
    <definedName name="damban1">#N/A</definedName>
    <definedName name="damban1kw">'[2]R&amp;P'!$G$281</definedName>
    <definedName name="dambaoGT">#REF!</definedName>
    <definedName name="damcanh1">#REF!</definedName>
    <definedName name="damchancuu5.5">#REF!</definedName>
    <definedName name="damchancuu9">#REF!</definedName>
    <definedName name="damcoc60">'[2]R&amp;P'!$G$164</definedName>
    <definedName name="damcoc80">'[2]R&amp;P'!$G$165</definedName>
    <definedName name="damdui1.5">'[2]R&amp;P'!$G$286</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0.4">#N/A</definedName>
    <definedName name="dao0.6">#N/A</definedName>
    <definedName name="dao0.65">'[2]R&amp;P'!$G$124</definedName>
    <definedName name="dao0.8">#N/A</definedName>
    <definedName name="dao1.0">'[2]R&amp;P'!$G$125</definedName>
    <definedName name="dao1.2">#N/A</definedName>
    <definedName name="dao1.25">#N/A</definedName>
    <definedName name="dap">#REF!</definedName>
    <definedName name="DAT">#REF!</definedName>
    <definedName name="DATA">#REF!</definedName>
    <definedName name="DATA_DATA2_List">#REF!</definedName>
    <definedName name="data1" localSheetId="7" hidden="1">#REF!</definedName>
    <definedName name="data1" hidden="1">#REF!</definedName>
    <definedName name="Data11">#REF!</definedName>
    <definedName name="data2" localSheetId="7" hidden="1">#REF!</definedName>
    <definedName name="data2" hidden="1">#REF!</definedName>
    <definedName name="data3" localSheetId="7"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[14]!DataFilter</definedName>
    <definedName name="DataSort">[14]!DataSort</definedName>
    <definedName name="DATATKDT">#REF!</definedName>
    <definedName name="DATDAO">#REF!</definedName>
    <definedName name="datdo">#REF!</definedName>
    <definedName name="dathai">#REF!</definedName>
    <definedName name="datnen">#REF!</definedName>
    <definedName name="day">#REF!</definedName>
    <definedName name="dayccham">#REF!</definedName>
    <definedName name="daychay">#N/A</definedName>
    <definedName name="daydien">#REF!</definedName>
    <definedName name="dayno">#REF!</definedName>
    <definedName name="dba">#REF!</definedName>
    <definedName name="dban">#REF!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s">#REF!</definedName>
    <definedName name="dc">#REF!</definedName>
    <definedName name="dche">#REF!</definedName>
    <definedName name="DCL_22">12117600</definedName>
    <definedName name="DCL_35">25490000</definedName>
    <definedName name="dcp">#REF!</definedName>
    <definedName name="dct">#REF!</definedName>
    <definedName name="DD">#REF!</definedName>
    <definedName name="dđ" localSheetId="5" hidden="1">{"'Sheet1'!$L$16"}</definedName>
    <definedName name="dđ" localSheetId="6" hidden="1">{"'Sheet1'!$L$16"}</definedName>
    <definedName name="dđ" localSheetId="7" hidden="1">{"'Sheet1'!$L$16"}</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1x2">[13]gvl!$N$9</definedName>
    <definedName name="dd4x6">#REF!</definedName>
    <definedName name="ddam">#REF!</definedName>
    <definedName name="dday">#REF!</definedName>
    <definedName name="ddd" localSheetId="5" hidden="1">{"'Sheet1'!$L$16"}</definedName>
    <definedName name="ddd" localSheetId="6" hidden="1">{"'Sheet1'!$L$16"}</definedName>
    <definedName name="ddd" localSheetId="7" hidden="1">{"'Sheet1'!$L$16"}</definedName>
    <definedName name="ddd" hidden="1">{"'Sheet1'!$L$16"}</definedName>
    <definedName name="dddem">0.1</definedName>
    <definedName name="dden">#REF!</definedName>
    <definedName name="DDHT">#REF!</definedName>
    <definedName name="ddia">#REF!</definedName>
    <definedName name="DDK">#REF!</definedName>
    <definedName name="de">#REF!</definedName>
    <definedName name="de_">#REF!</definedName>
    <definedName name="dec" localSheetId="5" hidden="1">{"Offgrid",#N/A,FALSE,"OFFGRID";"Region",#N/A,FALSE,"REGION";"Offgrid -2",#N/A,FALSE,"OFFGRID";"WTP",#N/A,FALSE,"WTP";"WTP -2",#N/A,FALSE,"WTP";"Project",#N/A,FALSE,"PROJECT";"Summary -2",#N/A,FALSE,"SUMMARY"}</definedName>
    <definedName name="dec" localSheetId="6" hidden="1">{"Offgrid",#N/A,FALSE,"OFFGRID";"Region",#N/A,FALSE,"REGION";"Offgrid -2",#N/A,FALSE,"OFFGRID";"WTP",#N/A,FALSE,"WTP";"WTP -2",#N/A,FALSE,"WTP";"Project",#N/A,FALSE,"PROJECT";"Summary -2",#N/A,FALSE,"SUMMARY"}</definedName>
    <definedName name="dec" localSheetId="7" hidden="1">{"Offgrid",#N/A,FALSE,"OFFGRID";"Region",#N/A,FALSE,"REGION";"Offgrid -2",#N/A,FALSE,"OFFGRID";"WTP",#N/A,FALSE,"WTP";"WTP -2",#N/A,FALSE,"WTP";"Project",#N/A,FALSE,"PROJECT";"Summary -2",#N/A,FALSE,"SUMMARY"}</definedName>
    <definedName name="dec" hidden="1">{"Offgrid",#N/A,FALSE,"OFFGRID";"Region",#N/A,FALSE,"REGION";"Offgrid -2",#N/A,FALSE,"OFFGRID";"WTP",#N/A,FALSE,"WTP";"WTP -2",#N/A,FALSE,"WTP";"Project",#N/A,FALSE,"PROJECT";"Summary -2",#N/A,FALSE,"SUMMARY"}</definedName>
    <definedName name="Delta">#N/A</definedName>
    <definedName name="DEMI1">#N/A</definedName>
    <definedName name="DEMI2">#N/A</definedName>
    <definedName name="demunc">#REF!</definedName>
    <definedName name="den_bu">#REF!</definedName>
    <definedName name="denbu">#REF!</definedName>
    <definedName name="DenBuGiaiPhong">#REF!</definedName>
    <definedName name="DenDK" localSheetId="5" hidden="1">{"'Sheet1'!$L$16"}</definedName>
    <definedName name="DenDK" localSheetId="6" hidden="1">{"'Sheet1'!$L$16"}</definedName>
    <definedName name="DenDK" localSheetId="7"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 localSheetId="5" hidden="1">{"'Sheet1'!$L$16"}</definedName>
    <definedName name="DFD" localSheetId="6" hidden="1">{"'Sheet1'!$L$16"}</definedName>
    <definedName name="DFD" localSheetId="7" hidden="1">{"'Sheet1'!$L$16"}</definedName>
    <definedName name="DFD" hidden="1">{"'Sheet1'!$L$16"}</definedName>
    <definedName name="DFext">#REF!</definedName>
    <definedName name="dfg" hidden="1">{"'Sheet1'!$L$16"}</definedName>
    <definedName name="dfggggggg" localSheetId="5" hidden="1">{"'Sheet1'!$L$16"}</definedName>
    <definedName name="dfggggggg" localSheetId="6" hidden="1">{"'Sheet1'!$L$16"}</definedName>
    <definedName name="dfggggggg" localSheetId="7" hidden="1">{"'Sheet1'!$L$16"}</definedName>
    <definedName name="dfggggggg" hidden="1">{"'Sheet1'!$L$16"}</definedName>
    <definedName name="dfh" hidden="1">{"'Sheet1'!$L$16"}</definedName>
    <definedName name="dflk">#N/A</definedName>
    <definedName name="DFSDF" localSheetId="7" hidden="1">{"'Sheet1'!$L$16"}</definedName>
    <definedName name="DFSDF" hidden="1">{"'Sheet1'!$L$16"}</definedName>
    <definedName name="dfsfsd" hidden="1">{"'Sheet1'!$L$16"}</definedName>
    <definedName name="DFvext">#REF!</definedName>
    <definedName name="dfvssd" hidden="1">#REF!</definedName>
    <definedName name="dg">#REF!</definedName>
    <definedName name="dg_5cau">#REF!</definedName>
    <definedName name="DG_M_C_X">#REF!</definedName>
    <definedName name="dgbdII">#REF!</definedName>
    <definedName name="dgc">#REF!</definedName>
    <definedName name="DGCT_T.Quy_P.Thuy_Q">#N/A</definedName>
    <definedName name="DGCT_TRAUQUYPHUTHUY_HN">#N/A</definedName>
    <definedName name="DGCTI592">#REF!</definedName>
    <definedName name="dgctp2" hidden="1">{"'Sheet1'!$L$16"}</definedName>
    <definedName name="dgd">#REF!</definedName>
    <definedName name="dgfg" localSheetId="5" hidden="1">{"'Sheet1'!$L$16"}</definedName>
    <definedName name="dgfg" localSheetId="6" hidden="1">{"'Sheet1'!$L$16"}</definedName>
    <definedName name="dgfg" localSheetId="7" hidden="1">{"'Sheet1'!$L$16"}</definedName>
    <definedName name="dgfg" hidden="1">{"'Sheet1'!$L$16"}</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localSheetId="5" hidden="1">{"'Sheet1'!$L$16"}</definedName>
    <definedName name="dien" localSheetId="6" hidden="1">{"'Sheet1'!$L$16"}</definedName>
    <definedName name="dien" localSheetId="7" hidden="1">{"'Sheet1'!$L$16"}</definedName>
    <definedName name="dien" hidden="1">{"'Sheet1'!$L$16"}</definedName>
    <definedName name="dienluc" localSheetId="5" hidden="1">{#N/A,#N/A,FALSE,"Chi tiÆt"}</definedName>
    <definedName name="dienluc" localSheetId="6" hidden="1">{#N/A,#N/A,FALSE,"Chi tiÆt"}</definedName>
    <definedName name="dienluc" localSheetId="7" hidden="1">{#N/A,#N/A,FALSE,"Chi tiÆt"}</definedName>
    <definedName name="dienluc" hidden="1">{#N/A,#N/A,FALSE,"Chi tiÆt"}</definedName>
    <definedName name="dientichck">#REF!</definedName>
    <definedName name="dim">#REF!</definedName>
    <definedName name="dinh2">#REF!</definedName>
    <definedName name="dinhkhongphanquang">'[2]R&amp;P'!$G$110</definedName>
    <definedName name="Dinhmuc">#REF!</definedName>
    <definedName name="dinhphanquang">'[2]R&amp;P'!$G$109</definedName>
    <definedName name="dis_s">#REF!</definedName>
    <definedName name="Discount" localSheetId="7" hidden="1">#REF!</definedName>
    <definedName name="Discount" hidden="1">#REF!</definedName>
    <definedName name="display_area_2" localSheetId="7" hidden="1">#REF!</definedName>
    <definedName name="display_area_2" hidden="1">#REF!</definedName>
    <definedName name="dk">#REF!</definedName>
    <definedName name="DKTINH" hidden="1">{"'Sheet1'!$L$16"}</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C">#REF!</definedName>
    <definedName name="DM">#REF!</definedName>
    <definedName name="dm56bxd">#REF!</definedName>
    <definedName name="dmat">#REF!</definedName>
    <definedName name="dmh">#REF!</definedName>
    <definedName name="dmoi">#REF!</definedName>
    <definedName name="DN">#REF!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 localSheetId="5">{"Book1"}</definedName>
    <definedName name="Document_array" localSheetId="6">{"Book1"}</definedName>
    <definedName name="Document_array">{"Book1"}</definedName>
    <definedName name="Documents_array">#REF!</definedName>
    <definedName name="Doku">#REF!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A">#N/A</definedName>
    <definedName name="Dong_B">#N/A</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t" hidden="1">{"'Sheet1'!$L$16"}</definedName>
    <definedName name="dotcong">1</definedName>
    <definedName name="DPHT250">#REF!</definedName>
    <definedName name="DPHT350">#REF!</definedName>
    <definedName name="DPHT50">#REF!</definedName>
    <definedName name="dps">#REF!</definedName>
    <definedName name="drf" hidden="1">#REF!</definedName>
    <definedName name="drn">#REF!</definedName>
    <definedName name="Drop1">"Drop Down 3"</definedName>
    <definedName name="Drop2">#N/A</definedName>
    <definedName name="Drop3">#N/A</definedName>
    <definedName name="drop4">#N/A</definedName>
    <definedName name="dry..">#REF!</definedName>
    <definedName name="ds" localSheetId="5" hidden="1">{#N/A,#N/A,FALSE,"Chi tiÆt"}</definedName>
    <definedName name="ds" localSheetId="6" hidden="1">{#N/A,#N/A,FALSE,"Chi tiÆt"}</definedName>
    <definedName name="ds" localSheetId="7" hidden="1">{#N/A,#N/A,FALSE,"Chi tiÆt"}</definedName>
    <definedName name="ds" hidden="1">{#N/A,#N/A,FALSE,"Chi tiÆt"}</definedName>
    <definedName name="ds_">#REF!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d">#REF!</definedName>
    <definedName name="dsf">#REF!</definedName>
    <definedName name="dsfsd" hidden="1">#REF!</definedName>
    <definedName name="dsfsdf" localSheetId="5" hidden="1">{"'Sheet1'!$L$16"}</definedName>
    <definedName name="dsfsdf" localSheetId="6" hidden="1">{"'Sheet1'!$L$16"}</definedName>
    <definedName name="dsfsdf" localSheetId="7" hidden="1">{"'Sheet1'!$L$16"}</definedName>
    <definedName name="dsfsdf" hidden="1">{"'Sheet1'!$L$16"}</definedName>
    <definedName name="dsh" hidden="1">#REF!</definedName>
    <definedName name="dsjk" localSheetId="5" hidden="1">{"'Sheet1'!$L$16"}</definedName>
    <definedName name="dsjk" localSheetId="6" hidden="1">{"'Sheet1'!$L$16"}</definedName>
    <definedName name="dsjk" localSheetId="7" hidden="1">{"'Sheet1'!$L$16"}</definedName>
    <definedName name="dsjk" hidden="1">{"'Sheet1'!$L$16"}</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#N/A</definedName>
    <definedName name="DSUMDATA">#REF!</definedName>
    <definedName name="DSVN">#REF!</definedName>
    <definedName name="dt">#REF!</definedName>
    <definedName name="DT_SKC">#REF!</definedName>
    <definedName name="DT_VKHNN">#REF!</definedName>
    <definedName name="dt10.1" localSheetId="5" hidden="1">{"'Sheet1'!$L$16"}</definedName>
    <definedName name="dt10.1" localSheetId="6" hidden="1">{"'Sheet1'!$L$16"}</definedName>
    <definedName name="dt10.1" localSheetId="7" hidden="1">{"'Sheet1'!$L$16"}</definedName>
    <definedName name="dt10.1" hidden="1">{"'Sheet1'!$L$16"}</definedName>
    <definedName name="DT12Dluc" localSheetId="5" hidden="1">{"'Sheet1'!$L$16"}</definedName>
    <definedName name="DT12Dluc" localSheetId="6" hidden="1">{"'Sheet1'!$L$16"}</definedName>
    <definedName name="DT12Dluc" localSheetId="7" hidden="1">{"'Sheet1'!$L$16"}</definedName>
    <definedName name="DT12Dluc" hidden="1">{"'Sheet1'!$L$16"}</definedName>
    <definedName name="DT12HoangThach" localSheetId="5" hidden="1">{"'Sheet1'!$L$16"}</definedName>
    <definedName name="DT12HoangThach" localSheetId="6" hidden="1">{"'Sheet1'!$L$16"}</definedName>
    <definedName name="DT12HoangThach" localSheetId="7" hidden="1">{"'Sheet1'!$L$16"}</definedName>
    <definedName name="DT12HoangThach" hidden="1">{"'Sheet1'!$L$16"}</definedName>
    <definedName name="DT8.1" localSheetId="5" hidden="1">{"'Sheet1'!$L$16"}</definedName>
    <definedName name="DT8.1" localSheetId="6" hidden="1">{"'Sheet1'!$L$16"}</definedName>
    <definedName name="DT8.1" localSheetId="7" hidden="1">{"'Sheet1'!$L$16"}</definedName>
    <definedName name="DT8.1" hidden="1">{"'Sheet1'!$L$16"}</definedName>
    <definedName name="DT8.2" localSheetId="5" hidden="1">{"'Sheet1'!$L$16"}</definedName>
    <definedName name="DT8.2" localSheetId="6" hidden="1">{"'Sheet1'!$L$16"}</definedName>
    <definedName name="DT8.2" localSheetId="7" hidden="1">{"'Sheet1'!$L$16"}</definedName>
    <definedName name="DT8.2" hidden="1">{"'Sheet1'!$L$16"}</definedName>
    <definedName name="dt9.1" localSheetId="5" hidden="1">{#N/A,#N/A,FALSE,"Chi tiÆt"}</definedName>
    <definedName name="dt9.1" localSheetId="6" hidden="1">{#N/A,#N/A,FALSE,"Chi tiÆt"}</definedName>
    <definedName name="dt9.1" localSheetId="7" hidden="1">{#N/A,#N/A,FALSE,"Chi tiÆt"}</definedName>
    <definedName name="dt9.1" hidden="1">{#N/A,#N/A,FALSE,"Chi tiÆt"}</definedName>
    <definedName name="DTCTANG_BD">#REF!</definedName>
    <definedName name="DTCTANG_HT_BD">#REF!</definedName>
    <definedName name="DTCTANG_HT_KT">#REF!</definedName>
    <definedName name="DTCTANG_KT">#REF!</definedName>
    <definedName name="dtdt">#REF!</definedName>
    <definedName name="dthaihh">#REF!</definedName>
    <definedName name="dthft" localSheetId="5" hidden="1">{"'Sheet1'!$L$16"}</definedName>
    <definedName name="dthft" localSheetId="6" hidden="1">{"'Sheet1'!$L$16"}</definedName>
    <definedName name="dthft" localSheetId="7" hidden="1">{"'Sheet1'!$L$16"}</definedName>
    <definedName name="dthft" hidden="1">{"'Sheet1'!$L$16"}</definedName>
    <definedName name="dtich1">#REF!</definedName>
    <definedName name="dtich2">#REF!</definedName>
    <definedName name="dtich3">#REF!</definedName>
    <definedName name="dtich4">#REF!</definedName>
    <definedName name="dtich5">#REF!</definedName>
    <definedName name="dtich6">#REF!</definedName>
    <definedName name="dtoan" localSheetId="5" hidden="1">{#N/A,#N/A,FALSE,"Chi tiÆt"}</definedName>
    <definedName name="dtoan" localSheetId="6" hidden="1">{#N/A,#N/A,FALSE,"Chi tiÆt"}</definedName>
    <definedName name="dtoan" localSheetId="7" hidden="1">{#N/A,#N/A,FALSE,"Chi tiÆt"}</definedName>
    <definedName name="dtoan" hidden="1">{#N/A,#N/A,FALSE,"Chi tiÆt"}</definedName>
    <definedName name="DU_TOAN_CHI_TIET_CONG_TO">#REF!</definedName>
    <definedName name="DU_TOAN_CHI_TIET_DZ22KV">#REF!</definedName>
    <definedName name="DU_TOAN_CHI_TIET_KHO_BAI">#REF!</definedName>
    <definedName name="duc" localSheetId="5" hidden="1">{"'Sheet1'!$L$16"}</definedName>
    <definedName name="duc" localSheetId="6" hidden="1">{"'Sheet1'!$L$16"}</definedName>
    <definedName name="duc" localSheetId="7" hidden="1">{"'Sheet1'!$L$16"}</definedName>
    <definedName name="duc" hidden="1">{"'Sheet1'!$L$16"}</definedName>
    <definedName name="DUCANH" localSheetId="5" hidden="1">{"'Sheet1'!$L$16"}</definedName>
    <definedName name="DUCANH" localSheetId="6" hidden="1">{"'Sheet1'!$L$16"}</definedName>
    <definedName name="DUCANH" localSheetId="7" hidden="1">{"'Sheet1'!$L$16"}</definedName>
    <definedName name="DUCANH" hidden="1">{"'Sheet1'!$L$16"}</definedName>
    <definedName name="duccong">#N/A</definedName>
    <definedName name="dui">#REF!</definedName>
    <definedName name="DULICH" hidden="1">{"'Sheet1'!$L$16"}</definedName>
    <definedName name="dung" hidden="1">{"'Sheet1'!$L$16"}</definedName>
    <definedName name="dungkh" localSheetId="5" hidden="1">{"'Sheet1'!$L$16"}</definedName>
    <definedName name="dungkh" localSheetId="6" hidden="1">{"'Sheet1'!$L$16"}</definedName>
    <definedName name="dungkh" localSheetId="7" hidden="1">{"'Sheet1'!$L$16"}</definedName>
    <definedName name="dungkh" hidden="1">{"'Sheet1'!$L$16"}</definedName>
    <definedName name="duoi">#REF!</definedName>
    <definedName name="Duong_dau_cau">#REF!</definedName>
    <definedName name="Duongnaco" localSheetId="7" hidden="1">{"'Sheet1'!$L$16"}</definedName>
    <definedName name="Duongnaco" hidden="1">{"'Sheet1'!$L$16"}</definedName>
    <definedName name="duongvt" hidden="1">{"'Sheet1'!$L$16"}</definedName>
    <definedName name="DuphongBCT">'[11]BANCO (3)'!$K$128</definedName>
    <definedName name="DuphongBGD">#REF!</definedName>
    <definedName name="DuphongBNG">'[11]BANCO (3)'!$K$126</definedName>
    <definedName name="DuphongBNV">#REF!</definedName>
    <definedName name="DuphongBQP">'[11]BANCO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'[15]BANCO (2)'!$F$123</definedName>
    <definedName name="DutoanDongmo">#REF!</definedName>
    <definedName name="dvgfsgdsdg" hidden="1">#REF!</definedName>
    <definedName name="DWPRICE" localSheetId="7" hidden="1">[16]Quantity!#REF!</definedName>
    <definedName name="DWPRICE" hidden="1">[16]Quantity!#REF!</definedName>
    <definedName name="DYÕ">#REF!</definedName>
    <definedName name="dyrrrr" localSheetId="5" hidden="1">{#N/A,#N/A,FALSE,"Chung"}</definedName>
    <definedName name="dyrrrr" localSheetId="6" hidden="1">{#N/A,#N/A,FALSE,"Chung"}</definedName>
    <definedName name="dyrrrr" localSheetId="7" hidden="1">{#N/A,#N/A,FALSE,"Chung"}</definedName>
    <definedName name="dyrrrr" hidden="1">{#N/A,#N/A,FALSE,"Chung"}</definedName>
    <definedName name="e">#REF!</definedName>
    <definedName name="E.chandoc">8.875</definedName>
    <definedName name="E.PC">10.438</definedName>
    <definedName name="E.PVI">12</definedName>
    <definedName name="Ea">2100000</definedName>
    <definedName name="eaya">#REF!</definedName>
    <definedName name="Eb">240000</definedName>
    <definedName name="Ebdam">#REF!</definedName>
    <definedName name="Ec_">#REF!</definedName>
    <definedName name="Ecoc">#REF!</definedName>
    <definedName name="Ecot1">#REF!</definedName>
    <definedName name="eee">#REF!</definedName>
    <definedName name="EI">#REF!</definedName>
    <definedName name="elan">#REF!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coc">#N/A</definedName>
    <definedName name="epsilon">#REF!</definedName>
    <definedName name="epsilond">#REF!</definedName>
    <definedName name="EQP">#REF!</definedName>
    <definedName name="eqtrwy" localSheetId="5" hidden="1">{"'Sheet1'!$L$16"}</definedName>
    <definedName name="eqtrwy" localSheetId="6" hidden="1">{"'Sheet1'!$L$16"}</definedName>
    <definedName name="eqtrwy" localSheetId="7" hidden="1">{"'Sheet1'!$L$16"}</definedName>
    <definedName name="eqtrwy" hidden="1">{"'Sheet1'!$L$16"}</definedName>
    <definedName name="Es">#REF!</definedName>
    <definedName name="Es_">#REF!</definedName>
    <definedName name="Est._Vol">#REF!</definedName>
    <definedName name="eta">#REF!</definedName>
    <definedName name="etad">#REF!</definedName>
    <definedName name="ewe33e" localSheetId="5" hidden="1">{"'Sheet1'!$L$16"}</definedName>
    <definedName name="ewe33e" localSheetId="6" hidden="1">{"'Sheet1'!$L$16"}</definedName>
    <definedName name="ewe33e" localSheetId="7" hidden="1">{"'Sheet1'!$L$16"}</definedName>
    <definedName name="ewe33e" hidden="1">{"'Sheet1'!$L$16"}</definedName>
    <definedName name="ex">#REF!</definedName>
    <definedName name="EXC">#N/A</definedName>
    <definedName name="EXCH">#N/A</definedName>
    <definedName name="EXPORT">#REF!</definedName>
    <definedName name="_xlnm.Extract">#REF!</definedName>
    <definedName name="ey">#REF!</definedName>
    <definedName name="f">#REF!</definedName>
    <definedName name="f_cs">#REF!</definedName>
    <definedName name="F20B86">#REF!</definedName>
    <definedName name="f82E46">#N/A</definedName>
    <definedName name="f92F56">#REF!</definedName>
    <definedName name="fáaafafaf" hidden="1">{"'Sheet1'!$L$16"}</definedName>
    <definedName name="faasdf" hidden="1">#REF!</definedName>
    <definedName name="FACTOR">#REF!</definedName>
    <definedName name="factor_g">#REF!</definedName>
    <definedName name="fasfaga" hidden="1">{"'Sheet1'!$L$16"}</definedName>
    <definedName name="Fax">#REF!</definedName>
    <definedName name="Fay">#REF!</definedName>
    <definedName name="fbsdggdsf" localSheetId="5">{"DZ-TDTB2.XLS","Dcksat.xls"}</definedName>
    <definedName name="fbsdggdsf" localSheetId="6">{"DZ-TDTB2.XLS","Dcksat.xls"}</definedName>
    <definedName name="fbsdggdsf">{"DZ-TDTB2.XLS","Dcksat.xls"}</definedName>
    <definedName name="fbsggdsf" localSheetId="5">{"DZ-TDTB2.XLS","Dcksat.xls"}</definedName>
    <definedName name="fbsggdsf" localSheetId="6">{"DZ-TDTB2.XLS","Dcksat.xls"}</definedName>
    <definedName name="fbsggdsf">{"DZ-TDTB2.XLS","Dcksat.xls"}</definedName>
    <definedName name="fc_">#REF!</definedName>
    <definedName name="FC5_total">#REF!</definedName>
    <definedName name="FC6_total">#REF!</definedName>
    <definedName name="fci">#REF!</definedName>
    <definedName name="Fcoc">#REF!</definedName>
    <definedName name="FCode" localSheetId="7" hidden="1">#REF!</definedName>
    <definedName name="FCode" hidden="1">#REF!</definedName>
    <definedName name="fcs">#REF!</definedName>
    <definedName name="fD">#REF!</definedName>
    <definedName name="Fdam">#REF!</definedName>
    <definedName name="Fdaymong">#REF!</definedName>
    <definedName name="fdfsf" hidden="1">{#N/A,#N/A,FALSE,"Chi tiÆt"}</definedName>
    <definedName name="fdsfsdfd" hidden="1">{"'Sheet1'!$L$16"}</definedName>
    <definedName name="Fe">#REF!</definedName>
    <definedName name="ff">#REF!</definedName>
    <definedName name="fff" localSheetId="5" hidden="1">{"'Sheet1'!$L$16"}</definedName>
    <definedName name="fff" localSheetId="6" hidden="1">{"'Sheet1'!$L$16"}</definedName>
    <definedName name="fff" localSheetId="7" hidden="1">{"'Sheet1'!$L$16"}</definedName>
    <definedName name="fff" hidden="1">{"'Sheet1'!$L$16"}</definedName>
    <definedName name="fffffffffffffff" hidden="1">{"'Sheet1'!$L$16"}</definedName>
    <definedName name="fg" localSheetId="5" hidden="1">{"'Sheet1'!$L$16"}</definedName>
    <definedName name="fg" localSheetId="6" hidden="1">{"'Sheet1'!$L$16"}</definedName>
    <definedName name="fg" localSheetId="7" hidden="1">{"'Sheet1'!$L$16"}</definedName>
    <definedName name="fg" hidden="1">{"'Sheet1'!$L$16"}</definedName>
    <definedName name="fgf" hidden="1">{"'Sheet1'!$L$16"}</definedName>
    <definedName name="fgh" localSheetId="5" hidden="1">{"'Sheet1'!$L$16"}</definedName>
    <definedName name="fgh" localSheetId="6" hidden="1">{"'Sheet1'!$L$16"}</definedName>
    <definedName name="fgh" localSheetId="7" hidden="1">{"'Sheet1'!$L$16"}</definedName>
    <definedName name="fgh" hidden="1">{"'Sheet1'!$L$16"}</definedName>
    <definedName name="fghghgh">#REF!</definedName>
    <definedName name="fgn" hidden="1">{"'Sheet1'!$L$16"}</definedName>
    <definedName name="Fi">#REF!</definedName>
    <definedName name="FI_12">4820</definedName>
    <definedName name="FIL">#REF!</definedName>
    <definedName name="FILE">#REF!</definedName>
    <definedName name="FIT">BlankMacro1</definedName>
    <definedName name="FITT2">BlankMacro1</definedName>
    <definedName name="FITTING2">BlankMacro1</definedName>
    <definedName name="fjh">#REF!</definedName>
    <definedName name="fkgjk" localSheetId="5" hidden="1">{"'Sheet1'!$L$16"}</definedName>
    <definedName name="fkgjk" localSheetId="6" hidden="1">{"'Sheet1'!$L$16"}</definedName>
    <definedName name="fkgjk" localSheetId="7" hidden="1">{"'Sheet1'!$L$16"}</definedName>
    <definedName name="fkgjk" hidden="1">{"'Sheet1'!$L$16"}</definedName>
    <definedName name="FL">#REF!</definedName>
    <definedName name="FLG">BlankMacro1</definedName>
    <definedName name="FO">#N/A</definedName>
    <definedName name="foo">ErrorHandler_1</definedName>
    <definedName name="fpe">#REF!</definedName>
    <definedName name="fpy">#REF!</definedName>
    <definedName name="fr">#REF!</definedName>
    <definedName name="frame">#REF!</definedName>
    <definedName name="fs">#REF!</definedName>
    <definedName name="fsd" hidden="1">{"'Sheet1'!$L$16"}</definedName>
    <definedName name="fsdfdsf" localSheetId="5" hidden="1">{"'Sheet1'!$L$16"}</definedName>
    <definedName name="fsdfdsf" localSheetId="6" hidden="1">{"'Sheet1'!$L$16"}</definedName>
    <definedName name="fsdfdsf" localSheetId="7" hidden="1">{"'Sheet1'!$L$16"}</definedName>
    <definedName name="fsdfdsf" hidden="1">{"'Sheet1'!$L$16"}</definedName>
    <definedName name="fsdfsd" localSheetId="5" hidden="1">{#N/A,#N/A,FALSE,"Chi tiÆt"}</definedName>
    <definedName name="fsdfsd" localSheetId="6" hidden="1">{#N/A,#N/A,FALSE,"Chi tiÆt"}</definedName>
    <definedName name="fsdfsd" localSheetId="7" hidden="1">{#N/A,#N/A,FALSE,"Chi tiÆt"}</definedName>
    <definedName name="fsdfsd" hidden="1">{#N/A,#N/A,FALSE,"Chi tiÆt"}</definedName>
    <definedName name="fse">#REF!</definedName>
    <definedName name="fsf">#N/A</definedName>
    <definedName name="fso">#REF!</definedName>
    <definedName name="Ft">#REF!</definedName>
    <definedName name="fuji">#REF!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vo">#REF!</definedName>
    <definedName name="Gald">#REF!</definedName>
    <definedName name="Gamadam">#REF!</definedName>
    <definedName name="gas">#REF!</definedName>
    <definedName name="GBT">#REF!</definedName>
    <definedName name="GC">#REF!</definedName>
    <definedName name="gce">#REF!</definedName>
    <definedName name="gchi">#REF!</definedName>
    <definedName name="Gcpk">#REF!</definedName>
    <definedName name="gcs">#REF!</definedName>
    <definedName name="gd">#REF!</definedName>
    <definedName name="gdfgdfgdf" hidden="1">{"'Sheet1'!$L$16"}</definedName>
    <definedName name="gdhgh" localSheetId="5" hidden="1">{"'Sheet1'!$L$16"}</definedName>
    <definedName name="gdhgh" localSheetId="6" hidden="1">{"'Sheet1'!$L$16"}</definedName>
    <definedName name="gdhgh" localSheetId="7" hidden="1">{"'Sheet1'!$L$16"}</definedName>
    <definedName name="gdhgh" hidden="1">{"'Sheet1'!$L$16"}</definedName>
    <definedName name="GDL">#REF!</definedName>
    <definedName name="gDst">#REF!</definedName>
    <definedName name="geff">#REF!</definedName>
    <definedName name="geo">#REF!</definedName>
    <definedName name="Gerät">#N/A</definedName>
    <definedName name="getrtertertert">BlankMacro1</definedName>
    <definedName name="gfdgfd" hidden="1">{"'Sheet1'!$L$16"}</definedName>
    <definedName name="gfeh">#REF!</definedName>
    <definedName name="gfg" localSheetId="5" hidden="1">{"'Sheet1'!$L$16"}</definedName>
    <definedName name="gfg" localSheetId="6" hidden="1">{"'Sheet1'!$L$16"}</definedName>
    <definedName name="gfg" localSheetId="7" hidden="1">{"'Sheet1'!$L$16"}</definedName>
    <definedName name="gfg" hidden="1">{"'Sheet1'!$L$16"}</definedName>
    <definedName name="GFJHJ" localSheetId="5" hidden="1">{"'Sheet1'!$L$16"}</definedName>
    <definedName name="GFJHJ" localSheetId="6" hidden="1">{"'Sheet1'!$L$16"}</definedName>
    <definedName name="GFJHJ" localSheetId="7" hidden="1">{"'Sheet1'!$L$16"}</definedName>
    <definedName name="GFJHJ" hidden="1">{"'Sheet1'!$L$16"}</definedName>
    <definedName name="gg" localSheetId="5" hidden="1">{"'Sheet1'!$L$16"}</definedName>
    <definedName name="gg" localSheetId="6" hidden="1">{"'Sheet1'!$L$16"}</definedName>
    <definedName name="gg" localSheetId="7" hidden="1">{"'Sheet1'!$L$16"}</definedName>
    <definedName name="gg" hidden="1">{"'Sheet1'!$L$16"}</definedName>
    <definedName name="ggg" localSheetId="5" hidden="1">{"'Sheet1'!$L$16"}</definedName>
    <definedName name="ggg" localSheetId="6" hidden="1">{"'Sheet1'!$L$16"}</definedName>
    <definedName name="ggg" localSheetId="7" hidden="1">{"'Sheet1'!$L$16"}</definedName>
    <definedName name="ggg" hidden="1">{"'Sheet1'!$L$16"}</definedName>
    <definedName name="gggggggggggg" hidden="1">{"'Sheet1'!$L$16"}</definedName>
    <definedName name="gggggggggggggggg" localSheetId="5" hidden="1">{0}</definedName>
    <definedName name="gggggggggggggggg" localSheetId="6" hidden="1">{0}</definedName>
    <definedName name="gggggggggggggggg" localSheetId="7" hidden="1">{0}</definedName>
    <definedName name="gggggggggggggggg" hidden="1">{0}</definedName>
    <definedName name="ggh" hidden="1">{"'Sheet1'!$L$16"}</definedName>
    <definedName name="ggss" localSheetId="5" hidden="1">{"'Sheet1'!$L$16"}</definedName>
    <definedName name="ggss" localSheetId="6" hidden="1">{"'Sheet1'!$L$16"}</definedName>
    <definedName name="ggss" localSheetId="7" hidden="1">{"'Sheet1'!$L$16"}</definedName>
    <definedName name="ggss" hidden="1">{"'Sheet1'!$L$16"}</definedName>
    <definedName name="gh" localSheetId="5" hidden="1">{"'Sheet1'!$L$16"}</definedName>
    <definedName name="gh" localSheetId="6" hidden="1">{"'Sheet1'!$L$16"}</definedName>
    <definedName name="gh" localSheetId="7" hidden="1">{"'Sheet1'!$L$16"}</definedName>
    <definedName name="gh" hidden="1">{"'Sheet1'!$L$16"}</definedName>
    <definedName name="ghcgcfdhfg">#N/A</definedName>
    <definedName name="GHDF" localSheetId="5" hidden="1">{"'Sheet1'!$L$16"}</definedName>
    <definedName name="GHDF" localSheetId="6" hidden="1">{"'Sheet1'!$L$16"}</definedName>
    <definedName name="GHDF" localSheetId="7" hidden="1">{"'Sheet1'!$L$16"}</definedName>
    <definedName name="GHDF" hidden="1">{"'Sheet1'!$L$16"}</definedName>
    <definedName name="ghg" localSheetId="5" hidden="1">{"'Sheet1'!$L$16"}</definedName>
    <definedName name="ghg" localSheetId="6" hidden="1">{"'Sheet1'!$L$16"}</definedName>
    <definedName name="ghg" localSheetId="7" hidden="1">{"'Sheet1'!$L$16"}</definedName>
    <definedName name="ghg" hidden="1">{"'Sheet1'!$L$16"}</definedName>
    <definedName name="ghgh" localSheetId="5" hidden="1">{"'Sheet1'!$L$16"}</definedName>
    <definedName name="ghgh" localSheetId="6" hidden="1">{"'Sheet1'!$L$16"}</definedName>
    <definedName name="ghgh" localSheetId="7" hidden="1">{"'Sheet1'!$L$16"}</definedName>
    <definedName name="ghgh" hidden="1">{"'Sheet1'!$L$16"}</definedName>
    <definedName name="ghghgf" hidden="1">{"'Sheet1'!$L$16"}</definedName>
    <definedName name="ghichu">#REF!</definedName>
    <definedName name="ghip">#REF!</definedName>
    <definedName name="gi">0.4</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DNEO">#REF!</definedName>
    <definedName name="GIAGIAOVLHT">'[17]Gia giao VL den HT'!$M$49</definedName>
    <definedName name="giam">#REF!</definedName>
    <definedName name="giatien">#REF!</definedName>
    <definedName name="GIAVL_TRALY">#N/A</definedName>
    <definedName name="GIAVLHT">'[18]Gia VL den HT'!$K$48</definedName>
    <definedName name="GIAVLIEUTN">#REF!</definedName>
    <definedName name="GiaVtu">#REF!</definedName>
    <definedName name="Giocong">#REF!</definedName>
    <definedName name="giom">#N/A</definedName>
    <definedName name="giomoi">#N/A</definedName>
    <definedName name="gis">#REF!</definedName>
    <definedName name="gis150room">#REF!</definedName>
    <definedName name="gjgh" localSheetId="5" hidden="1">{"'Sheet1'!$L$16"}</definedName>
    <definedName name="gjgh" localSheetId="6" hidden="1">{"'Sheet1'!$L$16"}</definedName>
    <definedName name="gjgh" localSheetId="7" hidden="1">{"'Sheet1'!$L$16"}</definedName>
    <definedName name="gjgh" hidden="1">{"'Sheet1'!$L$16"}</definedName>
    <definedName name="gjh" localSheetId="5" hidden="1">{"'Sheet1'!$L$16"}</definedName>
    <definedName name="gjh" localSheetId="6" hidden="1">{"'Sheet1'!$L$16"}</definedName>
    <definedName name="gjh" localSheetId="7" hidden="1">{"'Sheet1'!$L$16"}</definedName>
    <definedName name="gjh" hidden="1">{"'Sheet1'!$L$16"}</definedName>
    <definedName name="gkghk" hidden="1">#REF!</definedName>
    <definedName name="gkGTGT">#REF!</definedName>
    <definedName name="gkhon" hidden="1">#REF!</definedName>
    <definedName name="gl">#REF!</definedName>
    <definedName name="gl3p">#REF!</definedName>
    <definedName name="gld">#REF!</definedName>
    <definedName name="GLL">#REF!</definedName>
    <definedName name="gLst">#REF!</definedName>
    <definedName name="gm">#N/A</definedName>
    <definedName name="GMs">#REF!</definedName>
    <definedName name="GMSTC">#REF!</definedName>
    <definedName name="GNmd">#REF!</definedName>
    <definedName name="gntc">#REF!</definedName>
    <definedName name="GoBack">[14]Sheet1!GoBack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'[2]R&amp;P'!$G$86</definedName>
    <definedName name="govankhuon">#REF!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se">#REF!</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p">1</definedName>
    <definedName name="GTNT1">#REF!</definedName>
    <definedName name="GTNT2">#REF!</definedName>
    <definedName name="GTRI">#REF!</definedName>
    <definedName name="gtst">#REF!</definedName>
    <definedName name="GTTB">#REF!</definedName>
    <definedName name="GTXL">#REF!</definedName>
    <definedName name="GTXL_1">#REF!</definedName>
    <definedName name="GTXL3">#REF!</definedName>
    <definedName name="GVL_LDT">#N/A</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localSheetId="5" hidden="1">{"'Sheet1'!$L$16"}</definedName>
    <definedName name="h" localSheetId="6" hidden="1">{"'Sheet1'!$L$16"}</definedName>
    <definedName name="h" localSheetId="7" hidden="1">{"'Sheet1'!$L$16"}</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_xoa" localSheetId="5" hidden="1">{"'Sheet1'!$L$16"}</definedName>
    <definedName name="h_xoa" localSheetId="6" hidden="1">{"'Sheet1'!$L$16"}</definedName>
    <definedName name="h_xoa" localSheetId="7" hidden="1">{"'Sheet1'!$L$16"}</definedName>
    <definedName name="h_xoa" hidden="1">{"'Sheet1'!$L$16"}</definedName>
    <definedName name="h_xoa2" localSheetId="5" hidden="1">{"'Sheet1'!$L$16"}</definedName>
    <definedName name="h_xoa2" localSheetId="6" hidden="1">{"'Sheet1'!$L$16"}</definedName>
    <definedName name="h_xoa2" localSheetId="7" hidden="1">{"'Sheet1'!$L$16"}</definedName>
    <definedName name="h_xoa2" hidden="1">{"'Sheet1'!$L$16"}</definedName>
    <definedName name="h1t">#REF!</definedName>
    <definedName name="H21dai75">#REF!</definedName>
    <definedName name="H21dai9">#REF!</definedName>
    <definedName name="H22dai6">#REF!</definedName>
    <definedName name="H22dai75">#REF!</definedName>
    <definedName name="h2t">#REF!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#N/A</definedName>
    <definedName name="Hải_Phòng">#REF!</definedName>
    <definedName name="hall1">#REF!</definedName>
    <definedName name="hall2">#REF!</definedName>
    <definedName name="handau10.2">#REF!</definedName>
    <definedName name="handau27.5">#REF!</definedName>
    <definedName name="handau4">#REF!</definedName>
    <definedName name="HANG" localSheetId="5" hidden="1">{#N/A,#N/A,FALSE,"Chi tiÆt"}</definedName>
    <definedName name="HANG" localSheetId="6" hidden="1">{#N/A,#N/A,FALSE,"Chi tiÆt"}</definedName>
    <definedName name="HANG" localSheetId="7" hidden="1">{#N/A,#N/A,FALSE,"Chi tiÆt"}</definedName>
    <definedName name="HANG" hidden="1">{#N/A,#N/A,FALSE,"Chi tiÆt"}</definedName>
    <definedName name="Hang_muc_khac">#REF!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an">#REF!</definedName>
    <definedName name="HbHcOnOff">#REF!</definedName>
    <definedName name="HBTFF">#REF!</definedName>
    <definedName name="hcd">#REF!</definedName>
    <definedName name="HCM">#REF!</definedName>
    <definedName name="HCNA" localSheetId="5" hidden="1">{"'Sheet1'!$L$16"}</definedName>
    <definedName name="HCNA" localSheetId="6" hidden="1">{"'Sheet1'!$L$16"}</definedName>
    <definedName name="HCNA" localSheetId="7" hidden="1">{"'Sheet1'!$L$16"}</definedName>
    <definedName name="HCNA" hidden="1">{"'Sheet1'!$L$16"}</definedName>
    <definedName name="hct">#REF!</definedName>
    <definedName name="Hdao">0.3</definedName>
    <definedName name="Hdap">5.2</definedName>
    <definedName name="hdi">#REF!</definedName>
    <definedName name="HDVDT" hidden="1">#REF!</definedName>
    <definedName name="He">#REF!</definedName>
    <definedName name="HE_SO_KHO_KHAN_CANG_DAY">#REF!</definedName>
    <definedName name="Heä_soá_laép_xaø_H">1.7</definedName>
    <definedName name="heä_soá_sình_laày">#REF!</definedName>
    <definedName name="height">#REF!</definedName>
    <definedName name="Hello">#N/A</definedName>
    <definedName name="Heso">'[15]MT DPin (2)'!$BP$99</definedName>
    <definedName name="hesoC">#REF!</definedName>
    <definedName name="HeSoPhuPhi">#REF!</definedName>
    <definedName name="hfdhfgd" hidden="1">{"'Sheet1'!$L$16"}</definedName>
    <definedName name="hfdsh" hidden="1">#REF!</definedName>
    <definedName name="HFFTRB">#REF!</definedName>
    <definedName name="HFFTSF">#REF!</definedName>
    <definedName name="hgh" localSheetId="5" hidden="1">{"'Sheet1'!$L$16"}</definedName>
    <definedName name="hgh" localSheetId="6" hidden="1">{"'Sheet1'!$L$16"}</definedName>
    <definedName name="hgh" localSheetId="7" hidden="1">{"'Sheet1'!$L$16"}</definedName>
    <definedName name="hgh" hidden="1">{"'Sheet1'!$L$16"}</definedName>
    <definedName name="hghg" hidden="1">{"'Sheet1'!$L$16"}</definedName>
    <definedName name="HGLTB">#REF!</definedName>
    <definedName name="hh" hidden="1">{"'Sheet1'!$L$16"}</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TT">#REF!</definedName>
    <definedName name="HiddenRows" localSheetId="7" hidden="1">#REF!</definedName>
    <definedName name="HiddenRows" hidden="1">#REF!</definedName>
    <definedName name="hien">#REF!</definedName>
    <definedName name="HIHIHIHOI" localSheetId="5" hidden="1">{"'Sheet1'!$L$16"}</definedName>
    <definedName name="HIHIHIHOI" localSheetId="6" hidden="1">{"'Sheet1'!$L$16"}</definedName>
    <definedName name="HIHIHIHOI" localSheetId="7" hidden="1">{"'Sheet1'!$L$16"}</definedName>
    <definedName name="HIHIHIHOI" hidden="1">{"'Sheet1'!$L$16"}</definedName>
    <definedName name="Hinh_thuc">"bangtra"</definedName>
    <definedName name="HiÕu">#REF!</definedName>
    <definedName name="HJ" localSheetId="5" hidden="1">{"'Sheet1'!$L$16"}</definedName>
    <definedName name="HJ" localSheetId="6" hidden="1">{"'Sheet1'!$L$16"}</definedName>
    <definedName name="HJ" localSheetId="7" hidden="1">{"'Sheet1'!$L$16"}</definedName>
    <definedName name="HJ" hidden="1">{"'Sheet1'!$L$16"}</definedName>
    <definedName name="hjjkl" localSheetId="7" hidden="1">{"'Sheet1'!$L$16"}</definedName>
    <definedName name="hjjkl" hidden="1">{"'Sheet1'!$L$16"}</definedName>
    <definedName name="hjk" localSheetId="5" hidden="1">{"'Sheet1'!$L$16"}</definedName>
    <definedName name="hjk" localSheetId="6" hidden="1">{"'Sheet1'!$L$16"}</definedName>
    <definedName name="hjk" localSheetId="7" hidden="1">{"'Sheet1'!$L$16"}</definedName>
    <definedName name="hjk" hidden="1">{"'Sheet1'!$L$16"}</definedName>
    <definedName name="HJKL" localSheetId="5" hidden="1">{"'Sheet1'!$L$16"}</definedName>
    <definedName name="HJKL" localSheetId="6" hidden="1">{"'Sheet1'!$L$16"}</definedName>
    <definedName name="HJKL" localSheetId="7" hidden="1">{"'Sheet1'!$L$16"}</definedName>
    <definedName name="HJKL" hidden="1">{"'Sheet1'!$L$16"}</definedName>
    <definedName name="HM">#REF!</definedName>
    <definedName name="HMLK">#REF!</definedName>
    <definedName name="HMNAM">#REF!</definedName>
    <definedName name="HMÑK">#REF!</definedName>
    <definedName name="HMPS">#REF!</definedName>
    <definedName name="hnhmnm" localSheetId="5" hidden="1">{"'Sheet1'!$L$16"}</definedName>
    <definedName name="hnhmnm" localSheetId="6" hidden="1">{"'Sheet1'!$L$16"}</definedName>
    <definedName name="hnhmnm" localSheetId="7" hidden="1">{"'Sheet1'!$L$16"}</definedName>
    <definedName name="hnhmnm" hidden="1">{"'Sheet1'!$L$16"}</definedName>
    <definedName name="hnm" localSheetId="5" hidden="1">{"Offgrid",#N/A,FALSE,"OFFGRID";"Region",#N/A,FALSE,"REGION";"Offgrid -2",#N/A,FALSE,"OFFGRID";"WTP",#N/A,FALSE,"WTP";"WTP -2",#N/A,FALSE,"WTP";"Project",#N/A,FALSE,"PROJECT";"Summary -2",#N/A,FALSE,"SUMMARY"}</definedName>
    <definedName name="hnm" localSheetId="6" hidden="1">{"Offgrid",#N/A,FALSE,"OFFGRID";"Region",#N/A,FALSE,"REGION";"Offgrid -2",#N/A,FALSE,"OFFGRID";"WTP",#N/A,FALSE,"WTP";"WTP -2",#N/A,FALSE,"WTP";"Project",#N/A,FALSE,"PROJECT";"Summary -2",#N/A,FALSE,"SUMMARY"}</definedName>
    <definedName name="hnm" localSheetId="7" hidden="1">{"Offgrid",#N/A,FALSE,"OFFGRID";"Region",#N/A,FALSE,"REGION";"Offgrid -2",#N/A,FALSE,"OFFGRID";"WTP",#N/A,FALSE,"WTP";"WTP -2",#N/A,FALSE,"WTP";"Project",#N/A,FALSE,"PROJECT";"Summary -2",#N/A,FALSE,"SUMMARY"}</definedName>
    <definedName name="hnm" hidden="1">{"Offgrid",#N/A,FALSE,"OFFGRID";"Region",#N/A,FALSE,"REGION";"Offgrid -2",#N/A,FALSE,"OFFGRID";"WTP",#N/A,FALSE,"WTP";"WTP -2",#N/A,FALSE,"WTP";"Project",#N/A,FALSE,"PROJECT";"Summary -2",#N/A,FALSE,"SUMMARY"}</definedName>
    <definedName name="ho">#REF!</definedName>
    <definedName name="hoc">55000</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ten">#REF!</definedName>
    <definedName name="hotrongcay">#REF!</definedName>
    <definedName name="Hoü_vaì_tãn">#REF!</definedName>
    <definedName name="hs">3.36</definedName>
    <definedName name="hs_">#REF!</definedName>
    <definedName name="HS_may">#REF!</definedName>
    <definedName name="Hsc">#REF!</definedName>
    <definedName name="HSCG">#REF!</definedName>
    <definedName name="HSCT3">0.1</definedName>
    <definedName name="hsd">#REF!</definedName>
    <definedName name="hsdc">#REF!</definedName>
    <definedName name="hsdc1">#REF!</definedName>
    <definedName name="HSDN">2.5</definedName>
    <definedName name="HSFTRB">#REF!</definedName>
    <definedName name="HSGG">#N/A</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1.4</definedName>
    <definedName name="hsn">0.5</definedName>
    <definedName name="hsnc_cau">1.626</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'[11]BANCO (3)'!$K$122</definedName>
    <definedName name="hsthep">#REF!</definedName>
    <definedName name="hsUd">#REF!</definedName>
    <definedName name="HSVC1">#REF!</definedName>
    <definedName name="HSVC2">#REF!</definedName>
    <definedName name="HSVC3">#REF!</definedName>
    <definedName name="hsvl">1</definedName>
    <definedName name="hsvl2">1</definedName>
    <definedName name="HT">#REF!</definedName>
    <definedName name="HTHH">#REF!</definedName>
    <definedName name="htlm" localSheetId="5" hidden="1">{"'Sheet1'!$L$16"}</definedName>
    <definedName name="htlm" localSheetId="6" hidden="1">{"'Sheet1'!$L$16"}</definedName>
    <definedName name="htlm" localSheetId="7" hidden="1">{"'Sheet1'!$L$16"}</definedName>
    <definedName name="htlm" hidden="1">{"'Sheet1'!$L$16"}</definedName>
    <definedName name="HTML_CodePage" hidden="1">950</definedName>
    <definedName name="HTML_Control" localSheetId="5" hidden="1">{"'Sheet1'!$L$16"}</definedName>
    <definedName name="HTML_Control" localSheetId="6" hidden="1">{"'Sheet1'!$L$16"}</definedName>
    <definedName name="HTML_Control" localSheetId="7" hidden="1">{"'Sheet1'!$L$16"}</definedName>
    <definedName name="HTML_Control" hidden="1">{"'Sheet1'!$L$16"}</definedName>
    <definedName name="html_control_xoa2" localSheetId="5" hidden="1">{"'Sheet1'!$L$16"}</definedName>
    <definedName name="html_control_xoa2" localSheetId="6" hidden="1">{"'Sheet1'!$L$16"}</definedName>
    <definedName name="html_control_xoa2" localSheetId="7"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TML_ToanNM" hidden="1">{"'Sheet1'!$L$16"}</definedName>
    <definedName name="HTMT" hidden="1">{"'Sheet1'!$L$16"}</definedName>
    <definedName name="HTMT1" hidden="1">{#N/A,#N/A,FALSE,"Sheet1"}</definedName>
    <definedName name="HTNC">#REF!</definedName>
    <definedName name="htrhrt" hidden="1">{"'Sheet1'!$L$16"}</definedName>
    <definedName name="HTVC">#REF!</definedName>
    <definedName name="HTVL">#REF!</definedName>
    <definedName name="hu" localSheetId="5" hidden="1">{"'Sheet1'!$L$16"}</definedName>
    <definedName name="hu" localSheetId="6" hidden="1">{"'Sheet1'!$L$16"}</definedName>
    <definedName name="hu" localSheetId="7" hidden="1">{"'Sheet1'!$L$16"}</definedName>
    <definedName name="hu" hidden="1">{"'Sheet1'!$L$16"}</definedName>
    <definedName name="HUB">#REF!</definedName>
    <definedName name="hui" localSheetId="7" hidden="1">{"'Sheet1'!$L$16"}</definedName>
    <definedName name="hui" hidden="1">{"'Sheet1'!$L$16"}</definedName>
    <definedName name="hung" localSheetId="5" hidden="1">{"'Sheet1'!$L$16"}</definedName>
    <definedName name="hung" localSheetId="6" hidden="1">{"'Sheet1'!$L$16"}</definedName>
    <definedName name="hung" localSheetId="7" hidden="1">{"'Sheet1'!$L$16"}</definedName>
    <definedName name="hung" hidden="1">{"'Sheet1'!$L$16"}</definedName>
    <definedName name="HUU" hidden="1">{"'Sheet1'!$L$16"}</definedName>
    <definedName name="huy" localSheetId="5" hidden="1">{"'Sheet1'!$L$16"}</definedName>
    <definedName name="huy" localSheetId="6" hidden="1">{"'Sheet1'!$L$16"}</definedName>
    <definedName name="huy" localSheetId="7" hidden="1">{"'Sheet1'!$L$16"}</definedName>
    <definedName name="huy" hidden="1">{"'Sheet1'!$L$16"}</definedName>
    <definedName name="huy_xoa" localSheetId="5" hidden="1">{"'Sheet1'!$L$16"}</definedName>
    <definedName name="huy_xoa" localSheetId="6" hidden="1">{"'Sheet1'!$L$16"}</definedName>
    <definedName name="huy_xoa" localSheetId="7" hidden="1">{"'Sheet1'!$L$16"}</definedName>
    <definedName name="huy_xoa" hidden="1">{"'Sheet1'!$L$16"}</definedName>
    <definedName name="huy_xoa2" localSheetId="5" hidden="1">{"'Sheet1'!$L$16"}</definedName>
    <definedName name="huy_xoa2" localSheetId="6" hidden="1">{"'Sheet1'!$L$16"}</definedName>
    <definedName name="huy_xoa2" localSheetId="7" hidden="1">{"'Sheet1'!$L$16"}</definedName>
    <definedName name="huy_xoa2" hidden="1">{"'Sheet1'!$L$16"}</definedName>
    <definedName name="huyen" hidden="1">{"'Sheet1'!$L$16"}</definedName>
    <definedName name="huynh" hidden="1">#REF!</definedName>
    <definedName name="HV">#N/A</definedName>
    <definedName name="hvac">#REF!</definedName>
    <definedName name="hvacctr">#REF!</definedName>
    <definedName name="hvacgis">#REF!</definedName>
    <definedName name="hvacgis4">#REF!</definedName>
    <definedName name="hvc">#REF!</definedName>
    <definedName name="hx">#REF!</definedName>
    <definedName name="I">#REF!</definedName>
    <definedName name="Ì">#REF!</definedName>
    <definedName name="I_A">#REF!</definedName>
    <definedName name="I_B">#REF!</definedName>
    <definedName name="I_c">#REF!</definedName>
    <definedName name="I_p">#REF!</definedName>
    <definedName name="i0">#REF!</definedName>
    <definedName name="Ic">#REF!</definedName>
    <definedName name="Icoc">#REF!</definedName>
    <definedName name="id">#REF!</definedName>
    <definedName name="Ìdfd" localSheetId="5" hidden="1">{"'Sheet1'!$L$16"}</definedName>
    <definedName name="Ìdfd" localSheetId="6" hidden="1">{"'Sheet1'!$L$16"}</definedName>
    <definedName name="Ìdfd" localSheetId="7" hidden="1">{"'Sheet1'!$L$16"}</definedName>
    <definedName name="Ìdfd" hidden="1">{"'Sheet1'!$L$16"}</definedName>
    <definedName name="IDLAB_COST">#REF!</definedName>
    <definedName name="Ig">#REF!</definedName>
    <definedName name="ii">#REF!</definedName>
    <definedName name="ÎÎ" hidden="1">#REF!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MANP">#REF!</definedName>
    <definedName name="INPUT">#REF!</definedName>
    <definedName name="INPUT1">#REF!</definedName>
    <definedName name="iÒu_chØnh_theo_TT03" localSheetId="5">hsm</definedName>
    <definedName name="iÒu_chØnh_theo_TT03" localSheetId="6">hsm</definedName>
    <definedName name="iÒu_chØnh_theo_TT03">hsm</definedName>
    <definedName name="Ip">#REF!</definedName>
    <definedName name="IST">#REF!</definedName>
    <definedName name="it" localSheetId="5" hidden="1">{"'Sheet1'!$L$16"}</definedName>
    <definedName name="it" localSheetId="6" hidden="1">{"'Sheet1'!$L$16"}</definedName>
    <definedName name="it" localSheetId="7" hidden="1">{"'Sheet1'!$L$16"}</definedName>
    <definedName name="it" hidden="1">{"'Sheet1'!$L$16"}</definedName>
    <definedName name="ITEM">#REF!</definedName>
    <definedName name="Iv">#REF!</definedName>
    <definedName name="ixy">#REF!</definedName>
    <definedName name="Îyrtytrytrytryyyyyyyyyyyyyy" localSheetId="5" hidden="1">{"'Sheet1'!$L$16"}</definedName>
    <definedName name="Îyrtytrytrytryyyyyyyyyyyyyy" localSheetId="6" hidden="1">{"'Sheet1'!$L$16"}</definedName>
    <definedName name="Îyrtytrytrytryyyyyyyyyyyyyy" localSheetId="7" hidden="1">{"'Sheet1'!$L$16"}</definedName>
    <definedName name="Îyrtytrytrytryyyyyyyyyyyyyy" hidden="1">{"'Sheet1'!$L$16"}</definedName>
    <definedName name="j" hidden="1">{"'Sheet1'!$L$16"}</definedName>
    <definedName name="j356C8">#REF!</definedName>
    <definedName name="J81j81">#REF!</definedName>
    <definedName name="JH" localSheetId="5" hidden="1">{"'Sheet1'!$L$16"}</definedName>
    <definedName name="JH" localSheetId="6" hidden="1">{"'Sheet1'!$L$16"}</definedName>
    <definedName name="JH" localSheetId="7" hidden="1">{"'Sheet1'!$L$16"}</definedName>
    <definedName name="JH" hidden="1">{"'Sheet1'!$L$16"}</definedName>
    <definedName name="JHJ" localSheetId="5" hidden="1">{"'Sheet1'!$L$16"}</definedName>
    <definedName name="JHJ" localSheetId="6" hidden="1">{"'Sheet1'!$L$16"}</definedName>
    <definedName name="JHJ" localSheetId="7" hidden="1">{"'Sheet1'!$L$16"}</definedName>
    <definedName name="JHJ" hidden="1">{"'Sheet1'!$L$16"}</definedName>
    <definedName name="jhk" localSheetId="5" hidden="1">{"'Sheet1'!$L$16"}</definedName>
    <definedName name="jhk" localSheetId="6" hidden="1">{"'Sheet1'!$L$16"}</definedName>
    <definedName name="jhk" localSheetId="7" hidden="1">{"'Sheet1'!$L$16"}</definedName>
    <definedName name="jhk" hidden="1">{"'Sheet1'!$L$16"}</definedName>
    <definedName name="jhnjnn">#REF!</definedName>
    <definedName name="jkghj">#REF!</definedName>
    <definedName name="jkjhk" localSheetId="5" hidden="1">{"'Sheet1'!$L$16"}</definedName>
    <definedName name="jkjhk" localSheetId="6" hidden="1">{"'Sheet1'!$L$16"}</definedName>
    <definedName name="jkjhk" localSheetId="7" hidden="1">{"'Sheet1'!$L$16"}</definedName>
    <definedName name="jkjhk" hidden="1">{"'Sheet1'!$L$16"}</definedName>
    <definedName name="JKJK" localSheetId="5" hidden="1">{"'Sheet1'!$L$16"}</definedName>
    <definedName name="JKJK" localSheetId="6" hidden="1">{"'Sheet1'!$L$16"}</definedName>
    <definedName name="JKJK" localSheetId="7" hidden="1">{"'Sheet1'!$L$16"}</definedName>
    <definedName name="JKJK" hidden="1">{"'Sheet1'!$L$16"}</definedName>
    <definedName name="JLJKL" localSheetId="5" hidden="1">{"'Sheet1'!$L$16"}</definedName>
    <definedName name="JLJKL" localSheetId="6" hidden="1">{"'Sheet1'!$L$16"}</definedName>
    <definedName name="JLJKL" localSheetId="7" hidden="1">{"'Sheet1'!$L$16"}</definedName>
    <definedName name="JLJKL" hidden="1">{"'Sheet1'!$L$16"}</definedName>
    <definedName name="jrjthkghdkg" hidden="1">#REF!</definedName>
    <definedName name="Jxdam">#REF!</definedName>
    <definedName name="Jydam">#REF!</definedName>
    <definedName name="k" hidden="1">{"'Sheet1'!$L$16"}</definedName>
    <definedName name="k_">#REF!</definedName>
    <definedName name="k_xoa" localSheetId="5" hidden="1">{"Offgrid",#N/A,FALSE,"OFFGRID";"Region",#N/A,FALSE,"REGION";"Offgrid -2",#N/A,FALSE,"OFFGRID";"WTP",#N/A,FALSE,"WTP";"WTP -2",#N/A,FALSE,"WTP";"Project",#N/A,FALSE,"PROJECT";"Summary -2",#N/A,FALSE,"SUMMARY"}</definedName>
    <definedName name="k_xoa" localSheetId="6" hidden="1">{"Offgrid",#N/A,FALSE,"OFFGRID";"Region",#N/A,FALSE,"REGION";"Offgrid -2",#N/A,FALSE,"OFFGRID";"WTP",#N/A,FALSE,"WTP";"WTP -2",#N/A,FALSE,"WTP";"Project",#N/A,FALSE,"PROJECT";"Summary -2",#N/A,FALSE,"SUMMARY"}</definedName>
    <definedName name="k_xoa" localSheetId="7" hidden="1">{"Offgrid",#N/A,FALSE,"OFFGRID";"Region",#N/A,FALSE,"REGION";"Offgrid -2",#N/A,FALSE,"OFFGRID";"WTP",#N/A,FALSE,"WTP";"WTP -2",#N/A,FALSE,"WTP";"Project",#N/A,FALSE,"PROJECT";"Summary -2",#N/A,FALSE,"SUMMARY"}</definedName>
    <definedName name="k_xoa" hidden="1">{"Offgrid",#N/A,FALSE,"OFFGRID";"Region",#N/A,FALSE,"REGION";"Offgrid -2",#N/A,FALSE,"OFFGRID";"WTP",#N/A,FALSE,"WTP";"WTP -2",#N/A,FALSE,"WTP";"Project",#N/A,FALSE,"PROJECT";"Summary -2",#N/A,FALSE,"SUMMARY"}</definedName>
    <definedName name="k_xoa2" localSheetId="5" hidden="1">{"Offgrid",#N/A,FALSE,"OFFGRID";"Region",#N/A,FALSE,"REGION";"Offgrid -2",#N/A,FALSE,"OFFGRID";"WTP",#N/A,FALSE,"WTP";"WTP -2",#N/A,FALSE,"WTP";"Project",#N/A,FALSE,"PROJECT";"Summary -2",#N/A,FALSE,"SUMMARY"}</definedName>
    <definedName name="k_xoa2" localSheetId="6" hidden="1">{"Offgrid",#N/A,FALSE,"OFFGRID";"Region",#N/A,FALSE,"REGION";"Offgrid -2",#N/A,FALSE,"OFFGRID";"WTP",#N/A,FALSE,"WTP";"WTP -2",#N/A,FALSE,"WTP";"Project",#N/A,FALSE,"PROJECT";"Summary -2",#N/A,FALSE,"SUMMARY"}</definedName>
    <definedName name="k_xoa2" localSheetId="7" hidden="1">{"Offgrid",#N/A,FALSE,"OFFGRID";"Region",#N/A,FALSE,"REGION";"Offgrid -2",#N/A,FALSE,"OFFGRID";"WTP",#N/A,FALSE,"WTP";"WTP -2",#N/A,FALSE,"WTP";"Project",#N/A,FALSE,"PROJECT";"Summary -2",#N/A,FALSE,"SUMMARY"}</definedName>
    <definedName name="k_xoa2" hidden="1">{"Offgrid",#N/A,FALSE,"OFFGRID";"Region",#N/A,FALSE,"REGION";"Offgrid -2",#N/A,FALSE,"OFFGRID";"WTP",#N/A,FALSE,"WTP";"WTP -2",#N/A,FALSE,"WTP";"Project",#N/A,FALSE,"PROJECT";"Summary -2",#N/A,FALSE,"SUMMARY"}</definedName>
    <definedName name="k2b">#REF!</definedName>
    <definedName name="KA">#REF!</definedName>
    <definedName name="KAE">#REF!</definedName>
    <definedName name="KAS">#REF!</definedName>
    <definedName name="kc">#REF!</definedName>
    <definedName name="kcg">#REF!</definedName>
    <definedName name="kcong">#REF!</definedName>
    <definedName name="kdien">#REF!</definedName>
    <definedName name="KE_HOACH_VON_PHU_THU">#REF!</definedName>
    <definedName name="KEHOACH2016">[19]NSĐP!$O$7:$O$184</definedName>
    <definedName name="kehoachTH">[19]NSĐP!$N$7:$N$184</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ánh_Hoà">#REF!</definedName>
    <definedName name="khla09" hidden="1">{"'Sheet1'!$L$16"}</definedName>
    <definedName name="KHldatcat">#REF!</definedName>
    <definedName name="khoanbt">#N/A</definedName>
    <definedName name="khoand">#N/A</definedName>
    <definedName name="khoanda">#N/A</definedName>
    <definedName name="khoannhoi">'[2]R&amp;P'!$G$385</definedName>
    <definedName name="khoansat">#N/A</definedName>
    <definedName name="khoanthep">#N/A</definedName>
    <definedName name="khoanxd">#N/A</definedName>
    <definedName name="KHOI_LUONG_DAT_DAO_DAP">#REF!</definedName>
    <definedName name="Khong_can_doi">#REF!</definedName>
    <definedName name="khongtruotgia" localSheetId="5" hidden="1">{"'Sheet1'!$L$16"}</definedName>
    <definedName name="khongtruotgia" localSheetId="6" hidden="1">{"'Sheet1'!$L$16"}</definedName>
    <definedName name="khongtruotgia" localSheetId="7" hidden="1">{"'Sheet1'!$L$16"}</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#N/A</definedName>
    <definedName name="kich18">#N/A</definedName>
    <definedName name="kich250">'[2]R&amp;P'!$G$244</definedName>
    <definedName name="kich500">'[2]R&amp;P'!$G$248</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#N/A</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 localSheetId="5" hidden="1">{"'Sheet1'!$L$16"}</definedName>
    <definedName name="kjk" localSheetId="6" hidden="1">{"'Sheet1'!$L$16"}</definedName>
    <definedName name="kjk" localSheetId="7" hidden="1">{"'Sheet1'!$L$16"}</definedName>
    <definedName name="kjk" hidden="1">{"'Sheet1'!$L$16"}</definedName>
    <definedName name="KKE_Sheet10_List">#REF!</definedName>
    <definedName name="KL" localSheetId="5" hidden="1">{"'Sheet1'!$L$16"}</definedName>
    <definedName name="KL" localSheetId="6" hidden="1">{"'Sheet1'!$L$16"}</definedName>
    <definedName name="KL" localSheetId="7" hidden="1">{"'Sheet1'!$L$16"}</definedName>
    <definedName name="KL" hidden="1">{"'Sheet1'!$L$16"}</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dv">[20]Sheet1!$I$2:$AE$3</definedName>
    <definedName name="KLHH">#REF!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Õ_ho_ch_Th_ng_10">#REF!</definedName>
    <definedName name="KP">#REF!</definedName>
    <definedName name="kp1ph">#REF!</definedName>
    <definedName name="Ks">#REF!</definedName>
    <definedName name="ksbn" localSheetId="5" hidden="1">{"'Sheet1'!$L$16"}</definedName>
    <definedName name="ksbn" localSheetId="6" hidden="1">{"'Sheet1'!$L$16"}</definedName>
    <definedName name="ksbn" localSheetId="7" hidden="1">{"'Sheet1'!$L$16"}</definedName>
    <definedName name="ksbn" hidden="1">{"'Sheet1'!$L$16"}</definedName>
    <definedName name="KSDA" localSheetId="5" hidden="1">{"'Sheet1'!$L$16"}</definedName>
    <definedName name="KSDA" localSheetId="6" hidden="1">{"'Sheet1'!$L$16"}</definedName>
    <definedName name="KSDA" localSheetId="7" hidden="1">{"'Sheet1'!$L$16"}</definedName>
    <definedName name="KSDA" hidden="1">{"'Sheet1'!$L$16"}</definedName>
    <definedName name="kshn" localSheetId="5" hidden="1">{"'Sheet1'!$L$16"}</definedName>
    <definedName name="kshn" localSheetId="6" hidden="1">{"'Sheet1'!$L$16"}</definedName>
    <definedName name="kshn" localSheetId="7" hidden="1">{"'Sheet1'!$L$16"}</definedName>
    <definedName name="kshn" hidden="1">{"'Sheet1'!$L$16"}</definedName>
    <definedName name="ksls" localSheetId="5" hidden="1">{"'Sheet1'!$L$16"}</definedName>
    <definedName name="ksls" localSheetId="6" hidden="1">{"'Sheet1'!$L$16"}</definedName>
    <definedName name="ksls" localSheetId="7" hidden="1">{"'Sheet1'!$L$16"}</definedName>
    <definedName name="ksls" hidden="1">{"'Sheet1'!$L$16"}</definedName>
    <definedName name="KSTK">#REF!</definedName>
    <definedName name="ktc">#REF!</definedName>
    <definedName name="KVC">#REF!</definedName>
    <definedName name="kvl">1.166</definedName>
    <definedName name="l" hidden="1">{"'Sheet1'!$L$16"}</definedName>
    <definedName name="l_1">#REF!</definedName>
    <definedName name="L_mong">#REF!</definedName>
    <definedName name="l1d">#REF!</definedName>
    <definedName name="l2pa1" hidden="1">{"'Sheet1'!$L$16"}</definedName>
    <definedName name="L63x6">5800</definedName>
    <definedName name="LABEL">#REF!</definedName>
    <definedName name="Laivay">#REF!</definedName>
    <definedName name="lan" hidden="1">{#N/A,#N/A,TRUE,"BT M200 da 10x20"}</definedName>
    <definedName name="lancan">#REF!</definedName>
    <definedName name="langson" localSheetId="5" hidden="1">{"'Sheet1'!$L$16"}</definedName>
    <definedName name="langson" localSheetId="6" hidden="1">{"'Sheet1'!$L$16"}</definedName>
    <definedName name="langson" localSheetId="7" hidden="1">{"'Sheet1'!$L$16"}</definedName>
    <definedName name="langson" hidden="1">{"'Sheet1'!$L$16"}</definedName>
    <definedName name="lanhto">#REF!</definedName>
    <definedName name="lantrai">#REF!</definedName>
    <definedName name="lao_keo_dam_cau">#REF!</definedName>
    <definedName name="LAP_DAT_TBA">#REF!</definedName>
    <definedName name="Lap_dat_td">'[21]M 67'!$A$37:$F$40</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#N/A</definedName>
    <definedName name="lcd">#REF!</definedName>
    <definedName name="Lcot">#REF!</definedName>
    <definedName name="lct">#REF!</definedName>
    <definedName name="LDAM">#REF!</definedName>
    <definedName name="Ldatcat">#REF!</definedName>
    <definedName name="Ldi">#REF!</definedName>
    <definedName name="LDIM">#REF!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13</definedName>
    <definedName name="line15">#REF!</definedName>
    <definedName name="list">#REF!</definedName>
    <definedName name="ljkl" localSheetId="5" hidden="1">{"'Sheet1'!$L$16"}</definedName>
    <definedName name="ljkl" localSheetId="6" hidden="1">{"'Sheet1'!$L$16"}</definedName>
    <definedName name="ljkl" localSheetId="7" hidden="1">{"'Sheet1'!$L$16"}</definedName>
    <definedName name="ljkl" hidden="1">{"'Sheet1'!$L$16"}</definedName>
    <definedName name="LK" localSheetId="5" hidden="1">{"'Sheet1'!$L$16"}</definedName>
    <definedName name="LK" localSheetId="6" hidden="1">{"'Sheet1'!$L$16"}</definedName>
    <definedName name="LK" localSheetId="7" hidden="1">{"'Sheet1'!$L$16"}</definedName>
    <definedName name="LK" hidden="1">{"'Sheet1'!$L$16"}</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n">1</definedName>
    <definedName name="lnm">#N/A</definedName>
    <definedName name="Lnsc">#REF!</definedName>
    <definedName name="lntt">#REF!</definedName>
    <definedName name="Lo">#REF!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PTDDT">#REF!</definedName>
    <definedName name="LPTDTK">#REF!</definedName>
    <definedName name="lrung">#REF!</definedName>
    <definedName name="ltre">#REF!</definedName>
    <definedName name="lu12.2">#REF!</definedName>
    <definedName name="lu14.5">#REF!</definedName>
    <definedName name="lu15.5">#REF!</definedName>
    <definedName name="luc" hidden="1">{"'Sheet1'!$L$16"}</definedName>
    <definedName name="lulop16">'[2]R&amp;P'!$G$167</definedName>
    <definedName name="lulop25">#N/A</definedName>
    <definedName name="luoichanrac">#REF!</definedName>
    <definedName name="luoncap">'[2]R&amp;P'!$G$250</definedName>
    <definedName name="lurung16">'[2]R&amp;P'!$G$172</definedName>
    <definedName name="lurung25">#N/A</definedName>
    <definedName name="luthep10">'[2]R&amp;P'!$G$179</definedName>
    <definedName name="luthep12">#N/A</definedName>
    <definedName name="luthep8.5">#N/A</definedName>
    <definedName name="Luy.ke.30.11">#REF!</definedName>
    <definedName name="Luy.ke.31.10">#REF!</definedName>
    <definedName name="lv..">#REF!</definedName>
    <definedName name="lVC">#REF!</definedName>
    <definedName name="lvr..">#REF!</definedName>
    <definedName name="lvt">#REF!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HT">#REF!</definedName>
    <definedName name="m8aanc">#REF!</definedName>
    <definedName name="m8aavl">#REF!</definedName>
    <definedName name="M8aHT">#REF!</definedName>
    <definedName name="MA">#N/A</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J_CON_EQP">#REF!</definedName>
    <definedName name="MakeIt">#REF!</definedName>
    <definedName name="MaMay_Q">#N/A</definedName>
    <definedName name="Mat_cau">#REF!</definedName>
    <definedName name="matbang" hidden="1">{"'Sheet1'!$L$16"}</definedName>
    <definedName name="MATP_BCN_TP">#REF!</definedName>
    <definedName name="MATP_BCX_NL">#REF!</definedName>
    <definedName name="MATP_GIATHANH">#REF!</definedName>
    <definedName name="MATP_GT">#REF!</definedName>
    <definedName name="Maùy_thi_coâng">"mtc"</definedName>
    <definedName name="MAVANKHUON">#REF!</definedName>
    <definedName name="MaViet">#REF!</definedName>
    <definedName name="MAVLTHDN">#REF!</definedName>
    <definedName name="MAVLV">#REF!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ls">#REF!</definedName>
    <definedName name="Mdls_">#REF!</definedName>
    <definedName name="Mdnc">#REF!</definedName>
    <definedName name="MDT">#REF!</definedName>
    <definedName name="MDTa">#REF!</definedName>
    <definedName name="m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hy" localSheetId="5" hidden="1">{"'Sheet1'!$L$16"}</definedName>
    <definedName name="mhy" localSheetId="6" hidden="1">{"'Sheet1'!$L$16"}</definedName>
    <definedName name="mhy" localSheetId="7" hidden="1">{"'Sheet1'!$L$16"}</definedName>
    <definedName name="mhy" hidden="1">{"'Sheet1'!$L$16"}</definedName>
    <definedName name="MINH">#REF!</definedName>
    <definedName name="minh_1">#REF!</definedName>
    <definedName name="minh_mtk">#REF!</definedName>
    <definedName name="miyu" localSheetId="5" hidden="1">{"'Sheet1'!$L$16"}</definedName>
    <definedName name="miyu" localSheetId="6" hidden="1">{"'Sheet1'!$L$16"}</definedName>
    <definedName name="miyu" localSheetId="7" hidden="1">{"'Sheet1'!$L$16"}</definedName>
    <definedName name="miyu" hidden="1">{"'Sheet1'!$L$16"}</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TC">#REF!</definedName>
    <definedName name="mo" localSheetId="5" hidden="1">{"'Sheet1'!$L$16"}</definedName>
    <definedName name="mo" localSheetId="6" hidden="1">{"'Sheet1'!$L$16"}</definedName>
    <definedName name="mo" localSheetId="7" hidden="1">{"'Sheet1'!$L$16"}</definedName>
    <definedName name="mo" hidden="1">{"'Sheet1'!$L$16"}</definedName>
    <definedName name="MODIFY">#REF!</definedName>
    <definedName name="moi" localSheetId="5" hidden="1">{"'Sheet1'!$L$16"}</definedName>
    <definedName name="moi" localSheetId="6" hidden="1">{"'Sheet1'!$L$16"}</definedName>
    <definedName name="moi" localSheetId="7" hidden="1">{"'Sheet1'!$L$16"}</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ning">#N/A</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cDauTu">#REF!</definedName>
    <definedName name="mui">#REF!</definedName>
    <definedName name="muonong2.8">#REF!</definedName>
    <definedName name="muy_fri">#REF!</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_1">#REF!</definedName>
    <definedName name="n_2">#REF!</definedName>
    <definedName name="n_3">#REF!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 hidden="1">{"'Sheet1'!$L$16"}</definedName>
    <definedName name="Name">#REF!</definedName>
    <definedName name="naunhua">#N/A</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2">#REF!</definedName>
    <definedName name="nc2.3">#REF!</definedName>
    <definedName name="nc2.4">#REF!</definedName>
    <definedName name="nc2.5">#REF!</definedName>
    <definedName name="nc2.6">#REF!</definedName>
    <definedName name="nc2.7">#REF!</definedName>
    <definedName name="nc2.8">#REF!</definedName>
    <definedName name="nc2.9">#REF!</definedName>
    <definedName name="nc3.0">#REF!</definedName>
    <definedName name="nc3.1">#REF!</definedName>
    <definedName name="nc3.2">#REF!</definedName>
    <definedName name="nc3.3">#REF!</definedName>
    <definedName name="nc3.4">#REF!</definedName>
    <definedName name="nc3.5">#REF!</definedName>
    <definedName name="nc3.6">#REF!</definedName>
    <definedName name="nc3.7">#REF!</definedName>
    <definedName name="nc3.8">#REF!</definedName>
    <definedName name="nc3.9">#REF!</definedName>
    <definedName name="nc3p">#REF!</definedName>
    <definedName name="nc4.0">#REF!</definedName>
    <definedName name="nc4.1">#REF!</definedName>
    <definedName name="nc4.2">#REF!</definedName>
    <definedName name="nc4.3">#REF!</definedName>
    <definedName name="nc4.4">#REF!</definedName>
    <definedName name="nc4.5">#REF!</definedName>
    <definedName name="nc4.6">#REF!</definedName>
    <definedName name="nc4.7">#REF!</definedName>
    <definedName name="nc4.8">#REF!</definedName>
    <definedName name="nc4.9">#REF!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1.183</definedName>
    <definedName name="NCcap0.7">#REF!</definedName>
    <definedName name="NCcap1">#REF!</definedName>
    <definedName name="NCCT3p">#REF!</definedName>
    <definedName name="ncd">1.066</definedName>
    <definedName name="ncdg">#REF!</definedName>
    <definedName name="NCKT">#REF!</definedName>
    <definedName name="ncong">#REF!</definedName>
    <definedName name="nct">#REF!</definedName>
    <definedName name="NCT_BKTC">#REF!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e" localSheetId="5" hidden="1">{"'Sheet1'!$L$16"}</definedName>
    <definedName name="Ne" localSheetId="6" hidden="1">{"'Sheet1'!$L$16"}</definedName>
    <definedName name="Ne" localSheetId="7" hidden="1">{"'Sheet1'!$L$16"}</definedName>
    <definedName name="Ne" hidden="1">{"'Sheet1'!$L$16"}</definedName>
    <definedName name="Nen">#REF!</definedName>
    <definedName name="nenkhi">#N/A</definedName>
    <definedName name="nenkhi10m3">'[2]R&amp;P'!$G$337</definedName>
    <definedName name="nenkhi1200">'[2]R&amp;P'!$G$338</definedName>
    <definedName name="nenkhi17">#N/A</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'[2]R&amp;P'!$G$84</definedName>
    <definedName name="neo4T">#N/A</definedName>
    <definedName name="NET">#REF!</definedName>
    <definedName name="NET_1">#REF!</definedName>
    <definedName name="NET_ANA">#REF!</definedName>
    <definedName name="NET_ANA_1">#REF!</definedName>
    <definedName name="NET_ANA_2">#REF!</definedName>
    <definedName name="new" localSheetId="7" hidden="1">#REF!</definedName>
    <definedName name="new" hidden="1">#N/A</definedName>
    <definedName name="new_1">"#REF!"</definedName>
    <definedName name="NEXT">#REF!</definedName>
    <definedName name="ng.cong.nhan" hidden="1">{"'Sheet1'!$L$16"}</definedName>
    <definedName name="NGAØY">#REF!</definedName>
    <definedName name="ngau">#REF!</definedName>
    <definedName name="Ngay">#REF!</definedName>
    <definedName name="Nghệ_An">#REF!</definedName>
    <definedName name="nght">#REF!</definedName>
    <definedName name="ngu" localSheetId="5" hidden="1">{"'Sheet1'!$L$16"}</definedName>
    <definedName name="ngu" localSheetId="6" hidden="1">{"'Sheet1'!$L$16"}</definedName>
    <definedName name="ngu" localSheetId="7" hidden="1">{"'Sheet1'!$L$16"}</definedName>
    <definedName name="ngu" hidden="1">{"'Sheet1'!$L$16"}</definedName>
    <definedName name="NH">#REF!</definedName>
    <definedName name="NHAÂN_COÂNG">[0]!cap</definedName>
    <definedName name="Nhaân_coâng_baäc_3_0_7__Nhoùm_1">"nc"</definedName>
    <definedName name="Nhâm_CT">#REF!</definedName>
    <definedName name="Nhâm_Ctr">#REF!</definedName>
    <definedName name="Nhan_xet_cua_dai">"Picture 1"</definedName>
    <definedName name="Nhancong2">#REF!</definedName>
    <definedName name="NHANH2_CG4" hidden="1">{"'Sheet1'!$L$16"}</definedName>
    <definedName name="Nhapsolieu">#REF!</definedName>
    <definedName name="nhfffd" localSheetId="5">{"DZ-TDTB2.XLS","Dcksat.xls"}</definedName>
    <definedName name="nhfffd" localSheetId="6">{"DZ-TDTB2.XLS","Dcksat.xls"}</definedName>
    <definedName name="nhfffd">{"DZ-TDTB2.XLS","Dcksat.xls"}</definedName>
    <definedName name="nhm" localSheetId="5" hidden="1">{"'Sheet1'!$L$16"}</definedName>
    <definedName name="nhm" localSheetId="6" hidden="1">{"'Sheet1'!$L$16"}</definedName>
    <definedName name="nhm" localSheetId="7" hidden="1">{"'Sheet1'!$L$16"}</definedName>
    <definedName name="nhm" hidden="1">{"'Sheet1'!$L$16"}</definedName>
    <definedName name="nhn">#REF!</definedName>
    <definedName name="nhoatH30">#REF!</definedName>
    <definedName name="NHot">#REF!</definedName>
    <definedName name="nhu">#REF!</definedName>
    <definedName name="nhua">#REF!</definedName>
    <definedName name="nhuad">#REF!</definedName>
    <definedName name="nhuaduong">#REF!</definedName>
    <definedName name="nhutuong">#N/A</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p">#REF!</definedName>
    <definedName name="nl3p">#REF!</definedName>
    <definedName name="nlht">#REF!</definedName>
    <definedName name="nlnc3p">#REF!</definedName>
    <definedName name="nlnc3pha">#REF!</definedName>
    <definedName name="NLTK1p">#REF!</definedName>
    <definedName name="nlvl3p">#REF!</definedName>
    <definedName name="nmj" localSheetId="5" hidden="1">{"'Sheet1'!$L$16"}</definedName>
    <definedName name="nmj" localSheetId="6" hidden="1">{"'Sheet1'!$L$16"}</definedName>
    <definedName name="nmj" localSheetId="7" hidden="1">{"'Sheet1'!$L$16"}</definedName>
    <definedName name="nmj" hidden="1">{"'Sheet1'!$L$16"}</definedName>
    <definedName name="nmn" hidden="1">{"Offgrid",#N/A,FALSE,"OFFGRID";"Region",#N/A,FALSE,"REGION";"Offgrid -2",#N/A,FALSE,"OFFGRID";"WTP",#N/A,FALSE,"WTP";"WTP -2",#N/A,FALSE,"WTP";"Project",#N/A,FALSE,"PROJECT";"Summary -2",#N/A,FALSE,"SUMMARY"}</definedName>
    <definedName name="Nms">#REF!</definedName>
    <definedName name="nn">#REF!</definedName>
    <definedName name="nn1p">#REF!</definedName>
    <definedName name="nn3p">#REF!</definedName>
    <definedName name="nng">#REF!</definedName>
    <definedName name="nnn" localSheetId="5" hidden="1">{"'Sheet1'!$L$16"}</definedName>
    <definedName name="nnn" localSheetId="6" hidden="1">{"'Sheet1'!$L$16"}</definedName>
    <definedName name="nnn" localSheetId="7" hidden="1">{"'Sheet1'!$L$16"}</definedName>
    <definedName name="nnn" hidden="1">{"'Sheet1'!$L$16"}</definedName>
    <definedName name="nnnc3p">#REF!</definedName>
    <definedName name="nnnn" hidden="1">{"'Sheet1'!$L$16"}</definedName>
    <definedName name="nnvl3p">#REF!</definedName>
    <definedName name="No">#REF!</definedName>
    <definedName name="No.9" localSheetId="5" hidden="1">{"'Sheet1'!$L$16"}</definedName>
    <definedName name="No.9" localSheetId="6" hidden="1">{"'Sheet1'!$L$16"}</definedName>
    <definedName name="No.9" localSheetId="7" hidden="1">{"'Sheet1'!$L$16"}</definedName>
    <definedName name="No.9" hidden="1">{"'Sheet1'!$L$16"}</definedName>
    <definedName name="NoiSuy_TKP">#REF!</definedName>
    <definedName name="Np">#REF!</definedName>
    <definedName name="nps">#REF!</definedName>
    <definedName name="Nq">#REF!</definedName>
    <definedName name="NQD">#REF!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ĐP.2016">[12]NSĐP!$M$14:$M$240</definedName>
    <definedName name="nsl">#REF!</definedName>
    <definedName name="ntb">#REF!</definedName>
    <definedName name="ÑTHH">#REF!</definedName>
    <definedName name="Nu">#REF!</definedName>
    <definedName name="Number_of_Payments">MATCH(0.01,End_Bal,-1)+1</definedName>
    <definedName name="nuoc">[13]gvl!$N$38</definedName>
    <definedName name="nuoc2">#REF!</definedName>
    <definedName name="nuoc4">#REF!</definedName>
    <definedName name="nuoc5">#REF!</definedName>
    <definedName name="nx">#REF!</definedName>
    <definedName name="NXHT">#REF!</definedName>
    <definedName name="NXnc">#REF!</definedName>
    <definedName name="NXT_NL">#REF!</definedName>
    <definedName name="NXT_TP">#REF!</definedName>
    <definedName name="NXvl">#REF!</definedName>
    <definedName name="o" localSheetId="5" hidden="1">{"'Sheet1'!$L$16"}</definedName>
    <definedName name="o" localSheetId="6" hidden="1">{"'Sheet1'!$L$16"}</definedName>
    <definedName name="o" localSheetId="7" hidden="1">{"'Sheet1'!$L$16"}</definedName>
    <definedName name="o" hidden="1">{"'Sheet1'!$L$16"}</definedName>
    <definedName name="O_N">#REF!</definedName>
    <definedName name="Ö135">#REF!</definedName>
    <definedName name="oa">#REF!</definedName>
    <definedName name="ob">#REF!</definedName>
    <definedName name="ODA" hidden="1">{"'Sheet1'!$L$16"}</definedName>
    <definedName name="ol">#REF!</definedName>
    <definedName name="ong_cong_duc_san">#REF!</definedName>
    <definedName name="Ong_cong_hinh_hop_do_tai_cho">#REF!</definedName>
    <definedName name="ongnuoc">#REF!</definedName>
    <definedName name="ophom">#REF!</definedName>
    <definedName name="OrderTable" localSheetId="7" hidden="1">#REF!</definedName>
    <definedName name="OrderTable" hidden="1">#REF!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#N/A</definedName>
    <definedName name="ov">#REF!</definedName>
    <definedName name="oxy">#REF!</definedName>
    <definedName name="P_15">#REF!</definedName>
    <definedName name="p1_">#REF!</definedName>
    <definedName name="p2_">#REF!</definedName>
    <definedName name="P3_">#REF!</definedName>
    <definedName name="PA">#REF!</definedName>
    <definedName name="PA3.1" localSheetId="5" hidden="1">{"'Sheet1'!$L$16"}</definedName>
    <definedName name="PA3.1" localSheetId="6" hidden="1">{"'Sheet1'!$L$16"}</definedName>
    <definedName name="PA3.1" localSheetId="7" hidden="1">{"'Sheet1'!$L$16"}</definedName>
    <definedName name="PA3.1" hidden="1">{"'Sheet1'!$L$16"}</definedName>
    <definedName name="PAIII_" localSheetId="5" hidden="1">{"'Sheet1'!$L$16"}</definedName>
    <definedName name="PAIII_" localSheetId="6" hidden="1">{"'Sheet1'!$L$16"}</definedName>
    <definedName name="PAIII_" localSheetId="7" hidden="1">{"'Sheet1'!$L$16"}</definedName>
    <definedName name="PAIII_" hidden="1">{"'Sheet1'!$L$16"}</definedName>
    <definedName name="palang">#N/A</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gia">#REF!</definedName>
    <definedName name="Phan_cap">#REF!</definedName>
    <definedName name="PHAN_DIEN_DZ0.4KV">#REF!</definedName>
    <definedName name="PHAN_DIEN_TBA">#REF!</definedName>
    <definedName name="PHAN_MUA_SAM_DZ0.4KV">#REF!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en">#REF!</definedName>
    <definedName name="phi">#REF!</definedName>
    <definedName name="phi_inertial">#REF!</definedName>
    <definedName name="Phi_le_phi">#REF!</definedName>
    <definedName name="phi_lphi1" hidden="1">#N/A</definedName>
    <definedName name="phio">#REF!</definedName>
    <definedName name="Phone">#REF!</definedName>
    <definedName name="phso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nson">#N/A</definedName>
    <definedName name="phunvua">#N/A</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L" localSheetId="5" hidden="1">{"'Sheet1'!$L$16"}</definedName>
    <definedName name="PL" localSheetId="6" hidden="1">{"'Sheet1'!$L$16"}</definedName>
    <definedName name="PL" localSheetId="7" hidden="1">{"'Sheet1'!$L$16"}</definedName>
    <definedName name="PL" hidden="1">{"'Sheet1'!$L$16"}</definedName>
    <definedName name="Plc_">#REF!</definedName>
    <definedName name="plctel">#REF!</definedName>
    <definedName name="PLKL">#REF!</definedName>
    <definedName name="PLM">#REF!</definedName>
    <definedName name="PLOT">#REF!</definedName>
    <definedName name="PlucBcaoTD" localSheetId="5" hidden="1">{"'Sheet1'!$L$16"}</definedName>
    <definedName name="PlucBcaoTD" localSheetId="6" hidden="1">{"'Sheet1'!$L$16"}</definedName>
    <definedName name="PlucBcaoTD" localSheetId="7" hidden="1">{"'Sheet1'!$L$16"}</definedName>
    <definedName name="PlucBcaoTD" hidden="1">{"'Sheet1'!$L$16"}</definedName>
    <definedName name="PLV">#REF!</definedName>
    <definedName name="pm..">#REF!</definedName>
    <definedName name="PMS" localSheetId="5" hidden="1">{"'Sheet1'!$L$16"}</definedName>
    <definedName name="PMS" localSheetId="6" hidden="1">{"'Sheet1'!$L$16"}</definedName>
    <definedName name="PMS" localSheetId="7" hidden="1">{"'Sheet1'!$L$16"}</definedName>
    <definedName name="PMS" hidden="1">{"'Sheet1'!$L$16"}</definedName>
    <definedName name="PMUX">#REF!</definedName>
    <definedName name="Pno">#REF!</definedName>
    <definedName name="Poppy">#REF!</definedName>
    <definedName name="pp_1XDM">#REF!</definedName>
    <definedName name="pp_3XDM">#REF!</definedName>
    <definedName name="PPP">BlankMacro1</definedName>
    <definedName name="PR">#REF!</definedName>
    <definedName name="PRICE">#REF!</definedName>
    <definedName name="PRICE1">#REF!</definedName>
    <definedName name="_xlnm.Print_Area" localSheetId="0">'PL01.ThuNS2025'!$A$1:$K$68</definedName>
    <definedName name="_xlnm.Print_Area" localSheetId="1">'PL02.ChiNS2025'!$A$1:$J$228</definedName>
    <definedName name="_xlnm.Print_Area" localSheetId="2">'PL03.QLHC.Dang'!$A:$L</definedName>
    <definedName name="_xlnm.Print_Area" localSheetId="4">'PL05.GiaoThuHX'!$A$1:$O$21</definedName>
    <definedName name="_xlnm.Print_Area" localSheetId="5">'PL06.Thu.HX'!$A$1:$L$22</definedName>
    <definedName name="_xlnm.Print_Area" localSheetId="6">'PL07.ChiNS.HX'!$A$1:$K$23</definedName>
    <definedName name="_xlnm.Print_Area">#REF!</definedName>
    <definedName name="PRINT_AREA_MI">#REF!</definedName>
    <definedName name="_xlnm.Print_Titles" localSheetId="0">'PL01.ThuNS2025'!$5:$8</definedName>
    <definedName name="_xlnm.Print_Titles" localSheetId="1">'PL02.ChiNS2025'!$6:$9</definedName>
    <definedName name="_xlnm.Print_Titles" localSheetId="2">'PL03.QLHC.Dang'!$5:$5</definedName>
    <definedName name="_xlnm.Print_Titles" localSheetId="3">PL04ĐT!$5:$7</definedName>
    <definedName name="_xlnm.Print_Titles" localSheetId="8">'PL09. CTMTQG'!$5:$6</definedName>
    <definedName name="_xlnm.Print_Titles" localSheetId="9">'PL10. De an CS'!$5:$7</definedName>
    <definedName name="_xlnm.Print_Titles">#REF!</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localSheetId="7" hidden="1">#REF!</definedName>
    <definedName name="ProdForm" hidden="1">#REF!</definedName>
    <definedName name="Product" localSheetId="7" hidden="1">#REF!</definedName>
    <definedName name="Product" hidden="1">#REF!</definedName>
    <definedName name="Profit">2%</definedName>
    <definedName name="PROPOSAL">#REF!</definedName>
    <definedName name="Province">#REF!</definedName>
    <definedName name="Pse">#REF!</definedName>
    <definedName name="Pso">#REF!</definedName>
    <definedName name="pt">#REF!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#N/A</definedName>
    <definedName name="PTien72" hidden="1">{"'Sheet1'!$L$16"}</definedName>
    <definedName name="PTNC">#REF!</definedName>
    <definedName name="Pu">#REF!</definedName>
    <definedName name="pvd">#REF!</definedName>
    <definedName name="pw">#REF!</definedName>
    <definedName name="q">#REF!</definedName>
    <definedName name="Q__sè_721_Q__KH_T___27_5_03">__</definedName>
    <definedName name="qa" hidden="1">{"'Sheet1'!$L$16"}</definedName>
    <definedName name="Qc">#REF!</definedName>
    <definedName name="qd">#REF!</definedName>
    <definedName name="qh0">#REF!</definedName>
    <definedName name="ql">#REF!</definedName>
    <definedName name="QL18CLBC">#REF!</definedName>
    <definedName name="QL18conlai">#REF!</definedName>
    <definedName name="qlcan">#REF!</definedName>
    <definedName name="qp">#REF!</definedName>
    <definedName name="QQ" hidden="1">{"'Sheet1'!$L$16"}</definedName>
    <definedName name="qtdm">#REF!</definedName>
    <definedName name="qtinh">#REF!</definedName>
    <definedName name="qtrwey" localSheetId="5" hidden="1">{"'Sheet1'!$L$16"}</definedName>
    <definedName name="qtrwey" localSheetId="6" hidden="1">{"'Sheet1'!$L$16"}</definedName>
    <definedName name="qtrwey" localSheetId="7" hidden="1">{"'Sheet1'!$L$16"}</definedName>
    <definedName name="qtrwey" hidden="1">{"'Sheet1'!$L$16"}</definedName>
    <definedName name="QTY">#REF!</definedName>
    <definedName name="qu">#REF!</definedName>
    <definedName name="quan.P12" localSheetId="5" hidden="1">{"'Sheet1'!$L$16"}</definedName>
    <definedName name="quan.P12" localSheetId="6" hidden="1">{"'Sheet1'!$L$16"}</definedName>
    <definedName name="quan.P12" localSheetId="7" hidden="1">{"'Sheet1'!$L$16"}</definedName>
    <definedName name="quan.P12" hidden="1">{"'Sheet1'!$L$16"}</definedName>
    <definedName name="Quảng_Bình">#REF!</definedName>
    <definedName name="Quảng_Nam">#REF!</definedName>
    <definedName name="Quảng_Ngãi">#REF!</definedName>
    <definedName name="Quảng_Ninh">#REF!</definedName>
    <definedName name="Quantities">#REF!</definedName>
    <definedName name="quoan" hidden="1">{"'Sheet1'!$L$16"}</definedName>
    <definedName name="quy" localSheetId="5" hidden="1">{"'Sheet1'!$L$16"}</definedName>
    <definedName name="quy" localSheetId="6" hidden="1">{"'Sheet1'!$L$16"}</definedName>
    <definedName name="quy" localSheetId="7" hidden="1">{"'Sheet1'!$L$16"}</definedName>
    <definedName name="quy" hidden="1">{"'Sheet1'!$L$16"}</definedName>
    <definedName name="QUY.1">#REF!</definedName>
    <definedName name="qwerr" localSheetId="5" hidden="1">{#N/A,#N/A,FALSE,"Chung"}</definedName>
    <definedName name="qwerr" localSheetId="6" hidden="1">{#N/A,#N/A,FALSE,"Chung"}</definedName>
    <definedName name="qwerr" localSheetId="7" hidden="1">{#N/A,#N/A,FALSE,"Chung"}</definedName>
    <definedName name="qwerr" hidden="1">{#N/A,#N/A,FALSE,"Chung"}</definedName>
    <definedName name="qwerty" hidden="1">{#N/A,#N/A,FALSE,"Chi tiÆt"}</definedName>
    <definedName name="qx">#REF!</definedName>
    <definedName name="qx0">#REF!</definedName>
    <definedName name="qy">#REF!</definedName>
    <definedName name="r_">#REF!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FT">#REF!</definedName>
    <definedName name="raiasphalt100">'[2]R&amp;P'!$G$297</definedName>
    <definedName name="raiasphalt65">'[2]R&amp;P'!$G$296</definedName>
    <definedName name="raicp">#N/A</definedName>
    <definedName name="rain..">#REF!</definedName>
    <definedName name="Ranhxay" hidden="1">{"'Sheet1'!$L$16"}</definedName>
    <definedName name="rate">14000</definedName>
    <definedName name="ray">#N/A</definedName>
    <definedName name="raypb43">'[2]R&amp;P'!$G$58</definedName>
    <definedName name="RBL">#REF!</definedName>
    <definedName name="RBOHT">#REF!</definedName>
    <definedName name="RBOSHT">#REF!</definedName>
    <definedName name="RBSHT">#REF!</definedName>
    <definedName name="Rc_">#REF!</definedName>
    <definedName name="RC_frame">#REF!</definedName>
    <definedName name="RCArea" localSheetId="7" hidden="1">#REF!</definedName>
    <definedName name="RCArea" hidden="1">#REF!</definedName>
    <definedName name="Rcc">#REF!</definedName>
    <definedName name="re" hidden="1">{"'Sheet1'!$L$16"}</definedName>
    <definedName name="_xlnm.Recorder">#REF!</definedName>
    <definedName name="RECOUT">#N/A</definedName>
    <definedName name="Region">#REF!</definedName>
    <definedName name="relay">#REF!</definedName>
    <definedName name="REP">#REF!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HGSD" localSheetId="5" hidden="1">{"'Sheet1'!$L$16"}</definedName>
    <definedName name="RGHGSD" localSheetId="6" hidden="1">{"'Sheet1'!$L$16"}</definedName>
    <definedName name="RGHGSD" localSheetId="7" hidden="1">{"'Sheet1'!$L$16"}</definedName>
    <definedName name="RGHGSD" hidden="1">{"'Sheet1'!$L$16"}</definedName>
    <definedName name="Rhh">#REF!</definedName>
    <definedName name="Rhm">#REF!</definedName>
    <definedName name="RHSHT">#REF!</definedName>
    <definedName name="River">#REF!</definedName>
    <definedName name="River_Code">#REF!</definedName>
    <definedName name="rk">#N/A</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r">{"doi chieu doanh thhu.xls","sua 1 (4doan da).xls","KLDaMoCoi169.170000.xls"}</definedName>
    <definedName name="Rrpo">#REF!</definedName>
    <definedName name="rrtr">#REF!</definedName>
    <definedName name="rs">#REF!</definedName>
    <definedName name="rs_">#REF!</definedName>
    <definedName name="rtr" localSheetId="5" hidden="1">{"'Sheet1'!$L$16"}</definedName>
    <definedName name="rtr" localSheetId="6" hidden="1">{"'Sheet1'!$L$16"}</definedName>
    <definedName name="rtr" localSheetId="7" hidden="1">{"'Sheet1'!$L$16"}</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u">#REF!</definedName>
    <definedName name="rwv">#REF!</definedName>
    <definedName name="rww">#REF!</definedName>
    <definedName name="s">{"'Sheet1'!$L$16"}</definedName>
    <definedName name="s.">#REF!</definedName>
    <definedName name="S.dinh">640</definedName>
    <definedName name="S_">#REF!</definedName>
    <definedName name="s1_">#REF!</definedName>
    <definedName name="s2_">#REF!</definedName>
    <definedName name="s3_">#REF!</definedName>
    <definedName name="s4_">#REF!</definedName>
    <definedName name="salan200">'[2]R&amp;P'!$G$391</definedName>
    <definedName name="salan400">'[2]R&amp;P'!$G$392</definedName>
    <definedName name="san">#REF!</definedName>
    <definedName name="sand">#REF!</definedName>
    <definedName name="sangbentonite">#N/A</definedName>
    <definedName name="sas" localSheetId="7" hidden="1">{"'Sheet1'!$L$16"}</definedName>
    <definedName name="sas" hidden="1">{"'Sheet1'!$L$16"}</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d1p">#REF!</definedName>
    <definedName name="sd3p">#REF!</definedName>
    <definedName name="SDA">[12]NSĐP!$C$14:$C$240</definedName>
    <definedName name="sdbv" hidden="1">{"'Sheet1'!$L$16"}</definedName>
    <definedName name="sdfsdfs" hidden="1">#REF!</definedName>
    <definedName name="sdfsdfsd" hidden="1">{"'Sheet1'!$L$16"}</definedName>
    <definedName name="SDG" localSheetId="5" hidden="1">{"'Sheet1'!$L$16"}</definedName>
    <definedName name="SDG" localSheetId="6" hidden="1">{"'Sheet1'!$L$16"}</definedName>
    <definedName name="SDG" localSheetId="7" hidden="1">{"'Sheet1'!$L$16"}</definedName>
    <definedName name="SDG" hidden="1">{"'Sheet1'!$L$16"}</definedName>
    <definedName name="sdgfjhfj" localSheetId="5" hidden="1">{"'Sheet1'!$L$16"}</definedName>
    <definedName name="sdgfjhfj" localSheetId="6" hidden="1">{"'Sheet1'!$L$16"}</definedName>
    <definedName name="sdgfjhfj" localSheetId="7" hidden="1">{"'Sheet1'!$L$16"}</definedName>
    <definedName name="sdgfjhfj" hidden="1">{"'Sheet1'!$L$16"}</definedName>
    <definedName name="SDMONG">#REF!</definedName>
    <definedName name="Sdnn">#REF!</definedName>
    <definedName name="Sdnt">#REF!</definedName>
    <definedName name="sds" hidden="1">{"'Sheet1'!$L$16"}</definedName>
    <definedName name="sduong">#REF!</definedName>
    <definedName name="Sè">#REF!</definedName>
    <definedName name="Seg">#N/A</definedName>
    <definedName name="sencount" hidden="1">13</definedName>
    <definedName name="sf" localSheetId="5" hidden="1">{"'Sheet1'!$L$16"}</definedName>
    <definedName name="sf" localSheetId="6" hidden="1">{"'Sheet1'!$L$16"}</definedName>
    <definedName name="sf" localSheetId="7" hidden="1">{"'Sheet1'!$L$16"}</definedName>
    <definedName name="sf" hidden="1">{"'Sheet1'!$L$16"}</definedName>
    <definedName name="sfasf" hidden="1">#REF!</definedName>
    <definedName name="sfbsgbsfgsf" hidden="1">{"'Sheet1'!$L$16"}</definedName>
    <definedName name="SFL">#REF!</definedName>
    <definedName name="sfsd" localSheetId="5" hidden="1">{"'Sheet1'!$L$16"}</definedName>
    <definedName name="sfsd" localSheetId="6" hidden="1">{"'Sheet1'!$L$16"}</definedName>
    <definedName name="sfsd" localSheetId="7" hidden="1">{"'Sheet1'!$L$16"}</definedName>
    <definedName name="sfsd" hidden="1">{"'Sheet1'!$L$16"}</definedName>
    <definedName name="SH">#REF!</definedName>
    <definedName name="SHALL">#REF!</definedName>
    <definedName name="SHDG">#REF!</definedName>
    <definedName name="Sheet1">#REF!</definedName>
    <definedName name="Sheet3">BlankMacro1</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n">#REF!</definedName>
    <definedName name="So_Chu.Drop1">#N/A</definedName>
    <definedName name="So_Chu.Drop3">#N/A</definedName>
    <definedName name="so_chu.So_Xau">#N/A</definedName>
    <definedName name="So_Xau">#N/A</definedName>
    <definedName name="SOÁ_CHUYEÁN">#REF!</definedName>
    <definedName name="soc3p">#REF!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localSheetId="7" hidden="1">#REF!</definedName>
    <definedName name="SpecialPrice" hidden="1">#REF!</definedName>
    <definedName name="SPECSUMMARY">#REF!</definedName>
    <definedName name="srtg">#REF!</definedName>
    <definedName name="SS" localSheetId="5" hidden="1">{"'Sheet1'!$L$16"}</definedName>
    <definedName name="SS" localSheetId="6" hidden="1">{"'Sheet1'!$L$16"}</definedName>
    <definedName name="SS" localSheetId="7" hidden="1">{"'Sheet1'!$L$16"}</definedName>
    <definedName name="SS" hidden="1">{"'Sheet1'!$L$16"}</definedName>
    <definedName name="sss">#REF!</definedName>
    <definedName name="sssss" hidden="1">{"'Sheet1'!$L$16"}</definedName>
    <definedName name="ST">#REF!</definedName>
    <definedName name="ST_TH2_131">3</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t">#REF!</definedName>
    <definedName name="SU">#REF!</definedName>
    <definedName name="Sua">BlankMacro1</definedName>
    <definedName name="sub">#REF!</definedName>
    <definedName name="sum">#REF!,#REF!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l">50</definedName>
    <definedName name="SW">#REF!</definedName>
    <definedName name="SX_Lapthao_khungV_Sdao">#REF!</definedName>
    <definedName name="t" hidden="1">{"'Sheet1'!$L$16"}</definedName>
    <definedName name="t.">#REF!</definedName>
    <definedName name="t..">#REF!</definedName>
    <definedName name="T.3" localSheetId="5" hidden="1">{"'Sheet1'!$L$16"}</definedName>
    <definedName name="T.3" localSheetId="6" hidden="1">{"'Sheet1'!$L$16"}</definedName>
    <definedName name="T.3" localSheetId="7" hidden="1">{"'Sheet1'!$L$16"}</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Hoanvon">#N/A</definedName>
    <definedName name="T_HOP">#REF!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HT">#REF!</definedName>
    <definedName name="t7m">#REF!</definedName>
    <definedName name="T8HT">#REF!</definedName>
    <definedName name="t8m">#REF!</definedName>
    <definedName name="ta">#REF!</definedName>
    <definedName name="tac_gia">"TrÇn §¹i Th¾ng"</definedName>
    <definedName name="tadao">#REF!</definedName>
    <definedName name="Tæng_c_ng_suÊt_hiÖn_t_i">"THOP"</definedName>
    <definedName name="Tai_trong">#REF!</definedName>
    <definedName name="Tam">#REF!</definedName>
    <definedName name="tamdan">#REF!</definedName>
    <definedName name="TAMTINH">#REF!</definedName>
    <definedName name="tamvia">#REF!</definedName>
    <definedName name="tamviab">#REF!</definedName>
    <definedName name="TANANH">#REF!</definedName>
    <definedName name="Tang">100</definedName>
    <definedName name="tao" hidden="1">{"'Sheet1'!$L$16"}</definedName>
    <definedName name="TatBo" hidden="1">{"'Sheet1'!$L$16"}</definedName>
    <definedName name="taukeo150">'[2]R&amp;P'!$G$403</definedName>
    <definedName name="Tax">#REF!</definedName>
    <definedName name="TaxTV">10%</definedName>
    <definedName name="TaxXL">5%</definedName>
    <definedName name="TB">#REF!</definedName>
    <definedName name="TB_CS">#REF!</definedName>
    <definedName name="TBA">#REF!</definedName>
    <definedName name="tbao" hidden="1">{"'Sheet1'!$L$16"}</definedName>
    <definedName name="tbl_ProdInfo" localSheetId="7" hidden="1">#REF!</definedName>
    <definedName name="tbl_ProdInfo" hidden="1">#REF!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o">#REF!</definedName>
    <definedName name="tdt">#REF!</definedName>
    <definedName name="tdtr2cnc">#REF!</definedName>
    <definedName name="tdtr2cvl">#REF!</definedName>
    <definedName name="tdvl1p">#REF!</definedName>
    <definedName name="te">#REF!</definedName>
    <definedName name="tecco" localSheetId="5" hidden="1">{"'Sheet1'!$L$16"}</definedName>
    <definedName name="tecco" localSheetId="6" hidden="1">{"'Sheet1'!$L$16"}</definedName>
    <definedName name="tecco" localSheetId="7" hidden="1">{"'Sheet1'!$L$16"}</definedName>
    <definedName name="tecco" hidden="1">{"'Sheet1'!$L$16"}</definedName>
    <definedName name="tecnuoc5">'[2]R&amp;P'!$G$209</definedName>
    <definedName name="temp">#REF!</definedName>
    <definedName name="Temp_Br">#REF!</definedName>
    <definedName name="TEMPBR">#REF!</definedName>
    <definedName name="ten">#REF!</definedName>
    <definedName name="ten_tra_1BTN">#REF!</definedName>
    <definedName name="ten_tra_2BTN">#REF!</definedName>
    <definedName name="ten_tra_3BTN">#REF!</definedName>
    <definedName name="TenBang">#REF!</definedName>
    <definedName name="tenck">#REF!</definedName>
    <definedName name="TENCT">#REF!</definedName>
    <definedName name="Tengoi">#REF!</definedName>
    <definedName name="TenHMuc">#REF!</definedName>
    <definedName name="TenVtu">#REF!</definedName>
    <definedName name="tenvung">#REF!</definedName>
    <definedName name="test">#REF!</definedName>
    <definedName name="Test5">#REF!</definedName>
    <definedName name="text">#REF!,#REF!,#REF!,#REF!,#REF!</definedName>
    <definedName name="TH.2002">#REF!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localSheetId="5" hidden="1">{"'Sheet1'!$L$16"}</definedName>
    <definedName name="tha" localSheetId="6" hidden="1">{"'Sheet1'!$L$16"}</definedName>
    <definedName name="tha" localSheetId="7" hidden="1">{"'Sheet1'!$L$16"}</definedName>
    <definedName name="tha" hidden="1">{"'Sheet1'!$L$16"}</definedName>
    <definedName name="thai">#REF!</definedName>
    <definedName name="thang">#REF!</definedName>
    <definedName name="Thang1" localSheetId="5" hidden="1">{"'Sheet1'!$L$16"}</definedName>
    <definedName name="Thang1" localSheetId="6" hidden="1">{"'Sheet1'!$L$16"}</definedName>
    <definedName name="Thang1" localSheetId="7" hidden="1">{"'Sheet1'!$L$16"}</definedName>
    <definedName name="Thang1" hidden="1">{"'Sheet1'!$L$16"}</definedName>
    <definedName name="thang10" localSheetId="7" hidden="1">{"'Sheet1'!$L$16"}</definedName>
    <definedName name="thang10" hidden="1">{"'Sheet1'!$L$16"}</definedName>
    <definedName name="thanh" localSheetId="5" hidden="1">{"'Sheet1'!$L$16"}</definedName>
    <definedName name="thanh" localSheetId="6" hidden="1">{"'Sheet1'!$L$16"}</definedName>
    <definedName name="thanh" localSheetId="7" hidden="1">{"'Sheet1'!$L$16"}</definedName>
    <definedName name="thanh" hidden="1">{"'Sheet1'!$L$16"}</definedName>
    <definedName name="Thanh_Hoá">#REF!</definedName>
    <definedName name="Thanh_LC_tayvin">#REF!</definedName>
    <definedName name="thanhdul">'[2]R&amp;P'!$G$56</definedName>
    <definedName name="thanhtien">#REF!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ban">#REF!</definedName>
    <definedName name="thepgoc25_60">#REF!</definedName>
    <definedName name="thepgoc63_75">#REF!</definedName>
    <definedName name="thepgoc80_100">#REF!</definedName>
    <definedName name="thephinhmk">#N/A</definedName>
    <definedName name="thepma">10500</definedName>
    <definedName name="thepnaphl">#REF!</definedName>
    <definedName name="theptron">'[2]R&amp;P'!$G$50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inhPhiToanBo">#REF!</definedName>
    <definedName name="THKL" hidden="1">{"'Sheet1'!$L$16"}</definedName>
    <definedName name="thkl2" hidden="1">{"'Sheet1'!$L$16"}</definedName>
    <definedName name="thkl3" hidden="1">{"'Sheet1'!$L$16"}</definedName>
    <definedName name="thkp3">#REF!</definedName>
    <definedName name="THKS" localSheetId="5" hidden="1">{"'Sheet1'!$L$16"}</definedName>
    <definedName name="THKS" localSheetId="6" hidden="1">{"'Sheet1'!$L$16"}</definedName>
    <definedName name="THKS" localSheetId="7" hidden="1">{"'Sheet1'!$L$16"}</definedName>
    <definedName name="THKS" hidden="1">{"'Sheet1'!$L$16"}</definedName>
    <definedName name="Þmong">#REF!</definedName>
    <definedName name="ÞNXoldk">#REF!</definedName>
    <definedName name="thongso">#N/A</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ừa_Thiên_Huế">#REF!</definedName>
    <definedName name="thue">6</definedName>
    <definedName name="thuocno">#REF!</definedName>
    <definedName name="Thuvondot5">#REF!</definedName>
    <definedName name="thuy" localSheetId="5" hidden="1">{"'Sheet1'!$L$16"}</definedName>
    <definedName name="thuy" localSheetId="6" hidden="1">{"'Sheet1'!$L$16"}</definedName>
    <definedName name="thuy" localSheetId="7" hidden="1">{"'Sheet1'!$L$16"}</definedName>
    <definedName name="thuy" hidden="1">{"'Sheet1'!$L$16"}</definedName>
    <definedName name="THXD2" hidden="1">{"'Sheet1'!$L$16"}</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nhtrang16">[19]NSĐP!$P$7:$P$184</definedName>
    <definedName name="tinhtrangTH">[19]NSĐP!$V$7:$V$184</definedName>
    <definedName name="TIT">#REF!</definedName>
    <definedName name="TITAN">#REF!</definedName>
    <definedName name="tk">#REF!</definedName>
    <definedName name="TKCO_TKC">#REF!</definedName>
    <definedName name="TKNO_TKC">#REF!</definedName>
    <definedName name="TKP">#REF!</definedName>
    <definedName name="TKYB">"TKYB"</definedName>
    <definedName name="TL">'[22]BM 1 NSNN'!$O$113</definedName>
    <definedName name="TL_PB">#REF!</definedName>
    <definedName name="TLAC120">#REF!</definedName>
    <definedName name="TLAC35">#REF!</definedName>
    <definedName name="TLAC50">#REF!</definedName>
    <definedName name="TLAC70">#REF!</definedName>
    <definedName name="TLAC95">#REF!</definedName>
    <definedName name="TLDPK">#REF!</definedName>
    <definedName name="Tle">#REF!</definedName>
    <definedName name="Tle_1">#REF!</definedName>
    <definedName name="TLODA">[22]BANCO!$E$123</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en">0.3</definedName>
    <definedName name="tn">#REF!</definedName>
    <definedName name="TN_b_qu_n">#REF!</definedName>
    <definedName name="TNChiuThue">#REF!</definedName>
    <definedName name="Toannm" hidden="1">{"'Sheet1'!$L$16"}</definedName>
    <definedName name="toi5t">'[2]R&amp;P'!$G$241</definedName>
    <definedName name="tole">#REF!</definedName>
    <definedName name="Tong">#REF!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T_PR_1">#REF!</definedName>
    <definedName name="TOT_PR_2">#REF!</definedName>
    <definedName name="TOT_PR_3">#REF!</definedName>
    <definedName name="TOT_PR_4">#REF!</definedName>
    <definedName name="TotalLOSS">#REF!</definedName>
    <definedName name="totbtoi">#REF!</definedName>
    <definedName name="tp">#REF!</definedName>
    <definedName name="TPCP" hidden="1">{"'Sheet1'!$L$16"}</definedName>
    <definedName name="TPLRP">#REF!</definedName>
    <definedName name="tr_">#N/A</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T_le_1">#REF!</definedName>
    <definedName name="Tra_ten_cong">#REF!</definedName>
    <definedName name="Tra_tim_hang_mucPT_trung">#REF!</definedName>
    <definedName name="Tra_TL">#REF!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30">#N/A</definedName>
    <definedName name="tram45">#N/A</definedName>
    <definedName name="tram60">#N/A</definedName>
    <definedName name="tram80">#N/A</definedName>
    <definedName name="tramatcong1">#REF!</definedName>
    <definedName name="tramatcong2">#REF!</definedName>
    <definedName name="trambitum">#N/A</definedName>
    <definedName name="trambt30">'[2]R&amp;P'!$G$263</definedName>
    <definedName name="trambt60">'[2]R&amp;P'!$G$264</definedName>
    <definedName name="tramtbtn25">#REF!</definedName>
    <definedName name="tramtbtn30">#REF!</definedName>
    <definedName name="tramtbtn40">#REF!</definedName>
    <definedName name="tramtbtn50">#REF!</definedName>
    <definedName name="tramtbtn60">#REF!</definedName>
    <definedName name="tramtbtn80">#REF!</definedName>
    <definedName name="tramtronbt30">'[2]R&amp;P'!$G$263</definedName>
    <definedName name="TRANG" localSheetId="5" hidden="1">{"'Sheet1'!$L$16"}</definedName>
    <definedName name="TRANG" localSheetId="6" hidden="1">{"'Sheet1'!$L$16"}</definedName>
    <definedName name="TRANG" localSheetId="7" hidden="1">{"'Sheet1'!$L$16"}</definedName>
    <definedName name="TRANG" hidden="1">{"'Sheet1'!$L$16"}</definedName>
    <definedName name="tranhietdo">#REF!</definedName>
    <definedName name="tratyle">#REF!</definedName>
    <definedName name="TRAvH">#REF!</definedName>
    <definedName name="TRAVL">#REF!</definedName>
    <definedName name="treoducbt">#N/A</definedName>
    <definedName name="TRHT">#REF!</definedName>
    <definedName name="TRISO">#REF!</definedName>
    <definedName name="tron250">#REF!</definedName>
    <definedName name="tron25th">#REF!</definedName>
    <definedName name="tron60th">#REF!</definedName>
    <definedName name="tronbentonit">#N/A</definedName>
    <definedName name="tronbentonite">#N/A</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'[2]R&amp;P'!$G$253</definedName>
    <definedName name="tronvua110">#REF!</definedName>
    <definedName name="tronvua150">#REF!</definedName>
    <definedName name="tronvua200">#REF!</definedName>
    <definedName name="tronvua250">'[2]R&amp;P'!$G$260</definedName>
    <definedName name="tronvua325">#REF!</definedName>
    <definedName name="tronvua80">#N/A</definedName>
    <definedName name="trt">#REF!</definedName>
    <definedName name="tru_can">#REF!</definedName>
    <definedName name="trung" localSheetId="5">{"Thuxm2.xls","Sheet1"}</definedName>
    <definedName name="trung" localSheetId="6">{"Thuxm2.xls","Sheet1"}</definedName>
    <definedName name="trung">{"Thuxm2.xls","Sheet1"}</definedName>
    <definedName name="tsI">#REF!</definedName>
    <definedName name="tt">#REF!</definedName>
    <definedName name="TT.1">[12]NSĐP!$U$14:$U$240</definedName>
    <definedName name="TT.2">[12]NSĐP!$V$14:$V$240</definedName>
    <definedName name="TT_1P">#REF!</definedName>
    <definedName name="TT_3p">#REF!</definedName>
    <definedName name="ttam">#REF!</definedName>
    <definedName name="ttao">#REF!</definedName>
    <definedName name="ttbt">#REF!</definedName>
    <definedName name="ttc">1550</definedName>
    <definedName name="ttd">1600</definedName>
    <definedName name="TTDD1P">#REF!</definedName>
    <definedName name="TTDKKH">#REF!</definedName>
    <definedName name="tthi">#REF!</definedName>
    <definedName name="ttinh">#REF!</definedName>
    <definedName name="TTMTC">#REF!</definedName>
    <definedName name="TTNC">#REF!</definedName>
    <definedName name="tto">#REF!</definedName>
    <definedName name="ttoxtp">#REF!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uan" hidden="1">{"'Sheet1'!$L$16"}</definedName>
    <definedName name="Tuong_chan">#REF!</definedName>
    <definedName name="TuVan">#REF!</definedName>
    <definedName name="tuyen">#REF!</definedName>
    <definedName name="tuyennhanh" localSheetId="5" hidden="1">{"'Sheet1'!$L$16"}</definedName>
    <definedName name="tuyennhanh" localSheetId="6" hidden="1">{"'Sheet1'!$L$16"}</definedName>
    <definedName name="tuyennhanh" localSheetId="7" hidden="1">{"'Sheet1'!$L$16"}</definedName>
    <definedName name="tuyennhanh" hidden="1">{"'Sheet1'!$L$16"}</definedName>
    <definedName name="tuynen" hidden="1">{"'Sheet1'!$L$16"}</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W">#REF!</definedName>
    <definedName name="Ty_gia">#REF!</definedName>
    <definedName name="Ty_gia_yen">#REF!</definedName>
    <definedName name="ty_le">#REF!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tytrong16so5nam">'[11]PLI CTrinh'!$CN$10</definedName>
    <definedName name="u">#N/A</definedName>
    <definedName name="ư" hidden="1">{"'Sheet1'!$L$16"}</definedName>
    <definedName name="U_tien">#REF!</definedName>
    <definedName name="Ucoc">#REF!</definedName>
    <definedName name="UNIT">#REF!</definedName>
    <definedName name="Unit_Price">#REF!</definedName>
    <definedName name="unitt">BlankMacro1</definedName>
    <definedName name="uonong">#N/A</definedName>
    <definedName name="UP">#REF!,#REF!,#REF!,#REF!,#REF!,#REF!,#REF!,#REF!,#REF!,#REF!,#REF!</definedName>
    <definedName name="upnoc">#REF!</definedName>
    <definedName name="usd">15720</definedName>
    <definedName name="ut">BlankMacro1</definedName>
    <definedName name="UT_1">#REF!</definedName>
    <definedName name="UT1_373">#REF!</definedName>
    <definedName name="utye" hidden="1">{"'Sheet1'!$L$16"}</definedName>
    <definedName name="uu">#REF!</definedName>
    <definedName name="v" localSheetId="7"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#N/A</definedName>
    <definedName name="VAÄT_LIEÄU">"ATRAM"</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lieu1">#REF!</definedName>
    <definedName name="Vatlieu2">#REF!</definedName>
    <definedName name="Vatlieu3">#REF!</definedName>
    <definedName name="VatLieuKhac">#REF!</definedName>
    <definedName name="VATM" localSheetId="5" hidden="1">{"'Sheet1'!$L$16"}</definedName>
    <definedName name="VATM" localSheetId="6" hidden="1">{"'Sheet1'!$L$16"}</definedName>
    <definedName name="VATM" localSheetId="7" hidden="1">{"'Sheet1'!$L$16"}</definedName>
    <definedName name="VATM" hidden="1">{"'Sheet1'!$L$16"}</definedName>
    <definedName name="Vattu">#REF!</definedName>
    <definedName name="vbtchongnuocm300">#REF!</definedName>
    <definedName name="vbtm150">#REF!</definedName>
    <definedName name="vbtm300">#REF!</definedName>
    <definedName name="vbtm400">#REF!</definedName>
    <definedName name="vc" localSheetId="5" hidden="1">{"'Sheet1'!$L$16"}</definedName>
    <definedName name="vc" localSheetId="6" hidden="1">{"'Sheet1'!$L$16"}</definedName>
    <definedName name="vc" localSheetId="7" hidden="1">{"'Sheet1'!$L$16"}</definedName>
    <definedName name="vc" hidden="1">{"'Sheet1'!$L$16"}</definedName>
    <definedName name="vcbo1" localSheetId="5" hidden="1">{"'Sheet1'!$L$16"}</definedName>
    <definedName name="vcbo1" localSheetId="6" hidden="1">{"'Sheet1'!$L$16"}</definedName>
    <definedName name="vcbo1" localSheetId="7" hidden="1">{"'Sheet1'!$L$16"}</definedName>
    <definedName name="vcbo1" hidden="1">{"'Sheet1'!$L$16"}</definedName>
    <definedName name="vccot">#REF!</definedName>
    <definedName name="vcdc">#REF!</definedName>
    <definedName name="VCHT">#REF!</definedName>
    <definedName name="vcoto" localSheetId="5" hidden="1">{"'Sheet1'!$L$16"}</definedName>
    <definedName name="vcoto" localSheetId="6" hidden="1">{"'Sheet1'!$L$16"}</definedName>
    <definedName name="vcoto" localSheetId="7" hidden="1">{"'Sheet1'!$L$16"}</definedName>
    <definedName name="vcoto" hidden="1">{"'Sheet1'!$L$16"}</definedName>
    <definedName name="vct">#REF!</definedName>
    <definedName name="vctb">#REF!</definedName>
    <definedName name="VCTT">#REF!</definedName>
    <definedName name="VCVBT1">#REF!</definedName>
    <definedName name="VCVBT2">#REF!</definedName>
    <definedName name="vd">#REF!</definedName>
    <definedName name="vd3p">#REF!</definedName>
    <definedName name="vdv" localSheetId="7" hidden="1">#REF!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iet" localSheetId="5" hidden="1">{"'Sheet1'!$L$16"}</definedName>
    <definedName name="Viet" localSheetId="6" hidden="1">{"'Sheet1'!$L$16"}</definedName>
    <definedName name="Viet" localSheetId="7" hidden="1">{"'Sheet1'!$L$16"}</definedName>
    <definedName name="Viet" hidden="1">{"'Sheet1'!$L$16"}</definedName>
    <definedName name="VIEW">#REF!</definedName>
    <definedName name="vk">#REF!</definedName>
    <definedName name="vkcauthang">#REF!</definedName>
    <definedName name="vkds">#REF!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localSheetId="5" hidden="1">{"'Sheet1'!$L$16"}</definedName>
    <definedName name="vlct" localSheetId="6" hidden="1">{"'Sheet1'!$L$16"}</definedName>
    <definedName name="vlct" localSheetId="7" hidden="1">{"'Sheet1'!$L$16"}</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M">#REF!</definedName>
    <definedName name="VLP" localSheetId="5" hidden="1">{"'Sheet1'!$L$16"}</definedName>
    <definedName name="VLP" localSheetId="6" hidden="1">{"'Sheet1'!$L$16"}</definedName>
    <definedName name="VLP" localSheetId="7" hidden="1">{"'Sheet1'!$L$16"}</definedName>
    <definedName name="VLP" hidden="1">{"'Sheet1'!$L$16"}</definedName>
    <definedName name="vlthepnaphl">#REF!</definedName>
    <definedName name="vltram">#REF!</definedName>
    <definedName name="Vn_fri">#REF!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u_">#REF!</definedName>
    <definedName name="Vua">#REF!</definedName>
    <definedName name="vuabtD">#N/A</definedName>
    <definedName name="vuabtG">#N/A</definedName>
    <definedName name="VUNG_NH1">#REF!</definedName>
    <definedName name="vung_nh2">#REF!</definedName>
    <definedName name="vungbc">#REF!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uan">#REF!</definedName>
    <definedName name="W">#REF!</definedName>
    <definedName name="watertruck">'[2]R&amp;P'!$G$210</definedName>
    <definedName name="wb">#REF!</definedName>
    <definedName name="wc">#REF!</definedName>
    <definedName name="WD">#REF!</definedName>
    <definedName name="Wdaymong">#REF!</definedName>
    <definedName name="WIRE1">5</definedName>
    <definedName name="Wl">#REF!</definedName>
    <definedName name="WPF">#REF!</definedName>
    <definedName name="wr" hidden="1">{#N/A,#N/A,FALSE,"Chi tiÆt"}</definedName>
    <definedName name="wrn.aaa." localSheetId="5" hidden="1">{#N/A,#N/A,FALSE,"Sheet1";#N/A,#N/A,FALSE,"Sheet1";#N/A,#N/A,FALSE,"Sheet1"}</definedName>
    <definedName name="wrn.aaa." localSheetId="6" hidden="1">{#N/A,#N/A,FALSE,"Sheet1";#N/A,#N/A,FALSE,"Sheet1";#N/A,#N/A,FALSE,"Sheet1"}</definedName>
    <definedName name="wrn.aaa." localSheetId="7" hidden="1">{#N/A,#N/A,FALSE,"Sheet1";#N/A,#N/A,FALSE,"Sheet1";#N/A,#N/A,FALSE,"Sheet1"}</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BAOCAO." localSheetId="5" hidden="1">{#N/A,#N/A,FALSE,"sum";#N/A,#N/A,FALSE,"MARTV";#N/A,#N/A,FALSE,"APRTV"}</definedName>
    <definedName name="wrn.BAOCAO." localSheetId="6" hidden="1">{#N/A,#N/A,FALSE,"sum";#N/A,#N/A,FALSE,"MARTV";#N/A,#N/A,FALSE,"APRTV"}</definedName>
    <definedName name="wrn.BAOCAO." localSheetId="7" hidden="1">{#N/A,#N/A,FALSE,"sum";#N/A,#N/A,FALSE,"MARTV";#N/A,#N/A,FALSE,"APRTV"}</definedName>
    <definedName name="wrn.BAOCAO." hidden="1">{#N/A,#N/A,FALSE,"sum";#N/A,#N/A,FALSE,"MARTV";#N/A,#N/A,FALSE,"APRTV"}</definedName>
    <definedName name="wrn.Che._.do._.duoc._.huong." hidden="1">{#N/A,#N/A,FALSE,"BN (2)"}</definedName>
    <definedName name="wrn.chi._.tiÆt." localSheetId="5" hidden="1">{#N/A,#N/A,FALSE,"Chi tiÆt"}</definedName>
    <definedName name="wrn.chi._.tiÆt." localSheetId="6" hidden="1">{#N/A,#N/A,FALSE,"Chi tiÆt"}</definedName>
    <definedName name="wrn.chi._.tiÆt." localSheetId="7" hidden="1">{#N/A,#N/A,FALSE,"Chi tiÆt"}</definedName>
    <definedName name="wrn.chi._.tiÆt." hidden="1">{#N/A,#N/A,FALSE,"Chi tiÆt"}</definedName>
    <definedName name="wrn.cong." localSheetId="5" hidden="1">{#N/A,#N/A,FALSE,"Sheet1"}</definedName>
    <definedName name="wrn.cong." localSheetId="6" hidden="1">{#N/A,#N/A,FALSE,"Sheet1"}</definedName>
    <definedName name="wrn.cong." localSheetId="7" hidden="1">{#N/A,#N/A,FALSE,"Sheet1"}</definedName>
    <definedName name="wrn.cong." hidden="1">{#N/A,#N/A,FALSE,"Sheet1"}</definedName>
    <definedName name="wrn.Giáy._.bao._.no." hidden="1">{#N/A,#N/A,FALSE,"BN"}</definedName>
    <definedName name="wrn.re_xoa2" localSheetId="5" hidden="1">{"Offgrid",#N/A,FALSE,"OFFGRID";"Region",#N/A,FALSE,"REGION";"Offgrid -2",#N/A,FALSE,"OFFGRID";"WTP",#N/A,FALSE,"WTP";"WTP -2",#N/A,FALSE,"WTP";"Project",#N/A,FALSE,"PROJECT";"Summary -2",#N/A,FALSE,"SUMMARY"}</definedName>
    <definedName name="wrn.re_xoa2" localSheetId="6" hidden="1">{"Offgrid",#N/A,FALSE,"OFFGRID";"Region",#N/A,FALSE,"REGION";"Offgrid -2",#N/A,FALSE,"OFFGRID";"WTP",#N/A,FALSE,"WTP";"WTP -2",#N/A,FALSE,"WTP";"Project",#N/A,FALSE,"PROJECT";"Summary -2",#N/A,FALSE,"SUMMARY"}</definedName>
    <definedName name="wrn.re_xoa2" localSheetId="7" hidden="1">{"Offgrid",#N/A,FALSE,"OFFGRID";"Region",#N/A,FALSE,"REGION";"Offgrid -2",#N/A,FALSE,"OFFGRID";"WTP",#N/A,FALSE,"WTP";"WTP -2",#N/A,FALSE,"WTP";"Project",#N/A,FALSE,"PROJECT";"Summary -2",#N/A,FALSE,"SUMMARY"}</definedName>
    <definedName name="wrn.re_xoa2" hidden="1">{"Offgrid",#N/A,FALSE,"OFFGRID";"Region",#N/A,FALSE,"REGION";"Offgrid -2",#N/A,FALSE,"OFFGRID";"WTP",#N/A,FALSE,"WTP";"WTP -2",#N/A,FALSE,"WTP";"Project",#N/A,FALSE,"PROJECT";"Summary -2",#N/A,FALSE,"SUMMARY"}</definedName>
    <definedName name="wrn.Report." localSheetId="5" hidden="1">{"Offgrid",#N/A,FALSE,"OFFGRID";"Region",#N/A,FALSE,"REGION";"Offgrid -2",#N/A,FALSE,"OFFGRID";"WTP",#N/A,FALSE,"WTP";"WTP -2",#N/A,FALSE,"WTP";"Project",#N/A,FALSE,"PROJECT";"Summary -2",#N/A,FALSE,"SUMMARY"}</definedName>
    <definedName name="wrn.Report." localSheetId="6" hidden="1">{"Offgrid",#N/A,FALSE,"OFFGRID";"Region",#N/A,FALSE,"REGION";"Offgrid -2",#N/A,FALSE,"OFFGRID";"WTP",#N/A,FALSE,"WTP";"WTP -2",#N/A,FALSE,"WTP";"Project",#N/A,FALSE,"PROJECT";"Summary -2",#N/A,FALSE,"SUMMARY"}</definedName>
    <definedName name="wrn.Report." localSheetId="7"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thu." localSheetId="5" hidden="1">{#N/A,#N/A,FALSE,"Chung"}</definedName>
    <definedName name="wrn.thu." localSheetId="6" hidden="1">{#N/A,#N/A,FALSE,"Chung"}</definedName>
    <definedName name="wrn.thu." localSheetId="7" hidden="1">{#N/A,#N/A,FALSE,"Chung"}</definedName>
    <definedName name="wrn.thu." hidden="1">{#N/A,#N/A,FALSE,"Chung"}</definedName>
    <definedName name="wrn.vd." localSheetId="5" hidden="1">{#N/A,#N/A,TRUE,"BT M200 da 10x20"}</definedName>
    <definedName name="wrn.vd." localSheetId="6" hidden="1">{#N/A,#N/A,TRUE,"BT M200 da 10x20"}</definedName>
    <definedName name="wrn.vd." localSheetId="7" hidden="1">{#N/A,#N/A,TRUE,"BT M200 da 10x20"}</definedName>
    <definedName name="wrn.vd." hidden="1">{#N/A,#N/A,TRUE,"BT M200 da 10x20"}</definedName>
    <definedName name="wrn.Work._.Report." localSheetId="5" hidden="1">{"accomplishment",#N/A,FALSE,"Summary Week 3"}</definedName>
    <definedName name="wrn.Work._.Report." localSheetId="6" hidden="1">{"accomplishment",#N/A,FALSE,"Summary Week 3"}</definedName>
    <definedName name="wrn.Work._.Report." localSheetId="7" hidden="1">{"accomplishment",#N/A,FALSE,"Summary Week 3"}</definedName>
    <definedName name="wrn.Work._.Report." hidden="1">{"accomplishment",#N/A,FALSE,"Summary Week 3"}</definedName>
    <definedName name="wrn_xoa2" localSheetId="5" hidden="1">{#N/A,#N/A,FALSE,"Chi tiÆt"}</definedName>
    <definedName name="wrn_xoa2" localSheetId="6" hidden="1">{#N/A,#N/A,FALSE,"Chi tiÆt"}</definedName>
    <definedName name="wrn_xoa2" localSheetId="7" hidden="1">{#N/A,#N/A,FALSE,"Chi tiÆt"}</definedName>
    <definedName name="wrn_xoa2" hidden="1">{#N/A,#N/A,FALSE,"Chi tiÆt"}</definedName>
    <definedName name="wrnf.report" localSheetId="5" hidden="1">{"Offgrid",#N/A,FALSE,"OFFGRID";"Region",#N/A,FALSE,"REGION";"Offgrid -2",#N/A,FALSE,"OFFGRID";"WTP",#N/A,FALSE,"WTP";"WTP -2",#N/A,FALSE,"WTP";"Project",#N/A,FALSE,"PROJECT";"Summary -2",#N/A,FALSE,"SUMMARY"}</definedName>
    <definedName name="wrnf.report" localSheetId="6" hidden="1">{"Offgrid",#N/A,FALSE,"OFFGRID";"Region",#N/A,FALSE,"REGION";"Offgrid -2",#N/A,FALSE,"OFFGRID";"WTP",#N/A,FALSE,"WTP";"WTP -2",#N/A,FALSE,"WTP";"Project",#N/A,FALSE,"PROJECT";"Summary -2",#N/A,FALSE,"SUMMARY"}</definedName>
    <definedName name="wrnf.report" localSheetId="7"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rnf_xoa2" localSheetId="5" hidden="1">{"Offgrid",#N/A,FALSE,"OFFGRID";"Region",#N/A,FALSE,"REGION";"Offgrid -2",#N/A,FALSE,"OFFGRID";"WTP",#N/A,FALSE,"WTP";"WTP -2",#N/A,FALSE,"WTP";"Project",#N/A,FALSE,"PROJECT";"Summary -2",#N/A,FALSE,"SUMMARY"}</definedName>
    <definedName name="wrnf_xoa2" localSheetId="6" hidden="1">{"Offgrid",#N/A,FALSE,"OFFGRID";"Region",#N/A,FALSE,"REGION";"Offgrid -2",#N/A,FALSE,"OFFGRID";"WTP",#N/A,FALSE,"WTP";"WTP -2",#N/A,FALSE,"WTP";"Project",#N/A,FALSE,"PROJECT";"Summary -2",#N/A,FALSE,"SUMMARY"}</definedName>
    <definedName name="wrnf_xoa2" localSheetId="7" hidden="1">{"Offgrid",#N/A,FALSE,"OFFGRID";"Region",#N/A,FALSE,"REGION";"Offgrid -2",#N/A,FALSE,"OFFGRID";"WTP",#N/A,FALSE,"WTP";"WTP -2",#N/A,FALSE,"WTP";"Project",#N/A,FALSE,"PROJECT";"Summary -2",#N/A,FALSE,"SUMMARY"}</definedName>
    <definedName name="wrnf_xoa2"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up">#REF!</definedName>
    <definedName name="WW">#N/A</definedName>
    <definedName name="wwww" localSheetId="5" hidden="1">{0}</definedName>
    <definedName name="wwww" localSheetId="6" hidden="1">{0}</definedName>
    <definedName name="wwww" localSheetId="7" hidden="1">{0}</definedName>
    <definedName name="wwww" hidden="1">{0}</definedName>
    <definedName name="Wzb">#REF!</definedName>
    <definedName name="Wzt">#REF!</definedName>
    <definedName name="X">#REF!</definedName>
    <definedName name="X_">#REF!</definedName>
    <definedName name="x_list">#REF!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CT">0.5</definedName>
    <definedName name="xcp">#REF!</definedName>
    <definedName name="xd0.6">#REF!</definedName>
    <definedName name="xd1.3">#REF!</definedName>
    <definedName name="xd1.5">#REF!</definedName>
    <definedName name="XDTB">#REF!</definedName>
    <definedName name="XDTT">#REF!</definedName>
    <definedName name="xebt6">#N/A</definedName>
    <definedName name="xelaodam">'[2]R&amp;P'!$G$235</definedName>
    <definedName name="xenhua">#N/A</definedName>
    <definedName name="xethung10t">'[2]R&amp;P'!$G$191</definedName>
    <definedName name="xetreo">'[2]R&amp;P'!$G$274</definedName>
    <definedName name="xetuoinhua">#N/A</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l">#REF!</definedName>
    <definedName name="xl3x250">#REF!</definedName>
    <definedName name="XL3X400">#REF!</definedName>
    <definedName name="xlc">#REF!</definedName>
    <definedName name="xld1.4">#REF!</definedName>
    <definedName name="xlk">#REF!</definedName>
    <definedName name="xlk1.4">#REF!</definedName>
    <definedName name="xls" localSheetId="5" hidden="1">{"'Sheet1'!$L$16"}</definedName>
    <definedName name="xls" localSheetId="6" hidden="1">{"'Sheet1'!$L$16"}</definedName>
    <definedName name="xls" localSheetId="7" hidden="1">{"'Sheet1'!$L$16"}</definedName>
    <definedName name="xls" hidden="1">{"'Sheet1'!$L$16"}</definedName>
    <definedName name="xlttbninh" localSheetId="5" hidden="1">{"'Sheet1'!$L$16"}</definedName>
    <definedName name="xlttbninh" localSheetId="6" hidden="1">{"'Sheet1'!$L$16"}</definedName>
    <definedName name="xlttbninh" localSheetId="7" hidden="1">{"'Sheet1'!$L$16"}</definedName>
    <definedName name="xlttbninh" hidden="1">{"'Sheet1'!$L$16"}</definedName>
    <definedName name="xm">[13]gvl!$N$16</definedName>
    <definedName name="XM.M10.1">#REF!</definedName>
    <definedName name="XM.M10.2">#REF!</definedName>
    <definedName name="XM.MDT">#REF!</definedName>
    <definedName name="XMAX">#REF!</definedName>
    <definedName name="XMB30">#REF!</definedName>
    <definedName name="XMB40">#REF!</definedName>
    <definedName name="xmcax">#REF!</definedName>
    <definedName name="XMIN">#REF!</definedName>
    <definedName name="xmp40">#REF!</definedName>
    <definedName name="xn">#REF!</definedName>
    <definedName name="xnkhung" localSheetId="5" hidden="1">{#N/A,#N/A,FALSE,"Chung"}</definedName>
    <definedName name="xnkhung" localSheetId="6" hidden="1">{#N/A,#N/A,FALSE,"Chung"}</definedName>
    <definedName name="xnkhung" localSheetId="7" hidden="1">{#N/A,#N/A,FALSE,"Chung"}</definedName>
    <definedName name="xnkhung" hidden="1">{#N/A,#N/A,FALSE,"Chung"}</definedName>
    <definedName name="xoa1" localSheetId="5" hidden="1">{"'Sheet1'!$L$16"}</definedName>
    <definedName name="xoa1" localSheetId="6" hidden="1">{"'Sheet1'!$L$16"}</definedName>
    <definedName name="xoa1" localSheetId="7" hidden="1">{"'Sheet1'!$L$16"}</definedName>
    <definedName name="xoa1" hidden="1">{"'Sheet1'!$L$16"}</definedName>
    <definedName name="xoa2" localSheetId="5" hidden="1">{#N/A,#N/A,FALSE,"Chi tiÆt"}</definedName>
    <definedName name="xoa2" localSheetId="6" hidden="1">{#N/A,#N/A,FALSE,"Chi tiÆt"}</definedName>
    <definedName name="xoa2" localSheetId="7" hidden="1">{#N/A,#N/A,FALSE,"Chi tiÆt"}</definedName>
    <definedName name="xoa2" hidden="1">{#N/A,#N/A,FALSE,"Chi tiÆt"}</definedName>
    <definedName name="xoa3" localSheetId="5" hidden="1">{"Offgrid",#N/A,FALSE,"OFFGRID";"Region",#N/A,FALSE,"REGION";"Offgrid -2",#N/A,FALSE,"OFFGRID";"WTP",#N/A,FALSE,"WTP";"WTP -2",#N/A,FALSE,"WTP";"Project",#N/A,FALSE,"PROJECT";"Summary -2",#N/A,FALSE,"SUMMARY"}</definedName>
    <definedName name="xoa3" localSheetId="6" hidden="1">{"Offgrid",#N/A,FALSE,"OFFGRID";"Region",#N/A,FALSE,"REGION";"Offgrid -2",#N/A,FALSE,"OFFGRID";"WTP",#N/A,FALSE,"WTP";"WTP -2",#N/A,FALSE,"WTP";"Project",#N/A,FALSE,"PROJECT";"Summary -2",#N/A,FALSE,"SUMMARY"}</definedName>
    <definedName name="xoa3" localSheetId="7" hidden="1">{"Offgrid",#N/A,FALSE,"OFFGRID";"Region",#N/A,FALSE,"REGION";"Offgrid -2",#N/A,FALSE,"OFFGRID";"WTP",#N/A,FALSE,"WTP";"WTP -2",#N/A,FALSE,"WTP";"Project",#N/A,FALSE,"PROJECT";"Summary -2",#N/A,FALSE,"SUMMARY"}</definedName>
    <definedName name="xoa3" hidden="1">{"Offgrid",#N/A,FALSE,"OFFGRID";"Region",#N/A,FALSE,"REGION";"Offgrid -2",#N/A,FALSE,"OFFGRID";"WTP",#N/A,FALSE,"WTP";"WTP -2",#N/A,FALSE,"WTP";"Project",#N/A,FALSE,"PROJECT";"Summary -2",#N/A,FALSE,"SUMMARY"}</definedName>
    <definedName name="xoa4" localSheetId="5" hidden="1">{"Offgrid",#N/A,FALSE,"OFFGRID";"Region",#N/A,FALSE,"REGION";"Offgrid -2",#N/A,FALSE,"OFFGRID";"WTP",#N/A,FALSE,"WTP";"WTP -2",#N/A,FALSE,"WTP";"Project",#N/A,FALSE,"PROJECT";"Summary -2",#N/A,FALSE,"SUMMARY"}</definedName>
    <definedName name="xoa4" localSheetId="6" hidden="1">{"Offgrid",#N/A,FALSE,"OFFGRID";"Region",#N/A,FALSE,"REGION";"Offgrid -2",#N/A,FALSE,"OFFGRID";"WTP",#N/A,FALSE,"WTP";"WTP -2",#N/A,FALSE,"WTP";"Project",#N/A,FALSE,"PROJECT";"Summary -2",#N/A,FALSE,"SUMMARY"}</definedName>
    <definedName name="xoa4" localSheetId="7" hidden="1">{"Offgrid",#N/A,FALSE,"OFFGRID";"Region",#N/A,FALSE,"REGION";"Offgrid -2",#N/A,FALSE,"OFFGRID";"WTP",#N/A,FALSE,"WTP";"WTP -2",#N/A,FALSE,"WTP";"Project",#N/A,FALSE,"PROJECT";"Summary -2",#N/A,FALSE,"SUMMARY"}</definedName>
    <definedName name="xoa4" hidden="1">{"Offgrid",#N/A,FALSE,"OFFGRID";"Region",#N/A,FALSE,"REGION";"Offgrid -2",#N/A,FALSE,"OFFGRID";"WTP",#N/A,FALSE,"WTP";"WTP -2",#N/A,FALSE,"WTP";"Project",#N/A,FALSE,"PROJECT";"Summary -2",#N/A,FALSE,"SUMMARY"}</definedName>
    <definedName name="xoaydap">#N/A</definedName>
    <definedName name="XTKKTTC">7500</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'[2]R&amp;P'!$G$138</definedName>
    <definedName name="xuclat1.65">#REF!</definedName>
    <definedName name="xuclat2">#N/A</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vxcvxc" localSheetId="5" hidden="1">{"'Sheet1'!$L$16"}</definedName>
    <definedName name="xvxcvxc" localSheetId="6" hidden="1">{"'Sheet1'!$L$16"}</definedName>
    <definedName name="xvxcvxc" localSheetId="7" hidden="1">{"'Sheet1'!$L$16"}</definedName>
    <definedName name="xvxcvxc" hidden="1">{"'Sheet1'!$L$16"}</definedName>
    <definedName name="xx">#REF!</definedName>
    <definedName name="xxx">#REF!</definedName>
    <definedName name="xxx2">#REF!</definedName>
    <definedName name="y">#REF!</definedName>
    <definedName name="y_list">#REF!</definedName>
    <definedName name="yb">#REF!</definedName>
    <definedName name="ycp">#REF!</definedName>
    <definedName name="yen">142.83</definedName>
    <definedName name="Yen_A">#N/A</definedName>
    <definedName name="Yen_B">#N/A</definedName>
    <definedName name="yen1">#REF!</definedName>
    <definedName name="yen2">#REF!</definedName>
    <definedName name="Yenthanh2" hidden="1">{"'Sheet1'!$L$16"}</definedName>
    <definedName name="yerua5">#REF!</definedName>
    <definedName name="yeu" localSheetId="5" hidden="1">{"'Sheet1'!$L$16"}</definedName>
    <definedName name="yeu" localSheetId="6" hidden="1">{"'Sheet1'!$L$16"}</definedName>
    <definedName name="yeu" localSheetId="7" hidden="1">{"'Sheet1'!$L$16"}</definedName>
    <definedName name="yeu" hidden="1">{"'Sheet1'!$L$16"}</definedName>
    <definedName name="yiuti" localSheetId="5" hidden="1">{"'Sheet1'!$L$16"}</definedName>
    <definedName name="yiuti" localSheetId="6" hidden="1">{"'Sheet1'!$L$16"}</definedName>
    <definedName name="yiuti" localSheetId="7" hidden="1">{"'Sheet1'!$L$16"}</definedName>
    <definedName name="yiuti" hidden="1">{"'Sheet1'!$L$16"}</definedName>
    <definedName name="YMAX">#REF!</definedName>
    <definedName name="YMIN">#REF!</definedName>
    <definedName name="yo">#REF!</definedName>
    <definedName name="Yt">#REF!</definedName>
    <definedName name="ytd">#REF!</definedName>
    <definedName name="ytri" localSheetId="5" hidden="1">{"'Sheet1'!$L$16"}</definedName>
    <definedName name="ytri" localSheetId="6" hidden="1">{"'Sheet1'!$L$16"}</definedName>
    <definedName name="ytri" localSheetId="7" hidden="1">{"'Sheet1'!$L$16"}</definedName>
    <definedName name="ytri" hidden="1">{"'Sheet1'!$L$16"}</definedName>
    <definedName name="ytru" localSheetId="5" hidden="1">{"'Sheet1'!$L$16"}</definedName>
    <definedName name="ytru" localSheetId="6" hidden="1">{"'Sheet1'!$L$16"}</definedName>
    <definedName name="ytru" localSheetId="7" hidden="1">{"'Sheet1'!$L$16"}</definedName>
    <definedName name="ytru" hidden="1">{"'Sheet1'!$L$16"}</definedName>
    <definedName name="z">#REF!</definedName>
    <definedName name="Z_dh">#REF!</definedName>
    <definedName name="zbot">#REF!</definedName>
    <definedName name="zcg" localSheetId="5" hidden="1">{"'Sheet1'!$L$16"}</definedName>
    <definedName name="zcg" localSheetId="6" hidden="1">{"'Sheet1'!$L$16"}</definedName>
    <definedName name="zcg" localSheetId="7" hidden="1">{"'Sheet1'!$L$16"}</definedName>
    <definedName name="zcg" hidden="1">{"'Sheet1'!$L$16"}</definedName>
    <definedName name="zcgxf" localSheetId="5" hidden="1">{"'Sheet1'!$L$16"}</definedName>
    <definedName name="zcgxf" localSheetId="6" hidden="1">{"'Sheet1'!$L$16"}</definedName>
    <definedName name="zcgxf" localSheetId="7" hidden="1">{"'Sheet1'!$L$16"}</definedName>
    <definedName name="zcgxf" hidden="1">{"'Sheet1'!$L$16"}</definedName>
    <definedName name="Zip">#REF!</definedName>
    <definedName name="zl">#REF!</definedName>
    <definedName name="zt">#REF!</definedName>
    <definedName name="ztop">#REF!</definedName>
    <definedName name="Zw">#REF!</definedName>
    <definedName name="ZXD">#REF!</definedName>
    <definedName name="Zxl">#REF!</definedName>
    <definedName name="ZXzX" hidden="1">{"'Sheet1'!$L$16"}</definedName>
    <definedName name="ZYX">#REF!</definedName>
    <definedName name="ZZZ">#REF!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4" i="2" l="1"/>
  <c r="H79" i="2"/>
  <c r="D41" i="53" l="1"/>
  <c r="D55" i="53"/>
  <c r="D54" i="53"/>
  <c r="D52" i="53"/>
  <c r="D59" i="53" l="1"/>
  <c r="D60" i="53"/>
  <c r="D58" i="53"/>
  <c r="D49" i="53"/>
  <c r="AG65" i="56" l="1"/>
  <c r="AA65" i="56"/>
  <c r="U65" i="56"/>
  <c r="O65" i="56"/>
  <c r="I65" i="56"/>
  <c r="C65" i="56"/>
  <c r="AO65" i="56" s="1"/>
  <c r="AO64" i="56"/>
  <c r="AG64" i="56"/>
  <c r="AM64" i="56" s="1"/>
  <c r="AA64" i="56"/>
  <c r="U64" i="56"/>
  <c r="O64" i="56"/>
  <c r="I64" i="56"/>
  <c r="AG63" i="56"/>
  <c r="AA63" i="56"/>
  <c r="U63" i="56"/>
  <c r="O63" i="56"/>
  <c r="I63" i="56"/>
  <c r="C63" i="56"/>
  <c r="AO63" i="56" s="1"/>
  <c r="AM62" i="56"/>
  <c r="AG62" i="56"/>
  <c r="AN62" i="56" s="1"/>
  <c r="AN59" i="56" s="1"/>
  <c r="AA62" i="56"/>
  <c r="U62" i="56"/>
  <c r="O62" i="56"/>
  <c r="I62" i="56"/>
  <c r="C62" i="56"/>
  <c r="AG61" i="56"/>
  <c r="AM61" i="56" s="1"/>
  <c r="AA61" i="56"/>
  <c r="U61" i="56"/>
  <c r="O61" i="56"/>
  <c r="I61" i="56"/>
  <c r="C61" i="56"/>
  <c r="AO61" i="56" s="1"/>
  <c r="AG60" i="56"/>
  <c r="AM60" i="56" s="1"/>
  <c r="AA60" i="56"/>
  <c r="U60" i="56"/>
  <c r="O60" i="56"/>
  <c r="I60" i="56"/>
  <c r="C60" i="56"/>
  <c r="AL59" i="56"/>
  <c r="AK59" i="56"/>
  <c r="AJ59" i="56"/>
  <c r="AI59" i="56"/>
  <c r="AH59" i="56"/>
  <c r="AF59" i="56"/>
  <c r="AE59" i="56"/>
  <c r="AD59" i="56"/>
  <c r="AC59" i="56"/>
  <c r="AB59" i="56"/>
  <c r="Z59" i="56"/>
  <c r="Y59" i="56"/>
  <c r="X59" i="56"/>
  <c r="W59" i="56"/>
  <c r="V59" i="56"/>
  <c r="T59" i="56"/>
  <c r="S59" i="56"/>
  <c r="R59" i="56"/>
  <c r="Q59" i="56"/>
  <c r="P59" i="56"/>
  <c r="N59" i="56"/>
  <c r="M59" i="56"/>
  <c r="L59" i="56"/>
  <c r="K59" i="56"/>
  <c r="J59" i="56"/>
  <c r="H59" i="56"/>
  <c r="G59" i="56"/>
  <c r="F59" i="56"/>
  <c r="E59" i="56"/>
  <c r="D59" i="56"/>
  <c r="AO58" i="56"/>
  <c r="AG58" i="56"/>
  <c r="AM58" i="56" s="1"/>
  <c r="AG57" i="56"/>
  <c r="AA57" i="56"/>
  <c r="U57" i="56"/>
  <c r="O57" i="56"/>
  <c r="I57" i="56"/>
  <c r="C57" i="56"/>
  <c r="AO57" i="56" s="1"/>
  <c r="AG56" i="56"/>
  <c r="AA56" i="56"/>
  <c r="U56" i="56"/>
  <c r="O56" i="56"/>
  <c r="I56" i="56"/>
  <c r="C56" i="56"/>
  <c r="AO56" i="56" s="1"/>
  <c r="AG55" i="56"/>
  <c r="AA55" i="56"/>
  <c r="U55" i="56"/>
  <c r="O55" i="56"/>
  <c r="I55" i="56"/>
  <c r="C55" i="56"/>
  <c r="AO55" i="56" s="1"/>
  <c r="AG54" i="56"/>
  <c r="AM54" i="56" s="1"/>
  <c r="AA54" i="56"/>
  <c r="U54" i="56"/>
  <c r="O54" i="56"/>
  <c r="I54" i="56"/>
  <c r="C54" i="56"/>
  <c r="AO54" i="56" s="1"/>
  <c r="AG53" i="56"/>
  <c r="AA53" i="56"/>
  <c r="U53" i="56"/>
  <c r="O53" i="56"/>
  <c r="I53" i="56"/>
  <c r="C53" i="56"/>
  <c r="AO53" i="56" s="1"/>
  <c r="AG52" i="56"/>
  <c r="AM52" i="56" s="1"/>
  <c r="AA52" i="56"/>
  <c r="U52" i="56"/>
  <c r="O52" i="56"/>
  <c r="I52" i="56"/>
  <c r="C52" i="56"/>
  <c r="AG51" i="56"/>
  <c r="AA51" i="56"/>
  <c r="U51" i="56"/>
  <c r="O51" i="56"/>
  <c r="I51" i="56"/>
  <c r="C51" i="56"/>
  <c r="AO51" i="56" s="1"/>
  <c r="AN50" i="56"/>
  <c r="AL50" i="56"/>
  <c r="AK50" i="56"/>
  <c r="AJ50" i="56"/>
  <c r="AI50" i="56"/>
  <c r="AH50" i="56"/>
  <c r="AF50" i="56"/>
  <c r="AE50" i="56"/>
  <c r="AD50" i="56"/>
  <c r="AC50" i="56"/>
  <c r="AB50" i="56"/>
  <c r="Z50" i="56"/>
  <c r="Y50" i="56"/>
  <c r="X50" i="56"/>
  <c r="W50" i="56"/>
  <c r="V50" i="56"/>
  <c r="U50" i="56"/>
  <c r="T50" i="56"/>
  <c r="S50" i="56"/>
  <c r="R50" i="56"/>
  <c r="Q50" i="56"/>
  <c r="P50" i="56"/>
  <c r="N50" i="56"/>
  <c r="M50" i="56"/>
  <c r="L50" i="56"/>
  <c r="K50" i="56"/>
  <c r="J50" i="56"/>
  <c r="H50" i="56"/>
  <c r="G50" i="56"/>
  <c r="F50" i="56"/>
  <c r="E50" i="56"/>
  <c r="D50" i="56"/>
  <c r="AG49" i="56"/>
  <c r="AA49" i="56"/>
  <c r="U49" i="56"/>
  <c r="O49" i="56"/>
  <c r="I49" i="56"/>
  <c r="C49" i="56"/>
  <c r="AO49" i="56" s="1"/>
  <c r="AO48" i="56"/>
  <c r="AG48" i="56"/>
  <c r="AM48" i="56" s="1"/>
  <c r="AA48" i="56"/>
  <c r="U48" i="56"/>
  <c r="O48" i="56"/>
  <c r="I48" i="56"/>
  <c r="AG47" i="56"/>
  <c r="AM47" i="56" s="1"/>
  <c r="AA47" i="56"/>
  <c r="U47" i="56"/>
  <c r="U44" i="56" s="1"/>
  <c r="O47" i="56"/>
  <c r="I47" i="56"/>
  <c r="C47" i="56"/>
  <c r="AO47" i="56" s="1"/>
  <c r="AG46" i="56"/>
  <c r="AA46" i="56"/>
  <c r="U46" i="56"/>
  <c r="O46" i="56"/>
  <c r="I46" i="56"/>
  <c r="C46" i="56"/>
  <c r="AO46" i="56" s="1"/>
  <c r="AG45" i="56"/>
  <c r="AA45" i="56"/>
  <c r="AA44" i="56" s="1"/>
  <c r="U45" i="56"/>
  <c r="O45" i="56"/>
  <c r="I45" i="56"/>
  <c r="C45" i="56"/>
  <c r="AM45" i="56" s="1"/>
  <c r="AN44" i="56"/>
  <c r="AL44" i="56"/>
  <c r="AK44" i="56"/>
  <c r="AJ44" i="56"/>
  <c r="AI44" i="56"/>
  <c r="AH44" i="56"/>
  <c r="AF44" i="56"/>
  <c r="AE44" i="56"/>
  <c r="AD44" i="56"/>
  <c r="AC44" i="56"/>
  <c r="AB44" i="56"/>
  <c r="Z44" i="56"/>
  <c r="Y44" i="56"/>
  <c r="X44" i="56"/>
  <c r="W44" i="56"/>
  <c r="V44" i="56"/>
  <c r="T44" i="56"/>
  <c r="S44" i="56"/>
  <c r="R44" i="56"/>
  <c r="Q44" i="56"/>
  <c r="P44" i="56"/>
  <c r="N44" i="56"/>
  <c r="M44" i="56"/>
  <c r="L44" i="56"/>
  <c r="K44" i="56"/>
  <c r="J44" i="56"/>
  <c r="H44" i="56"/>
  <c r="G44" i="56"/>
  <c r="F44" i="56"/>
  <c r="E44" i="56"/>
  <c r="D44" i="56"/>
  <c r="AO43" i="56"/>
  <c r="AO42" i="56" s="1"/>
  <c r="AG43" i="56"/>
  <c r="AG42" i="56" s="1"/>
  <c r="AA43" i="56"/>
  <c r="AA42" i="56" s="1"/>
  <c r="U43" i="56"/>
  <c r="U42" i="56" s="1"/>
  <c r="O43" i="56"/>
  <c r="O42" i="56" s="1"/>
  <c r="I43" i="56"/>
  <c r="I42" i="56" s="1"/>
  <c r="AN42" i="56"/>
  <c r="AL42" i="56"/>
  <c r="AK42" i="56"/>
  <c r="AJ42" i="56"/>
  <c r="AI42" i="56"/>
  <c r="AH42" i="56"/>
  <c r="AF42" i="56"/>
  <c r="AE42" i="56"/>
  <c r="AD42" i="56"/>
  <c r="AC42" i="56"/>
  <c r="AB42" i="56"/>
  <c r="Z42" i="56"/>
  <c r="Y42" i="56"/>
  <c r="X42" i="56"/>
  <c r="W42" i="56"/>
  <c r="V42" i="56"/>
  <c r="T42" i="56"/>
  <c r="S42" i="56"/>
  <c r="R42" i="56"/>
  <c r="Q42" i="56"/>
  <c r="P42" i="56"/>
  <c r="N42" i="56"/>
  <c r="M42" i="56"/>
  <c r="L42" i="56"/>
  <c r="K42" i="56"/>
  <c r="J42" i="56"/>
  <c r="H42" i="56"/>
  <c r="G42" i="56"/>
  <c r="F42" i="56"/>
  <c r="E42" i="56"/>
  <c r="D42" i="56"/>
  <c r="C42" i="56"/>
  <c r="AO41" i="56"/>
  <c r="AO40" i="56" s="1"/>
  <c r="AN41" i="56"/>
  <c r="AN40" i="56" s="1"/>
  <c r="AG41" i="56"/>
  <c r="AG40" i="56" s="1"/>
  <c r="AA41" i="56"/>
  <c r="AA40" i="56" s="1"/>
  <c r="U41" i="56"/>
  <c r="O41" i="56"/>
  <c r="I41" i="56"/>
  <c r="I40" i="56" s="1"/>
  <c r="AL40" i="56"/>
  <c r="AK40" i="56"/>
  <c r="AJ40" i="56"/>
  <c r="AI40" i="56"/>
  <c r="AH40" i="56"/>
  <c r="AF40" i="56"/>
  <c r="AE40" i="56"/>
  <c r="AD40" i="56"/>
  <c r="AC40" i="56"/>
  <c r="AB40" i="56"/>
  <c r="Z40" i="56"/>
  <c r="Y40" i="56"/>
  <c r="X40" i="56"/>
  <c r="W40" i="56"/>
  <c r="V40" i="56"/>
  <c r="U40" i="56"/>
  <c r="T40" i="56"/>
  <c r="S40" i="56"/>
  <c r="R40" i="56"/>
  <c r="Q40" i="56"/>
  <c r="P40" i="56"/>
  <c r="O40" i="56"/>
  <c r="N40" i="56"/>
  <c r="M40" i="56"/>
  <c r="L40" i="56"/>
  <c r="K40" i="56"/>
  <c r="J40" i="56"/>
  <c r="H40" i="56"/>
  <c r="G40" i="56"/>
  <c r="G8" i="56" s="1"/>
  <c r="F40" i="56"/>
  <c r="E40" i="56"/>
  <c r="D40" i="56"/>
  <c r="C40" i="56"/>
  <c r="AO39" i="56"/>
  <c r="AM39" i="56"/>
  <c r="AG39" i="56"/>
  <c r="AA39" i="56"/>
  <c r="U39" i="56"/>
  <c r="O39" i="56"/>
  <c r="I39" i="56"/>
  <c r="AO38" i="56"/>
  <c r="AG38" i="56"/>
  <c r="AM38" i="56" s="1"/>
  <c r="AA38" i="56"/>
  <c r="U38" i="56"/>
  <c r="O38" i="56"/>
  <c r="I38" i="56"/>
  <c r="AO37" i="56"/>
  <c r="AG37" i="56"/>
  <c r="AM37" i="56" s="1"/>
  <c r="AA37" i="56"/>
  <c r="U37" i="56"/>
  <c r="O37" i="56"/>
  <c r="I37" i="56"/>
  <c r="AO36" i="56"/>
  <c r="AG36" i="56"/>
  <c r="AA36" i="56"/>
  <c r="U36" i="56"/>
  <c r="O36" i="56"/>
  <c r="I36" i="56"/>
  <c r="AO35" i="56"/>
  <c r="AG35" i="56"/>
  <c r="AM35" i="56" s="1"/>
  <c r="AA35" i="56"/>
  <c r="AA32" i="56" s="1"/>
  <c r="U35" i="56"/>
  <c r="O35" i="56"/>
  <c r="I35" i="56"/>
  <c r="AO34" i="56"/>
  <c r="AM34" i="56"/>
  <c r="AA34" i="56"/>
  <c r="U34" i="56"/>
  <c r="O34" i="56"/>
  <c r="I34" i="56"/>
  <c r="AG33" i="56"/>
  <c r="AM33" i="56" s="1"/>
  <c r="AA33" i="56"/>
  <c r="U33" i="56"/>
  <c r="O33" i="56"/>
  <c r="I33" i="56"/>
  <c r="C33" i="56"/>
  <c r="AO33" i="56" s="1"/>
  <c r="AN32" i="56"/>
  <c r="AL32" i="56"/>
  <c r="AK32" i="56"/>
  <c r="AJ32" i="56"/>
  <c r="AI32" i="56"/>
  <c r="AH32" i="56"/>
  <c r="AF32" i="56"/>
  <c r="AE32" i="56"/>
  <c r="AD32" i="56"/>
  <c r="AC32" i="56"/>
  <c r="AB32" i="56"/>
  <c r="Z32" i="56"/>
  <c r="Y32" i="56"/>
  <c r="X32" i="56"/>
  <c r="W32" i="56"/>
  <c r="V32" i="56"/>
  <c r="T32" i="56"/>
  <c r="S32" i="56"/>
  <c r="R32" i="56"/>
  <c r="Q32" i="56"/>
  <c r="P32" i="56"/>
  <c r="O32" i="56"/>
  <c r="N32" i="56"/>
  <c r="M32" i="56"/>
  <c r="L32" i="56"/>
  <c r="K32" i="56"/>
  <c r="J32" i="56"/>
  <c r="H32" i="56"/>
  <c r="G32" i="56"/>
  <c r="F32" i="56"/>
  <c r="E32" i="56"/>
  <c r="D32" i="56"/>
  <c r="AO31" i="56"/>
  <c r="AO30" i="56" s="1"/>
  <c r="AG31" i="56"/>
  <c r="AM31" i="56" s="1"/>
  <c r="AM30" i="56" s="1"/>
  <c r="AA31" i="56"/>
  <c r="AA30" i="56" s="1"/>
  <c r="U31" i="56"/>
  <c r="O31" i="56"/>
  <c r="O30" i="56" s="1"/>
  <c r="I31" i="56"/>
  <c r="I30" i="56" s="1"/>
  <c r="C31" i="56"/>
  <c r="C30" i="56" s="1"/>
  <c r="AN30" i="56"/>
  <c r="AL30" i="56"/>
  <c r="AK30" i="56"/>
  <c r="AJ30" i="56"/>
  <c r="AI30" i="56"/>
  <c r="AH30" i="56"/>
  <c r="AG30" i="56"/>
  <c r="AF30" i="56"/>
  <c r="AF8" i="56" s="1"/>
  <c r="AE30" i="56"/>
  <c r="AD30" i="56"/>
  <c r="AC30" i="56"/>
  <c r="AB30" i="56"/>
  <c r="Z30" i="56"/>
  <c r="Y30" i="56"/>
  <c r="X30" i="56"/>
  <c r="W30" i="56"/>
  <c r="V30" i="56"/>
  <c r="U30" i="56"/>
  <c r="T30" i="56"/>
  <c r="S30" i="56"/>
  <c r="S8" i="56" s="1"/>
  <c r="R30" i="56"/>
  <c r="Q30" i="56"/>
  <c r="P30" i="56"/>
  <c r="N30" i="56"/>
  <c r="M30" i="56"/>
  <c r="L30" i="56"/>
  <c r="K30" i="56"/>
  <c r="J30" i="56"/>
  <c r="H30" i="56"/>
  <c r="G30" i="56"/>
  <c r="F30" i="56"/>
  <c r="E30" i="56"/>
  <c r="D30" i="56"/>
  <c r="AN29" i="56"/>
  <c r="AO29" i="56" s="1"/>
  <c r="AG29" i="56"/>
  <c r="AA29" i="56"/>
  <c r="U29" i="56"/>
  <c r="U24" i="56" s="1"/>
  <c r="O29" i="56"/>
  <c r="I29" i="56"/>
  <c r="C29" i="56"/>
  <c r="AG28" i="56"/>
  <c r="AM28" i="56" s="1"/>
  <c r="AA28" i="56"/>
  <c r="U28" i="56"/>
  <c r="O28" i="56"/>
  <c r="I28" i="56"/>
  <c r="C28" i="56"/>
  <c r="AO28" i="56" s="1"/>
  <c r="AG27" i="56"/>
  <c r="AA27" i="56"/>
  <c r="U27" i="56"/>
  <c r="O27" i="56"/>
  <c r="I27" i="56"/>
  <c r="C27" i="56"/>
  <c r="AO27" i="56" s="1"/>
  <c r="AO26" i="56"/>
  <c r="AG26" i="56"/>
  <c r="AM26" i="56" s="1"/>
  <c r="AA26" i="56"/>
  <c r="U26" i="56"/>
  <c r="O26" i="56"/>
  <c r="I26" i="56"/>
  <c r="C26" i="56"/>
  <c r="AG25" i="56"/>
  <c r="AA25" i="56"/>
  <c r="U25" i="56"/>
  <c r="O25" i="56"/>
  <c r="I25" i="56"/>
  <c r="I24" i="56" s="1"/>
  <c r="C25" i="56"/>
  <c r="AO25" i="56" s="1"/>
  <c r="AO24" i="56" s="1"/>
  <c r="AL24" i="56"/>
  <c r="AK24" i="56"/>
  <c r="AJ24" i="56"/>
  <c r="AI24" i="56"/>
  <c r="AH24" i="56"/>
  <c r="AF24" i="56"/>
  <c r="AE24" i="56"/>
  <c r="AE8" i="56" s="1"/>
  <c r="AD24" i="56"/>
  <c r="AC24" i="56"/>
  <c r="AB24" i="56"/>
  <c r="Z24" i="56"/>
  <c r="Y24" i="56"/>
  <c r="X24" i="56"/>
  <c r="W24" i="56"/>
  <c r="V24" i="56"/>
  <c r="T24" i="56"/>
  <c r="S24" i="56"/>
  <c r="R24" i="56"/>
  <c r="Q24" i="56"/>
  <c r="P24" i="56"/>
  <c r="N24" i="56"/>
  <c r="M24" i="56"/>
  <c r="L24" i="56"/>
  <c r="K24" i="56"/>
  <c r="J24" i="56"/>
  <c r="H24" i="56"/>
  <c r="G24" i="56"/>
  <c r="F24" i="56"/>
  <c r="E24" i="56"/>
  <c r="D24" i="56"/>
  <c r="AO23" i="56"/>
  <c r="AG23" i="56"/>
  <c r="AM23" i="56" s="1"/>
  <c r="AA23" i="56"/>
  <c r="U23" i="56"/>
  <c r="O23" i="56"/>
  <c r="I23" i="56"/>
  <c r="C23" i="56"/>
  <c r="AO22" i="56"/>
  <c r="AG22" i="56"/>
  <c r="AM22" i="56" s="1"/>
  <c r="AA22" i="56"/>
  <c r="U22" i="56"/>
  <c r="O22" i="56"/>
  <c r="I22" i="56"/>
  <c r="AN21" i="56"/>
  <c r="AO21" i="56" s="1"/>
  <c r="AM21" i="56"/>
  <c r="AG21" i="56"/>
  <c r="AA21" i="56"/>
  <c r="U21" i="56"/>
  <c r="O21" i="56"/>
  <c r="I21" i="56"/>
  <c r="AN20" i="56"/>
  <c r="AN19" i="56" s="1"/>
  <c r="AG20" i="56"/>
  <c r="AM20" i="56" s="1"/>
  <c r="AA20" i="56"/>
  <c r="AA19" i="56" s="1"/>
  <c r="U20" i="56"/>
  <c r="O20" i="56"/>
  <c r="O19" i="56" s="1"/>
  <c r="I20" i="56"/>
  <c r="AL19" i="56"/>
  <c r="AK19" i="56"/>
  <c r="AJ19" i="56"/>
  <c r="AI19" i="56"/>
  <c r="AH19" i="56"/>
  <c r="AF19" i="56"/>
  <c r="AE19" i="56"/>
  <c r="AD19" i="56"/>
  <c r="AC19" i="56"/>
  <c r="AB19" i="56"/>
  <c r="Z19" i="56"/>
  <c r="Y19" i="56"/>
  <c r="X19" i="56"/>
  <c r="W19" i="56"/>
  <c r="V19" i="56"/>
  <c r="T19" i="56"/>
  <c r="S19" i="56"/>
  <c r="R19" i="56"/>
  <c r="Q19" i="56"/>
  <c r="P19" i="56"/>
  <c r="N19" i="56"/>
  <c r="M19" i="56"/>
  <c r="L19" i="56"/>
  <c r="K19" i="56"/>
  <c r="J19" i="56"/>
  <c r="H19" i="56"/>
  <c r="G19" i="56"/>
  <c r="F19" i="56"/>
  <c r="E19" i="56"/>
  <c r="D19" i="56"/>
  <c r="C19" i="56"/>
  <c r="AG18" i="56"/>
  <c r="AM18" i="56" s="1"/>
  <c r="AA18" i="56"/>
  <c r="U18" i="56"/>
  <c r="O18" i="56"/>
  <c r="I18" i="56"/>
  <c r="C18" i="56"/>
  <c r="C15" i="56" s="1"/>
  <c r="AG17" i="56"/>
  <c r="AA17" i="56"/>
  <c r="U17" i="56"/>
  <c r="O17" i="56"/>
  <c r="I17" i="56"/>
  <c r="C17" i="56"/>
  <c r="AO17" i="56" s="1"/>
  <c r="AO16" i="56"/>
  <c r="AG16" i="56"/>
  <c r="AA16" i="56"/>
  <c r="AA15" i="56" s="1"/>
  <c r="U16" i="56"/>
  <c r="O16" i="56"/>
  <c r="I16" i="56"/>
  <c r="C16" i="56"/>
  <c r="AN15" i="56"/>
  <c r="AL15" i="56"/>
  <c r="AK15" i="56"/>
  <c r="AJ15" i="56"/>
  <c r="AI15" i="56"/>
  <c r="AH15" i="56"/>
  <c r="AH8" i="56" s="1"/>
  <c r="AF15" i="56"/>
  <c r="AE15" i="56"/>
  <c r="AD15" i="56"/>
  <c r="AC15" i="56"/>
  <c r="AB15" i="56"/>
  <c r="Z15" i="56"/>
  <c r="Y15" i="56"/>
  <c r="X15" i="56"/>
  <c r="W15" i="56"/>
  <c r="V15" i="56"/>
  <c r="T15" i="56"/>
  <c r="S15" i="56"/>
  <c r="R15" i="56"/>
  <c r="Q15" i="56"/>
  <c r="P15" i="56"/>
  <c r="O15" i="56"/>
  <c r="N15" i="56"/>
  <c r="M15" i="56"/>
  <c r="L15" i="56"/>
  <c r="K15" i="56"/>
  <c r="J15" i="56"/>
  <c r="H15" i="56"/>
  <c r="G15" i="56"/>
  <c r="F15" i="56"/>
  <c r="E15" i="56"/>
  <c r="D15" i="56"/>
  <c r="AG14" i="56"/>
  <c r="AM14" i="56" s="1"/>
  <c r="AA14" i="56"/>
  <c r="U14" i="56"/>
  <c r="O14" i="56"/>
  <c r="I14" i="56"/>
  <c r="C14" i="56"/>
  <c r="AO14" i="56" s="1"/>
  <c r="AG13" i="56"/>
  <c r="AM13" i="56" s="1"/>
  <c r="AA13" i="56"/>
  <c r="U13" i="56"/>
  <c r="O13" i="56"/>
  <c r="I13" i="56"/>
  <c r="C13" i="56"/>
  <c r="AO13" i="56" s="1"/>
  <c r="AO12" i="56"/>
  <c r="AG12" i="56"/>
  <c r="AA12" i="56"/>
  <c r="U12" i="56"/>
  <c r="O12" i="56"/>
  <c r="I12" i="56"/>
  <c r="C12" i="56"/>
  <c r="AO11" i="56"/>
  <c r="AM11" i="56"/>
  <c r="AG11" i="56"/>
  <c r="AG9" i="56" s="1"/>
  <c r="AA11" i="56"/>
  <c r="U11" i="56"/>
  <c r="O11" i="56"/>
  <c r="I11" i="56"/>
  <c r="AG10" i="56"/>
  <c r="AA10" i="56"/>
  <c r="U10" i="56"/>
  <c r="O10" i="56"/>
  <c r="I10" i="56"/>
  <c r="I9" i="56" s="1"/>
  <c r="C10" i="56"/>
  <c r="AN9" i="56"/>
  <c r="AL9" i="56"/>
  <c r="AK9" i="56"/>
  <c r="AJ9" i="56"/>
  <c r="AI9" i="56"/>
  <c r="AI8" i="56" s="1"/>
  <c r="AH9" i="56"/>
  <c r="AF9" i="56"/>
  <c r="AE9" i="56"/>
  <c r="AD9" i="56"/>
  <c r="AC9" i="56"/>
  <c r="AB9" i="56"/>
  <c r="Z9" i="56"/>
  <c r="Y9" i="56"/>
  <c r="X9" i="56"/>
  <c r="W9" i="56"/>
  <c r="V9" i="56"/>
  <c r="T9" i="56"/>
  <c r="T8" i="56" s="1"/>
  <c r="S9" i="56"/>
  <c r="R9" i="56"/>
  <c r="Q9" i="56"/>
  <c r="P9" i="56"/>
  <c r="N9" i="56"/>
  <c r="M9" i="56"/>
  <c r="L9" i="56"/>
  <c r="K9" i="56"/>
  <c r="J9" i="56"/>
  <c r="H9" i="56"/>
  <c r="H8" i="56" s="1"/>
  <c r="G9" i="56"/>
  <c r="F9" i="56"/>
  <c r="E9" i="56"/>
  <c r="D9" i="56"/>
  <c r="C21" i="55"/>
  <c r="C20" i="55"/>
  <c r="C19" i="55"/>
  <c r="C18" i="55"/>
  <c r="C17" i="55"/>
  <c r="C16" i="55"/>
  <c r="C15" i="55"/>
  <c r="C14" i="55"/>
  <c r="C13" i="55"/>
  <c r="C12" i="55"/>
  <c r="F11" i="55"/>
  <c r="E11" i="55"/>
  <c r="D11" i="55"/>
  <c r="C11" i="55"/>
  <c r="C10" i="55"/>
  <c r="C9" i="55"/>
  <c r="C8" i="55"/>
  <c r="F7" i="55"/>
  <c r="F6" i="55" s="1"/>
  <c r="F22" i="55" s="1"/>
  <c r="E7" i="55"/>
  <c r="E6" i="55" s="1"/>
  <c r="E22" i="55" s="1"/>
  <c r="D7" i="55"/>
  <c r="C7" i="55" s="1"/>
  <c r="W8" i="56" l="1"/>
  <c r="U9" i="56"/>
  <c r="AO32" i="56"/>
  <c r="AA59" i="56"/>
  <c r="I19" i="56"/>
  <c r="I32" i="56"/>
  <c r="O44" i="56"/>
  <c r="K8" i="56"/>
  <c r="AG15" i="56"/>
  <c r="U19" i="56"/>
  <c r="U8" i="56" s="1"/>
  <c r="C32" i="56"/>
  <c r="AM43" i="56"/>
  <c r="AM42" i="56" s="1"/>
  <c r="AG59" i="56"/>
  <c r="AB8" i="56"/>
  <c r="C9" i="56"/>
  <c r="I50" i="56"/>
  <c r="V8" i="56"/>
  <c r="AG24" i="56"/>
  <c r="AM25" i="56"/>
  <c r="AL8" i="56"/>
  <c r="AJ8" i="56"/>
  <c r="AO45" i="56"/>
  <c r="AO44" i="56" s="1"/>
  <c r="O50" i="56"/>
  <c r="U59" i="56"/>
  <c r="AC8" i="56"/>
  <c r="P8" i="56"/>
  <c r="AD8" i="56"/>
  <c r="J8" i="56"/>
  <c r="AK8" i="56"/>
  <c r="C24" i="56"/>
  <c r="Z8" i="56"/>
  <c r="X8" i="56"/>
  <c r="AG44" i="56"/>
  <c r="I59" i="56"/>
  <c r="AA24" i="56"/>
  <c r="D8" i="56"/>
  <c r="Q8" i="56"/>
  <c r="O9" i="56"/>
  <c r="U15" i="56"/>
  <c r="AM29" i="56"/>
  <c r="N8" i="56"/>
  <c r="I44" i="56"/>
  <c r="AA50" i="56"/>
  <c r="E8" i="56"/>
  <c r="R8" i="56"/>
  <c r="AA9" i="56"/>
  <c r="AA8" i="56" s="1"/>
  <c r="Y8" i="56"/>
  <c r="O24" i="56"/>
  <c r="U32" i="56"/>
  <c r="L8" i="56"/>
  <c r="AG50" i="56"/>
  <c r="C59" i="56"/>
  <c r="F8" i="56"/>
  <c r="M8" i="56"/>
  <c r="AM17" i="56"/>
  <c r="AM51" i="56"/>
  <c r="AM12" i="56"/>
  <c r="I15" i="56"/>
  <c r="I8" i="56" s="1"/>
  <c r="AG32" i="56"/>
  <c r="C50" i="56"/>
  <c r="AM55" i="56"/>
  <c r="AM57" i="56"/>
  <c r="O59" i="56"/>
  <c r="AM63" i="56"/>
  <c r="AM59" i="56" s="1"/>
  <c r="D6" i="55"/>
  <c r="D22" i="55" s="1"/>
  <c r="AM19" i="56"/>
  <c r="AM24" i="56"/>
  <c r="O8" i="56"/>
  <c r="AM41" i="56"/>
  <c r="AM40" i="56" s="1"/>
  <c r="AM16" i="56"/>
  <c r="AG19" i="56"/>
  <c r="C44" i="56"/>
  <c r="C8" i="56" s="1"/>
  <c r="AO52" i="56"/>
  <c r="AO50" i="56" s="1"/>
  <c r="AO20" i="56"/>
  <c r="AO19" i="56" s="1"/>
  <c r="AM36" i="56"/>
  <c r="AM32" i="56" s="1"/>
  <c r="AM49" i="56"/>
  <c r="AM44" i="56" s="1"/>
  <c r="AO18" i="56"/>
  <c r="AO15" i="56" s="1"/>
  <c r="AN24" i="56"/>
  <c r="AN8" i="56" s="1"/>
  <c r="AM27" i="56"/>
  <c r="AM46" i="56"/>
  <c r="AO62" i="56"/>
  <c r="AM10" i="56"/>
  <c r="AO60" i="56"/>
  <c r="AO59" i="56" s="1"/>
  <c r="AO10" i="56"/>
  <c r="AO9" i="56" s="1"/>
  <c r="AM53" i="56"/>
  <c r="AM56" i="56"/>
  <c r="AM50" i="56" l="1"/>
  <c r="AM15" i="56"/>
  <c r="AM9" i="56"/>
  <c r="AG8" i="56"/>
  <c r="C6" i="55"/>
  <c r="C22" i="55" s="1"/>
  <c r="AO8" i="56"/>
  <c r="AM8" i="56"/>
  <c r="A3" i="2" l="1"/>
  <c r="A3" i="52" s="1"/>
  <c r="A3" i="49" s="1"/>
  <c r="H143" i="2" l="1"/>
  <c r="C97" i="54" l="1"/>
  <c r="C91" i="54"/>
  <c r="C90" i="54"/>
  <c r="C88" i="54"/>
  <c r="C80" i="54"/>
  <c r="C75" i="54"/>
  <c r="C72" i="54"/>
  <c r="C63" i="54"/>
  <c r="C58" i="54"/>
  <c r="C53" i="54"/>
  <c r="C52" i="54"/>
  <c r="C49" i="54" s="1"/>
  <c r="C44" i="54"/>
  <c r="C28" i="54" s="1"/>
  <c r="C41" i="54"/>
  <c r="C31" i="54"/>
  <c r="C25" i="54"/>
  <c r="C23" i="54"/>
  <c r="C21" i="54"/>
  <c r="C20" i="54"/>
  <c r="C19" i="54"/>
  <c r="C18" i="54"/>
  <c r="C17" i="54"/>
  <c r="C16" i="54"/>
  <c r="C15" i="54"/>
  <c r="C14" i="54"/>
  <c r="C13" i="54"/>
  <c r="C12" i="54"/>
  <c r="C11" i="54"/>
  <c r="C10" i="54"/>
  <c r="C9" i="54"/>
  <c r="H178" i="2"/>
  <c r="H175" i="2" s="1"/>
  <c r="H216" i="2"/>
  <c r="C22" i="54" l="1"/>
  <c r="C7" i="54" s="1"/>
  <c r="C8" i="54"/>
  <c r="L19" i="52"/>
  <c r="I9" i="52" l="1"/>
  <c r="I130" i="52"/>
  <c r="H86" i="2"/>
  <c r="J22" i="52"/>
  <c r="J21" i="52"/>
  <c r="J20" i="52"/>
  <c r="J19" i="52" s="1"/>
  <c r="I19" i="52"/>
  <c r="J18" i="52"/>
  <c r="I17" i="52"/>
  <c r="H17" i="52"/>
  <c r="H10" i="52" s="1"/>
  <c r="G17" i="52"/>
  <c r="G10" i="52" s="1"/>
  <c r="F17" i="52"/>
  <c r="F10" i="52" s="1"/>
  <c r="E17" i="52"/>
  <c r="E10" i="52" s="1"/>
  <c r="J16" i="52"/>
  <c r="J15" i="52"/>
  <c r="J14" i="52"/>
  <c r="J13" i="52"/>
  <c r="I12" i="52"/>
  <c r="H12" i="52"/>
  <c r="G12" i="52"/>
  <c r="F12" i="52"/>
  <c r="F9" i="52" s="1"/>
  <c r="E12" i="52"/>
  <c r="E9" i="52" s="1"/>
  <c r="E11" i="52"/>
  <c r="J11" i="52" s="1"/>
  <c r="H9" i="52"/>
  <c r="G9" i="52"/>
  <c r="I10" i="52" l="1"/>
  <c r="J12" i="52"/>
  <c r="J9" i="52" s="1"/>
  <c r="J17" i="52"/>
  <c r="J10" i="52" s="1"/>
  <c r="C103" i="2" l="1"/>
  <c r="G103" i="2"/>
  <c r="H117" i="2"/>
  <c r="H170" i="2" l="1"/>
  <c r="J123" i="49" l="1"/>
  <c r="J122" i="49"/>
  <c r="J121" i="49"/>
  <c r="J120" i="49"/>
  <c r="J116" i="49"/>
  <c r="J115" i="49"/>
  <c r="J112" i="49"/>
  <c r="J111" i="49"/>
  <c r="J110" i="49"/>
  <c r="I110" i="49"/>
  <c r="H110" i="49"/>
  <c r="G110" i="49"/>
  <c r="F110" i="49"/>
  <c r="E110" i="49"/>
  <c r="D110" i="49"/>
  <c r="C110" i="49"/>
  <c r="J109" i="49"/>
  <c r="J108" i="49"/>
  <c r="J105" i="49"/>
  <c r="J104" i="49"/>
  <c r="J103" i="49"/>
  <c r="H102" i="49"/>
  <c r="J102" i="49" s="1"/>
  <c r="J101" i="49"/>
  <c r="J100" i="49"/>
  <c r="J99" i="49"/>
  <c r="H98" i="49"/>
  <c r="J98" i="49" s="1"/>
  <c r="K94" i="49"/>
  <c r="J89" i="49"/>
  <c r="J88" i="49"/>
  <c r="J87" i="49"/>
  <c r="I86" i="49"/>
  <c r="H86" i="49"/>
  <c r="J85" i="49"/>
  <c r="J80" i="49" s="1"/>
  <c r="K80" i="49"/>
  <c r="I80" i="49"/>
  <c r="H80" i="49"/>
  <c r="G80" i="49"/>
  <c r="F80" i="49"/>
  <c r="E80" i="49"/>
  <c r="J66" i="49"/>
  <c r="J65" i="49" s="1"/>
  <c r="I66" i="49"/>
  <c r="I65" i="49" s="1"/>
  <c r="H66" i="49"/>
  <c r="H65" i="49" s="1"/>
  <c r="G66" i="49"/>
  <c r="G65" i="49" s="1"/>
  <c r="F66" i="49"/>
  <c r="F65" i="49" s="1"/>
  <c r="E66" i="49"/>
  <c r="E65" i="49" s="1"/>
  <c r="D66" i="49"/>
  <c r="D65" i="49" s="1"/>
  <c r="C66" i="49"/>
  <c r="C65" i="49" s="1"/>
  <c r="K59" i="49"/>
  <c r="J59" i="49"/>
  <c r="I59" i="49"/>
  <c r="H59" i="49"/>
  <c r="G59" i="49"/>
  <c r="F59" i="49"/>
  <c r="E59" i="49"/>
  <c r="D59" i="49"/>
  <c r="C59" i="49"/>
  <c r="J58" i="49"/>
  <c r="J52" i="49" s="1"/>
  <c r="J57" i="49"/>
  <c r="I52" i="49"/>
  <c r="H52" i="49"/>
  <c r="G52" i="49"/>
  <c r="F52" i="49"/>
  <c r="E52" i="49"/>
  <c r="D52" i="49"/>
  <c r="C52" i="49"/>
  <c r="I47" i="49"/>
  <c r="J47" i="49" s="1"/>
  <c r="J46" i="49"/>
  <c r="H45" i="49"/>
  <c r="H44" i="49"/>
  <c r="H43" i="49" s="1"/>
  <c r="J43" i="49" s="1"/>
  <c r="H42" i="49"/>
  <c r="H41" i="49"/>
  <c r="H40" i="49" s="1"/>
  <c r="H39" i="49"/>
  <c r="H38" i="49"/>
  <c r="H36" i="49"/>
  <c r="H35" i="49"/>
  <c r="H33" i="49"/>
  <c r="H32" i="49"/>
  <c r="H31" i="49" s="1"/>
  <c r="F29" i="49"/>
  <c r="F10" i="49" s="1"/>
  <c r="E29" i="49"/>
  <c r="G23" i="49"/>
  <c r="G22" i="49" s="1"/>
  <c r="G21" i="49" s="1"/>
  <c r="I22" i="49"/>
  <c r="F22" i="49"/>
  <c r="F21" i="49" s="1"/>
  <c r="E22" i="49"/>
  <c r="D22" i="49"/>
  <c r="D21" i="49" s="1"/>
  <c r="C22" i="49"/>
  <c r="C21" i="49"/>
  <c r="J20" i="49"/>
  <c r="J16" i="49"/>
  <c r="J15" i="49"/>
  <c r="J14" i="49"/>
  <c r="J13" i="49"/>
  <c r="G12" i="49"/>
  <c r="J12" i="49" s="1"/>
  <c r="K11" i="49"/>
  <c r="I11" i="49"/>
  <c r="H11" i="49"/>
  <c r="F11" i="49"/>
  <c r="E11" i="49"/>
  <c r="D11" i="49"/>
  <c r="C11" i="49"/>
  <c r="J10" i="49"/>
  <c r="I10" i="49"/>
  <c r="H10" i="49"/>
  <c r="G10" i="49"/>
  <c r="E10" i="49"/>
  <c r="D10" i="49"/>
  <c r="C10" i="49"/>
  <c r="H34" i="49" l="1"/>
  <c r="K9" i="49"/>
  <c r="H37" i="49"/>
  <c r="H30" i="49" s="1"/>
  <c r="F8" i="49"/>
  <c r="K8" i="49"/>
  <c r="I21" i="49"/>
  <c r="D8" i="49"/>
  <c r="J22" i="49"/>
  <c r="C8" i="49"/>
  <c r="I9" i="49"/>
  <c r="I8" i="49"/>
  <c r="J11" i="49"/>
  <c r="G11" i="49"/>
  <c r="E21" i="49"/>
  <c r="E8" i="49" s="1"/>
  <c r="C9" i="49"/>
  <c r="D9" i="49"/>
  <c r="J86" i="49"/>
  <c r="F9" i="49"/>
  <c r="J524" i="52"/>
  <c r="J522" i="52"/>
  <c r="J513" i="52"/>
  <c r="J512" i="52"/>
  <c r="J511" i="52"/>
  <c r="J509" i="52"/>
  <c r="J508" i="52"/>
  <c r="J502" i="52"/>
  <c r="L499" i="52"/>
  <c r="K499" i="52"/>
  <c r="I499" i="52"/>
  <c r="H499" i="52"/>
  <c r="G499" i="52"/>
  <c r="F499" i="52"/>
  <c r="E499" i="52"/>
  <c r="D499" i="52"/>
  <c r="C499" i="52"/>
  <c r="L473" i="52"/>
  <c r="K473" i="52"/>
  <c r="J473" i="52"/>
  <c r="I473" i="52"/>
  <c r="H473" i="52"/>
  <c r="G473" i="52"/>
  <c r="F473" i="52"/>
  <c r="E473" i="52"/>
  <c r="D473" i="52"/>
  <c r="C473" i="52"/>
  <c r="J472" i="52"/>
  <c r="J395" i="52"/>
  <c r="J394" i="52"/>
  <c r="L372" i="52"/>
  <c r="K372" i="52"/>
  <c r="I372" i="52"/>
  <c r="H372" i="52"/>
  <c r="G372" i="52"/>
  <c r="F372" i="52"/>
  <c r="E372" i="52"/>
  <c r="D372" i="52"/>
  <c r="C372" i="52"/>
  <c r="J371" i="52"/>
  <c r="J370" i="52"/>
  <c r="J368" i="52"/>
  <c r="J367" i="52"/>
  <c r="J366" i="52"/>
  <c r="J365" i="52"/>
  <c r="I364" i="52"/>
  <c r="I363" i="52" s="1"/>
  <c r="K363" i="52"/>
  <c r="H363" i="52"/>
  <c r="G363" i="52"/>
  <c r="F363" i="52"/>
  <c r="E363" i="52"/>
  <c r="D363" i="52"/>
  <c r="C363" i="52"/>
  <c r="J362" i="52"/>
  <c r="J361" i="52"/>
  <c r="E360" i="52"/>
  <c r="J360" i="52" s="1"/>
  <c r="I359" i="52"/>
  <c r="H359" i="52"/>
  <c r="G359" i="52"/>
  <c r="F359" i="52"/>
  <c r="D359" i="52"/>
  <c r="C359" i="52"/>
  <c r="J358" i="52"/>
  <c r="J357" i="52"/>
  <c r="J356" i="52"/>
  <c r="I354" i="52"/>
  <c r="I353" i="52" s="1"/>
  <c r="K353" i="52"/>
  <c r="K341" i="52" s="1"/>
  <c r="H353" i="52"/>
  <c r="G353" i="52"/>
  <c r="F353" i="52"/>
  <c r="E353" i="52"/>
  <c r="D353" i="52"/>
  <c r="C353" i="52"/>
  <c r="J352" i="52"/>
  <c r="J351" i="52"/>
  <c r="J350" i="52"/>
  <c r="J349" i="52"/>
  <c r="J348" i="52"/>
  <c r="I347" i="52"/>
  <c r="H347" i="52"/>
  <c r="G347" i="52"/>
  <c r="F347" i="52"/>
  <c r="E347" i="52"/>
  <c r="D347" i="52"/>
  <c r="C347" i="52"/>
  <c r="J346" i="52"/>
  <c r="J344" i="52"/>
  <c r="J343" i="52"/>
  <c r="I342" i="52"/>
  <c r="H342" i="52"/>
  <c r="G342" i="52"/>
  <c r="F342" i="52"/>
  <c r="E342" i="52"/>
  <c r="D342" i="52"/>
  <c r="C342" i="52"/>
  <c r="L341" i="52"/>
  <c r="J340" i="52"/>
  <c r="F339" i="52"/>
  <c r="J339" i="52" s="1"/>
  <c r="F334" i="52"/>
  <c r="J334" i="52" s="1"/>
  <c r="F333" i="52"/>
  <c r="J333" i="52" s="1"/>
  <c r="J332" i="52"/>
  <c r="J331" i="52"/>
  <c r="J330" i="52"/>
  <c r="J329" i="52"/>
  <c r="J328" i="52"/>
  <c r="K327" i="52"/>
  <c r="I327" i="52"/>
  <c r="H327" i="52"/>
  <c r="G327" i="52"/>
  <c r="F327" i="52"/>
  <c r="E327" i="52"/>
  <c r="D327" i="52"/>
  <c r="C327" i="52"/>
  <c r="J326" i="52"/>
  <c r="J325" i="52"/>
  <c r="J324" i="52"/>
  <c r="J323" i="52"/>
  <c r="F322" i="52"/>
  <c r="F321" i="52" s="1"/>
  <c r="K321" i="52"/>
  <c r="I321" i="52"/>
  <c r="H321" i="52"/>
  <c r="G321" i="52"/>
  <c r="E321" i="52"/>
  <c r="D321" i="52"/>
  <c r="C321" i="52"/>
  <c r="J320" i="52"/>
  <c r="J319" i="52"/>
  <c r="J318" i="52"/>
  <c r="J317" i="52"/>
  <c r="J316" i="52"/>
  <c r="F316" i="52"/>
  <c r="F315" i="52" s="1"/>
  <c r="K315" i="52"/>
  <c r="I315" i="52"/>
  <c r="H315" i="52"/>
  <c r="G315" i="52"/>
  <c r="E315" i="52"/>
  <c r="D315" i="52"/>
  <c r="C315" i="52"/>
  <c r="J314" i="52"/>
  <c r="J313" i="52"/>
  <c r="J312" i="52"/>
  <c r="F311" i="52"/>
  <c r="J311" i="52" s="1"/>
  <c r="J310" i="52" s="1"/>
  <c r="K310" i="52"/>
  <c r="I310" i="52"/>
  <c r="H310" i="52"/>
  <c r="G310" i="52"/>
  <c r="E310" i="52"/>
  <c r="D310" i="52"/>
  <c r="C310" i="52"/>
  <c r="J309" i="52"/>
  <c r="F307" i="52"/>
  <c r="F306" i="52" s="1"/>
  <c r="K306" i="52"/>
  <c r="I306" i="52"/>
  <c r="H306" i="52"/>
  <c r="G306" i="52"/>
  <c r="E306" i="52"/>
  <c r="D306" i="52"/>
  <c r="C306" i="52"/>
  <c r="J305" i="52"/>
  <c r="J303" i="52"/>
  <c r="I302" i="52"/>
  <c r="H302" i="52"/>
  <c r="G302" i="52"/>
  <c r="F302" i="52"/>
  <c r="E302" i="52"/>
  <c r="D302" i="52"/>
  <c r="C302" i="52"/>
  <c r="J301" i="52"/>
  <c r="F299" i="52"/>
  <c r="J299" i="52" s="1"/>
  <c r="I298" i="52"/>
  <c r="H298" i="52"/>
  <c r="G298" i="52"/>
  <c r="E298" i="52"/>
  <c r="D298" i="52"/>
  <c r="C298" i="52"/>
  <c r="J297" i="52"/>
  <c r="F295" i="52"/>
  <c r="F294" i="52" s="1"/>
  <c r="I294" i="52"/>
  <c r="H294" i="52"/>
  <c r="G294" i="52"/>
  <c r="E294" i="52"/>
  <c r="D294" i="52"/>
  <c r="C294" i="52"/>
  <c r="J293" i="52"/>
  <c r="J292" i="52"/>
  <c r="I291" i="52"/>
  <c r="I290" i="52" s="1"/>
  <c r="F291" i="52"/>
  <c r="F290" i="52" s="1"/>
  <c r="K290" i="52"/>
  <c r="H290" i="52"/>
  <c r="G290" i="52"/>
  <c r="E290" i="52"/>
  <c r="D290" i="52"/>
  <c r="C290" i="52"/>
  <c r="J289" i="52"/>
  <c r="J288" i="52"/>
  <c r="F287" i="52"/>
  <c r="J287" i="52" s="1"/>
  <c r="I286" i="52"/>
  <c r="H286" i="52"/>
  <c r="G286" i="52"/>
  <c r="E286" i="52"/>
  <c r="D286" i="52"/>
  <c r="C286" i="52"/>
  <c r="J285" i="52"/>
  <c r="J284" i="52"/>
  <c r="F283" i="52"/>
  <c r="J283" i="52" s="1"/>
  <c r="K282" i="52"/>
  <c r="I282" i="52"/>
  <c r="H282" i="52"/>
  <c r="G282" i="52"/>
  <c r="E282" i="52"/>
  <c r="D282" i="52"/>
  <c r="C282" i="52"/>
  <c r="J281" i="52"/>
  <c r="F280" i="52"/>
  <c r="F279" i="52" s="1"/>
  <c r="K279" i="52"/>
  <c r="I279" i="52"/>
  <c r="H279" i="52"/>
  <c r="G279" i="52"/>
  <c r="E279" i="52"/>
  <c r="D279" i="52"/>
  <c r="C279" i="52"/>
  <c r="J278" i="52"/>
  <c r="J277" i="52"/>
  <c r="K276" i="52"/>
  <c r="I276" i="52"/>
  <c r="H276" i="52"/>
  <c r="G276" i="52"/>
  <c r="F276" i="52"/>
  <c r="E276" i="52"/>
  <c r="D276" i="52"/>
  <c r="C276" i="52"/>
  <c r="J275" i="52"/>
  <c r="J274" i="52"/>
  <c r="J273" i="52"/>
  <c r="J272" i="52"/>
  <c r="F271" i="52"/>
  <c r="J271" i="52" s="1"/>
  <c r="K270" i="52"/>
  <c r="I270" i="52"/>
  <c r="H270" i="52"/>
  <c r="G270" i="52"/>
  <c r="E270" i="52"/>
  <c r="D270" i="52"/>
  <c r="C270" i="52"/>
  <c r="J269" i="52"/>
  <c r="J268" i="52"/>
  <c r="J267" i="52"/>
  <c r="J266" i="52"/>
  <c r="I265" i="52"/>
  <c r="F265" i="52"/>
  <c r="F264" i="52" s="1"/>
  <c r="K264" i="52"/>
  <c r="H264" i="52"/>
  <c r="G264" i="52"/>
  <c r="E264" i="52"/>
  <c r="D264" i="52"/>
  <c r="C264" i="52"/>
  <c r="J263" i="52"/>
  <c r="J262" i="52"/>
  <c r="I261" i="52"/>
  <c r="I260" i="52" s="1"/>
  <c r="G261" i="52"/>
  <c r="G260" i="52" s="1"/>
  <c r="F261" i="52"/>
  <c r="F260" i="52" s="1"/>
  <c r="K260" i="52"/>
  <c r="H260" i="52"/>
  <c r="E260" i="52"/>
  <c r="D260" i="52"/>
  <c r="C260" i="52"/>
  <c r="J259" i="52"/>
  <c r="J258" i="52"/>
  <c r="J256" i="52"/>
  <c r="F255" i="52"/>
  <c r="F254" i="52" s="1"/>
  <c r="E255" i="52"/>
  <c r="E254" i="52" s="1"/>
  <c r="K254" i="52"/>
  <c r="I254" i="52"/>
  <c r="H254" i="52"/>
  <c r="G254" i="52"/>
  <c r="D254" i="52"/>
  <c r="C254" i="52"/>
  <c r="J253" i="52"/>
  <c r="J252" i="52"/>
  <c r="J250" i="52"/>
  <c r="F249" i="52"/>
  <c r="J249" i="52" s="1"/>
  <c r="K248" i="52"/>
  <c r="I248" i="52"/>
  <c r="H248" i="52"/>
  <c r="G248" i="52"/>
  <c r="E248" i="52"/>
  <c r="D248" i="52"/>
  <c r="C248" i="52"/>
  <c r="J247" i="52"/>
  <c r="J241" i="52" s="1"/>
  <c r="J246" i="52"/>
  <c r="J244" i="52"/>
  <c r="F243" i="52"/>
  <c r="J243" i="52" s="1"/>
  <c r="K242" i="52"/>
  <c r="I242" i="52"/>
  <c r="H242" i="52"/>
  <c r="G242" i="52"/>
  <c r="E242" i="52"/>
  <c r="D242" i="52"/>
  <c r="C242" i="52"/>
  <c r="K241" i="52"/>
  <c r="I241" i="52"/>
  <c r="H241" i="52"/>
  <c r="G241" i="52"/>
  <c r="F241" i="52"/>
  <c r="E241" i="52"/>
  <c r="E8" i="52" s="1"/>
  <c r="J8" i="52" s="1"/>
  <c r="J238" i="52"/>
  <c r="J237" i="52"/>
  <c r="D231" i="52"/>
  <c r="C231" i="52"/>
  <c r="J230" i="52"/>
  <c r="J229" i="52"/>
  <c r="J228" i="52"/>
  <c r="E227" i="52"/>
  <c r="E225" i="52" s="1"/>
  <c r="J226" i="52"/>
  <c r="I225" i="52"/>
  <c r="H225" i="52"/>
  <c r="G225" i="52"/>
  <c r="F225" i="52"/>
  <c r="D225" i="52"/>
  <c r="C225" i="52"/>
  <c r="J224" i="52"/>
  <c r="J223" i="52"/>
  <c r="J222" i="52"/>
  <c r="E221" i="52"/>
  <c r="E219" i="52" s="1"/>
  <c r="J220" i="52"/>
  <c r="K219" i="52"/>
  <c r="I219" i="52"/>
  <c r="H219" i="52"/>
  <c r="G219" i="52"/>
  <c r="F219" i="52"/>
  <c r="D219" i="52"/>
  <c r="C219" i="52"/>
  <c r="J218" i="52"/>
  <c r="J217" i="52"/>
  <c r="J216" i="52"/>
  <c r="J215" i="52"/>
  <c r="J214" i="52"/>
  <c r="I213" i="52"/>
  <c r="H213" i="52"/>
  <c r="G213" i="52"/>
  <c r="F213" i="52"/>
  <c r="E213" i="52"/>
  <c r="D213" i="52"/>
  <c r="C213" i="52"/>
  <c r="J212" i="52"/>
  <c r="J211" i="52"/>
  <c r="J210" i="52"/>
  <c r="E209" i="52"/>
  <c r="E207" i="52" s="1"/>
  <c r="J208" i="52"/>
  <c r="I207" i="52"/>
  <c r="H207" i="52"/>
  <c r="G207" i="52"/>
  <c r="F207" i="52"/>
  <c r="D207" i="52"/>
  <c r="C207" i="52"/>
  <c r="J206" i="52"/>
  <c r="J205" i="52"/>
  <c r="J204" i="52"/>
  <c r="E203" i="52"/>
  <c r="E201" i="52" s="1"/>
  <c r="J202" i="52"/>
  <c r="I201" i="52"/>
  <c r="H201" i="52"/>
  <c r="G201" i="52"/>
  <c r="F201" i="52"/>
  <c r="D201" i="52"/>
  <c r="C201" i="52"/>
  <c r="J200" i="52"/>
  <c r="J199" i="52"/>
  <c r="J198" i="52"/>
  <c r="E197" i="52"/>
  <c r="E195" i="52" s="1"/>
  <c r="G196" i="52"/>
  <c r="J196" i="52" s="1"/>
  <c r="K195" i="52"/>
  <c r="I195" i="52"/>
  <c r="H195" i="52"/>
  <c r="F195" i="52"/>
  <c r="D195" i="52"/>
  <c r="C195" i="52"/>
  <c r="J194" i="52"/>
  <c r="J193" i="52"/>
  <c r="J192" i="52"/>
  <c r="E191" i="52"/>
  <c r="E189" i="52" s="1"/>
  <c r="J190" i="52"/>
  <c r="K189" i="52"/>
  <c r="I189" i="52"/>
  <c r="H189" i="52"/>
  <c r="G189" i="52"/>
  <c r="F189" i="52"/>
  <c r="D189" i="52"/>
  <c r="C189" i="52"/>
  <c r="J188" i="52"/>
  <c r="J187" i="52"/>
  <c r="J186" i="52"/>
  <c r="F185" i="52"/>
  <c r="F183" i="52" s="1"/>
  <c r="J184" i="52"/>
  <c r="K183" i="52"/>
  <c r="I183" i="52"/>
  <c r="H183" i="52"/>
  <c r="G183" i="52"/>
  <c r="E183" i="52"/>
  <c r="D183" i="52"/>
  <c r="C183" i="52"/>
  <c r="J182" i="52"/>
  <c r="J181" i="52"/>
  <c r="J180" i="52"/>
  <c r="J179" i="52"/>
  <c r="J178" i="52"/>
  <c r="K177" i="52"/>
  <c r="I177" i="52"/>
  <c r="H177" i="52"/>
  <c r="G177" i="52"/>
  <c r="F177" i="52"/>
  <c r="E177" i="52"/>
  <c r="D177" i="52"/>
  <c r="C177" i="52"/>
  <c r="J176" i="52"/>
  <c r="J175" i="52"/>
  <c r="J174" i="52"/>
  <c r="J173" i="52"/>
  <c r="J172" i="52"/>
  <c r="J171" i="52"/>
  <c r="K170" i="52"/>
  <c r="I170" i="52"/>
  <c r="H170" i="52"/>
  <c r="G170" i="52"/>
  <c r="F170" i="52"/>
  <c r="E170" i="52"/>
  <c r="D170" i="52"/>
  <c r="C170" i="52"/>
  <c r="J169" i="52"/>
  <c r="J168" i="52"/>
  <c r="J167" i="52"/>
  <c r="J166" i="52"/>
  <c r="J165" i="52"/>
  <c r="J164" i="52"/>
  <c r="K163" i="52"/>
  <c r="I163" i="52"/>
  <c r="H163" i="52"/>
  <c r="G163" i="52"/>
  <c r="F163" i="52"/>
  <c r="E163" i="52"/>
  <c r="D163" i="52"/>
  <c r="C163" i="52"/>
  <c r="L162" i="52"/>
  <c r="J161" i="52"/>
  <c r="F160" i="52"/>
  <c r="J160" i="52" s="1"/>
  <c r="J159" i="52"/>
  <c r="J154" i="52"/>
  <c r="J153" i="52"/>
  <c r="J152" i="52"/>
  <c r="J151" i="52"/>
  <c r="E150" i="52"/>
  <c r="J150" i="52" s="1"/>
  <c r="J149" i="52"/>
  <c r="K148" i="52"/>
  <c r="I148" i="52"/>
  <c r="H148" i="52"/>
  <c r="G148" i="52"/>
  <c r="F148" i="52"/>
  <c r="E148" i="52"/>
  <c r="D148" i="52"/>
  <c r="C148" i="52"/>
  <c r="J147" i="52"/>
  <c r="J146" i="52"/>
  <c r="J145" i="52"/>
  <c r="J144" i="52"/>
  <c r="I143" i="52"/>
  <c r="I142" i="52" s="1"/>
  <c r="G143" i="52"/>
  <c r="G142" i="52" s="1"/>
  <c r="K142" i="52"/>
  <c r="H142" i="52"/>
  <c r="F142" i="52"/>
  <c r="E142" i="52"/>
  <c r="D142" i="52"/>
  <c r="C142" i="52"/>
  <c r="J141" i="52"/>
  <c r="J140" i="52"/>
  <c r="J139" i="52"/>
  <c r="E138" i="52"/>
  <c r="E136" i="52" s="1"/>
  <c r="I137" i="52"/>
  <c r="J137" i="52" s="1"/>
  <c r="H136" i="52"/>
  <c r="G136" i="52"/>
  <c r="F136" i="52"/>
  <c r="D136" i="52"/>
  <c r="C136" i="52"/>
  <c r="J135" i="52"/>
  <c r="J134" i="52"/>
  <c r="J133" i="52"/>
  <c r="E132" i="52"/>
  <c r="J132" i="52" s="1"/>
  <c r="J131" i="52"/>
  <c r="J130" i="52"/>
  <c r="I129" i="52"/>
  <c r="K129" i="52"/>
  <c r="H129" i="52"/>
  <c r="G129" i="52"/>
  <c r="F129" i="52"/>
  <c r="D129" i="52"/>
  <c r="C129" i="52"/>
  <c r="J128" i="52"/>
  <c r="J127" i="52"/>
  <c r="J126" i="52"/>
  <c r="J125" i="52"/>
  <c r="I124" i="52"/>
  <c r="I123" i="52" s="1"/>
  <c r="G124" i="52"/>
  <c r="K123" i="52"/>
  <c r="H123" i="52"/>
  <c r="F123" i="52"/>
  <c r="E123" i="52"/>
  <c r="D123" i="52"/>
  <c r="C123" i="52"/>
  <c r="D118" i="52"/>
  <c r="C118" i="52"/>
  <c r="J117" i="52"/>
  <c r="J112" i="52"/>
  <c r="J111" i="52"/>
  <c r="J110" i="52"/>
  <c r="J109" i="52"/>
  <c r="J108" i="52"/>
  <c r="G107" i="52"/>
  <c r="G106" i="52" s="1"/>
  <c r="K106" i="52"/>
  <c r="I106" i="52"/>
  <c r="H106" i="52"/>
  <c r="F106" i="52"/>
  <c r="E106" i="52"/>
  <c r="D106" i="52"/>
  <c r="C106" i="52"/>
  <c r="D100" i="52"/>
  <c r="C100" i="52"/>
  <c r="J99" i="52"/>
  <c r="J94" i="52"/>
  <c r="J93" i="52"/>
  <c r="J88" i="52"/>
  <c r="J87" i="52"/>
  <c r="J86" i="52"/>
  <c r="J85" i="52"/>
  <c r="J84" i="52"/>
  <c r="I83" i="52"/>
  <c r="J83" i="52" s="1"/>
  <c r="G83" i="52"/>
  <c r="K82" i="52"/>
  <c r="H82" i="52"/>
  <c r="G82" i="52"/>
  <c r="F82" i="52"/>
  <c r="E82" i="52"/>
  <c r="D82" i="52"/>
  <c r="C82" i="52"/>
  <c r="J81" i="52"/>
  <c r="J80" i="52"/>
  <c r="J79" i="52"/>
  <c r="E78" i="52"/>
  <c r="J78" i="52" s="1"/>
  <c r="I77" i="52"/>
  <c r="J77" i="52" s="1"/>
  <c r="H76" i="52"/>
  <c r="G76" i="52"/>
  <c r="F76" i="52"/>
  <c r="D76" i="52"/>
  <c r="C76" i="52"/>
  <c r="J75" i="52"/>
  <c r="J74" i="52"/>
  <c r="J73" i="52"/>
  <c r="J72" i="52"/>
  <c r="J71" i="52"/>
  <c r="I70" i="52"/>
  <c r="I69" i="52" s="1"/>
  <c r="G70" i="52"/>
  <c r="K69" i="52"/>
  <c r="H69" i="52"/>
  <c r="F69" i="52"/>
  <c r="E69" i="52"/>
  <c r="D69" i="52"/>
  <c r="C69" i="52"/>
  <c r="J68" i="52"/>
  <c r="J67" i="52"/>
  <c r="J66" i="52"/>
  <c r="J65" i="52"/>
  <c r="J64" i="52"/>
  <c r="J63" i="52" s="1"/>
  <c r="G64" i="52"/>
  <c r="G63" i="52" s="1"/>
  <c r="K63" i="52"/>
  <c r="I63" i="52"/>
  <c r="H63" i="52"/>
  <c r="F63" i="52"/>
  <c r="E63" i="52"/>
  <c r="D63" i="52"/>
  <c r="C63" i="52"/>
  <c r="J62" i="52"/>
  <c r="J56" i="52"/>
  <c r="J55" i="52"/>
  <c r="J54" i="52"/>
  <c r="J53" i="52"/>
  <c r="J52" i="52"/>
  <c r="I51" i="52"/>
  <c r="J51" i="52" s="1"/>
  <c r="K50" i="52"/>
  <c r="H50" i="52"/>
  <c r="G50" i="52"/>
  <c r="F50" i="52"/>
  <c r="E50" i="52"/>
  <c r="D50" i="52"/>
  <c r="C50" i="52"/>
  <c r="J49" i="52"/>
  <c r="J48" i="52"/>
  <c r="J47" i="52"/>
  <c r="J46" i="52"/>
  <c r="I45" i="52"/>
  <c r="I44" i="52" s="1"/>
  <c r="K44" i="52"/>
  <c r="H44" i="52"/>
  <c r="G44" i="52"/>
  <c r="F44" i="52"/>
  <c r="E44" i="52"/>
  <c r="D44" i="52"/>
  <c r="C44" i="52"/>
  <c r="J43" i="52"/>
  <c r="J42" i="52"/>
  <c r="J41" i="52"/>
  <c r="J40" i="52"/>
  <c r="G39" i="52"/>
  <c r="J39" i="52" s="1"/>
  <c r="K38" i="52"/>
  <c r="I38" i="52"/>
  <c r="H38" i="52"/>
  <c r="F38" i="52"/>
  <c r="E38" i="52"/>
  <c r="D38" i="52"/>
  <c r="C38" i="52"/>
  <c r="J37" i="52"/>
  <c r="J32" i="52"/>
  <c r="J31" i="52"/>
  <c r="J30" i="52"/>
  <c r="J29" i="52"/>
  <c r="J28" i="52"/>
  <c r="G27" i="52"/>
  <c r="G26" i="52" s="1"/>
  <c r="K26" i="52"/>
  <c r="I26" i="52"/>
  <c r="H26" i="52"/>
  <c r="F26" i="52"/>
  <c r="E26" i="52"/>
  <c r="D26" i="52"/>
  <c r="C26" i="52"/>
  <c r="L25" i="52"/>
  <c r="L24" i="52" s="1"/>
  <c r="J342" i="52" l="1"/>
  <c r="C239" i="52"/>
  <c r="C162" i="52"/>
  <c r="J315" i="52"/>
  <c r="J295" i="52"/>
  <c r="J30" i="49"/>
  <c r="H21" i="49"/>
  <c r="J143" i="52"/>
  <c r="J197" i="52"/>
  <c r="J82" i="52"/>
  <c r="C25" i="52"/>
  <c r="C24" i="52" s="1"/>
  <c r="C6" i="52" s="1"/>
  <c r="F282" i="52"/>
  <c r="J307" i="52"/>
  <c r="J306" i="52" s="1"/>
  <c r="L7" i="52"/>
  <c r="L6" i="52"/>
  <c r="I50" i="52"/>
  <c r="J286" i="52"/>
  <c r="J347" i="52"/>
  <c r="J372" i="52"/>
  <c r="J302" i="52"/>
  <c r="C341" i="52"/>
  <c r="H25" i="52"/>
  <c r="J38" i="52"/>
  <c r="J124" i="52"/>
  <c r="J123" i="52" s="1"/>
  <c r="J76" i="52"/>
  <c r="J242" i="52"/>
  <c r="J276" i="52"/>
  <c r="J209" i="52"/>
  <c r="J207" i="52" s="1"/>
  <c r="G38" i="52"/>
  <c r="D239" i="52"/>
  <c r="G240" i="52"/>
  <c r="J364" i="52"/>
  <c r="J363" i="52" s="1"/>
  <c r="F248" i="52"/>
  <c r="F270" i="52"/>
  <c r="F341" i="52"/>
  <c r="H341" i="52"/>
  <c r="J359" i="52"/>
  <c r="J107" i="52"/>
  <c r="J327" i="52"/>
  <c r="J129" i="52"/>
  <c r="G8" i="49"/>
  <c r="G9" i="49"/>
  <c r="J9" i="49"/>
  <c r="J8" i="49"/>
  <c r="H8" i="49"/>
  <c r="H9" i="49"/>
  <c r="E9" i="49"/>
  <c r="I76" i="52"/>
  <c r="G123" i="52"/>
  <c r="I162" i="52"/>
  <c r="E239" i="52"/>
  <c r="E240" i="52"/>
  <c r="J294" i="52"/>
  <c r="G341" i="52"/>
  <c r="J27" i="52"/>
  <c r="J26" i="52" s="1"/>
  <c r="J203" i="52"/>
  <c r="J201" i="52" s="1"/>
  <c r="H239" i="52"/>
  <c r="G239" i="52"/>
  <c r="I341" i="52"/>
  <c r="K25" i="52"/>
  <c r="K24" i="52" s="1"/>
  <c r="I136" i="52"/>
  <c r="J213" i="52"/>
  <c r="J221" i="52"/>
  <c r="J219" i="52" s="1"/>
  <c r="K239" i="52"/>
  <c r="H240" i="52"/>
  <c r="J354" i="52"/>
  <c r="J353" i="52" s="1"/>
  <c r="F25" i="52"/>
  <c r="K162" i="52"/>
  <c r="J227" i="52"/>
  <c r="J225" i="52" s="1"/>
  <c r="D25" i="52"/>
  <c r="J265" i="52"/>
  <c r="J264" i="52" s="1"/>
  <c r="J322" i="52"/>
  <c r="J321" i="52" s="1"/>
  <c r="J138" i="52"/>
  <c r="J136" i="52" s="1"/>
  <c r="J163" i="52"/>
  <c r="H162" i="52"/>
  <c r="H24" i="52" s="1"/>
  <c r="G195" i="52"/>
  <c r="G162" i="52" s="1"/>
  <c r="J282" i="52"/>
  <c r="J499" i="52"/>
  <c r="E76" i="52"/>
  <c r="J170" i="52"/>
  <c r="J248" i="52"/>
  <c r="J298" i="52"/>
  <c r="J50" i="52"/>
  <c r="J142" i="52"/>
  <c r="J270" i="52"/>
  <c r="D341" i="52"/>
  <c r="J148" i="52"/>
  <c r="J177" i="52"/>
  <c r="F310" i="52"/>
  <c r="J70" i="52"/>
  <c r="J69" i="52" s="1"/>
  <c r="J106" i="52"/>
  <c r="D162" i="52"/>
  <c r="J195" i="52"/>
  <c r="E162" i="52"/>
  <c r="F162" i="52"/>
  <c r="I82" i="52"/>
  <c r="J185" i="52"/>
  <c r="J183" i="52" s="1"/>
  <c r="K240" i="52"/>
  <c r="J261" i="52"/>
  <c r="J260" i="52" s="1"/>
  <c r="I264" i="52"/>
  <c r="I239" i="52" s="1"/>
  <c r="G69" i="52"/>
  <c r="F242" i="52"/>
  <c r="J255" i="52"/>
  <c r="J254" i="52" s="1"/>
  <c r="J280" i="52"/>
  <c r="J279" i="52" s="1"/>
  <c r="F286" i="52"/>
  <c r="F298" i="52"/>
  <c r="E359" i="52"/>
  <c r="E341" i="52" s="1"/>
  <c r="J291" i="52"/>
  <c r="J290" i="52" s="1"/>
  <c r="J45" i="52"/>
  <c r="J44" i="52" s="1"/>
  <c r="E129" i="52"/>
  <c r="J191" i="52"/>
  <c r="J189" i="52" s="1"/>
  <c r="G25" i="52" l="1"/>
  <c r="E25" i="52"/>
  <c r="E24" i="52" s="1"/>
  <c r="E6" i="52" s="1"/>
  <c r="F24" i="52"/>
  <c r="F240" i="52"/>
  <c r="F7" i="52" s="1"/>
  <c r="J341" i="52"/>
  <c r="J25" i="52"/>
  <c r="G24" i="52"/>
  <c r="G7" i="52" s="1"/>
  <c r="D24" i="52"/>
  <c r="D6" i="52" s="1"/>
  <c r="K6" i="52"/>
  <c r="I25" i="52"/>
  <c r="I24" i="52" s="1"/>
  <c r="J240" i="52"/>
  <c r="J162" i="52"/>
  <c r="I240" i="52"/>
  <c r="H6" i="52"/>
  <c r="H7" i="52"/>
  <c r="J239" i="52"/>
  <c r="F239" i="52"/>
  <c r="F6" i="52" s="1"/>
  <c r="I6" i="52" l="1"/>
  <c r="I7" i="52"/>
  <c r="E7" i="52"/>
  <c r="J24" i="52"/>
  <c r="G6" i="52"/>
  <c r="J6" i="52" l="1"/>
  <c r="J7" i="52"/>
  <c r="H223" i="2"/>
  <c r="G222" i="2" l="1"/>
  <c r="I65" i="53"/>
  <c r="J65" i="53"/>
  <c r="F64" i="53"/>
  <c r="K64" i="53" s="1"/>
  <c r="F63" i="53"/>
  <c r="K63" i="53" s="1"/>
  <c r="F62" i="53"/>
  <c r="I62" i="53" s="1"/>
  <c r="H61" i="53"/>
  <c r="E61" i="53"/>
  <c r="D61" i="53"/>
  <c r="C61" i="53"/>
  <c r="F60" i="53"/>
  <c r="K60" i="53" s="1"/>
  <c r="F59" i="53"/>
  <c r="I59" i="53" s="1"/>
  <c r="F58" i="53"/>
  <c r="K58" i="53" s="1"/>
  <c r="F57" i="53"/>
  <c r="G57" i="53" s="1"/>
  <c r="E55" i="53"/>
  <c r="F55" i="53" s="1"/>
  <c r="E54" i="53"/>
  <c r="F54" i="53" s="1"/>
  <c r="D53" i="53"/>
  <c r="D51" i="53" s="1"/>
  <c r="H53" i="53"/>
  <c r="H51" i="53" s="1"/>
  <c r="C53" i="53"/>
  <c r="C51" i="53" s="1"/>
  <c r="F52" i="53"/>
  <c r="K52" i="53" s="1"/>
  <c r="F43" i="53"/>
  <c r="K43" i="53" s="1"/>
  <c r="F42" i="53"/>
  <c r="K42" i="53" s="1"/>
  <c r="F41" i="53"/>
  <c r="I41" i="53" s="1"/>
  <c r="F40" i="53"/>
  <c r="G40" i="53" s="1"/>
  <c r="F39" i="53"/>
  <c r="K39" i="53" s="1"/>
  <c r="F38" i="53"/>
  <c r="J38" i="53" s="1"/>
  <c r="H37" i="53"/>
  <c r="H47" i="53" s="1"/>
  <c r="E37" i="53"/>
  <c r="E47" i="53" s="1"/>
  <c r="D37" i="53"/>
  <c r="D47" i="53" s="1"/>
  <c r="C37" i="53"/>
  <c r="C47" i="53" s="1"/>
  <c r="K36" i="53"/>
  <c r="J36" i="53"/>
  <c r="I36" i="53"/>
  <c r="G36" i="53"/>
  <c r="K35" i="53"/>
  <c r="J35" i="53"/>
  <c r="I35" i="53"/>
  <c r="G35" i="53"/>
  <c r="K34" i="53"/>
  <c r="J34" i="53"/>
  <c r="I34" i="53"/>
  <c r="G34" i="53"/>
  <c r="K33" i="53"/>
  <c r="J33" i="53"/>
  <c r="I33" i="53"/>
  <c r="G33" i="53"/>
  <c r="K32" i="53"/>
  <c r="J32" i="53"/>
  <c r="I32" i="53"/>
  <c r="G32" i="53"/>
  <c r="I31" i="53"/>
  <c r="G31" i="53"/>
  <c r="K30" i="53"/>
  <c r="J30" i="53"/>
  <c r="I30" i="53"/>
  <c r="G30" i="53"/>
  <c r="K29" i="53"/>
  <c r="J29" i="53"/>
  <c r="I29" i="53"/>
  <c r="G29" i="53"/>
  <c r="I28" i="53"/>
  <c r="G28" i="53"/>
  <c r="K27" i="53"/>
  <c r="I27" i="53"/>
  <c r="G27" i="53"/>
  <c r="K26" i="53"/>
  <c r="G26" i="53"/>
  <c r="K25" i="53"/>
  <c r="J25" i="53"/>
  <c r="I25" i="53"/>
  <c r="G25" i="53"/>
  <c r="G24" i="53"/>
  <c r="K23" i="53"/>
  <c r="J23" i="53"/>
  <c r="I23" i="53"/>
  <c r="G23" i="53"/>
  <c r="K22" i="53"/>
  <c r="J22" i="53"/>
  <c r="I22" i="53"/>
  <c r="G22" i="53"/>
  <c r="K21" i="53"/>
  <c r="J21" i="53"/>
  <c r="I21" i="53"/>
  <c r="G21" i="53"/>
  <c r="K20" i="53"/>
  <c r="J20" i="53"/>
  <c r="I20" i="53"/>
  <c r="G20" i="53"/>
  <c r="K19" i="53"/>
  <c r="J19" i="53"/>
  <c r="I19" i="53"/>
  <c r="G19" i="53"/>
  <c r="K18" i="53"/>
  <c r="J18" i="53"/>
  <c r="I18" i="53"/>
  <c r="G18" i="53"/>
  <c r="K17" i="53"/>
  <c r="J17" i="53"/>
  <c r="I17" i="53"/>
  <c r="G17" i="53"/>
  <c r="K16" i="53"/>
  <c r="J16" i="53"/>
  <c r="I16" i="53"/>
  <c r="G16" i="53"/>
  <c r="K15" i="53"/>
  <c r="J15" i="53"/>
  <c r="I15" i="53"/>
  <c r="G15" i="53"/>
  <c r="G14" i="53"/>
  <c r="K13" i="53"/>
  <c r="J13" i="53"/>
  <c r="I13" i="53"/>
  <c r="G13" i="53"/>
  <c r="K12" i="53"/>
  <c r="J12" i="53"/>
  <c r="I12" i="53"/>
  <c r="G12" i="53"/>
  <c r="K11" i="53"/>
  <c r="J11" i="53"/>
  <c r="I11" i="53"/>
  <c r="G11" i="53"/>
  <c r="G10" i="53" s="1"/>
  <c r="H10" i="53"/>
  <c r="H9" i="53" s="1"/>
  <c r="H46" i="53" s="1"/>
  <c r="F10" i="53"/>
  <c r="E10" i="53"/>
  <c r="D10" i="53"/>
  <c r="C10" i="53"/>
  <c r="C9" i="53" s="1"/>
  <c r="C46" i="53" s="1"/>
  <c r="C48" i="53" s="1"/>
  <c r="F9" i="53"/>
  <c r="E9" i="53"/>
  <c r="J52" i="53" l="1"/>
  <c r="I10" i="53"/>
  <c r="G9" i="53"/>
  <c r="G39" i="53"/>
  <c r="J39" i="53"/>
  <c r="F61" i="53"/>
  <c r="K61" i="53" s="1"/>
  <c r="G59" i="53"/>
  <c r="J10" i="53"/>
  <c r="D9" i="53"/>
  <c r="J9" i="53" s="1"/>
  <c r="K59" i="53"/>
  <c r="K10" i="53"/>
  <c r="G52" i="53"/>
  <c r="I52" i="53"/>
  <c r="K55" i="53"/>
  <c r="I55" i="53"/>
  <c r="G43" i="53"/>
  <c r="G58" i="53"/>
  <c r="K38" i="53"/>
  <c r="E53" i="53"/>
  <c r="E51" i="53" s="1"/>
  <c r="I58" i="53"/>
  <c r="J62" i="53"/>
  <c r="E46" i="53"/>
  <c r="E48" i="53" s="1"/>
  <c r="K62" i="53"/>
  <c r="I9" i="53"/>
  <c r="G64" i="53"/>
  <c r="J40" i="53"/>
  <c r="G60" i="53"/>
  <c r="J41" i="53"/>
  <c r="K41" i="53"/>
  <c r="J55" i="53"/>
  <c r="C50" i="53"/>
  <c r="C66" i="53"/>
  <c r="I54" i="53"/>
  <c r="G54" i="53"/>
  <c r="J54" i="53"/>
  <c r="K54" i="53"/>
  <c r="F53" i="53"/>
  <c r="H48" i="53"/>
  <c r="K9" i="53"/>
  <c r="F37" i="53"/>
  <c r="F46" i="53" s="1"/>
  <c r="I39" i="53"/>
  <c r="G42" i="53"/>
  <c r="G63" i="53"/>
  <c r="I42" i="53"/>
  <c r="I63" i="53"/>
  <c r="J42" i="53"/>
  <c r="G55" i="53"/>
  <c r="G38" i="53"/>
  <c r="I43" i="53"/>
  <c r="I60" i="53"/>
  <c r="I64" i="53"/>
  <c r="I38" i="53"/>
  <c r="G41" i="53"/>
  <c r="J43" i="53"/>
  <c r="G62" i="53"/>
  <c r="J64" i="53"/>
  <c r="J61" i="53" l="1"/>
  <c r="D46" i="53"/>
  <c r="D48" i="53" s="1"/>
  <c r="I61" i="53"/>
  <c r="D50" i="53"/>
  <c r="D66" i="53"/>
  <c r="E66" i="53"/>
  <c r="K46" i="53"/>
  <c r="J46" i="53"/>
  <c r="I46" i="53"/>
  <c r="G53" i="53"/>
  <c r="G51" i="53" s="1"/>
  <c r="F51" i="53"/>
  <c r="K53" i="53"/>
  <c r="J53" i="53"/>
  <c r="I53" i="53"/>
  <c r="K37" i="53"/>
  <c r="J37" i="53"/>
  <c r="I37" i="53"/>
  <c r="F47" i="53"/>
  <c r="H66" i="53"/>
  <c r="H50" i="53"/>
  <c r="G37" i="53"/>
  <c r="G61" i="53"/>
  <c r="G46" i="53" l="1"/>
  <c r="G47" i="53"/>
  <c r="K51" i="53"/>
  <c r="J51" i="53"/>
  <c r="I51" i="53"/>
  <c r="K47" i="53"/>
  <c r="J47" i="53"/>
  <c r="I47" i="53"/>
  <c r="H174" i="2"/>
  <c r="G48" i="53" l="1"/>
  <c r="F48" i="53" l="1"/>
  <c r="G66" i="53"/>
  <c r="G49" i="53"/>
  <c r="F49" i="53" s="1"/>
  <c r="G50" i="53" l="1"/>
  <c r="F50" i="53" s="1"/>
  <c r="J49" i="53"/>
  <c r="I49" i="53"/>
  <c r="J50" i="53"/>
  <c r="I50" i="53"/>
  <c r="F66" i="53"/>
  <c r="K48" i="53"/>
  <c r="J48" i="53"/>
  <c r="I48" i="53"/>
  <c r="H142" i="2"/>
  <c r="K66" i="53" l="1"/>
  <c r="J66" i="53"/>
  <c r="I66" i="53"/>
  <c r="H210" i="2"/>
  <c r="D222" i="2" l="1"/>
  <c r="D210" i="2"/>
  <c r="C210" i="2" s="1"/>
  <c r="H205" i="2"/>
  <c r="G205" i="2" s="1"/>
  <c r="D205" i="2"/>
  <c r="C205" i="2" s="1"/>
  <c r="D200" i="2"/>
  <c r="H191" i="2"/>
  <c r="G191" i="2" s="1"/>
  <c r="D191" i="2"/>
  <c r="C191" i="2" s="1"/>
  <c r="H167" i="2"/>
  <c r="D167" i="2"/>
  <c r="H158" i="2"/>
  <c r="H151" i="2" s="1"/>
  <c r="D158" i="2"/>
  <c r="D151" i="2" s="1"/>
  <c r="D142" i="2"/>
  <c r="C142" i="2" s="1"/>
  <c r="H124" i="2"/>
  <c r="D124" i="2"/>
  <c r="D123" i="2" s="1"/>
  <c r="C123" i="2" s="1"/>
  <c r="D122" i="2"/>
  <c r="H111" i="2"/>
  <c r="H105" i="2"/>
  <c r="H101" i="2"/>
  <c r="D101" i="2"/>
  <c r="C101" i="2" s="1"/>
  <c r="H97" i="2"/>
  <c r="D97" i="2"/>
  <c r="H93" i="2"/>
  <c r="G93" i="2" s="1"/>
  <c r="D93" i="2"/>
  <c r="C93" i="2" s="1"/>
  <c r="H88" i="2"/>
  <c r="D88" i="2"/>
  <c r="C88" i="2" s="1"/>
  <c r="H80" i="2"/>
  <c r="G80" i="2" s="1"/>
  <c r="D80" i="2"/>
  <c r="C80" i="2" s="1"/>
  <c r="H70" i="2"/>
  <c r="D70" i="2"/>
  <c r="D65" i="2"/>
  <c r="D62" i="2"/>
  <c r="H59" i="2"/>
  <c r="H42" i="2"/>
  <c r="D33" i="2"/>
  <c r="I58" i="2"/>
  <c r="G98" i="2"/>
  <c r="G99" i="2"/>
  <c r="G100" i="2"/>
  <c r="G197" i="2"/>
  <c r="G198" i="2"/>
  <c r="G199" i="2"/>
  <c r="G200" i="2"/>
  <c r="G201" i="2"/>
  <c r="G202" i="2"/>
  <c r="G203" i="2"/>
  <c r="G204" i="2"/>
  <c r="G13" i="2"/>
  <c r="G14" i="2"/>
  <c r="G15" i="2"/>
  <c r="G16" i="2"/>
  <c r="G17" i="2"/>
  <c r="G29" i="2"/>
  <c r="G214" i="2"/>
  <c r="G215" i="2"/>
  <c r="G216" i="2"/>
  <c r="G217" i="2"/>
  <c r="G218" i="2"/>
  <c r="G219" i="2"/>
  <c r="G220" i="2"/>
  <c r="G221" i="2"/>
  <c r="G223" i="2"/>
  <c r="G224" i="2"/>
  <c r="G225" i="2"/>
  <c r="G226" i="2"/>
  <c r="G227" i="2"/>
  <c r="G104" i="2"/>
  <c r="G102" i="2"/>
  <c r="J30" i="2"/>
  <c r="J17" i="2"/>
  <c r="J11" i="2" s="1"/>
  <c r="I17" i="2"/>
  <c r="I11" i="2" s="1"/>
  <c r="H17" i="2"/>
  <c r="H12" i="2"/>
  <c r="E151" i="2"/>
  <c r="C220" i="2"/>
  <c r="F17" i="2"/>
  <c r="F11" i="2" s="1"/>
  <c r="E17" i="2"/>
  <c r="E11" i="2" s="1"/>
  <c r="D17" i="2"/>
  <c r="C17" i="2"/>
  <c r="C222" i="2"/>
  <c r="L19" i="11"/>
  <c r="K19" i="11"/>
  <c r="L18" i="11"/>
  <c r="K18" i="11"/>
  <c r="J18" i="11" s="1"/>
  <c r="L17" i="11"/>
  <c r="J17" i="11" s="1"/>
  <c r="K17" i="11"/>
  <c r="L16" i="11"/>
  <c r="K16" i="11"/>
  <c r="L15" i="11"/>
  <c r="J15" i="11" s="1"/>
  <c r="K15" i="11"/>
  <c r="L14" i="11"/>
  <c r="K14" i="11"/>
  <c r="L13" i="11"/>
  <c r="K13" i="11"/>
  <c r="L12" i="11"/>
  <c r="K12" i="11"/>
  <c r="J12" i="11" s="1"/>
  <c r="L11" i="11"/>
  <c r="L20" i="11" s="1"/>
  <c r="K11" i="11"/>
  <c r="L10" i="11"/>
  <c r="K10" i="11"/>
  <c r="L9" i="11"/>
  <c r="K9" i="11"/>
  <c r="L8" i="11"/>
  <c r="K8" i="11"/>
  <c r="L7" i="11"/>
  <c r="K7" i="11"/>
  <c r="C221" i="2"/>
  <c r="C227" i="2"/>
  <c r="C226" i="2"/>
  <c r="C225" i="2"/>
  <c r="C224" i="2"/>
  <c r="C223" i="2"/>
  <c r="C219" i="2"/>
  <c r="C218" i="2"/>
  <c r="C217" i="2"/>
  <c r="C216" i="2"/>
  <c r="C215" i="2"/>
  <c r="C214" i="2"/>
  <c r="C204" i="2"/>
  <c r="C203" i="2"/>
  <c r="C202" i="2"/>
  <c r="C201" i="2"/>
  <c r="C199" i="2"/>
  <c r="C198" i="2"/>
  <c r="C197" i="2"/>
  <c r="C104" i="2"/>
  <c r="C102" i="2"/>
  <c r="C100" i="2"/>
  <c r="C99" i="2"/>
  <c r="C98" i="2"/>
  <c r="E58" i="2"/>
  <c r="F30" i="2"/>
  <c r="C29" i="2"/>
  <c r="C16" i="2"/>
  <c r="C15" i="2"/>
  <c r="C14" i="2"/>
  <c r="C13" i="2"/>
  <c r="D12" i="2"/>
  <c r="F21" i="12"/>
  <c r="D19" i="11"/>
  <c r="D18" i="11"/>
  <c r="D17" i="11"/>
  <c r="D16" i="11"/>
  <c r="D15" i="11"/>
  <c r="D14" i="11"/>
  <c r="D13" i="11"/>
  <c r="D12" i="11"/>
  <c r="D11" i="11"/>
  <c r="D10" i="11"/>
  <c r="D9" i="11"/>
  <c r="D8" i="11"/>
  <c r="D7" i="11"/>
  <c r="G19" i="11"/>
  <c r="G18" i="11"/>
  <c r="G17" i="11"/>
  <c r="G16" i="11"/>
  <c r="G15" i="11"/>
  <c r="G14" i="11"/>
  <c r="G13" i="11"/>
  <c r="G12" i="11"/>
  <c r="G11" i="11"/>
  <c r="G10" i="11"/>
  <c r="G9" i="11"/>
  <c r="G8" i="11"/>
  <c r="G7" i="11"/>
  <c r="H20" i="12"/>
  <c r="H18" i="12"/>
  <c r="H16" i="12"/>
  <c r="H14" i="12"/>
  <c r="H12" i="12"/>
  <c r="H10" i="12"/>
  <c r="A9" i="12"/>
  <c r="A10" i="12" s="1"/>
  <c r="A11" i="12" s="1"/>
  <c r="A12" i="12" s="1"/>
  <c r="A13" i="12" s="1"/>
  <c r="A14" i="12" s="1"/>
  <c r="A15" i="12" s="1"/>
  <c r="A16" i="12" s="1"/>
  <c r="A17" i="12" s="1"/>
  <c r="A18" i="12" s="1"/>
  <c r="A19" i="12" s="1"/>
  <c r="A20" i="12" s="1"/>
  <c r="D8" i="12"/>
  <c r="F20" i="11"/>
  <c r="E20" i="11"/>
  <c r="J16" i="11"/>
  <c r="A8" i="11"/>
  <c r="A9" i="11" s="1"/>
  <c r="A10" i="11" s="1"/>
  <c r="A11" i="11" s="1"/>
  <c r="A12" i="11" s="1"/>
  <c r="A13" i="11" s="1"/>
  <c r="A14" i="11" s="1"/>
  <c r="A15" i="11" s="1"/>
  <c r="A16" i="11" s="1"/>
  <c r="A17" i="11" s="1"/>
  <c r="A18" i="11" s="1"/>
  <c r="A19" i="11" s="1"/>
  <c r="N19" i="10"/>
  <c r="M19" i="10"/>
  <c r="L19" i="10"/>
  <c r="K19" i="10"/>
  <c r="J19" i="10"/>
  <c r="I19" i="10"/>
  <c r="H19" i="10"/>
  <c r="G19" i="10"/>
  <c r="F19" i="10"/>
  <c r="E19" i="10"/>
  <c r="D19" i="10"/>
  <c r="C18" i="10"/>
  <c r="C19" i="11" s="1"/>
  <c r="C17" i="10"/>
  <c r="C18" i="11"/>
  <c r="C16" i="10"/>
  <c r="C17" i="11"/>
  <c r="C15" i="10"/>
  <c r="C16" i="11" s="1"/>
  <c r="C14" i="10"/>
  <c r="C15" i="11" s="1"/>
  <c r="O19" i="10"/>
  <c r="C13" i="10"/>
  <c r="C14" i="11" s="1"/>
  <c r="C12" i="10"/>
  <c r="C13" i="11" s="1"/>
  <c r="C11" i="10"/>
  <c r="C12" i="11" s="1"/>
  <c r="C10" i="10"/>
  <c r="C11" i="11" s="1"/>
  <c r="C9" i="10"/>
  <c r="C10" i="11" s="1"/>
  <c r="C8" i="10"/>
  <c r="C9" i="11" s="1"/>
  <c r="C7" i="10"/>
  <c r="C8" i="11" s="1"/>
  <c r="A7" i="10"/>
  <c r="A8" i="10" s="1"/>
  <c r="A9" i="10" s="1"/>
  <c r="A10" i="10" s="1"/>
  <c r="A11" i="10" s="1"/>
  <c r="A12" i="10" s="1"/>
  <c r="A13" i="10" s="1"/>
  <c r="A14" i="10" s="1"/>
  <c r="A15" i="10" s="1"/>
  <c r="A16" i="10" s="1"/>
  <c r="A17" i="10" s="1"/>
  <c r="A18" i="10" s="1"/>
  <c r="C6" i="10"/>
  <c r="C7" i="11" s="1"/>
  <c r="H8" i="12"/>
  <c r="H9" i="12"/>
  <c r="H11" i="12"/>
  <c r="H13" i="12"/>
  <c r="D15" i="12"/>
  <c r="H17" i="12"/>
  <c r="H20" i="11"/>
  <c r="J21" i="12"/>
  <c r="D9" i="12"/>
  <c r="D11" i="12"/>
  <c r="D13" i="12"/>
  <c r="D17" i="12"/>
  <c r="D19" i="12"/>
  <c r="H19" i="12"/>
  <c r="K21" i="12"/>
  <c r="D10" i="12"/>
  <c r="D12" i="12"/>
  <c r="D14" i="12"/>
  <c r="D16" i="12"/>
  <c r="D18" i="12"/>
  <c r="D20" i="12"/>
  <c r="G21" i="12"/>
  <c r="H15" i="12"/>
  <c r="E21" i="12"/>
  <c r="I21" i="12"/>
  <c r="I20" i="11"/>
  <c r="J14" i="11"/>
  <c r="J10" i="11"/>
  <c r="J9" i="11"/>
  <c r="J8" i="11" l="1"/>
  <c r="J7" i="11"/>
  <c r="J13" i="11"/>
  <c r="J19" i="11"/>
  <c r="C15" i="12"/>
  <c r="G20" i="11"/>
  <c r="D20" i="11"/>
  <c r="J11" i="11"/>
  <c r="J20" i="11" s="1"/>
  <c r="C11" i="12"/>
  <c r="C9" i="12"/>
  <c r="H21" i="12"/>
  <c r="C8" i="12"/>
  <c r="C13" i="12"/>
  <c r="C10" i="12"/>
  <c r="C12" i="12"/>
  <c r="C14" i="12"/>
  <c r="C16" i="12"/>
  <c r="C18" i="12"/>
  <c r="C20" i="12"/>
  <c r="K20" i="11"/>
  <c r="C20" i="11"/>
  <c r="C19" i="10"/>
  <c r="G151" i="2"/>
  <c r="E30" i="2"/>
  <c r="E10" i="2" s="1"/>
  <c r="D105" i="2"/>
  <c r="C105" i="2" s="1"/>
  <c r="D11" i="2"/>
  <c r="C151" i="2"/>
  <c r="D21" i="12"/>
  <c r="C17" i="12"/>
  <c r="C19" i="12"/>
  <c r="C97" i="2"/>
  <c r="C200" i="2"/>
  <c r="G101" i="2"/>
  <c r="H58" i="2"/>
  <c r="H123" i="2"/>
  <c r="H11" i="2"/>
  <c r="J10" i="2"/>
  <c r="G12" i="2"/>
  <c r="G11" i="2" s="1"/>
  <c r="H31" i="2"/>
  <c r="C12" i="2"/>
  <c r="C11" i="2" s="1"/>
  <c r="D59" i="2"/>
  <c r="I30" i="2"/>
  <c r="I10" i="2" s="1"/>
  <c r="G105" i="2"/>
  <c r="F10" i="2"/>
  <c r="G97" i="2"/>
  <c r="G210" i="2"/>
  <c r="G88" i="2"/>
  <c r="D31" i="2"/>
  <c r="C31" i="2" s="1"/>
  <c r="A3" i="10"/>
  <c r="A3" i="11" s="1"/>
  <c r="A3" i="12"/>
  <c r="A3" i="55" s="1"/>
  <c r="G142" i="2"/>
  <c r="A3" i="54" l="1"/>
  <c r="A3" i="56"/>
  <c r="C21" i="12"/>
  <c r="G31" i="2"/>
  <c r="H30" i="2"/>
  <c r="H10" i="2" s="1"/>
  <c r="G58" i="2"/>
  <c r="G123" i="2"/>
  <c r="D58" i="2"/>
  <c r="D30" i="2" s="1"/>
  <c r="D10" i="2" s="1"/>
  <c r="G30" i="2" l="1"/>
  <c r="G10" i="2" s="1"/>
  <c r="C58" i="2"/>
  <c r="C30" i="2" s="1"/>
  <c r="C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10" authorId="0" shapeId="0" xr:uid="{00000000-0006-0000-0200-000001000000}">
      <text>
        <r>
          <rPr>
            <b/>
            <sz val="9"/>
            <color indexed="81"/>
            <rFont val="Tahoma"/>
            <family val="2"/>
          </rPr>
          <t>Admin:</t>
        </r>
        <r>
          <rPr>
            <sz val="9"/>
            <color indexed="81"/>
            <rFont val="Tahoma"/>
            <family val="2"/>
          </rPr>
          <t xml:space="preserve">
chưa bao gồm HĐ 111</t>
        </r>
      </text>
    </comment>
    <comment ref="E14" authorId="0" shapeId="0" xr:uid="{00000000-0006-0000-0200-000002000000}">
      <text>
        <r>
          <rPr>
            <b/>
            <sz val="9"/>
            <color indexed="81"/>
            <rFont val="Tahoma"/>
            <family val="2"/>
          </rPr>
          <t>Admin:</t>
        </r>
        <r>
          <rPr>
            <sz val="9"/>
            <color indexed="81"/>
            <rFont val="Tahoma"/>
            <family val="2"/>
          </rPr>
          <t xml:space="preserve">
chưa trừ 20 trđ nguồn CCTL của đơn vị</t>
        </r>
      </text>
    </comment>
  </commentList>
</comments>
</file>

<file path=xl/sharedStrings.xml><?xml version="1.0" encoding="utf-8"?>
<sst xmlns="http://schemas.openxmlformats.org/spreadsheetml/2006/main" count="1819" uniqueCount="950">
  <si>
    <t>Đơn vị: Triệu đồng</t>
  </si>
  <si>
    <t>Trong đó</t>
  </si>
  <si>
    <t>TT</t>
  </si>
  <si>
    <t>Chỉ tiêu</t>
  </si>
  <si>
    <t>Tổng số</t>
  </si>
  <si>
    <t>Trong đó:</t>
  </si>
  <si>
    <t>Ngân sách tỉnh</t>
  </si>
  <si>
    <t>Ngân sách cấp huyện</t>
  </si>
  <si>
    <t>Ngân sách cấp xã</t>
  </si>
  <si>
    <t>TỔNG CHI NSĐP:</t>
  </si>
  <si>
    <t>I</t>
  </si>
  <si>
    <t>CHI ĐẦU TƯ PHÁT TRIỂN</t>
  </si>
  <si>
    <t>Chi đầu tư XDCB</t>
  </si>
  <si>
    <t>a</t>
  </si>
  <si>
    <t>Chi XDCB vốn tập trung trong nước</t>
  </si>
  <si>
    <t>b</t>
  </si>
  <si>
    <t>Vốn nước ngoài nguồn NSTW</t>
  </si>
  <si>
    <t>c</t>
  </si>
  <si>
    <t>Vốn NSTW bổ sung có mục tiêu</t>
  </si>
  <si>
    <t>Chi đầu tư từ nguồn để lại theo chế độ quy định</t>
  </si>
  <si>
    <t xml:space="preserve"> * Phân bổ như sau:</t>
  </si>
  <si>
    <t>Chi từ nguồn bội chi</t>
  </si>
  <si>
    <t>II</t>
  </si>
  <si>
    <t>CHI THƯỜNG XUYÊN</t>
  </si>
  <si>
    <t>Chi quản lý hành chính, nhà nước, đảng, đoàn thể</t>
  </si>
  <si>
    <t>Sự nghiệp giáo dục đào tạo và dạy nghề</t>
  </si>
  <si>
    <t>Sự nghiệp y tế</t>
  </si>
  <si>
    <t>Sự nghiệp văn hóa, thể thao, du lịch</t>
  </si>
  <si>
    <t>Sự nghiệp phát thanh, truyền hình</t>
  </si>
  <si>
    <t>Sự nghiệp khoa học công nghệ</t>
  </si>
  <si>
    <t>Sự nghiệp đảm bảo xã hội</t>
  </si>
  <si>
    <t xml:space="preserve">Chi an ninh </t>
  </si>
  <si>
    <t>Phòng chống khắc phục thiên tai</t>
  </si>
  <si>
    <t>Hỗ trợ hoạt động của Ban PCLB tỉnh</t>
  </si>
  <si>
    <t>Sự nghiệp xây dựng</t>
  </si>
  <si>
    <t>Chi sự nghiệp môi trường</t>
  </si>
  <si>
    <t>Chính sách tôn giáo</t>
  </si>
  <si>
    <t>Chi khác ngân sách</t>
  </si>
  <si>
    <t>Chi thực hiện một số chính sách và chương trình mục tiêu từ NSTW</t>
  </si>
  <si>
    <t>III</t>
  </si>
  <si>
    <t>IV</t>
  </si>
  <si>
    <t>DỰ PHÒNG NGÂN SÁCH</t>
  </si>
  <si>
    <t>V</t>
  </si>
  <si>
    <t>CHI BỔ SUNG QUỸ DỰ TRỮ TÀI CHÍNH</t>
  </si>
  <si>
    <t>VI</t>
  </si>
  <si>
    <t>VII</t>
  </si>
  <si>
    <t>VIII</t>
  </si>
  <si>
    <t>IX</t>
  </si>
  <si>
    <t>CHÍNH SÁCH BÌNH ỔN GIÁ</t>
  </si>
  <si>
    <t>X</t>
  </si>
  <si>
    <t>XI</t>
  </si>
  <si>
    <t>XII</t>
  </si>
  <si>
    <t>-</t>
  </si>
  <si>
    <t>B</t>
  </si>
  <si>
    <t>Cấp quyền khai thác khoáng sản</t>
  </si>
  <si>
    <t>TỔNG THU NSĐP:</t>
  </si>
  <si>
    <t xml:space="preserve"> TT </t>
  </si>
  <si>
    <t xml:space="preserve"> TÊN ĐƠN VỊ </t>
  </si>
  <si>
    <t>Định mức chi khác  theo BC</t>
  </si>
  <si>
    <t>TP chuyên ngành</t>
  </si>
  <si>
    <t xml:space="preserve"> Khối quản lý NN cấp I </t>
  </si>
  <si>
    <t xml:space="preserve"> - Kinh phí thường xuyên</t>
  </si>
  <si>
    <t xml:space="preserve"> - Quỹ lương BC chưa tuyển dụng</t>
  </si>
  <si>
    <t xml:space="preserve"> Sở Y tế </t>
  </si>
  <si>
    <t>VP Đoàn ĐBQH, HĐND tỉnh</t>
  </si>
  <si>
    <t>Văn phòng UBND tỉnh</t>
  </si>
  <si>
    <t>Trong đó: Trích lại theo TT 327/TT-BTC</t>
  </si>
  <si>
    <t xml:space="preserve"> Sở Kế hoạch và đầu tư </t>
  </si>
  <si>
    <t xml:space="preserve"> Sở Tư pháp </t>
  </si>
  <si>
    <t xml:space="preserve"> Sở Tài nguyên - Môi trường </t>
  </si>
  <si>
    <t xml:space="preserve"> Sở Nội vụ  </t>
  </si>
  <si>
    <t>Trong đó đoàn ra, đoàn vào</t>
  </si>
  <si>
    <t xml:space="preserve"> Sở Thông tin và Truyền Thông </t>
  </si>
  <si>
    <t>Công nghệ thông tin phục vụ QLNN</t>
  </si>
  <si>
    <t xml:space="preserve"> Đơn vị QLNN cấp II </t>
  </si>
  <si>
    <t xml:space="preserve"> Ban thi đua khen thưởng </t>
  </si>
  <si>
    <t>Trong đó KP thi đua khen thưởng</t>
  </si>
  <si>
    <t xml:space="preserve"> Ban tôn giáo </t>
  </si>
  <si>
    <t xml:space="preserve"> Chi cục dân số- KHHGĐ </t>
  </si>
  <si>
    <t xml:space="preserve"> Chi cục An toàn vệ sinh thực phẩm</t>
  </si>
  <si>
    <t xml:space="preserve"> Chi cục phát triển nông thôn </t>
  </si>
  <si>
    <t xml:space="preserve"> Chi cục Trồng trọt và BVTV </t>
  </si>
  <si>
    <t xml:space="preserve"> Chi cục Chăn nuôi và Thú y </t>
  </si>
  <si>
    <t xml:space="preserve"> Chi cục Quản lý CL nông lâm thủy sản</t>
  </si>
  <si>
    <t xml:space="preserve"> Chi cục thuỷ lợi </t>
  </si>
  <si>
    <t xml:space="preserve"> Chi cục Thủy sản</t>
  </si>
  <si>
    <t xml:space="preserve"> Đột xuất, tăng BC, BS quỹ lương </t>
  </si>
  <si>
    <t xml:space="preserve"> Sự nghiệp khác </t>
  </si>
  <si>
    <t xml:space="preserve"> TT Hỗ trợ doanh nghiệp và xúc tiến đầu tư tỉnh</t>
  </si>
  <si>
    <t xml:space="preserve"> Trung tâm DV bán đấu giá tài sản </t>
  </si>
  <si>
    <t xml:space="preserve"> Trung tâm công báo tin học </t>
  </si>
  <si>
    <t xml:space="preserve"> TT dịch thuật dịch vụ đối ngoại </t>
  </si>
  <si>
    <t>BQL Khu vực mỏ sắt Thạch Khê</t>
  </si>
  <si>
    <t>TT Lưu trữ lịch sử</t>
  </si>
  <si>
    <t xml:space="preserve"> Đoàn luật sư </t>
  </si>
  <si>
    <t xml:space="preserve"> Số hóa tài liệu lưu trữ tại Lưu trữ lịch sử tỉnh theo QĐ 4020/QĐ-UBND ngày 25/11/2020</t>
  </si>
  <si>
    <t xml:space="preserve"> Các tổ chức chính trị </t>
  </si>
  <si>
    <t xml:space="preserve"> Hội nghề nghiệp </t>
  </si>
  <si>
    <t xml:space="preserve"> Liên minh HTX </t>
  </si>
  <si>
    <t xml:space="preserve"> Hội Nhà báo </t>
  </si>
  <si>
    <t xml:space="preserve"> Liên hiệp các Hội khoa học kỷ thuật </t>
  </si>
  <si>
    <t xml:space="preserve"> Hội Liên hiệp văn học nghệ thuật </t>
  </si>
  <si>
    <t xml:space="preserve"> Hội Chữ thập đỏ </t>
  </si>
  <si>
    <t xml:space="preserve"> Hội người mù </t>
  </si>
  <si>
    <t xml:space="preserve"> Hội Đông y </t>
  </si>
  <si>
    <t xml:space="preserve"> - NS hỗ trợ (04)</t>
  </si>
  <si>
    <t xml:space="preserve"> Hội Luật gia </t>
  </si>
  <si>
    <t xml:space="preserve"> Hội Cựu TN xung phong (NS hỗ trợ 02)</t>
  </si>
  <si>
    <t xml:space="preserve"> Hội NN chất độc da cam-Dioxin (NS hỗ trợ 02 BC)</t>
  </si>
  <si>
    <t xml:space="preserve"> Hội Người Khuyết tật và trẻ em mồ côi (NS hỗ trợ 03)</t>
  </si>
  <si>
    <t xml:space="preserve"> Hội Liên hiệp thanh niên </t>
  </si>
  <si>
    <t xml:space="preserve"> Hội Kế hoạch hóa gia đình </t>
  </si>
  <si>
    <t xml:space="preserve"> Hội Châm cứu </t>
  </si>
  <si>
    <t>Hội tin học tỉnh</t>
  </si>
  <si>
    <t xml:space="preserve"> Hội Tâm năng dưỡng sinh-PHSK </t>
  </si>
  <si>
    <t xml:space="preserve"> Hội cựu giáo chức </t>
  </si>
  <si>
    <t xml:space="preserve"> Sự nghiệp đảm bảo xã hội </t>
  </si>
  <si>
    <t>TT Điều dưỡng người có công và BTXH</t>
  </si>
  <si>
    <t xml:space="preserve"> Làng trẻ em mồ côi </t>
  </si>
  <si>
    <t>Trung tâm Chữa bệnh giáo dục LĐXH</t>
  </si>
  <si>
    <t xml:space="preserve"> Ban chỉ đạo xuất khẩu (Sở CT)</t>
  </si>
  <si>
    <t xml:space="preserve"> Ban chỉ đạo CTMTQG (Sở KHĐT)</t>
  </si>
  <si>
    <t xml:space="preserve"> Ban phổ biến GDPL (Sở TP)</t>
  </si>
  <si>
    <t xml:space="preserve"> HĐ phối hợp liên ngành TGPL trong HĐ tố tụng (TT TGPL)</t>
  </si>
  <si>
    <t xml:space="preserve"> Ban công tác người cao tuổi (Sở LĐ)</t>
  </si>
  <si>
    <t xml:space="preserve"> BCĐ thực hiện DA đổi mới giám định tư pháp (Sở TP)</t>
  </si>
  <si>
    <t xml:space="preserve"> Ban Chỉ đạo 513 (Sở Nội vụ)</t>
  </si>
  <si>
    <t xml:space="preserve"> Ban Chỉ đạo Chương trình PT thanh niên (Sở Nội vụ)</t>
  </si>
  <si>
    <t>Ban Chỉ đạo ĐA 61 tỉnh (Hội ND)</t>
  </si>
  <si>
    <t xml:space="preserve"> BVĐ ngày vì người nghèo </t>
  </si>
  <si>
    <t xml:space="preserve"> Ban đổi mới DN </t>
  </si>
  <si>
    <t>Ban chỉ đạo khai thác mỏ sắt Thạch Khê</t>
  </si>
  <si>
    <t>Ban Cứu trợ thiênn tai theo TT 174/2014/TT-BTC (Mặt trận tỉnh)</t>
  </si>
  <si>
    <t>Phụ lục số 04</t>
  </si>
  <si>
    <t xml:space="preserve">                                            </t>
  </si>
  <si>
    <t>Tên đơn vị</t>
  </si>
  <si>
    <t>Biên chế</t>
  </si>
  <si>
    <t>ĐM chi TX phân bổ theo BC</t>
  </si>
  <si>
    <t>Kinh phí đào tạo</t>
  </si>
  <si>
    <t>KH</t>
  </si>
  <si>
    <t>Thực tế</t>
  </si>
  <si>
    <t>năm 2013</t>
  </si>
  <si>
    <t>*</t>
  </si>
  <si>
    <t>Chi thường xuyên</t>
  </si>
  <si>
    <t>Trường Đại học Hà Tĩnh</t>
  </si>
  <si>
    <t xml:space="preserve"> -</t>
  </si>
  <si>
    <t>Biên chế chưa tuyển dụng</t>
  </si>
  <si>
    <t>Hỗ trợ tiền học phí</t>
  </si>
  <si>
    <t>Hỗ trợ chi phí sinh hoạt</t>
  </si>
  <si>
    <t>+</t>
  </si>
  <si>
    <t>Trường Trung cấp Nghề Hà Tĩnh</t>
  </si>
  <si>
    <t>Sở Giáo dục và Đào tạo</t>
  </si>
  <si>
    <t>Bồi dưỡng, tập huấn (VP Sở)</t>
  </si>
  <si>
    <t xml:space="preserve">Sở Lao động - Thương binh và xã hội </t>
  </si>
  <si>
    <t>Sở Khoa học công nghệ</t>
  </si>
  <si>
    <t>Thực hiện các nhiệm vụ đột xuất</t>
  </si>
  <si>
    <t>Đơn vị</t>
  </si>
  <si>
    <t>Sự nghiệp giáo dục</t>
  </si>
  <si>
    <t>Bảo hiểm Y tế cho học sinh sinh viên</t>
  </si>
  <si>
    <t>Ngân sách đảm bảo</t>
  </si>
  <si>
    <t>Ngân sách cấp (KP thường xuyên)</t>
  </si>
  <si>
    <t>Phát sóng kênh truyền hình Hà Tĩnh lên vệ tinh</t>
  </si>
  <si>
    <t>Đón hài cốt, quà, thăm viếng đối tượng ngày lễ tết, QL đối tượng theo QĐ 16, Phổ biến PL lao động, hỗ trợ người có công tiêu biểu, điều tra cầu lao động</t>
  </si>
  <si>
    <t>Chính sách chế độ đảm bảo xã hội khác</t>
  </si>
  <si>
    <t>SN chăm sóc trẻ em (Sở LĐ-TBXH)</t>
  </si>
  <si>
    <t>CT CS Trẻ em có hoàn cảnh ĐB KK (Qũy BTTE)</t>
  </si>
  <si>
    <t>Tăng dự toán ĐA Quan trắc mạng lưới môi trưởng tỉnh, do thực hiện đầu thầu (tính bổ sung thuế phải nộp, khấu hao TSCĐ)</t>
  </si>
  <si>
    <t xml:space="preserve"> Quản lý nhà nước</t>
  </si>
  <si>
    <t>Tổ chức chính trị xã hội</t>
  </si>
  <si>
    <t xml:space="preserve">Sự nghiệp khác </t>
  </si>
  <si>
    <t>Đoàn ra, đoàn vào</t>
  </si>
  <si>
    <t>Các hội nghề nghiệp, xã hội</t>
  </si>
  <si>
    <t xml:space="preserve">Tuyên truyền giáo dục pháp luật; Kinh phí mua hộ tịch, hộ khẩu; Xây dựng văn bản PL, Hỗ trợ PL cho DN  </t>
  </si>
  <si>
    <t xml:space="preserve">Hoạt động xúc tiến đầu tư </t>
  </si>
  <si>
    <t>Trung tâm hỗ trợ Doanh nghiệp và xúc tiến đầu tư tỉnh</t>
  </si>
  <si>
    <t>TT thuộc Khu kinh tế Vũng áng</t>
  </si>
  <si>
    <t xml:space="preserve">Công tác địa giới hành chính (Sở Nội vụ) </t>
  </si>
  <si>
    <t>Hỗ trợ hoạt động các Ban kiêm nhiệm</t>
  </si>
  <si>
    <t>Sữa chữa công sở, MSSC tài sản các đơn vị HCSN</t>
  </si>
  <si>
    <t>Quỹ hỗ trợ Hội nông dân</t>
  </si>
  <si>
    <t>Hỗ trợ các nhiệm vụ thanh tra, kiểm tra</t>
  </si>
  <si>
    <t>Hoạt động Hội đồng GDAN-QP</t>
  </si>
  <si>
    <t>Hoàn trả chi phí đầu tư theo đề án phát triển quỹ đất (tạm tính 55% nguồn thu từ đề án quỹ đất)</t>
  </si>
  <si>
    <t>Các nhiệm vụ, CĐCS khác về DQTV</t>
  </si>
  <si>
    <t>Tổng cộng</t>
  </si>
  <si>
    <t>Quốc doanh</t>
  </si>
  <si>
    <t>Đầu tư nước ngoài</t>
  </si>
  <si>
    <t>Ngoài QD</t>
  </si>
  <si>
    <t>Thu nhập cá nhân</t>
  </si>
  <si>
    <t>Trước bạ</t>
  </si>
  <si>
    <t>Phí</t>
  </si>
  <si>
    <t>Phi nông nghiệp</t>
  </si>
  <si>
    <t>Thuê đất</t>
  </si>
  <si>
    <t>Tiền sử dụng đất</t>
  </si>
  <si>
    <t>Thu từ quỹ đất công ích, hoa lợi CS</t>
  </si>
  <si>
    <t>Thu khác ngân sách</t>
  </si>
  <si>
    <t>Huyện Kỳ Anh</t>
  </si>
  <si>
    <t>Thị xã Kỳ Anh</t>
  </si>
  <si>
    <t>Huyện Cẩm Xuyên</t>
  </si>
  <si>
    <t>Thành phố Hà Tĩnh</t>
  </si>
  <si>
    <t>Huyện Thạch Hà</t>
  </si>
  <si>
    <t>Huyện Can Lộc</t>
  </si>
  <si>
    <t>Huyện Đức Thọ</t>
  </si>
  <si>
    <t>Huyện Nghi Xuân</t>
  </si>
  <si>
    <t>Huyện Hương Sơn</t>
  </si>
  <si>
    <t>Huyện Hương Khê</t>
  </si>
  <si>
    <t>Thị xã Hồng Lĩnh</t>
  </si>
  <si>
    <t>Huyện Vũ Quang</t>
  </si>
  <si>
    <t>Huyện Lộc Hà</t>
  </si>
  <si>
    <t>Thu NSNN trên địa bàn</t>
  </si>
  <si>
    <t>Thu ngân sách huyện, xã hưởng</t>
  </si>
  <si>
    <t>Thu bổ sung từ ngân sách cấp tỉnh</t>
  </si>
  <si>
    <t>Tổng thu ngân sách huyện</t>
  </si>
  <si>
    <t>Cộng</t>
  </si>
  <si>
    <t>NS cấp huyện</t>
  </si>
  <si>
    <t>NS cấp xã</t>
  </si>
  <si>
    <t>Tổng chi ngân sách huyện</t>
  </si>
  <si>
    <t>1. Chi ngân sách cấp huyện</t>
  </si>
  <si>
    <t>2. Chi ngân sách cấp xã</t>
  </si>
  <si>
    <t>Chi đầu tư phát triển</t>
  </si>
  <si>
    <t>Dự phòng</t>
  </si>
  <si>
    <t>Sự nghiệp thông tin truyền thông</t>
  </si>
  <si>
    <t>Chi thường xuyên các đơn vị</t>
  </si>
  <si>
    <t>Tổng cộng:</t>
  </si>
  <si>
    <t>Sự nghiệp đào tạo, dạy nghề</t>
  </si>
  <si>
    <t>Thực hiện hiện công tác đo đạc, đăng ký đất đai, lập cơ sở dữ liệu hồ sơ địa chính và cấp giấy chứng nhận quyền sử dụng đất</t>
  </si>
  <si>
    <t>Các dự án quan trọng, cấp bách của địa phương</t>
  </si>
  <si>
    <t>Đánh giá, kiểm định chất lượng giáo dục</t>
  </si>
  <si>
    <t>Biên soạn, thẩm định tài liệu địa phương</t>
  </si>
  <si>
    <t>Ngân sách cấp (bao gồm KP thường xuyên, trợ cấp thi đấu, chế độ HLV, VĐV, bảo vệ di tích, chế độ đội thông tin lưu động, ...)</t>
  </si>
  <si>
    <t>Ngân sách cấp (bao gồm: KP thường xuyên; bổ sung các trạm phát lại; Quản lý, vận hành; thuê bao tín hiệu; 5 tỷ đồng nhuận bút; ...)</t>
  </si>
  <si>
    <t>Chính sách Phát triển khoa học và công nghệ</t>
  </si>
  <si>
    <t xml:space="preserve">Dự kiến bù hụt quỹ lương khi đưa lương vào giá viện phí và các chế độ khác liên quan đến con người </t>
  </si>
  <si>
    <t>23</t>
  </si>
  <si>
    <t>24</t>
  </si>
  <si>
    <t>25</t>
  </si>
  <si>
    <t>Phụ lục số 02</t>
  </si>
  <si>
    <t>Phụ lục số 05</t>
  </si>
  <si>
    <t>Phụ lục số 06</t>
  </si>
  <si>
    <t>Phụ lục số 07</t>
  </si>
  <si>
    <t>XIII</t>
  </si>
  <si>
    <t>Các chế độ, chính sách, nhiệm vụ đột xuất … do các cấp địa phương đảm bảo</t>
  </si>
  <si>
    <t xml:space="preserve">Chi sự nghiệp nông nghiệp và PTNT, TL, thủy sản </t>
  </si>
  <si>
    <t>Kinh phí bảo trì hệ thống đường bộ, đường thủy nội địa địa phương</t>
  </si>
  <si>
    <t>Chính sách nông nghiệp, nông thôn</t>
  </si>
  <si>
    <t>HỖ TRỢ CÁC ĐÔ THỊ THEO NGHỊ QUYẾT HĐND TỈNH</t>
  </si>
  <si>
    <t>Chương trình phát triển lâm nghiệp bền vững</t>
  </si>
  <si>
    <t>2</t>
  </si>
  <si>
    <t>3</t>
  </si>
  <si>
    <t>4</t>
  </si>
  <si>
    <t>Chính sách khuyến khích phát triển nguồn nhân lực chất lượng cao theo Nghị quyết số 46/2021/NQ-HĐND</t>
  </si>
  <si>
    <t>Đảm bảo an toàn, an ninh mạng phòng chống tội phạm sử dụng công nghệ cao</t>
  </si>
  <si>
    <t>Đề án ngoại ngữ, ứng dụng CNTT cho chuyển đổi số</t>
  </si>
  <si>
    <t>Chính sách về củng cố, phát triển hệ thống mạng lưới cơ sở trợ giúp xã hội theo Nghị quyết 98/2018/NQ-HĐND</t>
  </si>
  <si>
    <t xml:space="preserve"> - Quỹ lương BC chưa tuyển dụng </t>
  </si>
  <si>
    <t>26</t>
  </si>
  <si>
    <t>7</t>
  </si>
  <si>
    <t>8</t>
  </si>
  <si>
    <t>9</t>
  </si>
  <si>
    <t>27</t>
  </si>
  <si>
    <t>28</t>
  </si>
  <si>
    <t>30</t>
  </si>
  <si>
    <t>31</t>
  </si>
  <si>
    <t>32</t>
  </si>
  <si>
    <t>33</t>
  </si>
  <si>
    <t>34</t>
  </si>
  <si>
    <t>35</t>
  </si>
  <si>
    <t>TT CT XH, GDNN cho người khuyết tật</t>
  </si>
  <si>
    <t xml:space="preserve"> Ban đổi mới và phát triển kinh tế tập thể (Sở Kế hoạch và Đầu tư)</t>
  </si>
  <si>
    <t xml:space="preserve">      Đơn vị: triệu đồng</t>
  </si>
  <si>
    <t>Các chính sách, nhiệm vụ đột xuất liên quan, hỗ trợ công tác an ninh trật tự</t>
  </si>
  <si>
    <t>Hỗ trợ phần mềm, tập huấn, quản lý tài chính, ngân sách, kế toán, giá, …</t>
  </si>
  <si>
    <t>Chính sách đối với lĩnh vực y tế công lập theo NQ 71/2022/NQ-HĐND (Bao gồm cả tăng cường cơ sở vật chất các cơ sở y tế)</t>
  </si>
  <si>
    <t>Hoạt động Ban chỉ đạo An toàn làm chủ</t>
  </si>
  <si>
    <t>Dụng cụ hỗ trợ cho DQTV</t>
  </si>
  <si>
    <t>Sự nghiệp Kiểm Lâm</t>
  </si>
  <si>
    <t>XIV</t>
  </si>
  <si>
    <t xml:space="preserve">Sự nghiệp quản lý tài nguyên, đất đai </t>
  </si>
  <si>
    <t>Kinh phí thường xuyên</t>
  </si>
  <si>
    <t>Chính sách miễn thu thủy lợi phí</t>
  </si>
  <si>
    <t>Hỗ trợ bảo vệ và phát triển đất lúa</t>
  </si>
  <si>
    <t>Đề án phát triển kỹ thuật cao, chuyên sâu tại Bệnh viện Đa khoa tỉnh (theo QĐ 3948/QĐ-UBND ngày 02/12/2021 của UBND tỉnh)</t>
  </si>
  <si>
    <t>Các đề án, chính sách lĩnh vực văn hóa, thể thao và du lịch</t>
  </si>
  <si>
    <t>Mua sắm, sửa chữa, nâng cấp, tăng cường CSVC thuộc các đề án, chính sách, nhiệm vụ theo quy định</t>
  </si>
  <si>
    <t>Vốn sự nghiệp thực hiện 3 chương trình MTQG</t>
  </si>
  <si>
    <t>Kinh phí quản lý, bảo trì đường bộ địa phương</t>
  </si>
  <si>
    <t>DỰ KIẾN BỐ TRÍ NGUỒN ĐỂ THU HỒI TẠM ỨNG CHI ĐẦU TƯ DỰ ÁN GPMB KHU LIÊN HỢP GANG THÉP VÀ CẢNG SƠN DƯƠNG</t>
  </si>
  <si>
    <t>37</t>
  </si>
  <si>
    <t>38</t>
  </si>
  <si>
    <t>Sự nghiệp giao thông</t>
  </si>
  <si>
    <t>Chính sách nông thôn mới (trong đó: hỗ trợ KP phục hồi, nâng cấp mặt đường 35 tỷ đồng; hỗ trợ KP xi măng 60 tỷ đồng)</t>
  </si>
  <si>
    <t>Chính sách phát triển công nghiệp, tiểu thủ công nghiệp</t>
  </si>
  <si>
    <t>Tăng cường CSVC Trường Đại học Hà Tĩnh</t>
  </si>
  <si>
    <t>Đề án chính sách hỗ trợ hoạt động bảo vệ môi trường</t>
  </si>
  <si>
    <t>Các đề án, chính sách, nhiệm vụ khác theo quy định</t>
  </si>
  <si>
    <t>Đối ứng các dự án HCSN; hỗ trợ kinh phí về CB BCT, thôn, chi hội; các TCCS Đảng</t>
  </si>
  <si>
    <t>Chính sách hỗ trợ đào tạo nghề, giải quyết việc làm theo NQ 70/2022/NQ-HĐND</t>
  </si>
  <si>
    <t>Hỗ trợ thực hiện một số đề án, chính sách, nhiệm vụ theo quy định</t>
  </si>
  <si>
    <t>Thực hiện nhiệm vụ hậu cần tại chỗ</t>
  </si>
  <si>
    <t>Thực hiện nghĩa vụ quân sự và công tác tuyển quân</t>
  </si>
  <si>
    <t>Công tác phòng không nhân dân, quân báo nhân dân; hoạt động tổ chức cơ sở Đảng</t>
  </si>
  <si>
    <t>Hỗ trợ thực hiện các nhiệm vụ tuần tra đảo Sơn Dương; hỗ trợ các đơn vị trực thuộc quân đội thực hiện sửa chữa CSVC, mua sắm trang bị, phương tiện hoạt động. Thực hiện công tác đối ngoại, hợp tác quốc tế</t>
  </si>
  <si>
    <t>Dự kiến hỗ trợ kinh phí diễn tập phòng thủ, tìm kiếm cứu nạn và PCLB, PCCR trên địa bàn</t>
  </si>
  <si>
    <t>Bảo đảm nguồn nhân lực, tàu thuyền, phương tiên dân sự và thực hiện huy động tham gia bảo vệ chủ quyền, quyền chủ quyền các vùng biển</t>
  </si>
  <si>
    <t>Xây dựng, sửa chữa, nâng cấp các sở chỉ huy, trụ sở làm việc, doanh trại, kho tàng, trung tâm huấn luyện DBĐV và mua sắm, sửa chữa các loại trang thiết bị, phương tiện hoạt động của cơ quan Bộ chỉ huy, các đơn vị trực thuộc</t>
  </si>
  <si>
    <t>CHI THỰC HIỆN CÁC NHIỆM VỤ QUY HOẠCH</t>
  </si>
  <si>
    <t>Chi thực hiện 3 chương trình MTQG</t>
  </si>
  <si>
    <t>Chi quân sự địa phương (BCHQS tỉnh)</t>
  </si>
  <si>
    <t>Thực hiện chính sách hậu phương quân đội và chính sách đối với lực lượng vũ trang nhân dân ở địa phương (gồm: Thăm quà các cán bộ, chiến sĩ xuất ngũ, nhập ngũ, làm nhiệm vụ ở Lào, biên giới hải đảo, nhà giàn DK1)</t>
  </si>
  <si>
    <t>Chính sách về công tác dân số và phát triển theo Nghị quyết số 221/2020/NQ-HĐND của HĐND tỉnh</t>
  </si>
  <si>
    <t>Kinh phí hỗ trợ một số chế độ, thực hiện các đề án, chính sách và một số nhiệm vụ khác theo quy định</t>
  </si>
  <si>
    <t>Kinh phí đối ứng thực hiện CTMTQG Giảm nghèo bền vững theo NQ 74/2022/NQ-HĐND của HĐND tỉnh</t>
  </si>
  <si>
    <t>Kinh phí thực hiện chính sách giảm nghèo và đảm bảo ASXH theo NQ 72/2022/NQ-HĐND của HĐND tỉnh</t>
  </si>
  <si>
    <t>Chính sách, Đề án phát triển kinh tế tập thể, hợp tác xã theo NQ 56/2021/NQ-HĐND của HĐND tỉnh</t>
  </si>
  <si>
    <t>Chính sách khuyến khích, hỗ trợ, ưu đãi hành khách đi lại bằng xe buýt và đơn vị kinh doanh vận tải bằng xe buýt theo NQ 53/2021/NQ-HĐND của HĐND tỉnh</t>
  </si>
  <si>
    <t>Chính sách hỗ trợ kinh phí thành lập mới DN và phần mềm kế toán cho doanh nghiệp theo các Nghị quyết: số 87/2018/NQ-HĐND, số 216/2020/NQ-HĐND của HĐND tỉnh</t>
  </si>
  <si>
    <t>Chế độ, chính sách đối với sĩ quan dự bị và học viên đào tạo sĩ quan dự bị (BCHQS tỉnh)</t>
  </si>
  <si>
    <t>Vốn thực hiện Chương trình mục tiêu quốc gia xây dựng nông thôn mới</t>
  </si>
  <si>
    <t>Thực hiện Luật DQTV: Tổ chức và hoạt động của lực lượng dân quân tự vệ (BCHQS tỉnh)</t>
  </si>
  <si>
    <t>Trang phục Dân quân tự vệ</t>
  </si>
  <si>
    <t>Ngân sách đảm bảo (bao gồm kinh phí thực hiện chính sách miễn, giảm học phí, hỗ trợ chi phí học tập; giá dịch vụ trong lĩnh vực giáo dục, đào tạo theo Nghị định số 81/2021/NĐ-CP)</t>
  </si>
  <si>
    <t xml:space="preserve">Thực hiện công tác quản lý, bảo vệ biên giới quốc gia, chủ quyền, quyền chủ quyền của các vùng biển; sữa chữa, bảo dưỡng đường tuần tra biên giới, biển cảnh báo biên giới, công trình bảo vệ cột mốc biên giới; Chi công tác động viên công quốc phòng </t>
  </si>
  <si>
    <t xml:space="preserve">Thực hiện nhiệm vụ bảo vệ các mục tiêu chính trị, kinh tế, xã hội và các công trình quốc phòng, khu quân sự theo phân cấp </t>
  </si>
  <si>
    <t>19</t>
  </si>
  <si>
    <t>20</t>
  </si>
  <si>
    <t>21</t>
  </si>
  <si>
    <t>22</t>
  </si>
  <si>
    <t xml:space="preserve">Đề án phát triển ứng dụng dữ liệu dân cư, định danh và xác thực điện tử phục vụ chuyển đổi số quốc gia giai đoạn 2022-2025 (ĐA 06/CP) </t>
  </si>
  <si>
    <t>Đề án bảo đảm cơ sở vật chất cho Công an xã, thị trấn theo NQ 37/NQ-HĐND ngày 06/11/2021 của HĐND tỉnh</t>
  </si>
  <si>
    <t>Hỗ trợ kinh phí vận hành Trạm Thuỷ văn Sơn Kim, Hương Trạch</t>
  </si>
  <si>
    <t xml:space="preserve">Chương trình phát triển lâm nghiệp bền vững </t>
  </si>
  <si>
    <t>Huy động, đảm bảo chế độ cho lực lượng dân quân tự vệ thực hiện các nhiệm vụ; tập huấn, bồi dưỡng, huấn luyện quân sự, hội thi, hội thao diễn tập và các nhiệm vụ khác</t>
  </si>
  <si>
    <t>Chi công tác biên phòng, biên giới (BCH Bộ đội Biên phòng tỉnh)</t>
  </si>
  <si>
    <t>Hỗ trợ các đơn vị y tế dự phòng; Tăng chi y tế dự phòng, …</t>
  </si>
  <si>
    <t>HỖ TRỢ CÁC NHIỆM VỤ KHỐI HUYỆN XÃ</t>
  </si>
  <si>
    <t>Đề án đẩy mạnh ứng dụng CNTT trong hoạt động các cơ quan Đảng, MTTQ, các tổ chức CT-XH</t>
  </si>
  <si>
    <t>Sự nghiệp chăm sóc trẻ em và KHH gia đình</t>
  </si>
  <si>
    <t>Hỗ trợ một số đơn vị thực hiện nhiệm vụ phối hợp công tác thu ngân sách (các cơ quan thu)</t>
  </si>
  <si>
    <t xml:space="preserve"> - Quỹ lương BC chưa tuyển dụng (1)</t>
  </si>
  <si>
    <t xml:space="preserve">Các KH chương trình của ngành lao động theo QĐ của UBND tỉnh </t>
  </si>
  <si>
    <t>Điều tra hộ nghèo, cận nghèo; cập nhật hộ nghèo, cận nghèo, hộ có mức sống TB vào phần mềm quản lý (Sở LĐ-TBXH)</t>
  </si>
  <si>
    <t>Dự toán năm 2024</t>
  </si>
  <si>
    <t>Kinh phí hoạt động TĐG NN, tổ chức đấu thầu MSTT (HĐ TĐG NN thường xuyên cấp tỉnh: 2 tỷ đồng; Hội đồng thẩm định giá đất, hội đồng tố tụng hình sự, hội đồng tố tụng dân sự và các nhiệm vụ khác của Sở Tài chính: 4,5 tỷ đồng)</t>
  </si>
  <si>
    <t>Chính sách đối với giáo dục mầm non, giáo dục phổ thông và giáo dục thường xuyên giai đoạn 2023 - 2025 và nội dung, mức chi thực hiện Đề án “Xây dựng xã hội học tập giai đoạn 2021 - 2030” (theo NQ 92/2022/NQ-HĐND)</t>
  </si>
  <si>
    <t>Kinh phí thực hiện đề án, kế hoạch của tỉnh; nhiệm vụ nâng cao chỉ số chuyển đổi số cấp tỉnh (DTI)</t>
  </si>
  <si>
    <t>Chính sách hỗ trợ người cai nghiện ma tuý; người được giao nhiệm vụ hỗ trợ cai nghiện ma túy tại gia đình, cộng đồng và trợ cấp đặc thù đối với viên chức, người lao động làm việc tại cơ sở cai nghiện ma túy và cơ sở trợ giúp xã hội công lập</t>
  </si>
  <si>
    <t>Biên chế
KH 2024</t>
  </si>
  <si>
    <t>HĐ 111; định mức hỗ trợ NS</t>
  </si>
  <si>
    <t>Nghiệp vụ đặc thù</t>
  </si>
  <si>
    <t xml:space="preserve"> A </t>
  </si>
  <si>
    <t xml:space="preserve"> - Hợp đồng 111 (1)</t>
  </si>
  <si>
    <t xml:space="preserve"> Sở Xây dựng</t>
  </si>
  <si>
    <t xml:space="preserve"> - Hợp đồng 111 (2)</t>
  </si>
  <si>
    <t xml:space="preserve"> - Hợp đồng 111 (3)</t>
  </si>
  <si>
    <t xml:space="preserve"> - Hợp đồng 111 (13)</t>
  </si>
  <si>
    <t xml:space="preserve"> - Hợp đồng 111 (9)</t>
  </si>
  <si>
    <t>6</t>
  </si>
  <si>
    <t>Thanh tra tỉnh</t>
  </si>
  <si>
    <t xml:space="preserve"> Sở Tài chính</t>
  </si>
  <si>
    <t xml:space="preserve"> - Hợp đồng 111</t>
  </si>
  <si>
    <t xml:space="preserve"> - Hợp đồng 111 (4)</t>
  </si>
  <si>
    <t>11</t>
  </si>
  <si>
    <t>Sở Lao động - Thương binh và Xã hội</t>
  </si>
  <si>
    <t xml:space="preserve"> - Hợp đồng 111 (04)</t>
  </si>
  <si>
    <t>12</t>
  </si>
  <si>
    <t xml:space="preserve"> Sở Công Thương</t>
  </si>
  <si>
    <t xml:space="preserve"> - Hợp đồng 111 (02)</t>
  </si>
  <si>
    <t>Sở Văn hoá, Thể thao và du lịch</t>
  </si>
  <si>
    <t xml:space="preserve"> - Hợp đồng 111 (5)</t>
  </si>
  <si>
    <t>15</t>
  </si>
  <si>
    <t xml:space="preserve"> Sở Giao thông vận tải</t>
  </si>
  <si>
    <t xml:space="preserve"> - Quỹ lương BC chưa tuyển dụng (04)</t>
  </si>
  <si>
    <t xml:space="preserve"> Sở Khoa học và công nghệ</t>
  </si>
  <si>
    <t>18</t>
  </si>
  <si>
    <t xml:space="preserve"> - Quỹ lương BC chưa tuyển dụng (0)</t>
  </si>
  <si>
    <t xml:space="preserve"> - Quỹ lương BC chưa tuyển dụng (2)</t>
  </si>
  <si>
    <t>VP Ban An toàn giao thông</t>
  </si>
  <si>
    <t xml:space="preserve"> - Hợp đồng 111 (01)</t>
  </si>
  <si>
    <t>Đột xuất, tăng biên chế, bổ sung quỹ lương</t>
  </si>
  <si>
    <t xml:space="preserve"> - Chính sách tôn giáo</t>
  </si>
  <si>
    <t>29</t>
  </si>
  <si>
    <t xml:space="preserve"> VP Chi cục KL+ 12 Hạt KL các huyện + Đội Kiểm lâm cơ động </t>
  </si>
  <si>
    <t xml:space="preserve"> - Quỹ lương BC chưa tuyển dụng (3)</t>
  </si>
  <si>
    <t xml:space="preserve"> - Quỹ lương BC chưa tuyển dụng (6)</t>
  </si>
  <si>
    <t>Chi cục tiêu chuẩn đo lường chất lượng</t>
  </si>
  <si>
    <t>Kinh phí thực hiện ISO</t>
  </si>
  <si>
    <t xml:space="preserve"> +</t>
  </si>
  <si>
    <t>NSNN đảm bảo</t>
  </si>
  <si>
    <t xml:space="preserve">Nguồn CCTL còn dư của đơn vị </t>
  </si>
  <si>
    <t>Nguồn CCTL còn dư của đơn vi</t>
  </si>
  <si>
    <t>5</t>
  </si>
  <si>
    <t>Trung tâm Tư vấn và Dịch vụ Tài chính</t>
  </si>
  <si>
    <t>TT Xúc tiến ĐT và cung ứng nhân lực khu kinh tế</t>
  </si>
  <si>
    <t>BQL Khu di tích Ngã ba Đồng Lộc</t>
  </si>
  <si>
    <t>Trung tâm hoạt động thanh thiếu nhi tỉnh</t>
  </si>
  <si>
    <t>Tổng đội TNXP XDVKTM Tây Sơn</t>
  </si>
  <si>
    <t>10</t>
  </si>
  <si>
    <t>Tổng đội TNXP XDVKTM Phúc Trạch</t>
  </si>
  <si>
    <t>Trung tâm hướng nghiệp Thuỷ sản TNXP</t>
  </si>
  <si>
    <t>BQL khu tưởng niệm Lý Tự Trọng</t>
  </si>
  <si>
    <t>13</t>
  </si>
  <si>
    <t>Trung tâm dạy nghề và HTVL Nông dân</t>
  </si>
  <si>
    <t>16</t>
  </si>
  <si>
    <t xml:space="preserve"> Trung tâm Trợ giúp pháp lý</t>
  </si>
  <si>
    <t>17</t>
  </si>
  <si>
    <t>Uỷ ban ĐK Công giáo tỉnh</t>
  </si>
  <si>
    <t>Hỗ trợ TH cải cách TP (Đoàn luật sư)</t>
  </si>
  <si>
    <t>Quỹ phát triển phụ nữ</t>
  </si>
  <si>
    <t xml:space="preserve">Kp đảm bảo hoạt động Trợ giúp pháp lý </t>
  </si>
  <si>
    <t>Đại hội nhiệm kỳ-Đoàn Luật sư</t>
  </si>
  <si>
    <t xml:space="preserve"> Đột xuât, tăng biên chế, bổ sung quỹ lương</t>
  </si>
  <si>
    <t>1</t>
  </si>
  <si>
    <t>Tỉnh đoàn</t>
  </si>
  <si>
    <t>Hội Liên hiệp Phụ nữ tỉnh</t>
  </si>
  <si>
    <t>Hội Nông dân tỉnh</t>
  </si>
  <si>
    <t>Hội Cựu Chiến binh tỉnh</t>
  </si>
  <si>
    <t>Uỷ ban Mặt trận Tổ quốc tỉnh</t>
  </si>
  <si>
    <t>Đại hội  MTTQ tỉnh lần thứ XV, nhiệm kỳ 2024-2029</t>
  </si>
  <si>
    <t>Phụ cấp Ban TT, Uỷ viên UBĐKCG tỉnh</t>
  </si>
  <si>
    <t>Đột xuất, tăng biên chế, BS quỹ lương</t>
  </si>
  <si>
    <t xml:space="preserve"> - NS hỗ trợ: 01</t>
  </si>
  <si>
    <t xml:space="preserve"> - NS hỗ trợ (01)</t>
  </si>
  <si>
    <t xml:space="preserve"> Hội khuyến học</t>
  </si>
  <si>
    <t xml:space="preserve"> Hội khuyến học (biên chế 1)</t>
  </si>
  <si>
    <t xml:space="preserve">Hội người cao tuổi </t>
  </si>
  <si>
    <t xml:space="preserve"> Liên hiệp các Tổ chức hữu nghị (biên chế)</t>
  </si>
  <si>
    <t xml:space="preserve"> Hội Làm vườn (hỗ trợ theo qđ 303/QĐ-UBND ngày 7/2/2002) </t>
  </si>
  <si>
    <t xml:space="preserve"> Hội Kiến trúc sư (hỗ trợ theo qđ 303/QĐ-UBND ngày 7/2/2002) </t>
  </si>
  <si>
    <t>Hội Doanh nhân trẻ Hà Tĩnh</t>
  </si>
  <si>
    <t>Kinh phí triển lãm ảnh khu vực BTB lần thứ 30 tại HT theo VB 2265/UBND-VX2 ngày 8/5/2023 (Hội VHNT)</t>
  </si>
  <si>
    <t>Hỗ trợ tạp chí" Hà Tĩnh Người làm báo" (HNB)</t>
  </si>
  <si>
    <t>ĐH nhiệm kỳ Liên hiệp các Hội KH&amp;KT</t>
  </si>
  <si>
    <t>Đại hội nhiệm kỳ Hội Luật gia</t>
  </si>
  <si>
    <t xml:space="preserve"> ĐA xét chọn, tôn vinh trí thức tiêu biểu (Chưa ra nghị quyết - không cấp đầu năm) Hội LHKHKT</t>
  </si>
  <si>
    <t xml:space="preserve"> - Hợp đồng 111 (03)</t>
  </si>
  <si>
    <t xml:space="preserve"> - Quỹ lương BC chưa tuyển dụng (02)</t>
  </si>
  <si>
    <t xml:space="preserve"> Các ban kiêm nhiệm </t>
  </si>
  <si>
    <t>Ban Công tác phi Chính phủ (Sở Ngoại vụ)</t>
  </si>
  <si>
    <t xml:space="preserve"> BCĐ chuyển đổi số (Sở TTTT)</t>
  </si>
  <si>
    <t>BCĐ thực hiện QĐ 162 (Ban QL KKT tỉnh)</t>
  </si>
  <si>
    <t>BCĐ Thực hiện NQ 08 (Sở Nông nghiệp)</t>
  </si>
  <si>
    <t>14</t>
  </si>
  <si>
    <t>Ban Chỉ đạo Hội nhập Quốc tế (Sở Ngoại vụ)</t>
  </si>
  <si>
    <t>Ban chỉ đạo TDĐK trên CS, QĐ 1466/QĐ-UBND (Sở Văn hoá)</t>
  </si>
  <si>
    <t>Ban chỉ đạo hiến máu TN (Hội CTĐ)</t>
  </si>
  <si>
    <t>Ban chỉ đạo Công tác Biên giới (Sở Ngoại vụ)</t>
  </si>
  <si>
    <t>BCĐ CTMTPT lâm nghiệp bền vững (CCKL)</t>
  </si>
  <si>
    <t xml:space="preserve"> Ban chỉ đạo CCHC (Sở Nội vụ)</t>
  </si>
  <si>
    <t>Ban vì sự tiến bộ phụ nữ</t>
  </si>
  <si>
    <t>Đào tạo HS Lào</t>
  </si>
  <si>
    <t xml:space="preserve">Chính sách theo NĐ 116 (QĐ 2497/QĐ-UBND ngày 27/9/2023 của UBND tỉnh) </t>
  </si>
  <si>
    <t>Chính sách theo NĐ 116 (đối tượng SVSP đào tạo theo nhu cầu)</t>
  </si>
  <si>
    <t>Nâng chuẩn trình độ giáo viên theo NĐ 71/2020/NĐ-CP</t>
  </si>
  <si>
    <t>Trường Cao đăng Y tế</t>
  </si>
  <si>
    <t>Hợp đồng 111 (4)</t>
  </si>
  <si>
    <t xml:space="preserve"> Cấp bù miễn, giảm học phí theo Nghị định 81/2021/NĐ-CP</t>
  </si>
  <si>
    <t>Trường Cao đẳng Nguyễn Du</t>
  </si>
  <si>
    <t>Trường Cao đẳng Kỹ thuật Việt- Đức</t>
  </si>
  <si>
    <t>Trường TCN Lý Tự Trọng</t>
  </si>
  <si>
    <t>Tập huấn An toàn VSLĐ</t>
  </si>
  <si>
    <t>Trung tâm Công tác xã hội -GDNN cho người khuyết tật: Đào tạo cho người khuyết tật</t>
  </si>
  <si>
    <t>Tỉnh đoàn Hà Tĩnh</t>
  </si>
  <si>
    <t xml:space="preserve"> Sở Nội vụ </t>
  </si>
  <si>
    <t xml:space="preserve"> Sở Kế hoạch và Đầu tư </t>
  </si>
  <si>
    <t>Sở Xây dựng</t>
  </si>
  <si>
    <t xml:space="preserve"> Sở Nông nghiệp và PTNT </t>
  </si>
  <si>
    <t xml:space="preserve"> Sở Ngoại vụ</t>
  </si>
  <si>
    <t xml:space="preserve"> Sở Thông tin và TT </t>
  </si>
  <si>
    <t>Đào tạo theo Đề án chuyển đổi số</t>
  </si>
  <si>
    <t xml:space="preserve"> Sở Văn hóa, Thể thao và Du lịch </t>
  </si>
  <si>
    <t xml:space="preserve"> Sở Tài nguyên và Môi trường </t>
  </si>
  <si>
    <t>TT hỗ trợ PTDN và xúc tiến ĐT (đào tạo, tập huấn DN)</t>
  </si>
  <si>
    <t xml:space="preserve"> TT Công báo tin học </t>
  </si>
  <si>
    <t xml:space="preserve"> Hội Liên hiệp Văn học nghệ thuật </t>
  </si>
  <si>
    <t>Nguồn CCTL còn dư của đơn vị</t>
  </si>
  <si>
    <t>XV</t>
  </si>
  <si>
    <t>Dành nguồn bổ sung vốn điều lệ Quỹ Đầu tư phát triển</t>
  </si>
  <si>
    <t>Dành nguồn vốn điều lệ Quỹ Bảo vệ môi trường</t>
  </si>
  <si>
    <r>
      <t xml:space="preserve">Hỗ trợ một số cơ quan, đơn vị phối hợp thực hiện các nhiệm vụ trên địa bàn </t>
    </r>
    <r>
      <rPr>
        <sz val="11"/>
        <rFont val="Times New Roman"/>
        <family val="1"/>
      </rPr>
      <t>(Viện KSND 800 triệu đồng; Tòa án Nhân dân 800 triệu đồng; Cục thi hành án dân sự 800 triệu đồng; Hội thẩm Tòa án ND tỉnh 200 triệu đồng; Cục Thống kê 700 triệu đồng)</t>
    </r>
  </si>
  <si>
    <t>Tổ chức và huy động lực lượng dự bị động viên thuộc nhiệm vụ chi của địa phương</t>
  </si>
  <si>
    <t>Chính sách hỗ trợ đối với lưu học sinh Lào thuộc diện chỉ tiêu hỗ trợ</t>
  </si>
  <si>
    <t>XVI</t>
  </si>
  <si>
    <t>Thi tốt nghiệp THPT và các nhiệm vụ khác tỉnh giao</t>
  </si>
  <si>
    <t>Hỗ trợ chi sự nghiệp chung của ngành: Thi học sinh giỏi, giáo viên giỏi; hội thi KHKT; sơ kết, tổng kết, khen thưởng và các nhiệm vụ khác tỉnh giao</t>
  </si>
  <si>
    <t>BHYT người nghèo, DTTS, vùng khó khăn, người đang sinh sống tại vùng ĐBKK; Đối tượng CCB,TNXP, trẻ em, cận nghèo, nông lâm ngư, diêm nghiệp, các đối tượng khác; các nhiệm vụ khác theo quy định</t>
  </si>
  <si>
    <t>Kế hoạch thuê dịch vụ CNTT, xây dựng, kết nối mạng truyền số liệu dùng cấp II, an toàn thông tin; Đề án Phát triển chính quyền số, đô thị thông minh và kinh tế số; các nhiệm vụ CNTT gắn với chuyển đổi số</t>
  </si>
  <si>
    <t>Kinh phí chuẩn bị động viên (Bộ Chỉ huy Quân sự tỉnh)</t>
  </si>
  <si>
    <t>Chương trình MTQG phát triển KTXH vùng đồng bào DTTS&amp;MN</t>
  </si>
  <si>
    <t>Chương trình MTQG giảm nghèo bền vững</t>
  </si>
  <si>
    <t>Chương trình MTQG xây dựng nông thôn mới</t>
  </si>
  <si>
    <t>Một số đề án, nhiệm vụ, mua sắm trang thiết bị ứng dụng CNTT gắn với chuyển đổi số của tỉnh</t>
  </si>
  <si>
    <t>Chính sách hỗ trợ thực hiện Bố trí dân cư các vùng: thiên tai, đặc biệt khó khăn, biên giới, di cư tự do</t>
  </si>
  <si>
    <t>Bổ sung, hoàn thiện đầu tư trang thiết bị đảm bảo an ninh, an toàn hệ thống thông tin, các hệ thống thông tin quản lý, chỉ đạo điều hành của UBND tỉnh phục vụ việc triển khai đề án 06 và các nhiệm vụ khác gắn với chuyển đổi số</t>
  </si>
  <si>
    <t>Chi quốc phòng</t>
  </si>
  <si>
    <t>Chi các nhiệm vụ quốc phòng đột xuất, phát sinh theo quy định</t>
  </si>
  <si>
    <t>GHI THU GHI CHI TIỀN BTGPMB NHÀ ĐẦU TƯ ỨNG TRƯỚC VÀO TIỀN SỬ DỤNG ĐẤT, TIỀN THUÊ ĐẤT</t>
  </si>
  <si>
    <t>Kinh phí thực hiện hiện đường hầm CH3-02</t>
  </si>
  <si>
    <t>Chính sách hỗ trợ đối với người thuộc hộ nghèo và một số đối tượng có hoàn cảnh khó khăn khi khám bệnh, chữa bệnh tại các cơ sở y tế giai đoạn 2023-2025 theo Nghị quyết số 108/2023/NQ-HĐND ngày 14/7/2023 của HĐND tỉnh</t>
  </si>
  <si>
    <t>Đào tạo cán bộ quân sự xã, phường, thị trấn (BCHQS tỉnh)</t>
  </si>
  <si>
    <t>Hiệp hội Doanh nghiệp nữ</t>
  </si>
  <si>
    <t>Đề án phát sóng quảng bá kênh THHT trên hạ tầng số mặt đất khu vực miền Trung và miền Nam (năm 2024)</t>
  </si>
  <si>
    <t>CHI BẢO TRÌ, SỮA CHỮA, NÂNG CẤP CÁC CÔNG TRÌNH THUỶ LỢI VÀ CÁC NHIỆM VỤ KHÁC</t>
  </si>
  <si>
    <t>KP thường xuyên</t>
  </si>
  <si>
    <t>UỶ BAN NHÂN DÂN TỈNH</t>
  </si>
  <si>
    <t>Chính sách hỗ trợ phát triển dịch vụ logistics và xuất khẩu trên địa bàn tỉnh Hà Tĩnh</t>
  </si>
  <si>
    <t>Kinh phí Đảng (Gồm PC cấp ủy, PC thâm niên, kiểm tra, khối DN, KCB định kỳ, chế độ phụ cấp, các nhiệm vụ đặc thù, đột xuất, bù lỗ phát hành và các nhiệm vụ khác theo quy định)</t>
  </si>
  <si>
    <t>Dự toán năm 2025</t>
  </si>
  <si>
    <t>TỔNG HỢP DỰ TOÁN CHI NGÂN SÁCH  ĐỊA PHƯƠNG NĂM 2025</t>
  </si>
  <si>
    <t>Hoạt động của UBND, Văn phòng UBND tỉnh</t>
  </si>
  <si>
    <t>Ghi chú</t>
  </si>
  <si>
    <t>Kế hoạch số 320/KH-UBND ngày 10/7/2024 thực hiện Nghị quyết số 18-NQ/TU xây dựng và phát triển văn hóa con người</t>
  </si>
  <si>
    <t>Các KH chương trình đột xuất của ngành lao động: Hội thi thiết đào tạo tự làm cấp tỉnh (3năm 1 lần); Kỷ niệm 80 năm thành lập ngành Lao động</t>
  </si>
  <si>
    <t>DỰ TOÁN THU NGÂN SÁCH HUYỆN, XÃ NĂM 2025</t>
  </si>
  <si>
    <t>DỰ TOÁN THU NGÂN SÁCH NHÀ NƯỚC GIAO CHO CÁC HUYỆN, THÀNH PHỐ, THỊ XÃ NĂM 2025</t>
  </si>
  <si>
    <t>Sự nghiệp kinh tế và sự nghiệp khác</t>
  </si>
  <si>
    <t>Giao thu phí, lệ phí năm 2025</t>
  </si>
  <si>
    <t>Nguồn CCTL của đơn vị</t>
  </si>
  <si>
    <t>DỰ TOÁN CHI NGÂN SÁCH CÁC ĐƠN VỊ QUẢN LÝ HÀNH CHÍNH CẤP TỈNH NĂM 2025</t>
  </si>
  <si>
    <t>Biên chế
thực tế 2024</t>
  </si>
  <si>
    <t>Tổng số NS cấp năm 2025</t>
  </si>
  <si>
    <t>Ngân sách cấp tỉnh đảm bảo</t>
  </si>
  <si>
    <t>**</t>
  </si>
  <si>
    <t>VP Sở Giáo dục và Đào tạo</t>
  </si>
  <si>
    <t xml:space="preserve"> - Bổ sung do tăng HSL</t>
  </si>
  <si>
    <t xml:space="preserve"> - Quỹ tiền thưởng</t>
  </si>
  <si>
    <t xml:space="preserve"> - Tăng lương theo định kỳ</t>
  </si>
  <si>
    <t xml:space="preserve"> - Quỹ lương BC chưa tuyển dụng(3)</t>
  </si>
  <si>
    <t xml:space="preserve"> - Quỹ lương Hợp đồng 111 (2)</t>
  </si>
  <si>
    <t>- Quỹ tiền thưởng</t>
  </si>
  <si>
    <t xml:space="preserve"> - Tăng lương định kỳ</t>
  </si>
  <si>
    <t>Sở Nông nghiệp và PTNT</t>
  </si>
  <si>
    <t xml:space="preserve"> - Quỹ lương BC chưa tuyển dụng (4)</t>
  </si>
  <si>
    <t xml:space="preserve"> - BS do tăng HS lương theo định kỳ</t>
  </si>
  <si>
    <t xml:space="preserve"> - Quỹ khen thưởng</t>
  </si>
  <si>
    <t xml:space="preserve"> - Hợp đồng 111 </t>
  </si>
  <si>
    <t xml:space="preserve"> - Quỹ lương BC chưa tuyển dụng (03)</t>
  </si>
  <si>
    <t xml:space="preserve"> - Bổ sung kinh phí do tăng HSL</t>
  </si>
  <si>
    <t xml:space="preserve"> - Tăng lương theo định kỳ </t>
  </si>
  <si>
    <t xml:space="preserve"> ' - Quỹ tiền thưởng</t>
  </si>
  <si>
    <t xml:space="preserve">Sở Ngoại vụ </t>
  </si>
  <si>
    <t>Văn phòng Ban Quản lý Khu kinh tế tỉnh</t>
  </si>
  <si>
    <t xml:space="preserve"> - Quỹ lương BC chưa tuyển dụng (11)</t>
  </si>
  <si>
    <t xml:space="preserve"> - Hợp đồng 111 (6)</t>
  </si>
  <si>
    <t>VP Điều phối Nông thôn mới</t>
  </si>
  <si>
    <t xml:space="preserve"> - Hợp đồng111 (1)</t>
  </si>
  <si>
    <t xml:space="preserve"> - Quỹ lương BC chưa tuyển dụng (72)</t>
  </si>
  <si>
    <t xml:space="preserve"> - Hợp đồng 111(29)</t>
  </si>
  <si>
    <t xml:space="preserve"> - Quỹ lương BC chưa tuyển dụng (7)</t>
  </si>
  <si>
    <t xml:space="preserve"> Phòng Công chứng số 1</t>
  </si>
  <si>
    <t xml:space="preserve">Trong đó: </t>
  </si>
  <si>
    <t xml:space="preserve"> Phòng Công chứng số 2</t>
  </si>
  <si>
    <t>Đại hội thi đua yêu nước công giáo (Ủy ban đoàn kết công giáo)</t>
  </si>
  <si>
    <t>Đại hội cháu ngoan Bác Hồ (Tỉnh đoàn)</t>
  </si>
  <si>
    <t xml:space="preserve"> - NS hỗ trợ </t>
  </si>
  <si>
    <t>Hội Bảo vệ QL người tiêu dùng (thực hiện nhiệm vụ theo Quyết định số 677/QĐ-UBND ngày 30/3/2022</t>
  </si>
  <si>
    <t>Hội Khoa học kinh tế (hỗ trợ nhiệm vụ theo thông báo 550/TB-TU ngày 26/5/22; 87/TB-UBND ngày 01/4/2019))</t>
  </si>
  <si>
    <t>Hiệp hội doanh nghiệp tỉnh (theo Quyết định 21/2024/QĐ-UBND ngày 07/10/2024)</t>
  </si>
  <si>
    <t>Hỗ trợ quỹ "Hỗ trợ hs đạt điểm cao, hoàn cảnh khó khăn vào ĐH" thuộc quỹ khuyến học Đất Hồng Lam</t>
  </si>
  <si>
    <t>Giải thưởng báo chí Trần Phú (QĐ 480/QĐ-UBND ngày 16/2/2017) (Hội Nhà báo)</t>
  </si>
  <si>
    <t>Ngày báo chí cách mạng Việt Nam theo VB 2146/UBND-VX1 ngày 17/4/2024 (Hội Nhà báo)</t>
  </si>
  <si>
    <t>Đại hội Hội Nhà báo</t>
  </si>
  <si>
    <t>Đại hội Hội liên hiệp KHKT</t>
  </si>
  <si>
    <t>Hỗ trợ tạp chí Hồng Lĩnh theo QĐ 4031/QĐ-UBND ngày 10/12/2021(Hội LH VHNT)</t>
  </si>
  <si>
    <t>Đại hội Hội LH VHNT</t>
  </si>
  <si>
    <t>Tổng kết 50 năm nền VHNT theo VB 796/UBND-VX ngày 16/2/2024(Hội LH VHNT)</t>
  </si>
  <si>
    <t>Giải thưởng sáng tác theo QC 01-QC/BCĐGTST ngày 17/3/2021</t>
  </si>
  <si>
    <t>Đại hội Liên minh Hợp tác xã</t>
  </si>
  <si>
    <t>Đại hội Hội Khuyến học</t>
  </si>
  <si>
    <t>Hội nghị điển hình tiên tiến Hội Chữ thập đỏ và Đại hội thi đua yêu nước lần thứ VII</t>
  </si>
  <si>
    <t>- Tăng lương theo định kỳ</t>
  </si>
  <si>
    <t xml:space="preserve"> - Quỹ lương BC chưa tuyển dụng (05)</t>
  </si>
  <si>
    <r>
      <t xml:space="preserve"> Kinh phí in khung thiếp chúc thọ, mừng thọ 90, 100 tuổi;</t>
    </r>
    <r>
      <rPr>
        <i/>
        <sz val="10"/>
        <rFont val="Times New Roman"/>
        <family val="1"/>
      </rPr>
      <t xml:space="preserve"> in phong bì lễ thắp hương liệt sỹ và bà mẹ VNAH dịp tết Nguyên đán và ngày 27/7 , khung bằng TQGC…</t>
    </r>
  </si>
  <si>
    <t xml:space="preserve"> Ban chỉ đạo GN và ATLĐ (Sở LĐ)</t>
  </si>
  <si>
    <t>DỰ TOÁN CHI SỰ NGHIỆP ĐÀO TẠO, DẠY NGHỀ NĂM 2025</t>
  </si>
  <si>
    <t>Dự toán 2024</t>
  </si>
  <si>
    <t>Quỹ lương năm 2025, Quỹ khen thưởng</t>
  </si>
  <si>
    <t xml:space="preserve"> HĐ 111</t>
  </si>
  <si>
    <t>Dự toán giao 2025</t>
  </si>
  <si>
    <t>Nguồn NSNN đảm bảo</t>
  </si>
  <si>
    <t>Trường chính trị Trần Phú</t>
  </si>
  <si>
    <t>Bổ sung lương do tăng hệ số lương</t>
  </si>
  <si>
    <t>Quỹ khen thưởng</t>
  </si>
  <si>
    <t>Đề án trường chuẩn</t>
  </si>
  <si>
    <t>BS do tăng HS lương theo định kỳ</t>
  </si>
  <si>
    <t>Quỹ tiền thưởng</t>
  </si>
  <si>
    <t xml:space="preserve">Chính sách theo NĐ 116 (QĐ 4140 ngày 22/12/2021 về phê duyệt đề án phát triển đội ngũ nhà giáo và cán bộ QL GDPT...) </t>
  </si>
  <si>
    <t xml:space="preserve">Chính sách theo NĐ 116 ( Đã tuyển sinh năm học 2023-2027 theo QĐ 1637/QĐ-UBND ngày 04/7/2024: 27SV) </t>
  </si>
  <si>
    <t xml:space="preserve">Chính sách theo NĐ 116 (Dự kiến tuyển sinh năm học 2024-2028 Theo QĐ 4140: 30 SV) </t>
  </si>
  <si>
    <t xml:space="preserve">Chính sách theo NĐ 116 (Dự kiến tuyển sinh năm học 2025-2029 Theo QĐ 4140: 40 SV) </t>
  </si>
  <si>
    <t>KP đào tạo lưu học sinh Lào theo NQ</t>
  </si>
  <si>
    <t xml:space="preserve"> - Quyết định số: 982/QĐ-UBND ngày 12/5/2022 (Khoá học 2021-2025)</t>
  </si>
  <si>
    <t xml:space="preserve"> - Quyết định số: 411/QĐ-UBND ngày 23/02/2023  (Khoá học 2022-2026)</t>
  </si>
  <si>
    <t xml:space="preserve"> - Quyết định số: 499/QĐ-UBND ngày 20/02/2024 (Khoá học 2023-2027)</t>
  </si>
  <si>
    <t>Cấp bù</t>
  </si>
  <si>
    <t>CCTL</t>
  </si>
  <si>
    <t>KP đào tạo sinh viên Lào</t>
  </si>
  <si>
    <t>Cấp bù học phí</t>
  </si>
  <si>
    <t>Cấp bù miễn giảm học phí theo NĐ 81/2021/NĐ-Cp ngày 27/8/2021</t>
  </si>
  <si>
    <t>Kinh phí đào tạo học sinh Lào theo NQ 118</t>
  </si>
  <si>
    <t>Biên chế tính hệ số đến 1/7/2024</t>
  </si>
  <si>
    <t>Tăng lương theo định kỳ</t>
  </si>
  <si>
    <t>HĐ 111 (4)</t>
  </si>
  <si>
    <t xml:space="preserve"> Cấp bù miễn, giảm học phí theo Nghị định 81/2021/NĐ-CP; Nghị định 97/2023/NĐ-CP</t>
  </si>
  <si>
    <t>Trường TC Kỹ nghệ</t>
  </si>
  <si>
    <t>Đào tạo nâng chuẩn giáo viên theo NĐ 71/2020/NĐ-CP</t>
  </si>
  <si>
    <t>Đào tạo bồi dưỡng nghiệp vụ</t>
  </si>
  <si>
    <t>Cấp bù miễn, giảm học phí theo Nghị định 81/2021/NĐ-CP</t>
  </si>
  <si>
    <t>Sở Công thương</t>
  </si>
  <si>
    <t>Đài Phát thanh truyền hình</t>
  </si>
  <si>
    <t xml:space="preserve"> Trung tâm hoạt động thanh thiếu nhi </t>
  </si>
  <si>
    <t xml:space="preserve"> Hội Cựu Chiến binh </t>
  </si>
  <si>
    <t xml:space="preserve"> Hội Nông dân </t>
  </si>
  <si>
    <r>
      <t xml:space="preserve">Uỷ ban Mặt trận Tổ quốc tỉnh </t>
    </r>
    <r>
      <rPr>
        <sz val="12"/>
        <rFont val="Times New Roman"/>
        <family val="1"/>
      </rPr>
      <t>(Kp đào tạo, tập huấn cho cán bộ mặt trận cơ sở nhiệm kỳ 2024-2029: 200trđ)</t>
    </r>
  </si>
  <si>
    <t>Sở Tài chính</t>
  </si>
  <si>
    <t xml:space="preserve"> Ban quản lý KKT  tỉnh</t>
  </si>
  <si>
    <t xml:space="preserve"> TT Dịch vụ Tài chính công </t>
  </si>
  <si>
    <t>Kinh phí đào tạo Cao cấp chính trị</t>
  </si>
  <si>
    <t>TT Dịch thuật Dịch vụ đối ngoại</t>
  </si>
  <si>
    <t>Liên minh HTX</t>
  </si>
  <si>
    <t>Hội người mù</t>
  </si>
  <si>
    <t>Hội Luật gia</t>
  </si>
  <si>
    <t>Hội Liên hiệp thanh niên</t>
  </si>
  <si>
    <t>Kinh phí đào tạo thanh niên hoàn thành nghĩa vụ quân sự, công an, thanh niên tình nguyện NĐ 61/2015</t>
  </si>
  <si>
    <t>CHI TỪ CÁC NHIỆM VỤ THU CHUYỂN NGUỒN</t>
  </si>
  <si>
    <t>DỰ TOÁN CHI NGÂN SÁCH HUYỆN, XÃ NĂM 2025</t>
  </si>
  <si>
    <t>Quỹ Hỗ trợ phát triển Hợp tác xã</t>
  </si>
  <si>
    <t>Kinh phí thực hiện Nhà đa năng và các hạng mục phụ trợ Trường THPT Nguyễn Thị Minh Khai, huyện Đức Thọ</t>
  </si>
  <si>
    <t xml:space="preserve">Kinh phí thực hiện Nhà làm việc 3 tầng và các hạng mục phụ trợ - Trụ sở Hội Liên hiệp Phụ nữ tỉnh </t>
  </si>
  <si>
    <t>Kinh phí thực hiện Nâng cấp, sửa chữa cơ sở doanh trại Đồn Biên phòng Sơn Hồng và Trạm Biên phòng Cửa khẩu Quốc tế Cầu Treo</t>
  </si>
  <si>
    <t>Phụ lục số 01</t>
  </si>
  <si>
    <t xml:space="preserve"> DỰ TOÁN THU NGÂN SÁCH NHÀ NƯỚC NĂM 2025</t>
  </si>
  <si>
    <t>STT</t>
  </si>
  <si>
    <t>CÁC CHỈ TIÊU</t>
  </si>
  <si>
    <t>Dự toán tỉnh giao 2024</t>
  </si>
  <si>
    <t>Ước thực hiện 2024</t>
  </si>
  <si>
    <t>Dự toán TW giao 2025</t>
  </si>
  <si>
    <t>Dự toán HĐND giao 2025</t>
  </si>
  <si>
    <t>% Dự toán 2025 so với</t>
  </si>
  <si>
    <t xml:space="preserve">Tổng số </t>
  </si>
  <si>
    <t>ƯTH năm 2024</t>
  </si>
  <si>
    <t>Tỉnh thu</t>
  </si>
  <si>
    <t>Huyện, xã thu</t>
  </si>
  <si>
    <t>A</t>
  </si>
  <si>
    <t>4=5+6</t>
  </si>
  <si>
    <t>7=4/1</t>
  </si>
  <si>
    <t>8=4/2</t>
  </si>
  <si>
    <t>9=4/3</t>
  </si>
  <si>
    <t>THU NỘI ĐỊA</t>
  </si>
  <si>
    <t xml:space="preserve">Thu từ khu vực doanh nghiệp nhà nước </t>
  </si>
  <si>
    <t>DNNN do Trung ương quản lý</t>
  </si>
  <si>
    <t>DNNN do địa phương quản lý</t>
  </si>
  <si>
    <t>Thu từ khu vực doanh nghiệp có vốn đầu tư nước ngoài</t>
  </si>
  <si>
    <t>Trong đó: Thu từ kết quả thanh tra thuế Công ty Formosa Hà Tĩnh</t>
  </si>
  <si>
    <t>Thu từ khu vực kinh tế ngoài quốc doanh</t>
  </si>
  <si>
    <t>Lệ phí trước bạ</t>
  </si>
  <si>
    <t>Thuế sử dụng đất phi nông nghiệp</t>
  </si>
  <si>
    <t>Thuế thu nhập cá nhân</t>
  </si>
  <si>
    <t xml:space="preserve"> Thuế bảo vệ môi trường</t>
  </si>
  <si>
    <t>Trong đó: Thu từ hàng hoá nhập khẩu</t>
  </si>
  <si>
    <t>Phí và lệ phí</t>
  </si>
  <si>
    <t>Trong đó: Phí, lệ phí trung ương</t>
  </si>
  <si>
    <t>Trong đó: Ghi thu, ghi chi tiền BTGPMB</t>
  </si>
  <si>
    <t>Thu tiền cho thuê đất, mặt nước</t>
  </si>
  <si>
    <t>Thu tiền sử dụng khu vực biển</t>
  </si>
  <si>
    <t>Trong đó: Cơ quan Trung ương cấp phép</t>
  </si>
  <si>
    <t>Trong đó: - Thu khác ngân sách trung ương</t>
  </si>
  <si>
    <t xml:space="preserve">               - Thu tiền bảo vệ và phát triển đất trồng lúa</t>
  </si>
  <si>
    <t>Thu từ quỹ đất công ích, hoa lợi công sản khác</t>
  </si>
  <si>
    <t>Thu cổ tức và lợi nhuận sau thuế</t>
  </si>
  <si>
    <t>Thu từ hoạt động xổ số kiến thiết</t>
  </si>
  <si>
    <t>THU TỪ HOẠT ĐỘNG XUẤT, NHẬP KHẨU</t>
  </si>
  <si>
    <t>Thuế xuất khẩu</t>
  </si>
  <si>
    <t>Thuế nhập khẩu</t>
  </si>
  <si>
    <t>Thuế tiêu thụ đặc biệt hàng nhập khẩu</t>
  </si>
  <si>
    <t>Thuế giá trị gia tăng hàng nhập khẩu</t>
  </si>
  <si>
    <t>Thuế bảo vệ môi trường do cơ quan hải quan thực hiện</t>
  </si>
  <si>
    <t>Thu khác</t>
  </si>
  <si>
    <t>THU VIỆN TRỢ</t>
  </si>
  <si>
    <t>CÁC KHOẢN HUY ĐỘNG THEO QUY ĐỊNH CỦA PHÁP LUẬT</t>
  </si>
  <si>
    <t>TỔNG THU NSNN TRÊN ĐỊA BÀN (I+II+III+IV)</t>
  </si>
  <si>
    <t>Thu Ngân sách Trung ương</t>
  </si>
  <si>
    <t>Thu Ngân sách địa phương</t>
  </si>
  <si>
    <t>Ngân sách tỉnh hưởng</t>
  </si>
  <si>
    <t>Ngân sách cấp huyện, cấp xã hưởng</t>
  </si>
  <si>
    <t>THU BỔ SUNG TỪ NGÂN SÁCH TRUNG ƯƠNG</t>
  </si>
  <si>
    <t>Bổ sung cân đối</t>
  </si>
  <si>
    <t>Bổ sung có mục tiêu</t>
  </si>
  <si>
    <t>Bổ sung có MT bằng vốn trong nước</t>
  </si>
  <si>
    <t>Bổ sung có MT bằng vốn nước ngoài</t>
  </si>
  <si>
    <t>Bổ sung thực hiện CCTL</t>
  </si>
  <si>
    <t>Bổ sung vốn đầu tư để thực hiện các dự án, nhiệm vụ (không bao gồm CTMTQG)</t>
  </si>
  <si>
    <t>Bổ sung vốn sự nghiệp thực hiện một số chế độ chính sách của Trung ương</t>
  </si>
  <si>
    <t>Bổ sung kinh phí thực hiện các chương trình mục tiêu quốc gia (bao gồm vốn đầu tư và vốn sự nghiệp)</t>
  </si>
  <si>
    <t>THU VAY</t>
  </si>
  <si>
    <t>Vay để bù đắp bội chi</t>
  </si>
  <si>
    <t>Vay để trả nợ gốc</t>
  </si>
  <si>
    <t>THU CHUYỂN NGUỒN CCTL CÒN DƯ NĂM TRƯỚC CHUYỂN SANG</t>
  </si>
  <si>
    <t>DỰ KIẾN THU CÁC NHIỆM VỤ CHƯA CHI CHUYỂN NGUỒN SANG NĂM SAU</t>
  </si>
  <si>
    <t>ỦY BAN NHÂN DÂN TỈNH</t>
  </si>
  <si>
    <t>Chính sách hỗ trợ đối với cán bộ, công chức cấp huyện, cán bộ, công chức cấp xã và người hoạt động không chuyên trách ở cấp xã dôi dư do sắp xếp đơn vị hành chính cấp huyện, cấp xã</t>
  </si>
  <si>
    <t>Kinh phí huy hiệu Đảng</t>
  </si>
  <si>
    <t>CHI MỘT SỐ NHIỆM VỤ, ĐỀ ÁN, CHÍNH SÁCH CÂN ĐỐI THEO QUY ĐỊNH</t>
  </si>
  <si>
    <t>Tăng cường CSVC đào tạo nghề</t>
  </si>
  <si>
    <t>Chi các nhiệm vụ phục vụ Đại hội Đảng bộ tỉnh, Đảng bộ các đơn vị, các cấp; Chi kỷ niệm ngày lễ lớn, kỷ niệm ngành</t>
  </si>
  <si>
    <t>Chi thực hiện các đề án, chính sách mới do tỉnh ban hành</t>
  </si>
  <si>
    <t>CHI BẢO DƯỠNG, SỬA CHỮA, CẢI TẠO, NÂNG CẤP TÀI SẢN CÔNG; MUA SẮM VÀ CÁC NHIỆM VỤ ĐỘT XUẤT KHÁC</t>
  </si>
  <si>
    <t>Phụ lục số 03</t>
  </si>
  <si>
    <t>Chính sách thu hút nguồn nhân lực</t>
  </si>
  <si>
    <t>Các chế độ, chính sách, nhiệm vụ giáo dục đào tạo, dạy nghề khác theo quy định</t>
  </si>
  <si>
    <t>Công ty TNHH MTV Thuỷ lợi Nam</t>
  </si>
  <si>
    <t>Công ty TNHH MTV Thuỷ lợi Bắc</t>
  </si>
  <si>
    <t>Các nhiệm khác</t>
  </si>
  <si>
    <t>BCĐ Chống buôn lậu, gian lận thương mại và hàng giả</t>
  </si>
  <si>
    <t>Chi nhiệm vụ tuyên truyền, đảm bảo trật tự an toàn giao thông (trong đó Ban ATGT: KP an toàn GT 1.200 triệu đồng, lắp các cụm đèn tín hiệu giao thông 7.000 tr; Thanh tra GT 1.300 triệu đồng; Trạm kiểm soát TTr  250 triệu đồng)</t>
  </si>
  <si>
    <t>Sự nghiệp khác (Chuyển từ SN QLNN sang)</t>
  </si>
  <si>
    <t>Các hoạt động của HĐND tỉnh  theo Nghị quyết số 82/2017/NQ-HĐND và KP hoạt động Đoàn ĐBQH (KP HĐND hoạt động tỉnh 24 tỷ đồng; KP hoạt động Đoàn ĐBQH 6 tỷ đồng)</t>
  </si>
  <si>
    <t>Sự nghiệp công thương (trong đó, KP thực hiện chính sách khuyến công 2 tỷ đồng)</t>
  </si>
  <si>
    <t>Hỗ trợ thực hiện một số đề án, nhiệm vụ Khoa học công nghệ</t>
  </si>
  <si>
    <t>Hội văn học nghệ thuật địa phương</t>
  </si>
  <si>
    <t>Các Hội nhà báo địa phương</t>
  </si>
  <si>
    <t>Các cơ quan Đảng  thuộc Tỉnh uỷ quản lý</t>
  </si>
  <si>
    <t>Quỹ lương</t>
  </si>
  <si>
    <t>Quỹ lương BC chưa tuyển dụng</t>
  </si>
  <si>
    <t>Hợp đồng 111</t>
  </si>
  <si>
    <t>Kinh phí thực hiện nhiệm vụ dự kiến phát sinh trong năm</t>
  </si>
  <si>
    <t>Kinh phí đại hội Đảng</t>
  </si>
  <si>
    <t>Chế độ chính sách đối với cán bộ, đảng viên theo Quy định số 12-QĐ/TU ngày 28/12/2021 của Tỉnh uỷ</t>
  </si>
  <si>
    <t>Kinh phí học Nghị quyết</t>
  </si>
  <si>
    <t>Kinh phí đảm bảo một số nhiệm vụ khác và các nhiệm vụ đột xuất khối Đảng</t>
  </si>
  <si>
    <r>
      <t xml:space="preserve">Chi hỗ trợ từ kết quả thu liên quan đến xử phạt, phí, lệ phí </t>
    </r>
    <r>
      <rPr>
        <sz val="11"/>
        <rFont val="Times New Roman"/>
        <family val="1"/>
      </rPr>
      <t>(trong đó, hỗ trợ kinh phí thực hiện nâng cấp Nhà làm việc và hạng mục phụ trợ Trụ sở làm việc của Thanh tra tỉnh 4.895 trđ)</t>
    </r>
  </si>
  <si>
    <t xml:space="preserve"> VII</t>
  </si>
  <si>
    <t>Quỹ lương, tiền thưởng năm 2025</t>
  </si>
  <si>
    <t>Chính sách hỗ trợ người  được phân công trực tiếp giúp đỡ người được áp dụng biện pháp giáo dục tại xã, phường, thị trấn trên đìa bạn tỉnh Hà Tĩnh (Đã bố trí KP trong DT ngân sách cấp huyện)</t>
  </si>
  <si>
    <t>Đơn vị tính: triệu đồng.</t>
  </si>
  <si>
    <t>ĐVT: triệu đồng</t>
  </si>
  <si>
    <t>Tên đơn vị, địa phương</t>
  </si>
  <si>
    <t>Số tiền</t>
  </si>
  <si>
    <t>Văn bản căn cứ đề xuất để áp dụng khi thực hiện</t>
  </si>
  <si>
    <t>TỔNG CỘNG</t>
  </si>
  <si>
    <t>KHỐI HUYỆN XÃ</t>
  </si>
  <si>
    <t>Kinh phí quản lý, chỉ đạo chương trình phân bổ không vượt quá 1,5% tổng kinh phí vốn Ngân sách Trung ương Chương trình NTM được phân bổ.</t>
  </si>
  <si>
    <t>TX Hồng Lĩnh</t>
  </si>
  <si>
    <t>KHỐI CẤP TỈNH</t>
  </si>
  <si>
    <t>Văn phòng Điều phối nông thôn mới tỉnh</t>
  </si>
  <si>
    <t>Đào tạo, tập huấn Chương trình OCOP</t>
  </si>
  <si>
    <t>Tập huấn nâng cao nhận thức về xây dựng nông thôn mới, tập huấn triển khai xây khu dân cư kiểu mẫu...</t>
  </si>
  <si>
    <t xml:space="preserve">Hoạt động của trang Web nông thôn mới (hosting; nhuận bút, nhuận ảnh, quản trị....); In ấn các video, tài liệu, ấn phẩm, pano, appich... phục vụ công tác tuyên truyền NTM, OCOP; Các hoạt động truyền thông khác về xây dựng nông thôn mới </t>
  </si>
  <si>
    <t>Kinh phí hoạt động của cơ quan chỉ đạo Chương trình các cấp theo quy định (Kinh phí quản lý, chỉ đạo chương trình)</t>
  </si>
  <si>
    <t xml:space="preserve">Sở Nông nghiệp và Phát triển nông thôn </t>
  </si>
  <si>
    <t>2.1</t>
  </si>
  <si>
    <t xml:space="preserve">Văn phòng Sở </t>
  </si>
  <si>
    <t>Chi cục phát triển nông thôn</t>
  </si>
  <si>
    <t>Tổ chức đánh giá phân hạng sản phẩm OCOP</t>
  </si>
  <si>
    <t>Nâng cao năng lực, nhận thức cho khu vực kinh tế tập thể</t>
  </si>
  <si>
    <t>Chi cục Trồng trọt và BVTV</t>
  </si>
  <si>
    <t>Tập huấn, hướng dẫn thu gom bao gói thuốc bảo vệ thực vật sau sử dụng; thu gom, xử lý và sử dụng phụ phẩm nông
nghiệp</t>
  </si>
  <si>
    <t>Chi cục Chăn nuôi và Thú y</t>
  </si>
  <si>
    <t>Tập huấn hướng dẫn xử lý chất thải chăn nuôi, gắn với thực hiện các
quy định pháp luật chăn nuôi; tuyên truyền, hướng dẫn thực hiện các quy định về chăn nuôi, xử lý chất thải chăn nuôi, góp phần bảo vệ môi trường trong xây dựng nông thôn mới (phát sóng trên truyền hình tỉnh)</t>
  </si>
  <si>
    <t xml:space="preserve">Chi cục Quản lý Chất lượng Nông lâm sản và Thủy sản </t>
  </si>
  <si>
    <t xml:space="preserve">Tập huấn nâng cao năng lực về an toàn thực phẩm cho các cơ sở sản xuất, kinh doanh nông lâm thủy sản và cán bộ quản lý các cấp </t>
  </si>
  <si>
    <t>Trung tâm Nước sạch và Vệ sinh môi trường nông thôn</t>
  </si>
  <si>
    <t>Thông tin, tuyên truyền về nước sạch nông thôn trong xây dựng nông thôn mới</t>
  </si>
  <si>
    <t>Đào tạo, tập huấn nâng cao năng lực cho cán bộ, người dân và cộng đồng tại các xã đạt chuẩn nông thôn mới và các xã đăng ký đạt chuẩn nông thôn mới nâng cao về sử dụng, quản lý nước sạch nông thôn</t>
  </si>
  <si>
    <t>Trung tâm Khuyến nông</t>
  </si>
  <si>
    <t>Thông tin, truyền thông về nông thôn mới nhằm nâng cao nhận thức, chuyển đổi tư duy của cán bộ, người dân về xây dựng nông thôn mới</t>
  </si>
  <si>
    <t>Tập huấn nâng cao năng lực, các kỹ năng khuyến nông cho tổ chức Khuyến nông cộng đồng</t>
  </si>
  <si>
    <t>Sở Tài nguyên và Môi trường</t>
  </si>
  <si>
    <t>Truyền thông, tập huấn hướng dẫn thực hiện tiêu chí Môi trường; phân loại chất thải rắn sinh hoạt tại nguồn, hướng dẫn xử lý chất thải thực phẩm tại các xã phấn đấu đạt chuẩn nông thôn mới nâng cao, kiểu mẫu năm 2025</t>
  </si>
  <si>
    <t>Sở Khoa học công nghệ (Trung tâm Ứng dụng KHCN &amp;ĐMST tỉnh Hà Tĩnh)</t>
  </si>
  <si>
    <t xml:space="preserve"> Tập huấn, hướng dẫn giải pháp thu gom, tái sử dụng chất thải hữu cơ, phụ phẩm nông nghiệp, rác thải sinh hoạt theo hướng tuần hoàn, kết hợp hỗ trợ chế phẩm sinh học cho các học viên thực hành ứng dụng tại hộ gia đình</t>
  </si>
  <si>
    <t xml:space="preserve"> Tập huấn, hướng dẫn xử lý kỹ thuật xử lý môi trường tại các cơ sở chăn nuôi, nâng cao chất lượng môi trường, kết hợp hỗ trợ chế phẩm sinh học cho các học viên thực hành ứng dụng tại hộ gia đình</t>
  </si>
  <si>
    <t xml:space="preserve"> Tập huấn hướng dẫn kỹ thuật tái sử dụng phụ phẩm nông nghiệp sản xuất nấm ăn, kết hợp hỗ trợ giống nấm cho người dân</t>
  </si>
  <si>
    <t xml:space="preserve">Sở Văn hóa Thể thao và Du lịch </t>
  </si>
  <si>
    <t>Văn phòng Sở</t>
  </si>
  <si>
    <t>Ban quản lý Di tích Nguyễn Du</t>
  </si>
  <si>
    <t>Hỗ trợ kinh phí xây dựng điểm checkin tại Điểm du lịch Di tích Quốc gia đặc biệt khu lưu niệm Nguyễn Du</t>
  </si>
  <si>
    <t xml:space="preserve">Sở Thông tin và Truyền thông </t>
  </si>
  <si>
    <t>Trung tâm Công nghệ thông tin và Truyền thông</t>
  </si>
  <si>
    <t>Tập huấn, tuyên truyền chuyển đổi số trong xây dựng NTM, hướng tới NTM thông minh giai đoạn 2021 - 2025</t>
  </si>
  <si>
    <t>Sở Lao động - TBXH</t>
  </si>
  <si>
    <t>Xây dựng định mức kinh tế, kỹ thuật các nghề trình độ sơ cấp và đào tạo dưới 3 tháng</t>
  </si>
  <si>
    <t xml:space="preserve">Phát triển nhà giáo, cán bộ quản lý giáo dục nghề nghiệp, người dạy nghề </t>
  </si>
  <si>
    <t>Thông tin, truyền thông về học nghề, việc làm</t>
  </si>
  <si>
    <t>Kinh phí hoạt động của cơ quan chỉ đạo Chương trình các cấp theo quy định (Kinh phí quản lý, chỉ đạo chương trình đào tạo nghề cho lao động nông thôn)</t>
  </si>
  <si>
    <t>Sở Kế hoạch và Đầu tư</t>
  </si>
  <si>
    <t>Trung tâm Hỗ trợ phát triển doanh nghiệp và Xúc tiến đầu tư tỉnh</t>
  </si>
  <si>
    <t xml:space="preserve">Tổ chức khảo sát sản phảm du lịch nông thôn tại Hà Tĩnh </t>
  </si>
  <si>
    <t xml:space="preserve">Tuyên truyền, quảng bá du lịch nông thôn trên các phương tiện truyền thông 
 </t>
  </si>
  <si>
    <t>Tập huấn, tuyên truyền về tăng cường bảo vệ môi trường, an toàn thực phẩm và cấp nước sạch nông thôn trong xây dựng nông thôn mới</t>
  </si>
  <si>
    <t>Tổ chức tập huấn, diễn đàn về chuyển đổi số trong truyền thông quảng bá OCOP, các mô hình kinh tế, mô hình khởi nghiệp của thanh niên thông qua các nền tảng mạng xã hội</t>
  </si>
  <si>
    <t>Tổ chức các diễn đàn, tọa đàm, tập huấn nâng cao kiến thức về chuyển đổi số trong xây dựng nông thôn mới, hướng tới nông thôn mới thông minh trong thế hệ trẻ</t>
  </si>
  <si>
    <t>Tập huấn cho thành viên các đội tri thức trẻ tình nguyện tham gia xây dựng nông thôn mới; tổ chức tập huấn, hướng dẫn về kỹ thuật trồng trọt, chăn nuôi, ứng dụng công nghệ trong sản xuất, kinh doanh và tiêu thụ nông sản cho người dân</t>
  </si>
  <si>
    <t>Hội Liên hiệp phụ nữ tỉnh</t>
  </si>
  <si>
    <t>Tổ chức truyền thông Phụ nữ chung tay bảo vệ môi trường; hưởng ứng phong trào "chống rác thải nhựa:; xây dựng nhà sạch, vườn đẹp, vườn có hiệu quả kinh tế</t>
  </si>
  <si>
    <t>Tập huấn, hội nghị, hội thảo, hội thi, sơ kết, tổng kết, khen thưởng, biểu dương các điển hình thực hiện vun đắp giá trị tốt đẹp gia đình và cuộc vận động “Xây dựng gia đình 5 không, 3 sạch”</t>
  </si>
  <si>
    <t>Hỗ trợ triển khai hiệu quả Đề án “Hỗ trợ phụ nữ khởi nghiệp giai đoạn 2017-2025”: Chi giải thưởng cho hoạt động tổ chức Ngày phụ nữ khởi nghiệp tại các cấp Hội Phụ nữ</t>
  </si>
  <si>
    <t>Liên minh Hợp tác xã</t>
  </si>
  <si>
    <t>UBMT Tổ quốc tỉnh</t>
  </si>
  <si>
    <t>Nâng cao hiệu quả thực hiện công tác giám sát và phản biện xã hội</t>
  </si>
  <si>
    <t>Hội nông dân tỉnh</t>
  </si>
  <si>
    <t>Tổ chức các hoạt động hỗ trợ xây dựng mô hình, nâng cao chất lượng, hiệu quả hoạt động của các Chi hội, Tổ hội nghề nghiệp theo hướng dẫn của Trung ương Hội Nông dân Việt Nam</t>
  </si>
  <si>
    <t xml:space="preserve">Triển khai Phong trào “Nông dân thi đua sản xuất kinh doanh giỏi, đoàn kết giúp nhau làm giàu và giảm nghèo bền vững” </t>
  </si>
  <si>
    <t>Báo Hà Tĩnh</t>
  </si>
  <si>
    <t>Tuyên truyền về chất lượng môi trường, xây dựng cảnh quan nông thôn sáng
– xanh – sạch đẹp – an toàn</t>
  </si>
  <si>
    <t>Tuyên truyền, nâng cao nhận thức về chuyển đổi số trong xây dựng nông thôn mới</t>
  </si>
  <si>
    <t>Đài Phát thanh - Truyền hình tỉnh</t>
  </si>
  <si>
    <t>Công an tỉnh</t>
  </si>
  <si>
    <t xml:space="preserve">Tuyên truyền về công tác công an thực hiện Chương trình </t>
  </si>
  <si>
    <t>Hỗ trợ xây dựng, củng cố, duy trì, sơ kết, tổng kết nhân rộng mô hình, điển hình về đảm bảo an ninh, trật tự xây dựng nông thôn mới</t>
  </si>
  <si>
    <t>Tổ chức các lớp bồi dưỡng, hội thảo chuyên đề về công tác đảm bảo an ninh, trật tự ở địa bàn nông thôn</t>
  </si>
  <si>
    <t>Nâng cao chất lượng, hiệu quả thực hiện tiêu chí an ninh trật tự trong xây dựng nông thôn mới</t>
  </si>
  <si>
    <t>Ban Tuyên giáo Tỉnh ủy</t>
  </si>
  <si>
    <t>Tập huấn, bồi dưỡng nâng cao năng lực cho đội ngũ báo cáo viên, tuyên truyền viên, cộng tác viên dư luận xã hội tuyên truyền về tỉnh đạt chuẩn nông thôn mới, các chủ trương, cơ chế chính sách mới của Trung ương, của tỉnh về xây dựng nông thôn mới, điển hình, địa phương làm tốt, nâng cao nhận thức, của nhân dân trong xây dựng nông thôn mới bền vững</t>
  </si>
  <si>
    <t>CHI NGUỒN CCTL, CĐCS THEO TIỀN LƯƠNG</t>
  </si>
  <si>
    <t>CHI TRẢ NỢ VAY ĐẾN HẠN (trong đó, chi trả nợ vay Dự án năng lượng nông thôn II qua Ngân hàng phát triển tỉnh 9,139 tỷ đồng; bổ sung quỹ tích lũy trả nợ: 21,261 tỷ đồng)</t>
  </si>
  <si>
    <t>Mua sắm trang phục cho lực lượng tham gia bảo vệ an ninh trật tự ở cơ sở</t>
  </si>
  <si>
    <t>Bổ sung vốn điều lệ quỹ phát triển đất</t>
  </si>
  <si>
    <t>Vốn thực hiện Chương trình mục tiêu quốc gia phát triển kinh tế - xã hội vùng đồng bào dân tộc thiểu số và miền núi</t>
  </si>
  <si>
    <t>Đối ứng kinh phí thực hiện các Đề án đầu tư phát triển (Dự án Trụ sở làm việc Công an các xã, thị trấn tại các huyện Kỳ Anh, Cẩm Xuyên, Thạch Hà, Lộc Hà, Can Lộc, Nghi Xuân, Hương Sơn, Hương Khê)</t>
  </si>
  <si>
    <t>Bố trí thu hồi vốn ứng trước ngân sách địa phương</t>
  </si>
  <si>
    <t>Bổ sung kinh phí hỗ trợ Ngân hàng chính sách để cho vay hộ nghèo, ủy thác cho vay thanh niên lập nghiệp, các đối tượng án phạt tù và các đối tượng chính sách</t>
  </si>
  <si>
    <t>Nguồn thu tiền sử dụng đất</t>
  </si>
  <si>
    <t>Nguồn thu xổ số kiến thiết (Bổ sung vốn thực hiện Chương trình MTQG xây dựng NTM)</t>
  </si>
  <si>
    <t>TỔNG HỢP TIỀN SỬ DỤNG ĐẤT 2025</t>
  </si>
  <si>
    <t>Nội dung</t>
  </si>
  <si>
    <t>NST</t>
  </si>
  <si>
    <t>NSH</t>
  </si>
  <si>
    <t>NSX</t>
  </si>
  <si>
    <t>Thu từ Đề án phát triển quỹ đất</t>
  </si>
  <si>
    <t>Đối với Đề án do BQL Khu kinh tế tỉnh và Trung tâm phát triển Quỹ đất tỉnh làm Chủ đầu tư</t>
  </si>
  <si>
    <t>Chi phí thực hiện Đề án (55%)</t>
  </si>
  <si>
    <t>45% số thu còn lại (xem là 100%)</t>
  </si>
  <si>
    <t>Do cấp huyện làm Chủ đầu tư</t>
  </si>
  <si>
    <t>Thu từ quỹ đất tái định cư các dự án</t>
  </si>
  <si>
    <t>Các dự án do tỉnh làm Chủ đầu tư</t>
  </si>
  <si>
    <t>Đối với các Dự án do huyện làm Chủ đầu tư (trong trường hợp được UBND tỉnh ủy quyền)</t>
  </si>
  <si>
    <t>Thu từ các lô đất dôi dư tại các Khu tái định cư được đầu tư từ nguồn NSTW, TPCP</t>
  </si>
  <si>
    <t>Thu từ Quỹ đất giao cho nhà đầu tư (sau khi trừ chi phí đầu tư)</t>
  </si>
  <si>
    <t>Thu từ quỹ đất chuyên dùng</t>
  </si>
  <si>
    <t>Thu từ quỹ đất đầu tư từ nguồn vốn vay của Bộ Tài chính</t>
  </si>
  <si>
    <t>Đối với 3 khu hạ tầng tại thành phố Hà Tĩnh: Đồng Bàu Rạ; khu dân cư phía nam đường Nguyễn Du, phường Thạch Quý; khu dân cư tổ 4, 7 phường Hà Huy Tập - TP Hà Tĩnh</t>
  </si>
  <si>
    <t>Đối với các khu đất xen kẹt (khoảng 50ha) trong các khu dân cư trên địa bàn thành phố Hà Tĩnh, do ngân sách thành phố đầu tư, giải phóng mặt bằng</t>
  </si>
  <si>
    <t>Đối với các khu hạ tầng gắn với các tuyến đường trục chính đô thị, kết nối giữa khu vực trung tâm với các phường, xã vùng ven (khoảng 50ha) trên địa bàn thành phố Hà Tĩnh, do ngân sách thành phố đầu tư</t>
  </si>
  <si>
    <t>Đối với Quỹ đất còn lại</t>
  </si>
  <si>
    <t>TỔNG HỢP KINH PHÍ THỰC HIỆN CÁC ĐỀ ÁN, CHÍNH SÁCH CỦA TỈNH NĂM 2025</t>
  </si>
  <si>
    <t>ĐVT: Triệu đồng</t>
  </si>
  <si>
    <t>Đề án, chính sách</t>
  </si>
  <si>
    <t>Dự toán giao năm 2024</t>
  </si>
  <si>
    <t>Kết quả thực hiện đến ngày 31/10/2024</t>
  </si>
  <si>
    <t>Dự kiến kết quả thực hiện đến hết năm 2024</t>
  </si>
  <si>
    <t>Dự toán 
năm 2025 theo đề xuất các phòng</t>
  </si>
  <si>
    <t>Chênh lệch tăng, giảm (-) so với dự toán 2024</t>
  </si>
  <si>
    <t xml:space="preserve">Dự toán giao 2025 </t>
  </si>
  <si>
    <t xml:space="preserve">Kết quả phân bổ </t>
  </si>
  <si>
    <t xml:space="preserve">Kết quả giải ngân </t>
  </si>
  <si>
    <t xml:space="preserve"> kết quả phân bổ </t>
  </si>
  <si>
    <t xml:space="preserve"> kết quả giải ngân </t>
  </si>
  <si>
    <t>NS</t>
  </si>
  <si>
    <t>NSHX</t>
  </si>
  <si>
    <t>HCSN</t>
  </si>
  <si>
    <t>TCĐT</t>
  </si>
  <si>
    <t>GCS&amp;TCDN</t>
  </si>
  <si>
    <t xml:space="preserve">Chính sách nông nghiệp, nông thôn và nông thôn mới, hỗ trợ phát triển đô thị </t>
  </si>
  <si>
    <t>Một số cơ chế, chính sách tạo nguồn lực xây dựng thành công tỉnh Hà Tĩnh đạt chuẩn nông thôn mới, giai đoạn 2022-2025 theo Nghị quyết số 44/2021/NQ-HĐND ngày 16/12/2021 của HĐND tỉnh; Nghị quyết 124/2024/NQ-HĐND ngày 04/5/2024 của HĐND tỉnh</t>
  </si>
  <si>
    <t>Giảm do giảm đối tượng thụ hưởng chính sách; giảm do thay đổi quy trình hỗ trợ xi măng</t>
  </si>
  <si>
    <t>Chính sách khuyến khích phát triển nông nghiệp, nông thôn gắn với xây dựng tỉnh đạt chuẩn nông thôn mới trên địa bàn tỉnh Hà Tĩnh giai đoạn 2022-2025 theo Nghị quyết số 51/2021/NQ-HĐND ngày 16/12/2021 của HĐND tỉnh</t>
  </si>
  <si>
    <t>Do giảm nhu cầu đối tượng thụ hưởng</t>
  </si>
  <si>
    <t xml:space="preserve"> Cơ chế, chính sách đặc thù tạo nguồn lực xây dựng thị xã Kỳ Anh trở thành thành phố trực thuộc tỉnh vào năm 2025 theo Nghị quyết số 62/2021/NQ-HĐND ngày 16/12/2021</t>
  </si>
  <si>
    <t>Cơ chế, chính sách đặc thù tạo nguồn lực phát triển thị xã Hồng Lĩnh theo Nghị quyết số 63/2021/NQ-HĐND ngày 06/11/2021</t>
  </si>
  <si>
    <t>Cơ chế, chính sách đặc thù tạo nguồn lực xây dựng thành phố Hà Tĩnh theo Nghị quyết số 36/2021/NQ-HĐND ngày 06/11/2021</t>
  </si>
  <si>
    <t xml:space="preserve">II </t>
  </si>
  <si>
    <t>Chính sách Giáo dục và đào tạo</t>
  </si>
  <si>
    <t>Một số chính sách đối với GDMN, GDPT, GDTX và nội dung, mức chi thực hiện Đề án “Xây dựng xã hội học tập giai đoạn 2021-2030” trên địa bàn tỉnh gđ 2022-2025 theo Nghị quyết số 92/2022/NQ-HĐND ngày 16/12/2022 của HĐND Tỉnh</t>
  </si>
  <si>
    <t>Chính sách đảm bảo cơ sở vật chất cho chương trình giáo dục mầm non và giáo dục phổ thông giai đoạn 2020-2025 theo Nghị quyết số 96/2018/NQ-HĐND của HĐND tỉnh</t>
  </si>
  <si>
    <t>Chính sách hỗ trợ đối với lưu học sinh Lào thuộc diện chỉ tiêu hỗ trợ theo Nghị quyết 118/2023/NQ-HĐND ngày 08/12/2023</t>
  </si>
  <si>
    <t>Dự kiến số học sinh tăng, bố sung thêm học sinh THPT</t>
  </si>
  <si>
    <t>Chính sách y tế - dân số</t>
  </si>
  <si>
    <t>Một số cơ chế, chính sách đối với lĩnh vực y tế công lập giai đoạn 2022-2025 theo NQ 71/2022/NQ-HDND ngày 15/7/2022 của HĐND tỉnh</t>
  </si>
  <si>
    <t>Do một số chính sách về cơ sở vật chất đã lồng ghép thực hiện theo NĐ 138/2024/NĐ-CP ngày 24/10/2024</t>
  </si>
  <si>
    <t>Chính sách Dân số - Kế hoạch hóa gia đình giai đoạn 2021-2030 theo Nghị quyết số 221/2020/NQ-HĐND ngày 10/7/2020 của HĐND tỉnh theo Nghị quyết số 221/2020/NQ-HĐND ngày 10/7/2020 của HĐND tỉnh</t>
  </si>
  <si>
    <t>Hiện nay tỷ lệ giải ngân chính sách còn thấp do đang vướng mắc một số chính sách hỗ trợ, hiện nay đang đề xuất sửa đổi nghị quyết</t>
  </si>
  <si>
    <t>tăng do dự kiến nhu cầu tăng đối tượng khám chữa bệnh của các địa phương</t>
  </si>
  <si>
    <t>Đề án phát triển kỹ thuật cao, chuyên sâu tại BVĐK tỉnh theo Quyết định 3948/QĐ-UBND ngày 02/12/2021 của UBND tỉnh</t>
  </si>
  <si>
    <t>Chính sách văn hóa, thể thao, du lịch, thông tin và truyền thông</t>
  </si>
  <si>
    <t>Chính sách phát triển văn hoá, thể thao và du lịch theo Nghị quyết số 98/2022/NQ-HĐND ngày 16/12/2022 của HĐND tỉnh</t>
  </si>
  <si>
    <t>Hiện nay có chính sách về trùng tu di tích đang gặp khó khăn về hoàn thiện hồ sơ chưa có đối tượng thụ hưởng; Vì vậy, đề nghị giảm dự toán</t>
  </si>
  <si>
    <t>Đề án phát sóng quảng bá kênh Truyền hình Hà Tĩnh lên vệ tinh tiêu chuẩn HD theo  Quyết định số 4188/QĐ-UBND ngày 125/12/2021 của UBND tỉnh</t>
  </si>
  <si>
    <t>Đề án chuyển đổi số trên địa bàn tỉnh Hà Tĩnh giai đoạn 2021-2025 theo Quyết định số 424/QĐ-UBND ngày 18/2/2022 của UBND tỉnh</t>
  </si>
  <si>
    <t>Đề án phát sóng quảng bá kênh THHT trên hạ tầng số mặt đắt khu vực miền Trung và miền Nam theo Quyết định số 374/QĐ-UBND ngày 10/2/2022 của UBND tỉnh</t>
  </si>
  <si>
    <t>Chính sách hỗ trợ hoạt động của Tổ chuyển đổi số cộng đồng trên địa bàn tỉnh Hà Tĩnh giai đoạn 2024-2025 theo Nghị quyết 119/2023/NQ-HĐND ngày 08/12/2023</t>
  </si>
  <si>
    <t xml:space="preserve">V </t>
  </si>
  <si>
    <t>Chính sách Khoa học và công nghệ</t>
  </si>
  <si>
    <t>Chính sách Phát triển khoa học và công nghệ tỉnh HT đến năm 2025 theo Nghị quyết số 95/2022/NQ-HĐND ngày 16/12/2022 của HĐND tỉnh</t>
  </si>
  <si>
    <t xml:space="preserve">Chính sách đảm bảo xã hội </t>
  </si>
  <si>
    <t>Chính sách về củng cố, phát triển hệ thống mạng lưới cơ sở trợ giúp xã hội theo Nghị quyết 98/2018/NQ-HĐND ngày 18/7/2018 của HĐND tỉnh</t>
  </si>
  <si>
    <t xml:space="preserve">Do dự kiến tăng đối tượng điều dưỡng </t>
  </si>
  <si>
    <t>Chính sách hỗ trợ đào tạo nghề, giải quyết việc làm theo Nghị quyết số 70/2022/NQ-HĐND  ngày 15/7/2022 của HĐND tỉnh</t>
  </si>
  <si>
    <t>Chính sách giảm nghèo và đảm bảo xã hội (bao gồm kinh phí BHYT, BHXH) theo Nghị quyết 72/2022/NQ-HĐND ngày 15/7/2022 của HĐND tỉnh  (đã cộng kinh phí bảo hiểm do tỉnh hỗ trợ vào chính sách)</t>
  </si>
  <si>
    <t>Tăng do theo Nghị quyết 134/2024/NQ-HĐND  chuyển từ tặng quà bằng hiện vật sang tiền mặt và cấp KP cho các địa phương (trước đây quà bằng hiện vật cấp qua Sở LĐTBXH để thực hiện mua quà); bố trí thêm vào chính sách kinh phí BHYT, BHXH do tỉnh hỗ trợ ; tăng mức lương cơ bản</t>
  </si>
  <si>
    <t xml:space="preserve">Kinh phí đối ứng Chương trình mục tiêu quốc gia giảm nghèo bền vững theo  Nghị quyết 74/2022/NQ-HĐND ngày 15/7/2022 của HĐND tỉnh </t>
  </si>
  <si>
    <t>Tại VB số 375/BC-UBND ngày 13/8/2024 của UBND tỉnh, UBND tỉnh đề xuất đối ứng 5.000 triệu đồng</t>
  </si>
  <si>
    <t>Chính sách hỗ trợ người cai nghiện ma tuý; người được giao nhiệm vụ hỗ trợ cai nghiện ma túy tại gia đình, cộng đồng và trợ cấp đặc thù đối với viên chức, người lao động làm việc tại cơ sở cai nghiện ma túy và cơ sở trợ giúp xã hội công lập theo Nghị quyết số 117/2023/NQ-HĐND ngày 08/12/2023</t>
  </si>
  <si>
    <t>Chính sách hỗ trợ người  được phân công trực tiếp giúp đỡ người được áp dụng biện pháp giáo dục tại xã, phường, thị trấn trên đìa bạn tỉnh Hà Tĩnh theo Nghị quyết số 116/2023/NQ-HĐND ngày 08/12/2023</t>
  </si>
  <si>
    <t>Chính sách hỗ trợ thực hiện Bố trí dân cư các vùng: Thiên tai, đặc biệt khó khăn, biên giới, di cư tự do theo Nghị quyết số 114/2023/NQ-HĐND ngày 08/12/2023</t>
  </si>
  <si>
    <t xml:space="preserve">Chính sách bảo vệ môi trường </t>
  </si>
  <si>
    <t>Một số chính sách hỗ trợ hoạt động bảo vệ môi trường giai đoạn 2023-2025 theo Nghị quyết số 97/2022/NQ-HĐND ngày 15/01/2023 của HĐND tỉnh</t>
  </si>
  <si>
    <t>Chính sách công nghiệp, tiểu thủ công nghiệp</t>
  </si>
  <si>
    <t>Chính sách hỗ trợ phát triển công nghiệp, Tiểu thủ công nghiệp theo Nghị quyết 96/2022/NQ-HĐND ngày 16/12/2022 của HĐND tỉnh</t>
  </si>
  <si>
    <t xml:space="preserve">Chính sách phát triển doanh nghiệp, hợp tác xã </t>
  </si>
  <si>
    <t>Chính sách hỗ trợ các hãng tàu biển mở tuyến vận chuyển container và đối tượng có hàng hóa vận chuyển bằng container qua cảng Vũng Áng, tỉnh Hà Tĩnh theo Nghị Quyết 276/2021/NQ-HĐND ngày 28/4/2021 và Nghị Quyết 19/2021/NQ-HĐND (sửa đổi bổ sung NQ276)</t>
  </si>
  <si>
    <t>Do dự kiến giảm đối tượng thụ hưởng</t>
  </si>
  <si>
    <t xml:space="preserve">Chính sách khuyến khích, hỗ trợ, ưu đãi hành khách đi lại bằng xe buýt và đơn vị kinh doanh vận tải bằng xe buýt theo 53/2021/NQ-HĐNDngày 16/12/2021 của HĐND tỉnh </t>
  </si>
  <si>
    <t>Do dự kiến không có đối tượng thụ hưởng</t>
  </si>
  <si>
    <t>Một số chính sách hỗ trợ thành lập mới hộ kinh doanh và doanh nghiệp trên địa bàn tỉnh Hà Tĩnh Nghị quyết số  số 87/2018/NQ-HĐND ngày 18/7/2018; Nghị quyết 105/2023/NQ-HĐND ngày 14/7/2023</t>
  </si>
  <si>
    <t>Chính sách, Đề án phát triển kinh tế tập thể, hợp tác xã theo Nghị quyết 56/2021/NQ-HĐND ngày 16/12/2021 của HĐND tỉnh</t>
  </si>
  <si>
    <t>Theo số liệu dự kiến của Sở KHĐT, chưa có VB chính thức (báo cáo của phòng NSHX)</t>
  </si>
  <si>
    <t>Chính sách sử dụng ngân sách địa phương uỷ thác qua Chi nhánh Ngân hàng chính sách xã hội tỉnh để cho vay hỗ trợ thanh niên khởi nghiệp, laạp nghiệp tỉnh Hà Tĩnh giai đoạn 2024-2026 theo Nghị quyết số 127/2024/NQ-HĐND ngày 26/7/2024</t>
  </si>
  <si>
    <t xml:space="preserve">Do năm 2024, mới tính nhu cầu từ T7/2024 (thời điểm chính sách ban hành), năm 2025 dự kiến nhu cầu cả năm </t>
  </si>
  <si>
    <t xml:space="preserve">Chính sách về sắp xếp bộ máy, huy động nguồn nhân lực </t>
  </si>
  <si>
    <t>Chính sách khuyến khích phát triển nguồn nhân lực chất lượng cao theo Nghị quyết số: 72/2017/NQ-HĐND ngày 13/12/2017, 46/2021/NQ-HĐND ngày 16/12/2021 của HĐND tỉnh</t>
  </si>
  <si>
    <t xml:space="preserve">Do giảm đối tượng thụ hưởng </t>
  </si>
  <si>
    <t xml:space="preserve">Mức phụ cấp người hoạt động không chuyên trách ở cấp xã, ở thôn, tổ dân phố; mức hỗ trợ hàng tháng của người trực tiếp tham gia công việc của thôn, tổ dân phố theo Nghị quyết số 111/2023/NQ-HĐND ngày 22/9/2023 của HĐND tỉnh </t>
  </si>
  <si>
    <t>Tăng do tăng MLCS theo NĐ73</t>
  </si>
  <si>
    <t>Chế độ, chính sách và các điều kiện phục vụ hoạt động của HĐND các cấp theo Nghị quyết Nghị quyết số 82/2017/NQ-HĐND ngày 13/12/2017 của HĐND tỉnh</t>
  </si>
  <si>
    <t>Chính sách tôn giáo theo Quyết định 249/2019/QĐ-UBND ngày 19/12/2019; Quyết định 26/2014/QĐ-UBND ngày 19/5/2021 của UBND tỉnh</t>
  </si>
  <si>
    <t>Chế độ hỗ trợ đối với công chức chuyên trách làm công tác tiếp công dân tại Ban tiếp công dân tỉnh; huyện, thành phố, thị xã trên địa bàn tỉnh  theo NQ số 199/2020/NQ-HĐND ngày 24/3/2020 của HĐND tỉnh</t>
  </si>
  <si>
    <t xml:space="preserve">Chính sách quy định chế độ đặc thù đối với cán bộ, công chức, viên chức chuyên trách công nghệ thông tin trong các cơ quan hành chính và đơn vị sự nghiệp chuyên trách công nghệ thông tin trên địa bàn tỉnh Hà Tĩnh theo Nghị quyết số 93/2014/NQ-HĐND ngày 16/7/2014 của HĐND tỉnh </t>
  </si>
  <si>
    <t>Chính sách quy định chế độ hỗ trợ đối với công chức; lao động hợp đồng theo nghị định số 68/2000/NĐ-CP làm việc tại Ban Quản lý Khu kinh tế tỉnh Hà Tĩnh theo Nghị quyết số 182/2019/NQ-HĐND ngày 15/12/2019</t>
  </si>
  <si>
    <t>Chính sách hết hiệu lực</t>
  </si>
  <si>
    <t>Nghị quyết chính sách hỗ trợ đối với cán bộ, công chức, viên chức, người làm việc trong các Hội quần chúng, người lao động cấp huyện; cán bộ, công chức cấp xã và người hoạt động không chuyên trách ở cấp xã, ở thôn, tổ dân phố dôi dư do sắp xếp đơn vị hành chính cấp huyện, cấp xã trên địa bàn tỉnh Hà Tĩnh</t>
  </si>
  <si>
    <t xml:space="preserve">Chính sách mới, dự kiến trình HĐND tỉnh vào kỳ họp cuối năm </t>
  </si>
  <si>
    <t xml:space="preserve">Chính sách an ninh, quốc phòng </t>
  </si>
  <si>
    <t xml:space="preserve">Đề án bảo đảm an ninh nông thôn, đô thị phục vụ phát triển kinh tế xã hội tỉnh Hà Tĩnh giai đoạn 2021-2026 theo Nghị quyết số 39/NQ-HĐND ngày 06/11/2021 của HĐND tỉnh </t>
  </si>
  <si>
    <t>Đề án nâng cao hiệu quả công tác phòng, chống ma tuý trên địa bàn tỉnh Hà Tĩnh giai đoạn 2021-2026 theo Nghị quyết số 38/NQ-HĐND ngày 06/11/2021 của HĐND tỉnh</t>
  </si>
  <si>
    <t xml:space="preserve">Chính sách Tổ chức lực lượng, huấn luyện, hoạt động và bảo đảm chế độ, chính sách cho dân quân tự vệ trên địa bàn tỉnh Hà Tĩnh giai đoạn 2021-2025 theo Nghị quyết số 271/2021/NQ-HĐND ngày 18/3/2021 của HĐND tỉnh </t>
  </si>
  <si>
    <t xml:space="preserve">Đề án bảo đảm cơ sở vật chất cho Công an xã, thị trấn theo Nghị quyết số 37/NQ-HĐND ngày 06/11/2021 của HĐND tỉnh </t>
  </si>
  <si>
    <t xml:space="preserve">Tăng dự toán do tăng nhu cầu KP của các công trình đã được phê duyệt </t>
  </si>
  <si>
    <t>Mức hỗ trợ, bồi dưỡng và các mức chi đối với lực lượng tham gia bảo vệ ANTT ở cơ sở theo Nghị quyết số 129/NQ-HĐND ngày 18/7/2024 của HĐND tỉnh</t>
  </si>
  <si>
    <t>Tăng do năm 2024 chưa bố trí dự toán (NQ ban hành ngày 18/7/2024)</t>
  </si>
  <si>
    <t>Mức hỗ trợ thường xuyên hàng tháng cho các chức danh Đội trưởng, Đội phó Đội dân phòng theo Nghị quyết 109/2023/NQ-HĐND ngày 14/7/2023 của HĐND tỉnh</t>
  </si>
  <si>
    <t xml:space="preserve">Hết hiệu lực </t>
  </si>
  <si>
    <t>PHỤ LỤC SỐ 08</t>
  </si>
  <si>
    <t>PHỤ LỤC SỐ 09</t>
  </si>
  <si>
    <t>PHÂN BỔ VỐN SỰ NGHIỆP NGÂN SÁCH TRUNG ƯƠNG 
THỰC HIỆN CTMTQG XÂY DỰNG NÔNG THÔN MỚI NĂM 2025</t>
  </si>
  <si>
    <t>Phụ lục số 10</t>
  </si>
  <si>
    <t>Phát triển thể thao theo Kế hoạch 323/KH-UBND và Kế hoạch 324/KH-UBND</t>
  </si>
  <si>
    <t>Kinh phí thực hiện nhiệm vụ an ninh và trật tự, an toàn xã hội của Công an tỉnh theo quy định (trong đó: Kinh phí thường xuyên: 70 tỷ đồng; Kinh phí thực hiện đề án 06: 1 tỷ đồng; KP đảm bảo ANM, phòng chống tội phạm CNC: 2 tỷ đồng)</t>
  </si>
  <si>
    <t>Đề án bảo đảm an ninh nông thôn, đô thị phục vụ phát triển kinh tế xã hội theo NQ 39/NQ-HĐND ngày 06/11/2021 của HĐND tỉnh (CAT: 2.190trđ; VP UBND tỉnh: 60trđ; BCH Quân sự tỉnh: 50trđ; BCH BĐBP: 50trđ; Sở Nội vụ: 50trđ; Sở Tư pháp: 20trđ; Sở Xây dựng: 20trđ; Sở TT&amp;TT: 20trđ; Sở LĐTBXH: 20trđ; Thanh tra tỉnh: 20trđ)</t>
  </si>
  <si>
    <t>Đề án nâng cao hiệu quả công tác phòng, chống ma tuý trên địa bàn tỉnh theo NQ 38/NQ-HĐND ngày 06/11/2021 của HĐND tỉnh (CAT: 1.900trđ; BCH BĐBP: 140trđ; Viện KSND tỉnh: 80trđ; Tòa án nhân dân tỉnh: 80trđ; Sở LĐTBXH: 50trđ; UBMTTQ tỉnh: 50trđ; Tỉnh đoàn: 50trđ; Hội LHPN tỉnh: 50trđ; Sở GD&amp;ĐT: 50trđ; Sở TT&amp;TT: 50trđ)</t>
  </si>
  <si>
    <t>(Kèm theo văn bản số           /UBND-TH1 ngày        /11/2024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</si>
</sst>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00\ _₫_-;\-* #,##0.00\ _₫_-;_-* &quot;-&quot;??\ _₫_-;_-@_-"/>
    <numFmt numFmtId="167" formatCode="_(* #,##0_);_(* \(#,##0\);_(* &quot;-&quot;??_);_(@_)"/>
    <numFmt numFmtId="168" formatCode="_-* #,##0\ _₫_-;\-* #,##0\ _₫_-;_-* &quot;-&quot;??\ _₫_-;_-@_-"/>
    <numFmt numFmtId="169" formatCode="0.0"/>
    <numFmt numFmtId="170" formatCode="0.0%"/>
  </numFmts>
  <fonts count="42">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b/>
      <sz val="14"/>
      <name val="Times New Roman"/>
      <family val="1"/>
    </font>
    <font>
      <sz val="12"/>
      <name val="Times New Roman"/>
      <family val="1"/>
    </font>
    <font>
      <i/>
      <sz val="13"/>
      <name val="Times New Roman"/>
      <family val="1"/>
    </font>
    <font>
      <b/>
      <sz val="12"/>
      <name val="Times New Roman"/>
      <family val="1"/>
    </font>
    <font>
      <i/>
      <sz val="12"/>
      <name val="Times New Roman"/>
      <family val="1"/>
    </font>
    <font>
      <i/>
      <sz val="11"/>
      <name val="Times New Roman"/>
      <family val="1"/>
    </font>
    <font>
      <sz val="10"/>
      <name val="Arial"/>
      <family val="2"/>
    </font>
    <font>
      <b/>
      <sz val="11"/>
      <name val="Times New Roman"/>
      <family val="1"/>
    </font>
    <font>
      <b/>
      <i/>
      <sz val="11"/>
      <name val="Times New Roman"/>
      <family val="1"/>
    </font>
    <font>
      <sz val="11"/>
      <name val="Times New Roman"/>
      <family val="1"/>
    </font>
    <font>
      <sz val="10"/>
      <name val="Times New Roman"/>
      <family val="1"/>
    </font>
    <font>
      <b/>
      <sz val="13"/>
      <name val="Times New Roman"/>
      <family val="1"/>
    </font>
    <font>
      <i/>
      <sz val="10"/>
      <name val="Times New Roman"/>
      <family val="1"/>
    </font>
    <font>
      <b/>
      <sz val="10"/>
      <name val="Times New Roman"/>
      <family val="1"/>
    </font>
    <font>
      <sz val="14"/>
      <name val="Times New Roman"/>
      <family val="1"/>
    </font>
    <font>
      <sz val="12"/>
      <name val=".VnTime"/>
      <family val="2"/>
    </font>
    <font>
      <sz val="11"/>
      <color theme="1"/>
      <name val="Calibri"/>
      <family val="2"/>
      <charset val="163"/>
      <scheme val="minor"/>
    </font>
    <font>
      <sz val="10"/>
      <name val="Arial"/>
      <family val="2"/>
      <charset val="163"/>
    </font>
    <font>
      <sz val="9"/>
      <name val="Arial"/>
      <family val="2"/>
    </font>
    <font>
      <sz val="12"/>
      <color theme="1"/>
      <name val="Times New Roman"/>
      <family val="2"/>
    </font>
    <font>
      <sz val="10"/>
      <color theme="1"/>
      <name val="Times New Roman"/>
      <family val="2"/>
      <charset val="163"/>
    </font>
    <font>
      <sz val="10"/>
      <color indexed="8"/>
      <name val="Times New Roman"/>
      <family val="2"/>
      <charset val="163"/>
    </font>
    <font>
      <sz val="11"/>
      <color indexed="8"/>
      <name val="Calibri"/>
      <family val="2"/>
    </font>
    <font>
      <sz val="11"/>
      <name val="Calibri"/>
      <family val="2"/>
      <scheme val="minor"/>
    </font>
    <font>
      <b/>
      <sz val="11"/>
      <name val="Calibri"/>
      <family val="2"/>
      <scheme val="minor"/>
    </font>
    <font>
      <b/>
      <i/>
      <sz val="12"/>
      <name val="Times New Roman"/>
      <family val="1"/>
    </font>
    <font>
      <sz val="16"/>
      <name val="Times New Roman"/>
      <family val="1"/>
    </font>
    <font>
      <b/>
      <sz val="9"/>
      <color indexed="81"/>
      <name val="Tahoma"/>
      <family val="2"/>
    </font>
    <font>
      <sz val="9"/>
      <color indexed="81"/>
      <name val="Tahoma"/>
      <family val="2"/>
    </font>
    <font>
      <sz val="13"/>
      <name val="Times New Roman"/>
      <family val="1"/>
    </font>
    <font>
      <sz val="11"/>
      <color indexed="8"/>
      <name val="Times New Roman"/>
      <family val="2"/>
    </font>
    <font>
      <b/>
      <sz val="11"/>
      <color theme="1"/>
      <name val="Times New Roman"/>
      <family val="1"/>
    </font>
    <font>
      <sz val="11"/>
      <color theme="1"/>
      <name val="Times New Roman"/>
      <family val="1"/>
    </font>
    <font>
      <i/>
      <sz val="11"/>
      <color theme="1"/>
      <name val="Times New Roman"/>
      <family val="1"/>
    </font>
    <font>
      <b/>
      <sz val="10"/>
      <color theme="1"/>
      <name val="Times New Roman"/>
      <family val="1"/>
    </font>
    <font>
      <sz val="11"/>
      <color rgb="FFFF0000"/>
      <name val="Times New Roman"/>
      <family val="1"/>
    </font>
    <font>
      <b/>
      <sz val="11"/>
      <color rgb="FFFF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46">
    <xf numFmtId="0" fontId="0" fillId="0" borderId="0"/>
    <xf numFmtId="165" fontId="4" fillId="0" borderId="0" applyFont="0" applyFill="0" applyBorder="0" applyAlignment="0" applyProtection="0"/>
    <xf numFmtId="165" fontId="4" fillId="0" borderId="0" applyFont="0" applyFill="0" applyBorder="0" applyAlignment="0" applyProtection="0"/>
    <xf numFmtId="0" fontId="19" fillId="0" borderId="0"/>
    <xf numFmtId="165" fontId="11" fillId="0" borderId="0" applyFont="0" applyFill="0" applyBorder="0" applyAlignment="0" applyProtection="0"/>
    <xf numFmtId="165" fontId="20" fillId="0" borderId="0" applyFont="0" applyFill="0" applyBorder="0" applyAlignment="0" applyProtection="0"/>
    <xf numFmtId="3" fontId="6" fillId="0" borderId="0">
      <alignment vertical="center" wrapText="1"/>
    </xf>
    <xf numFmtId="0" fontId="11" fillId="0" borderId="0"/>
    <xf numFmtId="0" fontId="11" fillId="0" borderId="0"/>
    <xf numFmtId="0" fontId="11" fillId="0" borderId="0"/>
    <xf numFmtId="165" fontId="11" fillId="0" borderId="0" applyFont="0" applyFill="0" applyBorder="0" applyAlignment="0" applyProtection="0"/>
    <xf numFmtId="0" fontId="4" fillId="0" borderId="0"/>
    <xf numFmtId="165" fontId="21"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0" fontId="23" fillId="0" borderId="0" applyProtection="0"/>
    <xf numFmtId="0" fontId="6" fillId="0" borderId="0"/>
    <xf numFmtId="9" fontId="24" fillId="0" borderId="0" applyFont="0" applyFill="0" applyBorder="0" applyAlignment="0" applyProtection="0"/>
    <xf numFmtId="9" fontId="6" fillId="0" borderId="0" applyFont="0" applyFill="0" applyBorder="0" applyAlignment="0" applyProtection="0"/>
    <xf numFmtId="43" fontId="24" fillId="0" borderId="0" applyFont="0" applyFill="0" applyBorder="0" applyAlignment="0" applyProtection="0"/>
    <xf numFmtId="0" fontId="25" fillId="0" borderId="0"/>
    <xf numFmtId="0" fontId="14" fillId="0" borderId="0"/>
    <xf numFmtId="165" fontId="14" fillId="0" borderId="0" applyFont="0" applyFill="0" applyBorder="0" applyAlignment="0" applyProtection="0"/>
    <xf numFmtId="166" fontId="25" fillId="0" borderId="0" applyFont="0" applyFill="0" applyBorder="0" applyAlignment="0" applyProtection="0"/>
    <xf numFmtId="166" fontId="26" fillId="0" borderId="0" applyFont="0" applyFill="0" applyBorder="0" applyAlignment="0" applyProtection="0"/>
    <xf numFmtId="0" fontId="20" fillId="0" borderId="0"/>
    <xf numFmtId="43" fontId="3" fillId="0" borderId="0" applyFont="0" applyFill="0" applyBorder="0" applyAlignment="0" applyProtection="0"/>
    <xf numFmtId="9" fontId="3" fillId="0" borderId="0" applyFont="0" applyFill="0" applyBorder="0" applyAlignment="0" applyProtection="0"/>
    <xf numFmtId="165" fontId="27" fillId="0" borderId="0" applyFont="0" applyFill="0" applyBorder="0" applyAlignment="0" applyProtection="0"/>
    <xf numFmtId="0" fontId="4" fillId="0" borderId="0"/>
    <xf numFmtId="164" fontId="27" fillId="0" borderId="0" applyFont="0" applyFill="0" applyBorder="0" applyAlignment="0" applyProtection="0"/>
    <xf numFmtId="165" fontId="27" fillId="0" borderId="0" applyFont="0" applyFill="0" applyBorder="0" applyAlignment="0" applyProtection="0"/>
    <xf numFmtId="0" fontId="4" fillId="0" borderId="0"/>
    <xf numFmtId="165" fontId="22" fillId="0" borderId="0" applyFont="0" applyFill="0" applyBorder="0" applyAlignment="0" applyProtection="0"/>
    <xf numFmtId="164" fontId="27" fillId="0" borderId="0" applyFont="0" applyFill="0" applyBorder="0" applyAlignment="0" applyProtection="0"/>
    <xf numFmtId="165" fontId="20" fillId="0" borderId="0" applyFont="0" applyFill="0" applyBorder="0" applyAlignment="0" applyProtection="0"/>
    <xf numFmtId="43" fontId="2" fillId="0" borderId="0" applyFont="0" applyFill="0" applyBorder="0" applyAlignment="0" applyProtection="0"/>
    <xf numFmtId="165" fontId="21" fillId="0" borderId="0" applyFont="0" applyFill="0" applyBorder="0" applyAlignment="0" applyProtection="0"/>
    <xf numFmtId="9" fontId="4" fillId="0" borderId="0" applyFont="0" applyFill="0" applyBorder="0" applyAlignment="0" applyProtection="0"/>
    <xf numFmtId="165" fontId="27" fillId="0" borderId="0" applyFont="0" applyFill="0" applyBorder="0" applyAlignment="0" applyProtection="0"/>
    <xf numFmtId="9" fontId="4" fillId="0" borderId="0" applyFont="0" applyFill="0" applyBorder="0" applyAlignment="0" applyProtection="0"/>
    <xf numFmtId="0" fontId="27" fillId="0" borderId="0"/>
    <xf numFmtId="0" fontId="1" fillId="0" borderId="0"/>
    <xf numFmtId="0" fontId="35" fillId="0" borderId="0"/>
  </cellStyleXfs>
  <cellXfs count="294">
    <xf numFmtId="0" fontId="0" fillId="0" borderId="0" xfId="0"/>
    <xf numFmtId="3" fontId="6" fillId="0" borderId="0" xfId="0" applyNumberFormat="1" applyFont="1" applyAlignment="1">
      <alignment vertical="center"/>
    </xf>
    <xf numFmtId="3" fontId="6" fillId="0" borderId="0" xfId="0" applyNumberFormat="1" applyFont="1" applyAlignment="1">
      <alignment horizontal="center" vertical="center"/>
    </xf>
    <xf numFmtId="3" fontId="8" fillId="0" borderId="2" xfId="0" applyNumberFormat="1" applyFont="1" applyBorder="1" applyAlignment="1">
      <alignment horizontal="center" vertical="center"/>
    </xf>
    <xf numFmtId="3" fontId="8" fillId="0" borderId="2" xfId="6" applyFont="1" applyBorder="1" applyAlignment="1">
      <alignment horizontal="center" vertical="center" wrapText="1"/>
    </xf>
    <xf numFmtId="3" fontId="18" fillId="0" borderId="2" xfId="6" applyFont="1" applyBorder="1" applyAlignment="1">
      <alignment horizontal="center" vertical="center" wrapText="1"/>
    </xf>
    <xf numFmtId="3" fontId="14" fillId="0" borderId="2" xfId="0" applyNumberFormat="1" applyFont="1" applyBorder="1" applyAlignment="1">
      <alignment horizontal="center" vertical="center"/>
    </xf>
    <xf numFmtId="3" fontId="14" fillId="0" borderId="2" xfId="0" applyNumberFormat="1" applyFont="1" applyBorder="1" applyAlignment="1">
      <alignment vertical="center"/>
    </xf>
    <xf numFmtId="3" fontId="12" fillId="0" borderId="2" xfId="0" applyNumberFormat="1" applyFont="1" applyBorder="1" applyAlignment="1">
      <alignment vertical="center"/>
    </xf>
    <xf numFmtId="3" fontId="6" fillId="0" borderId="2" xfId="0" applyNumberFormat="1" applyFont="1" applyBorder="1" applyAlignment="1">
      <alignment horizontal="center" vertical="center"/>
    </xf>
    <xf numFmtId="3" fontId="6" fillId="0" borderId="2" xfId="0" applyNumberFormat="1" applyFont="1" applyBorder="1" applyAlignment="1">
      <alignment vertical="center"/>
    </xf>
    <xf numFmtId="167" fontId="15" fillId="2" borderId="0" xfId="1" applyNumberFormat="1" applyFont="1" applyFill="1" applyAlignment="1">
      <alignment vertical="center" wrapText="1"/>
    </xf>
    <xf numFmtId="49" fontId="15" fillId="2" borderId="0" xfId="1" applyNumberFormat="1" applyFont="1" applyFill="1" applyAlignment="1">
      <alignment horizontal="center" vertical="center" wrapText="1"/>
    </xf>
    <xf numFmtId="49" fontId="18" fillId="2" borderId="2" xfId="1" applyNumberFormat="1" applyFont="1" applyFill="1" applyBorder="1" applyAlignment="1">
      <alignment horizontal="center" vertical="center" wrapText="1"/>
    </xf>
    <xf numFmtId="167" fontId="18" fillId="2" borderId="2" xfId="1" applyNumberFormat="1" applyFont="1" applyFill="1" applyBorder="1" applyAlignment="1">
      <alignment horizontal="center" vertical="center" wrapText="1"/>
    </xf>
    <xf numFmtId="167" fontId="18" fillId="2" borderId="0" xfId="1" applyNumberFormat="1" applyFont="1" applyFill="1" applyAlignment="1">
      <alignment vertical="center" wrapText="1"/>
    </xf>
    <xf numFmtId="167" fontId="18" fillId="2" borderId="2" xfId="1" applyNumberFormat="1" applyFont="1" applyFill="1" applyBorder="1" applyAlignment="1">
      <alignment horizontal="justify" vertical="center" wrapText="1"/>
    </xf>
    <xf numFmtId="167" fontId="18" fillId="2" borderId="2" xfId="1" applyNumberFormat="1" applyFont="1" applyFill="1" applyBorder="1" applyAlignment="1">
      <alignment horizontal="right" vertical="center" wrapText="1"/>
    </xf>
    <xf numFmtId="49" fontId="15" fillId="2" borderId="2" xfId="1" applyNumberFormat="1" applyFont="1" applyFill="1" applyBorder="1" applyAlignment="1">
      <alignment horizontal="center" vertical="center" wrapText="1"/>
    </xf>
    <xf numFmtId="167" fontId="15" fillId="2" borderId="2" xfId="1" applyNumberFormat="1" applyFont="1" applyFill="1" applyBorder="1" applyAlignment="1">
      <alignment horizontal="justify" vertical="center" wrapText="1"/>
    </xf>
    <xf numFmtId="167" fontId="15" fillId="2" borderId="2" xfId="1" applyNumberFormat="1" applyFont="1" applyFill="1" applyBorder="1" applyAlignment="1">
      <alignment horizontal="right" vertical="center" wrapText="1"/>
    </xf>
    <xf numFmtId="167" fontId="15" fillId="2" borderId="2" xfId="1" applyNumberFormat="1" applyFont="1" applyFill="1" applyBorder="1" applyAlignment="1">
      <alignment horizontal="center" vertical="center" wrapText="1"/>
    </xf>
    <xf numFmtId="167" fontId="15" fillId="2" borderId="2" xfId="1" applyNumberFormat="1" applyFont="1" applyFill="1" applyBorder="1" applyAlignment="1">
      <alignment vertical="center" wrapText="1"/>
    </xf>
    <xf numFmtId="167" fontId="17" fillId="2" borderId="2" xfId="1" applyNumberFormat="1" applyFont="1" applyFill="1" applyBorder="1" applyAlignment="1">
      <alignment horizontal="justify" vertical="center" wrapText="1"/>
    </xf>
    <xf numFmtId="167" fontId="17" fillId="2" borderId="2" xfId="1" applyNumberFormat="1" applyFont="1" applyFill="1" applyBorder="1" applyAlignment="1">
      <alignment horizontal="right" vertical="center" wrapText="1"/>
    </xf>
    <xf numFmtId="167" fontId="15" fillId="2" borderId="2" xfId="1" applyNumberFormat="1" applyFont="1" applyFill="1" applyBorder="1" applyAlignment="1">
      <alignment horizontal="left" vertical="center" wrapText="1"/>
    </xf>
    <xf numFmtId="167" fontId="17" fillId="2" borderId="2" xfId="1" applyNumberFormat="1" applyFont="1" applyFill="1" applyBorder="1" applyAlignment="1">
      <alignment horizontal="left" vertical="center" wrapText="1"/>
    </xf>
    <xf numFmtId="167" fontId="15" fillId="2" borderId="2" xfId="1" applyNumberFormat="1" applyFont="1" applyFill="1" applyBorder="1" applyAlignment="1">
      <alignment horizontal="justify" vertical="top" wrapText="1"/>
    </xf>
    <xf numFmtId="49" fontId="15" fillId="2" borderId="2" xfId="3" applyNumberFormat="1" applyFont="1" applyFill="1" applyBorder="1" applyAlignment="1">
      <alignment vertical="center" wrapText="1"/>
    </xf>
    <xf numFmtId="167" fontId="15" fillId="2" borderId="2" xfId="4" applyNumberFormat="1" applyFont="1" applyFill="1" applyBorder="1" applyAlignment="1">
      <alignment horizontal="justify" vertical="center" wrapText="1"/>
    </xf>
    <xf numFmtId="49" fontId="15" fillId="2" borderId="0" xfId="1" applyNumberFormat="1" applyFont="1" applyFill="1" applyBorder="1" applyAlignment="1">
      <alignment horizontal="center" vertical="center" wrapText="1"/>
    </xf>
    <xf numFmtId="49" fontId="18" fillId="2" borderId="0" xfId="1" applyNumberFormat="1" applyFont="1" applyFill="1" applyAlignment="1">
      <alignment horizontal="center" vertical="center" wrapText="1"/>
    </xf>
    <xf numFmtId="165" fontId="15" fillId="2" borderId="2" xfId="1" applyFont="1" applyFill="1" applyBorder="1" applyAlignment="1">
      <alignment horizontal="left" vertical="center" wrapText="1"/>
    </xf>
    <xf numFmtId="167" fontId="6" fillId="2" borderId="0" xfId="1" applyNumberFormat="1" applyFont="1" applyFill="1" applyAlignment="1">
      <alignment vertical="center" wrapText="1"/>
    </xf>
    <xf numFmtId="49" fontId="15" fillId="2" borderId="2" xfId="33" applyNumberFormat="1" applyFont="1" applyFill="1" applyBorder="1" applyAlignment="1">
      <alignment horizontal="center" vertical="center" wrapText="1"/>
    </xf>
    <xf numFmtId="167" fontId="15" fillId="2" borderId="2" xfId="33" applyNumberFormat="1" applyFont="1" applyFill="1" applyBorder="1" applyAlignment="1">
      <alignment horizontal="justify" vertical="center" wrapText="1"/>
    </xf>
    <xf numFmtId="167" fontId="15" fillId="2" borderId="2" xfId="33" applyNumberFormat="1" applyFont="1" applyFill="1" applyBorder="1" applyAlignment="1">
      <alignment horizontal="right" vertical="center" wrapText="1"/>
    </xf>
    <xf numFmtId="167" fontId="15" fillId="2" borderId="0" xfId="33" applyNumberFormat="1" applyFont="1" applyFill="1" applyAlignment="1">
      <alignment vertical="center" wrapText="1"/>
    </xf>
    <xf numFmtId="167" fontId="15" fillId="2" borderId="2" xfId="33" quotePrefix="1" applyNumberFormat="1" applyFont="1" applyFill="1" applyBorder="1" applyAlignment="1">
      <alignment horizontal="justify" vertical="center" wrapText="1"/>
    </xf>
    <xf numFmtId="3" fontId="15" fillId="2" borderId="2" xfId="1" applyNumberFormat="1" applyFont="1" applyFill="1" applyBorder="1" applyAlignment="1">
      <alignment horizontal="right" vertical="center" wrapText="1"/>
    </xf>
    <xf numFmtId="0" fontId="28" fillId="2" borderId="0" xfId="0" applyFont="1" applyFill="1"/>
    <xf numFmtId="3" fontId="15" fillId="2" borderId="2" xfId="4" applyNumberFormat="1" applyFont="1" applyFill="1" applyBorder="1" applyAlignment="1">
      <alignment horizontal="right" vertical="center" wrapText="1"/>
    </xf>
    <xf numFmtId="0" fontId="29" fillId="2" borderId="0" xfId="0" applyFont="1" applyFill="1"/>
    <xf numFmtId="0" fontId="14" fillId="2" borderId="0" xfId="0" applyFont="1" applyFill="1" applyAlignment="1">
      <alignment vertical="center" wrapText="1"/>
    </xf>
    <xf numFmtId="49" fontId="6" fillId="2" borderId="1" xfId="1" applyNumberFormat="1" applyFont="1" applyFill="1" applyBorder="1" applyAlignment="1">
      <alignment horizontal="center" vertical="center" wrapText="1"/>
    </xf>
    <xf numFmtId="167" fontId="6" fillId="2" borderId="1" xfId="1" applyNumberFormat="1" applyFont="1" applyFill="1" applyBorder="1" applyAlignment="1">
      <alignment vertical="center" wrapText="1"/>
    </xf>
    <xf numFmtId="0" fontId="14" fillId="2" borderId="0" xfId="0" applyFont="1" applyFill="1" applyAlignment="1">
      <alignment horizontal="center" vertical="center" wrapText="1"/>
    </xf>
    <xf numFmtId="167" fontId="8" fillId="2" borderId="2" xfId="1" applyNumberFormat="1" applyFont="1" applyFill="1" applyBorder="1" applyAlignment="1">
      <alignment horizontal="left" vertical="center" wrapText="1"/>
    </xf>
    <xf numFmtId="2" fontId="14" fillId="2" borderId="2" xfId="0" applyNumberFormat="1" applyFont="1" applyFill="1" applyBorder="1" applyAlignment="1">
      <alignment vertical="center" wrapText="1"/>
    </xf>
    <xf numFmtId="3" fontId="8" fillId="2" borderId="2" xfId="0" applyNumberFormat="1" applyFont="1" applyFill="1" applyBorder="1" applyAlignment="1">
      <alignment vertical="center" wrapText="1"/>
    </xf>
    <xf numFmtId="167" fontId="8" fillId="2" borderId="2" xfId="1" applyNumberFormat="1" applyFont="1" applyFill="1" applyBorder="1" applyAlignment="1">
      <alignment vertical="center" wrapText="1"/>
    </xf>
    <xf numFmtId="167" fontId="6" fillId="2" borderId="2" xfId="1" applyNumberFormat="1" applyFont="1" applyFill="1" applyBorder="1" applyAlignment="1">
      <alignment horizontal="left" vertical="center" wrapText="1"/>
    </xf>
    <xf numFmtId="3" fontId="6" fillId="2" borderId="2" xfId="0" applyNumberFormat="1" applyFont="1" applyFill="1" applyBorder="1" applyAlignment="1">
      <alignment vertical="center" wrapText="1"/>
    </xf>
    <xf numFmtId="168" fontId="14" fillId="2" borderId="2" xfId="1" quotePrefix="1" applyNumberFormat="1" applyFont="1" applyFill="1" applyBorder="1" applyAlignment="1">
      <alignment vertical="center"/>
    </xf>
    <xf numFmtId="168" fontId="14" fillId="2" borderId="2" xfId="1" applyNumberFormat="1" applyFont="1" applyFill="1" applyBorder="1" applyAlignment="1">
      <alignment vertical="center"/>
    </xf>
    <xf numFmtId="167" fontId="6" fillId="2" borderId="2" xfId="1" applyNumberFormat="1" applyFont="1" applyFill="1" applyBorder="1" applyAlignment="1">
      <alignment vertical="center" wrapText="1"/>
    </xf>
    <xf numFmtId="167" fontId="6" fillId="2" borderId="2" xfId="1" applyNumberFormat="1" applyFont="1" applyFill="1" applyBorder="1" applyAlignment="1">
      <alignment horizontal="right" vertical="center" wrapText="1"/>
    </xf>
    <xf numFmtId="167" fontId="8" fillId="2" borderId="2" xfId="1" applyNumberFormat="1" applyFont="1" applyFill="1" applyBorder="1" applyAlignment="1">
      <alignment horizontal="right" vertical="center" wrapText="1"/>
    </xf>
    <xf numFmtId="167" fontId="6" fillId="2" borderId="2" xfId="1" applyNumberFormat="1" applyFont="1" applyFill="1" applyBorder="1"/>
    <xf numFmtId="167" fontId="14" fillId="2" borderId="2" xfId="1" applyNumberFormat="1" applyFont="1" applyFill="1" applyBorder="1" applyAlignment="1">
      <alignment horizontal="justify" vertical="center" wrapText="1"/>
    </xf>
    <xf numFmtId="167" fontId="9" fillId="2" borderId="2" xfId="1" applyNumberFormat="1" applyFont="1" applyFill="1" applyBorder="1" applyAlignment="1">
      <alignment horizontal="left" vertical="center" wrapText="1"/>
    </xf>
    <xf numFmtId="3" fontId="9" fillId="2" borderId="2" xfId="0" applyNumberFormat="1" applyFont="1" applyFill="1" applyBorder="1" applyAlignment="1">
      <alignment vertical="center" wrapText="1"/>
    </xf>
    <xf numFmtId="167" fontId="9" fillId="2" borderId="2" xfId="1" applyNumberFormat="1" applyFont="1" applyFill="1" applyBorder="1" applyAlignment="1">
      <alignment horizontal="left" vertical="center"/>
    </xf>
    <xf numFmtId="167" fontId="6" fillId="2" borderId="2" xfId="1" applyNumberFormat="1" applyFont="1" applyFill="1" applyBorder="1" applyAlignment="1">
      <alignment horizontal="justify" vertical="center" wrapText="1"/>
    </xf>
    <xf numFmtId="167" fontId="9" fillId="2" borderId="2" xfId="1" applyNumberFormat="1" applyFont="1" applyFill="1" applyBorder="1" applyAlignment="1">
      <alignment vertical="center" wrapText="1"/>
    </xf>
    <xf numFmtId="167" fontId="6" fillId="2" borderId="2" xfId="1" applyNumberFormat="1" applyFont="1" applyFill="1" applyBorder="1" applyAlignment="1">
      <alignment vertical="center"/>
    </xf>
    <xf numFmtId="167" fontId="8" fillId="2" borderId="2" xfId="1" applyNumberFormat="1" applyFont="1" applyFill="1" applyBorder="1" applyAlignment="1">
      <alignment horizontal="justify" vertical="center" wrapText="1"/>
    </xf>
    <xf numFmtId="0" fontId="12" fillId="2" borderId="2" xfId="0" applyFont="1" applyFill="1" applyBorder="1" applyAlignment="1">
      <alignment vertical="center" wrapText="1"/>
    </xf>
    <xf numFmtId="0" fontId="6" fillId="2" borderId="2" xfId="0" applyFont="1" applyFill="1" applyBorder="1" applyAlignment="1">
      <alignment vertical="center" wrapText="1"/>
    </xf>
    <xf numFmtId="0" fontId="12" fillId="2" borderId="0" xfId="0" applyFont="1" applyFill="1" applyAlignment="1">
      <alignment vertical="center" wrapText="1"/>
    </xf>
    <xf numFmtId="167" fontId="9" fillId="2" borderId="2" xfId="33" applyNumberFormat="1" applyFont="1" applyFill="1" applyBorder="1" applyAlignment="1">
      <alignment vertical="center"/>
    </xf>
    <xf numFmtId="167" fontId="8" fillId="2" borderId="2" xfId="33" applyNumberFormat="1" applyFont="1" applyFill="1" applyBorder="1" applyAlignment="1">
      <alignment vertical="center"/>
    </xf>
    <xf numFmtId="167" fontId="8" fillId="2" borderId="2" xfId="33" applyNumberFormat="1" applyFont="1" applyFill="1" applyBorder="1" applyAlignment="1">
      <alignment vertical="center" wrapText="1"/>
    </xf>
    <xf numFmtId="167" fontId="6" fillId="2" borderId="2" xfId="33" applyNumberFormat="1" applyFont="1" applyFill="1" applyBorder="1" applyAlignment="1">
      <alignment vertical="center"/>
    </xf>
    <xf numFmtId="167" fontId="6" fillId="2" borderId="2" xfId="33" applyNumberFormat="1" applyFont="1" applyFill="1" applyBorder="1" applyAlignment="1">
      <alignment vertical="center" wrapText="1"/>
    </xf>
    <xf numFmtId="167" fontId="6" fillId="2" borderId="2" xfId="33" applyNumberFormat="1" applyFont="1" applyFill="1" applyBorder="1" applyAlignment="1">
      <alignment horizontal="right" vertical="center" wrapText="1"/>
    </xf>
    <xf numFmtId="167" fontId="9" fillId="2" borderId="2" xfId="33" applyNumberFormat="1" applyFont="1" applyFill="1" applyBorder="1" applyAlignment="1">
      <alignment vertical="center" wrapText="1"/>
    </xf>
    <xf numFmtId="167" fontId="9" fillId="2" borderId="2" xfId="33" applyNumberFormat="1" applyFont="1" applyFill="1" applyBorder="1" applyAlignment="1">
      <alignment horizontal="left" vertical="center" wrapText="1"/>
    </xf>
    <xf numFmtId="167" fontId="6" fillId="2" borderId="2" xfId="33" applyNumberFormat="1" applyFont="1" applyFill="1" applyBorder="1" applyAlignment="1">
      <alignment horizontal="left" vertical="center" wrapText="1"/>
    </xf>
    <xf numFmtId="167" fontId="8" fillId="2" borderId="2" xfId="1" applyNumberFormat="1" applyFont="1" applyFill="1" applyBorder="1" applyAlignment="1">
      <alignment vertical="center"/>
    </xf>
    <xf numFmtId="167" fontId="6" fillId="2" borderId="2" xfId="28" applyNumberFormat="1" applyFont="1" applyFill="1" applyBorder="1" applyAlignment="1">
      <alignment horizontal="left" vertical="center" wrapText="1"/>
    </xf>
    <xf numFmtId="49" fontId="8" fillId="2" borderId="2" xfId="41" applyNumberFormat="1" applyFont="1" applyFill="1" applyBorder="1" applyAlignment="1">
      <alignment horizontal="center" vertical="center" wrapText="1"/>
    </xf>
    <xf numFmtId="167" fontId="8" fillId="2" borderId="2" xfId="41" applyNumberFormat="1" applyFont="1" applyFill="1" applyBorder="1" applyAlignment="1">
      <alignment vertical="center" wrapText="1"/>
    </xf>
    <xf numFmtId="167" fontId="8" fillId="2" borderId="2" xfId="41" applyNumberFormat="1" applyFont="1" applyFill="1" applyBorder="1" applyAlignment="1">
      <alignment horizontal="right" vertical="center" wrapText="1"/>
    </xf>
    <xf numFmtId="49" fontId="6" fillId="2" borderId="2" xfId="41" quotePrefix="1" applyNumberFormat="1" applyFont="1" applyFill="1" applyBorder="1" applyAlignment="1">
      <alignment horizontal="center" vertical="center" wrapText="1"/>
    </xf>
    <xf numFmtId="167" fontId="6" fillId="2" borderId="2" xfId="41" applyNumberFormat="1" applyFont="1" applyFill="1" applyBorder="1" applyAlignment="1">
      <alignment vertical="center" wrapText="1"/>
    </xf>
    <xf numFmtId="167" fontId="6" fillId="2" borderId="2" xfId="41" applyNumberFormat="1" applyFont="1" applyFill="1" applyBorder="1" applyAlignment="1">
      <alignment horizontal="right" vertical="center" wrapText="1"/>
    </xf>
    <xf numFmtId="0" fontId="8" fillId="2" borderId="2" xfId="0" applyFont="1" applyFill="1" applyBorder="1" applyAlignment="1">
      <alignment vertical="center" wrapText="1"/>
    </xf>
    <xf numFmtId="0" fontId="8" fillId="2" borderId="0" xfId="0" applyFont="1" applyFill="1" applyAlignment="1">
      <alignment vertical="center" wrapText="1"/>
    </xf>
    <xf numFmtId="49" fontId="14" fillId="2" borderId="0" xfId="0" applyNumberFormat="1" applyFont="1" applyFill="1" applyAlignment="1">
      <alignment horizontal="center" vertical="center" wrapText="1"/>
    </xf>
    <xf numFmtId="167" fontId="6" fillId="2" borderId="0" xfId="1" applyNumberFormat="1" applyFont="1" applyFill="1" applyBorder="1" applyAlignment="1">
      <alignment vertical="center" wrapText="1"/>
    </xf>
    <xf numFmtId="167" fontId="14" fillId="2" borderId="0" xfId="0" applyNumberFormat="1" applyFont="1" applyFill="1" applyAlignment="1">
      <alignment vertical="center" wrapText="1"/>
    </xf>
    <xf numFmtId="3" fontId="14" fillId="2" borderId="2" xfId="0" applyNumberFormat="1" applyFont="1" applyFill="1" applyBorder="1" applyAlignment="1">
      <alignment vertical="center" wrapText="1"/>
    </xf>
    <xf numFmtId="0" fontId="14" fillId="2" borderId="2" xfId="0" applyFont="1" applyFill="1" applyBorder="1" applyAlignment="1">
      <alignment vertical="center" wrapText="1"/>
    </xf>
    <xf numFmtId="0" fontId="15" fillId="2" borderId="0" xfId="0" applyFont="1" applyFill="1"/>
    <xf numFmtId="49"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49" fontId="7" fillId="2" borderId="0" xfId="0" applyNumberFormat="1" applyFont="1" applyFill="1" applyAlignment="1">
      <alignment horizontal="center" wrapText="1"/>
    </xf>
    <xf numFmtId="0" fontId="7" fillId="2" borderId="0" xfId="0" applyFont="1" applyFill="1" applyAlignment="1">
      <alignment horizontal="center"/>
    </xf>
    <xf numFmtId="3" fontId="12" fillId="2" borderId="2" xfId="0" applyNumberFormat="1" applyFont="1" applyFill="1" applyBorder="1" applyAlignment="1">
      <alignment horizontal="center" vertical="center" wrapText="1"/>
    </xf>
    <xf numFmtId="3" fontId="12" fillId="2" borderId="2" xfId="0" applyNumberFormat="1" applyFont="1" applyFill="1" applyBorder="1" applyAlignment="1">
      <alignment horizontal="right" vertical="center" wrapText="1"/>
    </xf>
    <xf numFmtId="3" fontId="12" fillId="2" borderId="2" xfId="0" applyNumberFormat="1" applyFont="1" applyFill="1" applyBorder="1" applyAlignment="1">
      <alignment vertical="center" wrapText="1"/>
    </xf>
    <xf numFmtId="3" fontId="13" fillId="2" borderId="2" xfId="0" applyNumberFormat="1" applyFont="1" applyFill="1" applyBorder="1" applyAlignment="1">
      <alignment vertical="center" wrapText="1"/>
    </xf>
    <xf numFmtId="3" fontId="14" fillId="2" borderId="2" xfId="8" applyNumberFormat="1" applyFont="1" applyFill="1" applyBorder="1" applyAlignment="1">
      <alignment horizontal="left" vertical="center" wrapText="1"/>
    </xf>
    <xf numFmtId="3" fontId="14" fillId="2" borderId="2" xfId="0" applyNumberFormat="1" applyFont="1" applyFill="1" applyBorder="1" applyAlignment="1">
      <alignment horizontal="left" vertical="center" wrapText="1"/>
    </xf>
    <xf numFmtId="3" fontId="10" fillId="2" borderId="2" xfId="0" applyNumberFormat="1" applyFont="1" applyFill="1" applyBorder="1" applyAlignment="1">
      <alignment vertical="center" wrapText="1"/>
    </xf>
    <xf numFmtId="0" fontId="10" fillId="2" borderId="0" xfId="0" applyFont="1" applyFill="1" applyAlignment="1">
      <alignment vertical="center" wrapText="1"/>
    </xf>
    <xf numFmtId="0" fontId="14" fillId="2" borderId="2" xfId="7" applyFont="1" applyFill="1" applyBorder="1" applyAlignment="1">
      <alignment horizontal="justify" vertical="center" wrapText="1"/>
    </xf>
    <xf numFmtId="3" fontId="14" fillId="2" borderId="2" xfId="0" applyNumberFormat="1" applyFont="1" applyFill="1" applyBorder="1" applyAlignment="1">
      <alignment horizontal="left" vertical="center" wrapText="1" shrinkToFit="1"/>
    </xf>
    <xf numFmtId="0" fontId="14" fillId="2" borderId="2" xfId="1" applyNumberFormat="1" applyFont="1" applyFill="1" applyBorder="1" applyAlignment="1">
      <alignment horizontal="justify" vertical="center" wrapText="1"/>
    </xf>
    <xf numFmtId="167" fontId="14" fillId="2" borderId="2" xfId="2" applyNumberFormat="1" applyFont="1" applyFill="1" applyBorder="1" applyAlignment="1">
      <alignment horizontal="justify" vertical="center" wrapText="1"/>
    </xf>
    <xf numFmtId="49" fontId="10" fillId="2" borderId="2" xfId="0"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2" xfId="1" applyNumberFormat="1" applyFont="1" applyFill="1" applyBorder="1" applyAlignment="1">
      <alignment vertical="center" wrapText="1"/>
    </xf>
    <xf numFmtId="0" fontId="12" fillId="2" borderId="2" xfId="0" applyFont="1" applyFill="1" applyBorder="1" applyAlignment="1">
      <alignment horizontal="left" vertical="center" wrapText="1"/>
    </xf>
    <xf numFmtId="3" fontId="12" fillId="2" borderId="2" xfId="0" applyNumberFormat="1" applyFont="1" applyFill="1" applyBorder="1" applyAlignment="1">
      <alignment horizontal="left" vertical="center" wrapText="1"/>
    </xf>
    <xf numFmtId="49" fontId="14" fillId="2" borderId="0" xfId="0" applyNumberFormat="1" applyFont="1" applyFill="1" applyAlignment="1">
      <alignment horizontal="center" wrapText="1"/>
    </xf>
    <xf numFmtId="0" fontId="14" fillId="2" borderId="0" xfId="0" applyFont="1" applyFill="1" applyAlignment="1">
      <alignment wrapText="1"/>
    </xf>
    <xf numFmtId="49" fontId="14" fillId="2" borderId="0" xfId="0" applyNumberFormat="1" applyFont="1" applyFill="1" applyAlignment="1">
      <alignment horizontal="center"/>
    </xf>
    <xf numFmtId="0" fontId="14" fillId="2" borderId="0" xfId="0" applyFont="1" applyFill="1"/>
    <xf numFmtId="49" fontId="15" fillId="2" borderId="0" xfId="0" applyNumberFormat="1" applyFont="1" applyFill="1" applyAlignment="1">
      <alignment horizontal="center"/>
    </xf>
    <xf numFmtId="167" fontId="14" fillId="2" borderId="2" xfId="1" applyNumberFormat="1" applyFont="1" applyFill="1" applyBorder="1" applyAlignment="1">
      <alignment horizontal="left" vertical="center" wrapText="1"/>
    </xf>
    <xf numFmtId="3"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6" fillId="2" borderId="0" xfId="0" applyNumberFormat="1" applyFont="1" applyFill="1" applyAlignment="1">
      <alignment vertical="center" wrapText="1"/>
    </xf>
    <xf numFmtId="3" fontId="8" fillId="2" borderId="0" xfId="0" applyNumberFormat="1" applyFont="1" applyFill="1" applyAlignment="1">
      <alignment vertical="center" wrapText="1"/>
    </xf>
    <xf numFmtId="3" fontId="9" fillId="2" borderId="0" xfId="0" applyNumberFormat="1" applyFont="1" applyFill="1" applyAlignment="1">
      <alignment vertical="center" wrapText="1"/>
    </xf>
    <xf numFmtId="9" fontId="8" fillId="2" borderId="1" xfId="42" applyFont="1" applyFill="1" applyBorder="1" applyAlignment="1">
      <alignment horizontal="center" vertical="center" wrapText="1"/>
    </xf>
    <xf numFmtId="3" fontId="30" fillId="2" borderId="0" xfId="0" applyNumberFormat="1" applyFont="1" applyFill="1" applyAlignment="1">
      <alignment vertical="center" wrapText="1"/>
    </xf>
    <xf numFmtId="9" fontId="8" fillId="2" borderId="2" xfId="42" applyFont="1" applyFill="1" applyBorder="1" applyAlignment="1">
      <alignment horizontal="center" vertical="center" wrapText="1"/>
    </xf>
    <xf numFmtId="3" fontId="8" fillId="2" borderId="0" xfId="0" applyNumberFormat="1" applyFont="1" applyFill="1" applyAlignment="1">
      <alignment horizontal="left" vertical="center" wrapText="1"/>
    </xf>
    <xf numFmtId="3" fontId="6" fillId="2" borderId="2" xfId="0" applyNumberFormat="1" applyFont="1" applyFill="1" applyBorder="1" applyAlignment="1">
      <alignment horizontal="center" vertical="center" wrapText="1"/>
    </xf>
    <xf numFmtId="9" fontId="6" fillId="2" borderId="2" xfId="42"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167" fontId="9" fillId="2" borderId="2" xfId="1" applyNumberFormat="1" applyFont="1" applyFill="1" applyBorder="1" applyAlignment="1">
      <alignment horizontal="right" vertical="center" wrapText="1"/>
    </xf>
    <xf numFmtId="9" fontId="9" fillId="2" borderId="2" xfId="42" applyFont="1" applyFill="1" applyBorder="1" applyAlignment="1">
      <alignment horizontal="center" vertical="center" wrapText="1"/>
    </xf>
    <xf numFmtId="167" fontId="30" fillId="2" borderId="2" xfId="1" applyNumberFormat="1" applyFont="1" applyFill="1" applyBorder="1" applyAlignment="1">
      <alignment horizontal="right" vertical="center" wrapText="1"/>
    </xf>
    <xf numFmtId="3" fontId="6" fillId="2" borderId="2" xfId="0" applyNumberFormat="1" applyFont="1" applyFill="1" applyBorder="1" applyAlignment="1">
      <alignment horizontal="left" vertical="center" wrapText="1"/>
    </xf>
    <xf numFmtId="3" fontId="9" fillId="2" borderId="0" xfId="0" applyNumberFormat="1" applyFont="1" applyFill="1" applyAlignment="1">
      <alignment horizontal="center" vertical="center" wrapText="1"/>
    </xf>
    <xf numFmtId="3" fontId="9" fillId="2" borderId="2" xfId="0" applyNumberFormat="1"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0" xfId="0" applyFont="1" applyFill="1" applyAlignment="1">
      <alignment vertical="center" wrapText="1"/>
    </xf>
    <xf numFmtId="3" fontId="8" fillId="2" borderId="2" xfId="0" applyNumberFormat="1" applyFont="1" applyFill="1" applyBorder="1" applyAlignment="1">
      <alignment horizontal="left" vertical="center" wrapText="1"/>
    </xf>
    <xf numFmtId="3" fontId="31" fillId="2" borderId="0" xfId="0" applyNumberFormat="1" applyFont="1" applyFill="1" applyAlignment="1">
      <alignment vertical="center" wrapText="1"/>
    </xf>
    <xf numFmtId="167" fontId="8" fillId="2" borderId="0" xfId="1" applyNumberFormat="1" applyFont="1" applyFill="1" applyAlignment="1">
      <alignment vertical="center" wrapText="1"/>
    </xf>
    <xf numFmtId="3" fontId="31" fillId="2" borderId="3" xfId="0" applyNumberFormat="1" applyFont="1" applyFill="1" applyBorder="1" applyAlignment="1">
      <alignment vertical="center" wrapText="1"/>
    </xf>
    <xf numFmtId="167" fontId="18" fillId="2" borderId="0" xfId="1" applyNumberFormat="1" applyFont="1" applyFill="1" applyAlignment="1">
      <alignment horizontal="center" vertical="center" wrapText="1"/>
    </xf>
    <xf numFmtId="167" fontId="15" fillId="2" borderId="0" xfId="1" applyNumberFormat="1" applyFont="1" applyFill="1" applyBorder="1" applyAlignment="1">
      <alignment vertical="center" wrapText="1"/>
    </xf>
    <xf numFmtId="167" fontId="8" fillId="2" borderId="2"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15" fillId="2" borderId="2" xfId="1" applyNumberFormat="1" applyFont="1" applyFill="1" applyBorder="1" applyAlignment="1">
      <alignment horizontal="center"/>
    </xf>
    <xf numFmtId="49" fontId="15" fillId="2" borderId="2" xfId="1" applyNumberFormat="1" applyFont="1" applyFill="1" applyBorder="1" applyAlignment="1">
      <alignment horizontal="center" vertical="center"/>
    </xf>
    <xf numFmtId="3" fontId="7" fillId="2" borderId="0" xfId="0" applyNumberFormat="1" applyFont="1" applyFill="1" applyAlignment="1">
      <alignment horizontal="center" vertical="center" wrapText="1"/>
    </xf>
    <xf numFmtId="49" fontId="12" fillId="2" borderId="2"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9" fillId="2" borderId="0" xfId="0" applyFont="1" applyFill="1" applyAlignment="1">
      <alignment horizontal="right"/>
    </xf>
    <xf numFmtId="167" fontId="8" fillId="2" borderId="2" xfId="1" applyNumberFormat="1" applyFont="1" applyFill="1" applyBorder="1" applyAlignment="1">
      <alignment horizontal="center" vertical="center"/>
    </xf>
    <xf numFmtId="167" fontId="8" fillId="2" borderId="2" xfId="1" quotePrefix="1" applyNumberFormat="1" applyFont="1" applyFill="1" applyBorder="1" applyAlignment="1">
      <alignment horizontal="center" vertical="center"/>
    </xf>
    <xf numFmtId="167" fontId="6" fillId="2" borderId="2" xfId="1" applyNumberFormat="1" applyFont="1" applyFill="1" applyBorder="1" applyAlignment="1">
      <alignment horizontal="center" vertical="center"/>
    </xf>
    <xf numFmtId="167" fontId="6" fillId="2" borderId="2" xfId="1" applyNumberFormat="1" applyFont="1" applyFill="1" applyBorder="1" applyAlignment="1">
      <alignment horizontal="center" vertical="center" wrapText="1"/>
    </xf>
    <xf numFmtId="167" fontId="8" fillId="2" borderId="2" xfId="28" applyNumberFormat="1" applyFont="1" applyFill="1" applyBorder="1" applyAlignment="1">
      <alignment horizontal="center" vertical="center"/>
    </xf>
    <xf numFmtId="167" fontId="6" fillId="2" borderId="2" xfId="28" applyNumberFormat="1" applyFont="1" applyFill="1" applyBorder="1" applyAlignment="1">
      <alignment horizontal="center" vertical="center"/>
    </xf>
    <xf numFmtId="0" fontId="14" fillId="2" borderId="2" xfId="0" applyFont="1" applyFill="1" applyBorder="1"/>
    <xf numFmtId="49" fontId="17" fillId="2" borderId="2" xfId="1" applyNumberFormat="1" applyFont="1" applyFill="1" applyBorder="1" applyAlignment="1">
      <alignment horizontal="center" vertical="center" wrapText="1"/>
    </xf>
    <xf numFmtId="167" fontId="17" fillId="2" borderId="0" xfId="1" applyNumberFormat="1" applyFont="1" applyFill="1" applyAlignment="1">
      <alignment vertical="center" wrapText="1"/>
    </xf>
    <xf numFmtId="167" fontId="18" fillId="2" borderId="2" xfId="1" applyNumberFormat="1" applyFont="1" applyFill="1" applyBorder="1" applyAlignment="1">
      <alignment horizontal="left" vertical="center" wrapText="1"/>
    </xf>
    <xf numFmtId="3" fontId="15" fillId="2" borderId="2" xfId="0" applyNumberFormat="1" applyFont="1" applyFill="1" applyBorder="1" applyAlignment="1">
      <alignment vertical="center" wrapText="1"/>
    </xf>
    <xf numFmtId="0" fontId="6" fillId="0" borderId="0" xfId="0" applyFont="1" applyAlignment="1">
      <alignment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10" fillId="0" borderId="0" xfId="0" applyFont="1" applyAlignment="1">
      <alignment vertical="center"/>
    </xf>
    <xf numFmtId="168" fontId="6" fillId="0" borderId="0" xfId="0" applyNumberFormat="1" applyFont="1" applyAlignment="1">
      <alignment horizontal="center" vertical="center"/>
    </xf>
    <xf numFmtId="0" fontId="8" fillId="0" borderId="0" xfId="0" applyFont="1" applyAlignment="1">
      <alignment vertical="center"/>
    </xf>
    <xf numFmtId="168" fontId="8" fillId="0" borderId="0" xfId="0" applyNumberFormat="1" applyFont="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6" fillId="0" borderId="2" xfId="0" applyFont="1" applyBorder="1" applyAlignment="1">
      <alignment horizontal="center" vertical="center" wrapText="1"/>
    </xf>
    <xf numFmtId="168" fontId="8" fillId="0" borderId="2" xfId="0" applyNumberFormat="1" applyFont="1" applyBorder="1" applyAlignment="1">
      <alignment horizontal="center" vertical="center" wrapText="1"/>
    </xf>
    <xf numFmtId="168" fontId="8" fillId="0" borderId="2" xfId="4" applyNumberFormat="1" applyFont="1" applyFill="1" applyBorder="1" applyAlignment="1">
      <alignment horizontal="right" vertical="center" wrapText="1"/>
    </xf>
    <xf numFmtId="0" fontId="6" fillId="0" borderId="2" xfId="0" applyFont="1" applyBorder="1" applyAlignment="1">
      <alignment vertical="center"/>
    </xf>
    <xf numFmtId="168" fontId="6" fillId="0" borderId="2" xfId="4" applyNumberFormat="1" applyFont="1" applyFill="1" applyBorder="1" applyAlignment="1">
      <alignment horizontal="right" vertical="center" wrapText="1"/>
    </xf>
    <xf numFmtId="0" fontId="8" fillId="0" borderId="2" xfId="0" applyFont="1" applyBorder="1" applyAlignment="1">
      <alignment vertical="center"/>
    </xf>
    <xf numFmtId="3" fontId="6" fillId="0" borderId="2" xfId="43" applyNumberFormat="1" applyFont="1" applyBorder="1" applyAlignment="1">
      <alignment horizontal="center" vertical="center" wrapText="1"/>
    </xf>
    <xf numFmtId="3" fontId="6" fillId="0" borderId="2" xfId="43" applyNumberFormat="1" applyFont="1" applyBorder="1" applyAlignment="1">
      <alignment vertical="center" wrapText="1"/>
    </xf>
    <xf numFmtId="3" fontId="6" fillId="0" borderId="2" xfId="43" applyNumberFormat="1" applyFont="1" applyBorder="1" applyAlignment="1">
      <alignment horizontal="right" vertical="center" wrapText="1"/>
    </xf>
    <xf numFmtId="168" fontId="6" fillId="0" borderId="2" xfId="0" applyNumberFormat="1" applyFont="1" applyBorder="1" applyAlignment="1">
      <alignment vertical="center"/>
    </xf>
    <xf numFmtId="0" fontId="6" fillId="0" borderId="2" xfId="0" applyFont="1" applyBorder="1" applyAlignment="1">
      <alignment horizontal="left" vertical="center" wrapText="1"/>
    </xf>
    <xf numFmtId="0" fontId="8" fillId="0" borderId="2" xfId="0" applyFont="1" applyBorder="1" applyAlignment="1">
      <alignment vertical="center" wrapText="1"/>
    </xf>
    <xf numFmtId="3" fontId="6" fillId="0" borderId="2" xfId="0" applyNumberFormat="1" applyFont="1" applyBorder="1" applyAlignment="1">
      <alignment horizontal="justify" vertical="center" wrapText="1"/>
    </xf>
    <xf numFmtId="3" fontId="8" fillId="0" borderId="2" xfId="0" applyNumberFormat="1" applyFont="1" applyBorder="1" applyAlignment="1">
      <alignment vertical="center" wrapText="1"/>
    </xf>
    <xf numFmtId="3" fontId="6" fillId="0" borderId="2" xfId="0" applyNumberFormat="1" applyFont="1" applyBorder="1" applyAlignment="1">
      <alignment vertical="center" wrapText="1"/>
    </xf>
    <xf numFmtId="0" fontId="6" fillId="0" borderId="2" xfId="0" applyFont="1" applyBorder="1" applyAlignment="1">
      <alignment vertical="center" wrapText="1"/>
    </xf>
    <xf numFmtId="169" fontId="6" fillId="0" borderId="2" xfId="0" applyNumberFormat="1" applyFont="1" applyBorder="1" applyAlignment="1">
      <alignment horizontal="center" vertical="center" wrapText="1"/>
    </xf>
    <xf numFmtId="0" fontId="14" fillId="0" borderId="2" xfId="0" applyFont="1" applyBorder="1" applyAlignment="1">
      <alignment vertical="center" wrapText="1"/>
    </xf>
    <xf numFmtId="3" fontId="6"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0" fontId="8" fillId="0" borderId="2" xfId="44" applyFont="1" applyBorder="1" applyAlignment="1">
      <alignment horizontal="center" vertical="center" wrapText="1"/>
    </xf>
    <xf numFmtId="3" fontId="8" fillId="0" borderId="2" xfId="44" applyNumberFormat="1" applyFont="1" applyBorder="1" applyAlignment="1">
      <alignment vertical="center" wrapText="1"/>
    </xf>
    <xf numFmtId="3" fontId="8" fillId="0" borderId="2" xfId="44" applyNumberFormat="1" applyFont="1" applyBorder="1" applyAlignment="1">
      <alignment horizontal="right" vertical="center" wrapText="1"/>
    </xf>
    <xf numFmtId="0" fontId="6" fillId="0" borderId="2" xfId="44" applyFont="1" applyBorder="1" applyAlignment="1">
      <alignment horizontal="center" vertical="center" wrapText="1"/>
    </xf>
    <xf numFmtId="3" fontId="6" fillId="0" borderId="2" xfId="44" applyNumberFormat="1" applyFont="1" applyBorder="1" applyAlignment="1">
      <alignment vertical="center" wrapText="1"/>
    </xf>
    <xf numFmtId="3" fontId="6" fillId="0" borderId="2" xfId="44" applyNumberFormat="1" applyFont="1" applyBorder="1" applyAlignment="1">
      <alignment horizontal="right" vertical="center" wrapText="1"/>
    </xf>
    <xf numFmtId="0" fontId="6" fillId="0" borderId="2" xfId="44" applyFont="1" applyBorder="1" applyAlignment="1">
      <alignment horizontal="left" vertical="center" wrapText="1"/>
    </xf>
    <xf numFmtId="0" fontId="8" fillId="0" borderId="2" xfId="9" quotePrefix="1" applyFont="1" applyBorder="1" applyAlignment="1">
      <alignment horizontal="center" vertical="center" wrapText="1"/>
    </xf>
    <xf numFmtId="0" fontId="12" fillId="0" borderId="2" xfId="0" applyFont="1" applyBorder="1" applyAlignment="1">
      <alignment vertical="center" wrapText="1"/>
    </xf>
    <xf numFmtId="167" fontId="16" fillId="0" borderId="2" xfId="4" applyNumberFormat="1" applyFont="1" applyFill="1" applyBorder="1" applyAlignment="1">
      <alignment horizontal="right" vertical="center" wrapText="1"/>
    </xf>
    <xf numFmtId="0" fontId="6" fillId="0" borderId="2" xfId="9" quotePrefix="1" applyFont="1" applyBorder="1" applyAlignment="1">
      <alignment horizontal="center" vertical="center" wrapText="1"/>
    </xf>
    <xf numFmtId="167" fontId="34" fillId="0" borderId="2" xfId="4" applyNumberFormat="1" applyFont="1" applyFill="1" applyBorder="1" applyAlignment="1">
      <alignment horizontal="right" vertical="center" wrapText="1"/>
    </xf>
    <xf numFmtId="3" fontId="12" fillId="0" borderId="2" xfId="45" applyNumberFormat="1" applyFont="1" applyBorder="1" applyAlignment="1">
      <alignment vertical="center" wrapText="1"/>
    </xf>
    <xf numFmtId="0" fontId="8" fillId="0" borderId="2" xfId="44" applyFont="1" applyBorder="1" applyAlignment="1">
      <alignment vertical="center" wrapText="1"/>
    </xf>
    <xf numFmtId="0" fontId="6" fillId="0" borderId="2" xfId="44" applyFont="1" applyBorder="1" applyAlignment="1">
      <alignment horizontal="right" vertical="center" wrapText="1"/>
    </xf>
    <xf numFmtId="0" fontId="14" fillId="0" borderId="2" xfId="9" quotePrefix="1" applyFont="1" applyBorder="1" applyAlignment="1">
      <alignment horizontal="left" vertical="center" wrapText="1"/>
    </xf>
    <xf numFmtId="0" fontId="6" fillId="0" borderId="2" xfId="9" quotePrefix="1" applyFont="1" applyBorder="1" applyAlignment="1">
      <alignment horizontal="left" vertical="center" wrapText="1"/>
    </xf>
    <xf numFmtId="167" fontId="6" fillId="0" borderId="2" xfId="4" applyNumberFormat="1" applyFont="1" applyFill="1" applyBorder="1" applyAlignment="1">
      <alignment vertical="center" wrapText="1"/>
    </xf>
    <xf numFmtId="0" fontId="6" fillId="0" borderId="2" xfId="0" applyFont="1" applyBorder="1" applyAlignment="1">
      <alignment horizontal="justify" vertical="center" wrapText="1"/>
    </xf>
    <xf numFmtId="167" fontId="6" fillId="0" borderId="2" xfId="4" applyNumberFormat="1" applyFont="1" applyFill="1" applyBorder="1" applyAlignment="1">
      <alignment horizontal="right" vertical="center" wrapText="1"/>
    </xf>
    <xf numFmtId="167" fontId="8" fillId="0" borderId="2" xfId="4" applyNumberFormat="1" applyFont="1" applyFill="1" applyBorder="1" applyAlignment="1">
      <alignment horizontal="right" vertical="center" wrapText="1"/>
    </xf>
    <xf numFmtId="0" fontId="6" fillId="0" borderId="0" xfId="0" applyFont="1" applyAlignment="1">
      <alignment horizontal="center" vertical="center" wrapText="1"/>
    </xf>
    <xf numFmtId="3" fontId="12" fillId="0" borderId="2" xfId="0" applyNumberFormat="1" applyFont="1" applyBorder="1" applyAlignment="1">
      <alignment horizontal="left" vertical="center" wrapText="1"/>
    </xf>
    <xf numFmtId="3" fontId="37" fillId="0" borderId="0" xfId="0" applyNumberFormat="1" applyFont="1" applyAlignment="1">
      <alignment vertical="center" wrapText="1"/>
    </xf>
    <xf numFmtId="3" fontId="37" fillId="0" borderId="0" xfId="0" applyNumberFormat="1" applyFont="1" applyAlignment="1">
      <alignment horizontal="center" vertical="center" wrapText="1"/>
    </xf>
    <xf numFmtId="3" fontId="36" fillId="0" borderId="2" xfId="0" applyNumberFormat="1" applyFont="1" applyBorder="1" applyAlignment="1">
      <alignment horizontal="center" vertical="center" wrapText="1"/>
    </xf>
    <xf numFmtId="3" fontId="36" fillId="0" borderId="2" xfId="0" applyNumberFormat="1" applyFont="1" applyBorder="1" applyAlignment="1">
      <alignment vertical="center" wrapText="1"/>
    </xf>
    <xf numFmtId="3" fontId="37" fillId="0" borderId="2" xfId="0" applyNumberFormat="1" applyFont="1" applyBorder="1" applyAlignment="1">
      <alignment horizontal="center" vertical="center" wrapText="1"/>
    </xf>
    <xf numFmtId="3" fontId="37" fillId="0" borderId="2" xfId="0" applyNumberFormat="1" applyFont="1" applyBorder="1" applyAlignment="1">
      <alignment vertical="center" wrapText="1"/>
    </xf>
    <xf numFmtId="3" fontId="39" fillId="0" borderId="2" xfId="0" applyNumberFormat="1" applyFont="1" applyBorder="1" applyAlignment="1">
      <alignment vertical="center" wrapText="1"/>
    </xf>
    <xf numFmtId="3" fontId="36" fillId="0" borderId="0" xfId="0" applyNumberFormat="1" applyFont="1" applyAlignment="1">
      <alignment vertical="center" wrapText="1"/>
    </xf>
    <xf numFmtId="0" fontId="8" fillId="2" borderId="0" xfId="0" applyFont="1" applyFill="1" applyAlignment="1">
      <alignment horizontal="center"/>
    </xf>
    <xf numFmtId="0" fontId="6" fillId="2" borderId="0" xfId="0" applyFont="1" applyFill="1"/>
    <xf numFmtId="49" fontId="9" fillId="2" borderId="0" xfId="0" applyNumberFormat="1" applyFont="1" applyFill="1" applyAlignment="1">
      <alignment horizontal="center" vertical="center" wrapText="1"/>
    </xf>
    <xf numFmtId="167" fontId="9" fillId="2" borderId="0" xfId="1" applyNumberFormat="1" applyFont="1" applyFill="1" applyBorder="1" applyAlignment="1">
      <alignment horizontal="right" vertical="center" wrapText="1"/>
    </xf>
    <xf numFmtId="170" fontId="9" fillId="2" borderId="0" xfId="1" applyNumberFormat="1" applyFont="1" applyFill="1" applyBorder="1" applyAlignment="1">
      <alignment horizontal="right" vertical="center" wrapText="1"/>
    </xf>
    <xf numFmtId="0" fontId="18" fillId="2" borderId="2" xfId="0" applyFont="1" applyFill="1" applyBorder="1" applyAlignment="1">
      <alignment horizontal="center" vertical="center" wrapText="1"/>
    </xf>
    <xf numFmtId="3" fontId="18" fillId="2" borderId="2" xfId="1" applyNumberFormat="1" applyFont="1" applyFill="1" applyBorder="1" applyAlignment="1">
      <alignment horizontal="right" vertical="center" wrapText="1"/>
    </xf>
    <xf numFmtId="0" fontId="18"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3" fontId="15" fillId="2" borderId="2" xfId="1" applyNumberFormat="1" applyFont="1" applyFill="1" applyBorder="1" applyAlignment="1">
      <alignment horizontal="center" vertical="center" wrapText="1"/>
    </xf>
    <xf numFmtId="0" fontId="18" fillId="2" borderId="2"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xf numFmtId="3" fontId="6" fillId="2" borderId="2" xfId="0" applyNumberFormat="1" applyFont="1" applyFill="1" applyBorder="1" applyAlignment="1">
      <alignment vertical="center"/>
    </xf>
    <xf numFmtId="3" fontId="15" fillId="2" borderId="2" xfId="0" applyNumberFormat="1" applyFont="1" applyFill="1" applyBorder="1" applyAlignment="1">
      <alignment vertical="center"/>
    </xf>
    <xf numFmtId="0" fontId="6" fillId="2" borderId="0" xfId="0" applyFont="1" applyFill="1" applyAlignment="1">
      <alignment horizontal="center"/>
    </xf>
    <xf numFmtId="3" fontId="40" fillId="2" borderId="2" xfId="0" applyNumberFormat="1" applyFont="1" applyFill="1" applyBorder="1" applyAlignment="1">
      <alignment vertical="center" wrapText="1"/>
    </xf>
    <xf numFmtId="167" fontId="40" fillId="2" borderId="2" xfId="1" applyNumberFormat="1" applyFont="1" applyFill="1" applyBorder="1" applyAlignment="1">
      <alignment horizontal="left" vertical="center" wrapText="1"/>
    </xf>
    <xf numFmtId="3" fontId="41" fillId="2" borderId="2" xfId="0" applyNumberFormat="1" applyFont="1" applyFill="1" applyBorder="1" applyAlignment="1">
      <alignment vertical="center" wrapText="1"/>
    </xf>
    <xf numFmtId="167" fontId="8" fillId="2" borderId="0" xfId="1" applyNumberFormat="1" applyFont="1" applyFill="1" applyAlignment="1">
      <alignment horizontal="center" vertical="center" wrapText="1"/>
    </xf>
    <xf numFmtId="3" fontId="8" fillId="2" borderId="2" xfId="0" applyNumberFormat="1" applyFont="1" applyFill="1" applyBorder="1" applyAlignment="1">
      <alignment horizontal="center" vertical="center" wrapText="1"/>
    </xf>
    <xf numFmtId="3" fontId="30" fillId="2" borderId="2" xfId="0" applyNumberFormat="1" applyFont="1" applyFill="1" applyBorder="1" applyAlignment="1">
      <alignment horizontal="center" vertical="center" wrapText="1"/>
    </xf>
    <xf numFmtId="3" fontId="5" fillId="2" borderId="0" xfId="0" applyNumberFormat="1" applyFont="1" applyFill="1" applyAlignment="1">
      <alignment horizontal="center" vertical="center" wrapText="1"/>
    </xf>
    <xf numFmtId="3" fontId="7" fillId="2" borderId="0" xfId="0" applyNumberFormat="1" applyFont="1" applyFill="1" applyAlignment="1">
      <alignment horizontal="center" vertical="center" wrapText="1"/>
    </xf>
    <xf numFmtId="3" fontId="30" fillId="2" borderId="0" xfId="0" applyNumberFormat="1" applyFont="1" applyFill="1" applyAlignment="1">
      <alignment horizontal="right" vertical="center" wrapText="1"/>
    </xf>
    <xf numFmtId="0" fontId="6" fillId="2" borderId="2" xfId="0" applyFont="1" applyFill="1" applyBorder="1" applyAlignment="1">
      <alignment horizontal="center" vertical="center" wrapText="1"/>
    </xf>
    <xf numFmtId="0" fontId="9" fillId="2" borderId="0" xfId="0" applyFont="1" applyFill="1" applyAlignment="1">
      <alignment horizontal="right"/>
    </xf>
    <xf numFmtId="0" fontId="12" fillId="2" borderId="2" xfId="0" applyFont="1" applyFill="1" applyBorder="1" applyAlignment="1">
      <alignment horizontal="center" vertical="center" wrapText="1"/>
    </xf>
    <xf numFmtId="3" fontId="5" fillId="2" borderId="0" xfId="0" applyNumberFormat="1" applyFont="1" applyFill="1" applyAlignment="1">
      <alignment horizontal="center"/>
    </xf>
    <xf numFmtId="0" fontId="5" fillId="2" borderId="0" xfId="0" applyFont="1" applyFill="1" applyAlignment="1">
      <alignment horizontal="center"/>
    </xf>
    <xf numFmtId="0" fontId="12" fillId="2" borderId="0" xfId="0" applyFont="1" applyFill="1" applyAlignment="1">
      <alignment horizontal="center" wrapText="1"/>
    </xf>
    <xf numFmtId="49" fontId="12" fillId="2" borderId="2"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167" fontId="18" fillId="2" borderId="0" xfId="1" applyNumberFormat="1" applyFont="1" applyFill="1" applyAlignment="1">
      <alignment horizontal="center" vertical="center" wrapText="1"/>
    </xf>
    <xf numFmtId="167" fontId="17" fillId="2" borderId="0" xfId="1" applyNumberFormat="1" applyFont="1" applyFill="1" applyBorder="1" applyAlignment="1">
      <alignment horizontal="center" vertical="center" wrapText="1"/>
    </xf>
    <xf numFmtId="167" fontId="10" fillId="2" borderId="1" xfId="1" applyNumberFormat="1" applyFont="1" applyFill="1" applyBorder="1" applyAlignment="1">
      <alignment horizontal="center" vertical="center" wrapText="1"/>
    </xf>
    <xf numFmtId="167" fontId="8" fillId="2" borderId="2" xfId="1" applyNumberFormat="1" applyFont="1" applyFill="1" applyBorder="1" applyAlignment="1">
      <alignment horizontal="center" vertical="center" wrapText="1"/>
    </xf>
    <xf numFmtId="167" fontId="8" fillId="2" borderId="0" xfId="1"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67" fontId="5" fillId="2" borderId="0" xfId="1" applyNumberFormat="1" applyFont="1" applyFill="1" applyBorder="1" applyAlignment="1">
      <alignment horizontal="center" vertical="center" wrapText="1"/>
    </xf>
    <xf numFmtId="167" fontId="9" fillId="2" borderId="0" xfId="1" applyNumberFormat="1" applyFont="1" applyFill="1" applyBorder="1" applyAlignment="1">
      <alignment horizontal="center" vertical="center" wrapText="1"/>
    </xf>
    <xf numFmtId="167" fontId="9" fillId="2" borderId="1"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3" fontId="8" fillId="0" borderId="0" xfId="0" applyNumberFormat="1" applyFont="1" applyAlignment="1">
      <alignment horizontal="center" vertical="center"/>
    </xf>
    <xf numFmtId="3" fontId="16" fillId="0" borderId="0" xfId="0" applyNumberFormat="1" applyFont="1" applyAlignment="1">
      <alignment horizontal="center" vertical="center"/>
    </xf>
    <xf numFmtId="3" fontId="7" fillId="0" borderId="0" xfId="0" applyNumberFormat="1" applyFont="1" applyAlignment="1">
      <alignment horizontal="center" vertical="center"/>
    </xf>
    <xf numFmtId="3" fontId="12" fillId="0" borderId="2" xfId="0" applyNumberFormat="1" applyFont="1" applyBorder="1" applyAlignment="1">
      <alignment horizontal="center" vertical="center"/>
    </xf>
    <xf numFmtId="3" fontId="9" fillId="0" borderId="1" xfId="0" applyNumberFormat="1" applyFont="1" applyBorder="1" applyAlignment="1">
      <alignment horizontal="right" vertical="center"/>
    </xf>
    <xf numFmtId="3" fontId="8" fillId="0" borderId="2" xfId="0" applyNumberFormat="1" applyFont="1" applyBorder="1" applyAlignment="1">
      <alignment horizontal="center" vertical="center"/>
    </xf>
    <xf numFmtId="3" fontId="8" fillId="0" borderId="2" xfId="6" applyFont="1" applyBorder="1" applyAlignment="1">
      <alignment horizontal="center" vertical="center" wrapText="1"/>
    </xf>
    <xf numFmtId="3" fontId="36" fillId="0" borderId="0" xfId="0" applyNumberFormat="1" applyFont="1" applyAlignment="1">
      <alignment horizontal="center" vertical="center" wrapText="1"/>
    </xf>
    <xf numFmtId="3" fontId="38" fillId="0" borderId="0" xfId="0" applyNumberFormat="1" applyFont="1" applyAlignment="1">
      <alignment horizontal="center" vertical="center" wrapText="1"/>
    </xf>
    <xf numFmtId="0" fontId="8" fillId="0" borderId="0" xfId="0" applyFont="1" applyAlignment="1">
      <alignment horizontal="center" vertical="center" wrapText="1"/>
    </xf>
    <xf numFmtId="0" fontId="6" fillId="0" borderId="2" xfId="0" applyFont="1" applyBorder="1" applyAlignment="1">
      <alignment horizontal="center" vertical="center" wrapText="1"/>
    </xf>
    <xf numFmtId="3"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8" fillId="2" borderId="0" xfId="0" applyFont="1" applyFill="1" applyAlignment="1">
      <alignment horizontal="center"/>
    </xf>
    <xf numFmtId="0" fontId="8" fillId="2" borderId="0" xfId="0" applyFont="1" applyFill="1" applyAlignment="1">
      <alignment horizontal="center" vertical="center" wrapText="1"/>
    </xf>
    <xf numFmtId="3" fontId="9" fillId="2" borderId="0" xfId="0" applyNumberFormat="1" applyFont="1" applyFill="1" applyAlignment="1">
      <alignment horizontal="center" vertical="center" wrapText="1"/>
    </xf>
    <xf numFmtId="170" fontId="9" fillId="2" borderId="1" xfId="1"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170" fontId="8" fillId="2" borderId="2" xfId="1" applyNumberFormat="1" applyFont="1" applyFill="1" applyBorder="1" applyAlignment="1">
      <alignment horizontal="center" vertical="center" wrapText="1"/>
    </xf>
    <xf numFmtId="3" fontId="15" fillId="2" borderId="2" xfId="1" applyNumberFormat="1" applyFont="1" applyFill="1" applyBorder="1" applyAlignment="1">
      <alignment horizontal="center" vertical="center" wrapText="1"/>
    </xf>
    <xf numFmtId="3" fontId="18" fillId="2" borderId="2" xfId="1" applyNumberFormat="1" applyFont="1" applyFill="1" applyBorder="1" applyAlignment="1">
      <alignment horizontal="center" vertical="center" wrapText="1"/>
    </xf>
    <xf numFmtId="3" fontId="15" fillId="2" borderId="2" xfId="1" applyNumberFormat="1" applyFont="1" applyFill="1" applyBorder="1" applyAlignment="1">
      <alignment horizontal="left" vertical="center" wrapText="1"/>
    </xf>
  </cellXfs>
  <cellStyles count="46">
    <cellStyle name="Comma" xfId="1" builtinId="3"/>
    <cellStyle name="Comma [0] 2" xfId="32" xr:uid="{00000000-0005-0000-0000-000001000000}"/>
    <cellStyle name="Comma [0] 2 10" xfId="36" xr:uid="{00000000-0005-0000-0000-000002000000}"/>
    <cellStyle name="Comma 10 10 2" xfId="33" xr:uid="{00000000-0005-0000-0000-000003000000}"/>
    <cellStyle name="Comma 10 2" xfId="10" xr:uid="{00000000-0005-0000-0000-000004000000}"/>
    <cellStyle name="Comma 13" xfId="30" xr:uid="{00000000-0005-0000-0000-000005000000}"/>
    <cellStyle name="Comma 16 3 2 2" xfId="15" xr:uid="{00000000-0005-0000-0000-000006000000}"/>
    <cellStyle name="Comma 2" xfId="4" xr:uid="{00000000-0005-0000-0000-000007000000}"/>
    <cellStyle name="Comma 26" xfId="2" xr:uid="{00000000-0005-0000-0000-000008000000}"/>
    <cellStyle name="Comma 3" xfId="5" xr:uid="{00000000-0005-0000-0000-000009000000}"/>
    <cellStyle name="Comma 3 5" xfId="24" xr:uid="{00000000-0005-0000-0000-00000A000000}"/>
    <cellStyle name="Comma 30" xfId="16" xr:uid="{00000000-0005-0000-0000-00000B000000}"/>
    <cellStyle name="Comma 30 2 3" xfId="35" xr:uid="{00000000-0005-0000-0000-00000C000000}"/>
    <cellStyle name="Comma 4" xfId="21" xr:uid="{00000000-0005-0000-0000-00000D000000}"/>
    <cellStyle name="Comma 4 2" xfId="38" xr:uid="{00000000-0005-0000-0000-00000E000000}"/>
    <cellStyle name="Comma 4 3 4" xfId="37" xr:uid="{00000000-0005-0000-0000-00000F000000}"/>
    <cellStyle name="Comma 5" xfId="28" xr:uid="{00000000-0005-0000-0000-000010000000}"/>
    <cellStyle name="Comma 5 21" xfId="13" xr:uid="{00000000-0005-0000-0000-000011000000}"/>
    <cellStyle name="Comma 6" xfId="41" xr:uid="{00000000-0005-0000-0000-000012000000}"/>
    <cellStyle name="Comma 75" xfId="14" xr:uid="{00000000-0005-0000-0000-000013000000}"/>
    <cellStyle name="Comma 76" xfId="12" xr:uid="{00000000-0005-0000-0000-000014000000}"/>
    <cellStyle name="Comma 76 5" xfId="39" xr:uid="{00000000-0005-0000-0000-000015000000}"/>
    <cellStyle name="Comma 8" xfId="25" xr:uid="{00000000-0005-0000-0000-000016000000}"/>
    <cellStyle name="Comma 9" xfId="26" xr:uid="{00000000-0005-0000-0000-000017000000}"/>
    <cellStyle name="Ledger 17 x 11 in 2" xfId="27" xr:uid="{00000000-0005-0000-0000-000018000000}"/>
    <cellStyle name="Normal" xfId="0" builtinId="0"/>
    <cellStyle name="Normal 10" xfId="6" xr:uid="{00000000-0005-0000-0000-00001A000000}"/>
    <cellStyle name="Normal 14" xfId="22" xr:uid="{00000000-0005-0000-0000-00001B000000}"/>
    <cellStyle name="Normal 2" xfId="7" xr:uid="{00000000-0005-0000-0000-00001C000000}"/>
    <cellStyle name="Normal 2 2" xfId="9" xr:uid="{00000000-0005-0000-0000-00001D000000}"/>
    <cellStyle name="Normal 2 2 2" xfId="3" xr:uid="{00000000-0005-0000-0000-00001E000000}"/>
    <cellStyle name="Normal 2 2 33 4" xfId="11" xr:uid="{00000000-0005-0000-0000-00001F000000}"/>
    <cellStyle name="Normal 24 2 2 2" xfId="31" xr:uid="{00000000-0005-0000-0000-000020000000}"/>
    <cellStyle name="Normal 24_phu luc ngay 11.4.2016 co TPCP gui UBND tinh kem theo cv so 90 VPDP" xfId="43" xr:uid="{00000000-0005-0000-0000-000021000000}"/>
    <cellStyle name="Normal 26" xfId="17" xr:uid="{00000000-0005-0000-0000-000022000000}"/>
    <cellStyle name="Normal 26 4" xfId="34" xr:uid="{00000000-0005-0000-0000-000023000000}"/>
    <cellStyle name="Normal 3" xfId="18" xr:uid="{00000000-0005-0000-0000-000024000000}"/>
    <cellStyle name="Normal 3 2" xfId="45" xr:uid="{00000000-0005-0000-0000-000025000000}"/>
    <cellStyle name="Normal 4 2" xfId="44" xr:uid="{00000000-0005-0000-0000-000026000000}"/>
    <cellStyle name="Normal 7" xfId="23" xr:uid="{00000000-0005-0000-0000-000027000000}"/>
    <cellStyle name="Normal_Bieu mau (CV )" xfId="8" xr:uid="{00000000-0005-0000-0000-000028000000}"/>
    <cellStyle name="Percent" xfId="42" builtinId="5"/>
    <cellStyle name="Percent 2" xfId="19" xr:uid="{00000000-0005-0000-0000-00002A000000}"/>
    <cellStyle name="Percent 2 2" xfId="20" xr:uid="{00000000-0005-0000-0000-00002B000000}"/>
    <cellStyle name="Percent 3" xfId="29" xr:uid="{00000000-0005-0000-0000-00002C000000}"/>
    <cellStyle name="Phần trăm 2" xfId="40"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Y4\SharedDocs\LAN\Ha%20Tay\QuangNinh\NGOCHA\TBGieng\GiengH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8ADE18F0\CSDLmoi_2011-2020_25.8.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2F14288C\TH%202016-2020%20091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H2C/Downloads/TPC/AppData/Local/Microsoft/Windows/Temporary%20Internet%20Files/Content.IE5/ZRITJB1Y/KH%202016%20(NSTW%20-%20NSDP)%20Ch&#237;nh%20th&#7913;c%20nhap%20bieu%208123%20ngay%2026-11-2015%20o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Sonla\DTOAN\phong%20nen\DT-THL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Gia%20VL%20den%20HT"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lxd2\c\BCNCKT\B_Can\Ba_b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H2C/Downloads/nguyenduy/Downloads/giangdtt318a/THANH%20SON/KE%20HOACH%202016/TRUC%20GUI/ke%20hoach%20201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6"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hda\news\DOCUME~1\VTDKHO~1.VIN\LOCALS~1\Temp\Rar$DI00.375\ANH\BCDT-05\BANRA\BCDT-05\LE\03-05(KHAITHU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D95149\TH%202017%20BC%20QH%2016.1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ia%20giao%20VL%20den%20HT"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CTHUY-TC-09.dwg"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02\d\Tuan_829\DThau_CaiLan\469\DTC.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thang%20bn\Desktop\SongCau\TRUONG\B14\new\may6\CROSSHEADp16-b14n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thang%20bn/Desktop/SongCau/TRUONG/B14/new/may6/CROSSHEADp16-b14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
      <sheetName val="Bia "/>
      <sheetName val="th17"/>
      <sheetName val="H17"/>
      <sheetName val="XXXXXXXX"/>
      <sheetName val="XL4Poppy"/>
      <sheetName val="SL"/>
      <sheetName val="dongia (2)"/>
      <sheetName val="thao-go"/>
      <sheetName val="GiengH17"/>
      <sheetName val="Sheet1"/>
      <sheetName val="02. Du toan"/>
      <sheetName val="vua(c)"/>
    </sheetNames>
    <sheetDataSet>
      <sheetData sheetId="0" refreshError="1"/>
      <sheetData sheetId="1"/>
      <sheetData sheetId="2"/>
      <sheetData sheetId="3"/>
      <sheetData sheetId="4" refreshError="1"/>
      <sheetData sheetId="5">
        <row r="4">
          <cell r="C4" t="str">
            <v>Delete</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l"/>
      <sheetName val="dgct"/>
      <sheetName val="dtct"/>
      <sheetName val="Sheet10"/>
      <sheetName val="Sheet11"/>
      <sheetName val="Sheet12"/>
      <sheetName val="Sheet13"/>
      <sheetName val="Sheet14"/>
      <sheetName val="Sheet15"/>
      <sheetName val="Sheet16"/>
      <sheetName val="Sheet1"/>
      <sheetName val="Sheet2"/>
      <sheetName val="Sheet3"/>
      <sheetName val="Sheet4"/>
      <sheetName val="Sheet5"/>
      <sheetName val="Sheet6"/>
      <sheetName val="Sheet7"/>
      <sheetName val="Sheet8"/>
      <sheetName val="Sheet9"/>
      <sheetName val="XL4Poppy"/>
      <sheetName val="Dinh muc du toan"/>
      <sheetName val="Config"/>
      <sheetName val="AutoClose"/>
      <sheetName val="Lç khoan LK1"/>
      <sheetName val="NC"/>
      <sheetName val="M"/>
      <sheetName val="TSo"/>
      <sheetName val="PC"/>
      <sheetName val="Vua"/>
      <sheetName val="KL"/>
      <sheetName val="VC"/>
      <sheetName val="DGduong"/>
      <sheetName val="DT"/>
      <sheetName val="TH"/>
      <sheetName val="Thu"/>
      <sheetName val="XXXXXXXX"/>
      <sheetName val="TSCD DUNG CHUNG "/>
      <sheetName val="KHKHAUHAOTSCHUNG"/>
      <sheetName val="TSCDTOAN NHA MAY"/>
      <sheetName val="CPSXTOAN BO SP"/>
      <sheetName val="PBCPCHUNG CHO CAC DTUONG"/>
      <sheetName val="VLieu"/>
      <sheetName val="CT"/>
      <sheetName val="DToan"/>
      <sheetName val="Tong hop"/>
      <sheetName val="Cuoc V.chuyen"/>
      <sheetName val="TH An ca"/>
      <sheetName val="XN SL An ca"/>
      <sheetName val="Dang ky an ca"/>
      <sheetName val="Dang ky an ca T2"/>
      <sheetName val="XL4Test5"/>
      <sheetName val="total"/>
      <sheetName val="(viet)"/>
      <sheetName val="dictionary"/>
      <sheetName val="New(eng)"/>
      <sheetName val="RFI(eng)SW-sun"/>
      <sheetName val="RFI(eng)HVP-sun"/>
      <sheetName val="RFI(eng)SW"/>
      <sheetName val="RFI(eng)SW (2)"/>
      <sheetName val="RFI(eng)HVP"/>
      <sheetName val="RFI(eng)Lab."/>
      <sheetName val="RFI -add"/>
      <sheetName val="C47-456"/>
      <sheetName val="C46"/>
      <sheetName val="C47-PII"/>
      <sheetName val="vatlieu"/>
      <sheetName val="vattu"/>
      <sheetName val="CHITIET"/>
      <sheetName val="DONGIA"/>
      <sheetName val="DT02"/>
      <sheetName val="DTgoi1"/>
      <sheetName val="DTgoi2"/>
      <sheetName val="DTgoi3"/>
      <sheetName val="DTgoi4"/>
      <sheetName val="DTgoi5"/>
      <sheetName val="DTgoi6"/>
      <sheetName val="Tong hop goi thau"/>
      <sheetName val="DT-tn"/>
      <sheetName val="TH02"/>
      <sheetName val="THgoi1"/>
      <sheetName val="THgoi2"/>
      <sheetName val="THgoi3"/>
      <sheetName val="KLgoi11"/>
      <sheetName val="THgoi4"/>
      <sheetName val="THgoi5"/>
      <sheetName val="THgoi6"/>
      <sheetName val="chitiet02"/>
      <sheetName val="THKL1"/>
      <sheetName val="chitiet1"/>
      <sheetName val="TH-KL"/>
      <sheetName val="kl-chitiet"/>
      <sheetName val="1"/>
      <sheetName val="00000000"/>
      <sheetName val="DTduong"/>
      <sheetName val="Nhahat"/>
      <sheetName val="bg+th45"/>
      <sheetName val="4-5"/>
      <sheetName val="bg+th34"/>
      <sheetName val="3-4"/>
      <sheetName val="bg+th23"/>
      <sheetName val="2-3"/>
      <sheetName val="bg+th12"/>
      <sheetName val="1-2"/>
      <sheetName val="bg+th"/>
      <sheetName val="ptvl"/>
      <sheetName val="0-1"/>
      <sheetName val="DT-THL7"/>
      <sheetName val="T2"/>
      <sheetName val="T3"/>
      <sheetName val="T4"/>
      <sheetName val="T5"/>
      <sheetName val="THop"/>
      <sheetName val="THKD"/>
      <sheetName val="10000000"/>
      <sheetName val="20000000"/>
      <sheetName val="30000000"/>
      <sheetName val="40000000"/>
      <sheetName val="50000000"/>
      <sheetName val="60000000"/>
      <sheetName val="Thdien"/>
      <sheetName val="DTdien"/>
      <sheetName val="hinhhoc"/>
      <sheetName val="XL4Uest5"/>
      <sheetName val="DGXDCB_DD"/>
      <sheetName val="dgth"/>
      <sheetName val="thkl"/>
      <sheetName val="thkl (2)"/>
      <sheetName val="LK2"/>
      <sheetName val="He so"/>
      <sheetName val="PL Vua"/>
      <sheetName val="DPD"/>
      <sheetName val="dgmo-tru"/>
      <sheetName val="dgdam"/>
      <sheetName val="Dam-Mo-Tru"/>
      <sheetName val="GTXLc"/>
      <sheetName val="CPXLk"/>
      <sheetName val="KPTH"/>
      <sheetName val="Bang KL ket cau"/>
      <sheetName val="PBCPCHUNG CHO CAC ETUONG"/>
      <sheetName val="tra-vat-lieu"/>
      <sheetName val="cvb"/>
      <sheetName val="ThDT"/>
      <sheetName val="dg dat"/>
      <sheetName val="vtran"/>
      <sheetName val="tran"/>
      <sheetName val="khac"/>
      <sheetName val="Gia VL"/>
      <sheetName val="GiaNC"/>
      <sheetName val="Gia may"/>
      <sheetName val="giavua"/>
      <sheetName val="tap"/>
      <sheetName val="dmvt"/>
      <sheetName val="cv"/>
      <sheetName val="vl"/>
      <sheetName val="phan tich DG"/>
      <sheetName val="gia vat lieu"/>
      <sheetName val="gia xe may"/>
      <sheetName val="gia nhan cong"/>
      <sheetName val="Tinh Qmax (Xoko)"/>
      <sheetName val="Hinh thai"/>
      <sheetName val="Khau do Kasin"/>
      <sheetName val="Khau do cau nho"/>
      <sheetName val="Tinh Qmax"/>
      <sheetName val="H2%"/>
      <sheetName val="H~Q~V"/>
      <sheetName val="Tra K"/>
      <sheetName val="b_ tra"/>
      <sheetName val="10.1.20"/>
      <sheetName val="10.2.20"/>
      <sheetName val="11.7.30"/>
      <sheetName val="Nhan cong KS"/>
      <sheetName val="01.2.20"/>
      <sheetName val="01.2.30"/>
      <sheetName val="08.6.00"/>
      <sheetName val="12.1.30"/>
      <sheetName val="12.1.70"/>
      <sheetName val="12.1.50"/>
      <sheetName val="17.1.30"/>
      <sheetName val="17.1.20"/>
      <sheetName val="07.3.10"/>
      <sheetName val="03.1.00"/>
      <sheetName val="09.3.00"/>
      <sheetName val="glv"/>
      <sheetName val="chiet tinh"/>
      <sheetName val="dam"/>
      <sheetName val="Mocantho"/>
      <sheetName val="MoQL91"/>
      <sheetName val="tru"/>
      <sheetName val="dg"/>
      <sheetName val="10mduongsaumo"/>
      <sheetName val="ctt"/>
      <sheetName val="thanmkhao"/>
      <sheetName val="monho"/>
      <sheetName val="ktduong"/>
      <sheetName val="cu"/>
      <sheetName val="KTcau2004"/>
      <sheetName val="KT2004XL#moi"/>
      <sheetName val="denbu"/>
      <sheetName val="Bcaonhanh"/>
      <sheetName val="Tonghop"/>
      <sheetName val="chitieth.chinh"/>
      <sheetName val="trinhEVN29.8"/>
      <sheetName val="hieuchinh30.11"/>
      <sheetName val="KLCT"/>
      <sheetName val="IBASE"/>
      <sheetName val="Ky thu , Ky tho"/>
      <sheetName val="ThCtiet Hanh Lang  KG, KT, KP"/>
      <sheetName val="TH Hanh Lang  KG, KT, KP "/>
      <sheetName val="ThCtiet lap dung cot KG,KT, KP"/>
      <sheetName val="TH Ky Anh"/>
      <sheetName val="Th Ct iet KL,KH,KT,Kvan"/>
      <sheetName val=" THop  KL,KH,KT,Kvan "/>
      <sheetName val=" THop  KL,KH,KT,Kvan  (2)"/>
      <sheetName val="Lap dung cot, san bai"/>
      <sheetName val="00000001"/>
      <sheetName val="00000002"/>
      <sheetName val="Congty"/>
      <sheetName val="VPPN"/>
      <sheetName val="XN74"/>
      <sheetName val="XN54"/>
      <sheetName val="XN33"/>
      <sheetName val="NK96"/>
      <sheetName val="Gia"/>
      <sheetName val="THCT"/>
      <sheetName val="THDZ0,4"/>
      <sheetName val="TH DZ35"/>
      <sheetName val="gvt"/>
      <sheetName val="klmchitiet"/>
      <sheetName val="TT35"/>
      <sheetName val="DG "/>
      <sheetName val="TNHCHINH"/>
      <sheetName val="Khoi luong TBA"/>
      <sheetName val="Khoi luong"/>
      <sheetName val="Chung"/>
      <sheetName val="TH tong du toan"/>
      <sheetName val="TH Chi phi XD"/>
      <sheetName val="TH chi phi T. Bi"/>
      <sheetName val="TH Thi nghiem"/>
      <sheetName val="TH Lap TB TBA"/>
      <sheetName val="Dz0,4kV"/>
      <sheetName val="VL,NC,MTC-DZ"/>
      <sheetName val="CHIET TINH 35KV (chuan)"/>
      <sheetName val="C Tinh 1m3 BT"/>
      <sheetName val="GiaVL Q4-2008"/>
      <sheetName val="Dao dat1"/>
      <sheetName val="Thep t9-2008"/>
      <sheetName val="TONG KE 35kV"/>
      <sheetName val="VL,NC-TBA"/>
      <sheetName val="Chiet tinh TBA"/>
      <sheetName val="Thi nghiem"/>
      <sheetName val="Thu hoi"/>
      <sheetName val="KS"/>
      <sheetName val="Tu TK"/>
      <sheetName val="Tu QT"/>
      <sheetName val="Thep ma kem-DT"/>
      <sheetName val="Thep ma kem"/>
      <sheetName val="Thuc thanh"/>
      <sheetName val="TH-XL"/>
      <sheetName val="S`eet12"/>
      <sheetName val="dmVUA"/>
      <sheetName val="Thang 2"/>
      <sheetName val="Tháng 3"/>
      <sheetName val="Tháng 4"/>
      <sheetName val="Tháng 5"/>
      <sheetName val="Tháng 6"/>
      <sheetName val="BC 6 nhanh"/>
      <sheetName val="uoc 2002"/>
      <sheetName val="thang 7"/>
      <sheetName val="thang 8"/>
      <sheetName val="thang 9"/>
      <sheetName val="Thang 10"/>
      <sheetName val="Thang 11"/>
      <sheetName val="t6"/>
      <sheetName val="t7"/>
      <sheetName val="t8"/>
      <sheetName val="t9"/>
      <sheetName val="t10"/>
      <sheetName val="t11"/>
      <sheetName val="t12"/>
      <sheetName val="S02-TTN"/>
      <sheetName val="T.pho"/>
      <sheetName val="P.Hoa"/>
      <sheetName val="T.An"/>
      <sheetName val="D.Hoa"/>
      <sheetName val="T.Hoa"/>
      <sheetName val="S.hoa"/>
      <sheetName val="S.Hinh"/>
      <sheetName val="D.Xuan"/>
      <sheetName val="S.Cau"/>
      <sheetName val="Mua sach"/>
      <sheetName val="TIEN DIEN"/>
      <sheetName val="Bao hiem"/>
      <sheetName val="VPP"/>
      <sheetName val="Muc - thanh quang"/>
      <sheetName val="Quang cao"/>
      <sheetName val="Nuoc"/>
      <sheetName val="D thoai"/>
      <sheetName val="Dat com"/>
      <sheetName val="May photo"/>
      <sheetName val="Cach tinh TG CL"/>
      <sheetName val="TG BC PA1"/>
      <sheetName val="HC+QL P2"/>
      <sheetName val="Day them gio"/>
      <sheetName val="Phu dao-Bd"/>
      <sheetName val="TH thua gio CL"/>
      <sheetName val="Thuc nhan thua gio CL"/>
      <sheetName val="Tru tiet Lao Dong"/>
      <sheetName val="Day Ban cong"/>
      <sheetName val="Tong hop BC"/>
      <sheetName val="Tong hop chung"/>
      <sheetName val="Phu dao-LThi"/>
      <sheetName val="Quan ly-PVu"/>
      <sheetName val="QLquy PD-LT "/>
      <sheetName val="Tong hop PD-LT"/>
      <sheetName val="TH VL, NC, DDHT Thanhphuoc"/>
      <sheetName val="THTram"/>
      <sheetName val="SILICATE"/>
      <sheetName val="kl-hoga"/>
      <sheetName val="tra Ap"/>
      <sheetName val="so lieu bang tra"/>
      <sheetName val="tam"/>
      <sheetName val="tra h~v"/>
      <sheetName val="tinh toan"/>
      <sheetName val="kluong"/>
      <sheetName val="MTO REV.2(ARMOR)"/>
      <sheetName val="BeTong"/>
      <sheetName val="Du_lieu"/>
      <sheetName val="tuong"/>
      <sheetName val="PLoaiNS"/>
      <sheetName val="LuongNS"/>
      <sheetName val="BLuong"/>
      <sheetName val="Kiem-Toan"/>
      <sheetName val="LuongT1"/>
      <sheetName val="LuongT2"/>
      <sheetName val="luongthang12"/>
      <sheetName val="LuongT11"/>
      <sheetName val="thang5"/>
      <sheetName val="thang6"/>
      <sheetName val="thang4"/>
      <sheetName val="LuongT3"/>
      <sheetName val="PA_coso"/>
      <sheetName val="PA_von"/>
      <sheetName val="PA_nhucau"/>
      <sheetName val="PA_TH"/>
      <sheetName val="XL35"/>
      <sheetName val="DZ-35"/>
      <sheetName val="TN_35"/>
      <sheetName val="CT-DZ"/>
      <sheetName val="TC"/>
      <sheetName val="TH_BA"/>
      <sheetName val="TBA"/>
      <sheetName val="TNT"/>
      <sheetName val="CT_TBA"/>
      <sheetName val="KB"/>
      <sheetName val="CT_BT"/>
      <sheetName val="BT"/>
      <sheetName val="CP_BT"/>
      <sheetName val="DB"/>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SCD DUNE CHUNG "/>
      <sheetName val="KHKHAUHAOTSCHUNE"/>
      <sheetName val="Dinh"/>
      <sheetName val="AutgClose"/>
      <sheetName val="tatlieu"/>
      <sheetName val="CHIT ET"/>
      <sheetName val="_x0014_Hgoi2"/>
      <sheetName val="THgoi_x0013_"/>
      <sheetName val="RBI(eng)SW"/>
      <sheetName val="VLiau"/>
      <sheetName val="_x0001__x0008_䂀_x0004_"/>
      <sheetName val="QTQLXNCBG07"/>
      <sheetName val="ÑMCPB"/>
      <sheetName val="DADTBD"/>
      <sheetName val="DUANDTUNMCSU"/>
      <sheetName val="THKK31032007"/>
      <sheetName val="PAQTXNCBG2007"/>
      <sheetName val="KHNLIEÄU 0906"/>
      <sheetName val="BAOCAOTHANG2006"/>
      <sheetName val="baobi06"/>
      <sheetName val="THÑHPETITUC06"/>
      <sheetName val="TTCHIPHI"/>
      <sheetName val="CÑSXEHMIKE06"/>
      <sheetName val="KH06"/>
      <sheetName val="triniti2"/>
      <sheetName val="KHTHTRINÍTPOON"/>
      <sheetName val="THDHMIKE06"/>
      <sheetName val="THDHY06"/>
      <sheetName val="cdcontainer"/>
      <sheetName val="ÑCHHCMHOA"/>
      <sheetName val="QCCDGOÕ06"/>
      <sheetName val="KHSX1006"/>
      <sheetName val="CDXEGO06"/>
      <sheetName val="CDGOÕ06"/>
      <sheetName val="DMSOÛNTANGGAZE"/>
      <sheetName val="CDPHOILAPRAPS"/>
      <sheetName val="QCXDGOSX07"/>
      <sheetName val="GTXK06"/>
      <sheetName val="BANG GIA GO MUØA0607"/>
      <sheetName val="GTVILADUCLONG"/>
      <sheetName val="GTDuanCAOSU"/>
      <sheetName val="GT2006M"/>
      <sheetName val="KHHCDUBAI"/>
      <sheetName val="TTND2006"/>
      <sheetName val="BANGGIANOITHAT1006"/>
      <sheetName val="HDKT06"/>
      <sheetName val="VATTUSX06"/>
      <sheetName val="BBNTHU"/>
      <sheetName val="BGND06"/>
      <sheetName val="Chart1"/>
      <sheetName val="bgxk06"/>
      <sheetName val="PNT-QUOT-#3"/>
      <sheetName val="COAT&amp;WRAP-QIOT-#3"/>
      <sheetName val="기둥"/>
      <sheetName val="저판(버림100)"/>
      <sheetName val="MTO REV.0"/>
      <sheetName val="Cước VC  "/>
      <sheetName val="nen duong"/>
      <sheetName val="cai khe"/>
      <sheetName val="TTVanChuyen"/>
      <sheetName val="Don gia"/>
      <sheetName val="TDT"/>
      <sheetName val="THXL"/>
      <sheetName val="KSDH"/>
      <sheetName val="Q-Htran"/>
      <sheetName val="Q-Hha"/>
      <sheetName val="h,,~Hh"/>
      <sheetName val="Hbe"/>
      <sheetName val="CUOC"/>
      <sheetName val="CHIT_x0009_ET"/>
      <sheetName val="Dinh_x0000_mub du poan"/>
      <sheetName val="²"/>
      <sheetName val="Pier"/>
      <sheetName val="VL-NC-M"/>
      <sheetName val="KQPT"/>
      <sheetName val="PTDB"/>
      <sheetName val="PT T4.03"/>
      <sheetName val="Sheet17"/>
      <sheetName val="Sheet18"/>
      <sheetName val="Sheet19"/>
      <sheetName val="Sheet20"/>
      <sheetName val="Sheet21"/>
      <sheetName val="Sheet22"/>
      <sheetName val="Sheet23"/>
      <sheetName val="canh"/>
      <sheetName val="Bang Don gia II"/>
      <sheetName val="Input"/>
      <sheetName val="thoatnuoc"/>
      <sheetName val="CHART"/>
      <sheetName val="gtrinh"/>
      <sheetName val="date01"/>
      <sheetName val="date30"/>
      <sheetName val="date31"/>
      <sheetName val="dtxl"/>
      <sheetName val="TDTKP"/>
      <sheetName val="DK-KH"/>
      <sheetName val="CHITIET VL-NC"/>
      <sheetName val="Dgoi Topack"/>
      <sheetName val="NKC"/>
      <sheetName val="NKQ"/>
      <sheetName val="NKB"/>
      <sheetName val="133"/>
      <sheetName val="3331"/>
      <sheetName val="152"/>
      <sheetName val="632"/>
      <sheetName val="421"/>
      <sheetName val="cd"/>
      <sheetName val="DATA"/>
      <sheetName val="PP(PCS)USE"/>
      <sheetName val="Dinh?mub du poan"/>
      <sheetName val="CT-500"/>
      <sheetName val="Giai trinh"/>
      <sheetName val="DGchitiet "/>
      <sheetName val="PSIII"/>
      <sheetName val="PSIV"/>
      <sheetName val="PTNenduong"/>
      <sheetName val="PTMatduong"/>
      <sheetName val="PTAntoan"/>
      <sheetName val="Gia vua"/>
      <sheetName val="PTGiaco"/>
      <sheetName val="PTChieusang"/>
      <sheetName val="TNuoc"/>
      <sheetName val="CI"/>
      <sheetName val="CII"/>
      <sheetName val="Ctrong"/>
      <sheetName val="BUTTOANDC"/>
      <sheetName val="TB"/>
      <sheetName val="Tnng hop goi thau"/>
      <sheetName val="chieu day"/>
      <sheetName val="Ref"/>
      <sheetName val="TONG HOP VL-NC"/>
      <sheetName val="TONGKE3p "/>
      <sheetName val="LKVL-CK-HT-GD1"/>
      <sheetName val="Tiepdia"/>
      <sheetName val="VCV-BE-TONG"/>
      <sheetName val="Shaet11"/>
      <sheetName val="BangkeNX"/>
      <sheetName val="SoTHVT"/>
      <sheetName val="Pile"/>
      <sheetName val="Phuong an"/>
      <sheetName val="Phuong an NS"/>
      <sheetName val="Tong hop NS"/>
      <sheetName val="TTTram"/>
    </sheetNames>
    <sheetDataSet>
      <sheetData sheetId="0" refreshError="1">
        <row r="9">
          <cell r="N9">
            <v>118182</v>
          </cell>
        </row>
        <row r="16">
          <cell r="N16">
            <v>759</v>
          </cell>
        </row>
        <row r="17">
          <cell r="N17">
            <v>55000</v>
          </cell>
        </row>
        <row r="38">
          <cell r="N38">
            <v>4.5</v>
          </cell>
        </row>
      </sheetData>
      <sheetData sheetId="1"/>
      <sheetData sheetId="2">
        <row r="9">
          <cell r="N9">
            <v>118182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refreshError="1"/>
      <sheetData sheetId="438" refreshError="1"/>
      <sheetData sheetId="439" refreshError="1"/>
      <sheetData sheetId="440" refreshError="1"/>
      <sheetData sheetId="441" refreshError="1"/>
      <sheetData sheetId="442" refreshError="1"/>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sheetData sheetId="519" refreshError="1"/>
      <sheetData sheetId="520" refreshError="1"/>
      <sheetData sheetId="521" refreshError="1"/>
      <sheetData sheetId="522"/>
      <sheetData sheetId="523"/>
      <sheetData sheetId="524"/>
      <sheetData sheetId="5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Gia VL"/>
      <sheetName val="Bang gia ca may"/>
      <sheetName val="Bang luong CB"/>
      <sheetName val="Bang P.tich CT"/>
      <sheetName val="D.toan chi tiet"/>
      <sheetName val="Bang TH Dtoan"/>
      <sheetName val="XXXXXXXX"/>
      <sheetName val="Chart1"/>
      <sheetName val="Interim payment"/>
      <sheetName val="Letter"/>
      <sheetName val="Bid Sum"/>
      <sheetName val="Item B"/>
      <sheetName val="Dg A"/>
      <sheetName val="Dg B&amp;C"/>
      <sheetName val="Rates&amp;Prices"/>
      <sheetName val="Material at site"/>
      <sheetName val="XL4Poppy"/>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116(300)"/>
      <sheetName val="116(200)"/>
      <sheetName val="116(150)"/>
      <sheetName val="00000000"/>
      <sheetName val="MD"/>
      <sheetName val="ND"/>
      <sheetName val="CONG"/>
      <sheetName val="DGCT"/>
      <sheetName val="DTHH"/>
      <sheetName val="Bang1"/>
      <sheetName val="TAI TRONG"/>
      <sheetName val="NOI LUC"/>
      <sheetName val="TINH DUYET THTT CHINH"/>
      <sheetName val="TDUYET THTT PHU"/>
      <sheetName val="TINH DAO DONG VA DO VONG"/>
      <sheetName val="TINH NEO"/>
      <sheetName val="1"/>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hart2"/>
      <sheetName val="Chi tiet - Dv lap"/>
      <sheetName val="TH KHTC"/>
      <sheetName val="000"/>
      <sheetName val="be tong"/>
      <sheetName val="Thep"/>
      <sheetName val="Tong hop thep"/>
      <sheetName val="BC_KKTSCD"/>
      <sheetName val="Chitiet"/>
      <sheetName val="Sheet2 (2)"/>
      <sheetName val="Mau_BC_KKTSCD"/>
      <sheetName val="KH 2003 (moi max)"/>
      <sheetName val="Congty"/>
      <sheetName val="VPPN"/>
      <sheetName val="XN74"/>
      <sheetName val="XN54"/>
      <sheetName val="XN33"/>
      <sheetName val="NK96"/>
      <sheetName val="XL4Test5"/>
      <sheetName val="KH12"/>
      <sheetName val="CN12"/>
      <sheetName val="HD12"/>
      <sheetName val="KH1"/>
      <sheetName val="Dong Dau"/>
      <sheetName val="Dong Dau (2)"/>
      <sheetName val="Sau dong"/>
      <sheetName val="Ma xa"/>
      <sheetName val="My dinh"/>
      <sheetName val="Ton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DT"/>
      <sheetName val="THND"/>
      <sheetName val="THMD"/>
      <sheetName val="Phtro1"/>
      <sheetName val="DTKS1"/>
      <sheetName val="CT1m"/>
      <sheetName val="Thep "/>
      <sheetName val="Chi tiet Khoi luong"/>
      <sheetName val="TH khoi luong"/>
      <sheetName val="Chiet tinh vat lieu "/>
      <sheetName val="TH KL VL"/>
      <sheetName val="VL"/>
      <sheetName val="CTXD"/>
      <sheetName val=".."/>
      <sheetName val="CTDN"/>
      <sheetName val="san vuon"/>
      <sheetName val="khu phu tro"/>
      <sheetName val="Thuyet minh"/>
      <sheetName val="CQ-HQ"/>
      <sheetName val="Phu luc"/>
      <sheetName val="Gia trÞ"/>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tscd"/>
      <sheetName val="KM"/>
      <sheetName val="KHOANMUC"/>
      <sheetName val="CPQL"/>
      <sheetName val="SANLUONG"/>
      <sheetName val="SSCP-SL"/>
      <sheetName val="CPSX"/>
      <sheetName val="KQKD"/>
      <sheetName val="CDSL (2)"/>
      <sheetName val="00000001"/>
      <sheetName val="00000002"/>
      <sheetName val="00000003"/>
      <sheetName val="00000004"/>
      <sheetName val="THCT"/>
      <sheetName val="cap cho cac DT"/>
      <sheetName val="Ung - hoan"/>
      <sheetName val="CP may"/>
      <sheetName val="SS"/>
      <sheetName val="NVL"/>
      <sheetName val="10000000"/>
      <sheetName val="dutoan1"/>
      <sheetName val="Anhtoan"/>
      <sheetName val="dutoan2"/>
      <sheetName val="vat tu"/>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9"/>
      <sheetName val="1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Quang Tri"/>
      <sheetName val="TTHue"/>
      <sheetName val="Da Nang"/>
      <sheetName val="Quang Nam"/>
      <sheetName val="Quang Ngai"/>
      <sheetName val="TH DH-QN"/>
      <sheetName val="KP HD"/>
      <sheetName val="DB HD"/>
      <sheetName val="CHIT"/>
      <sheetName val="THXH"/>
      <sheetName val="BHXH"/>
      <sheetName val="phan tich DG"/>
      <sheetName val="gia vat lieu"/>
      <sheetName val="gia xe may"/>
      <sheetName val="gia nhan cong"/>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1(T1)04"/>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cong Q2"/>
      <sheetName val="T.U luong Q1"/>
      <sheetName val="T.U luong Q2"/>
      <sheetName val="T.U luong Q3"/>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Q1-02"/>
      <sheetName val="Q2-02"/>
      <sheetName val="Q3-02"/>
      <sheetName val="Phu luc HD"/>
      <sheetName val="Gia du thau"/>
      <sheetName val="PTDG"/>
      <sheetName val="Ca xe"/>
      <sheetName val="Caodo"/>
      <sheetName val="Dat"/>
      <sheetName val="KL-CTTK"/>
      <sheetName val="BTH"/>
      <sheetName val="TM"/>
      <sheetName val="BU-gian"/>
      <sheetName val="Bu-Ha"/>
      <sheetName val="PTVT"/>
      <sheetName val="Gia DAN"/>
      <sheetName val="Dan"/>
      <sheetName val="Cuoc"/>
      <sheetName val="Bugia"/>
      <sheetName val="KL57"/>
      <sheetName val="sent to"/>
      <sheetName val="THDT"/>
      <sheetName val="DM-Goc"/>
      <sheetName val="Gia-CT"/>
      <sheetName val="PTCP"/>
      <sheetName val="cphoi"/>
      <sheetName val="XN79"/>
      <sheetName val="CTMT"/>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clvl"/>
      <sheetName val="Chenh lech"/>
      <sheetName val="Kinh phí"/>
      <sheetName val="CT xa"/>
      <sheetName val="TLGC"/>
      <sheetName val="BL"/>
      <sheetName val="tc"/>
      <sheetName val="TDT"/>
      <sheetName val="Tien ung"/>
      <sheetName val="phi luong3"/>
      <sheetName val="KH-2001"/>
      <sheetName val="KH-2002"/>
      <sheetName val="KH-2003"/>
      <sheetName val="DGTL"/>
      <sheetName val="®¬ngi¸"/>
      <sheetName val="dongle"/>
      <sheetName val="XE DAU"/>
      <sheetName val="XE XANG"/>
      <sheetName val="Thang 12"/>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0_x0000_Ԁ_x0000_가"/>
      <sheetName val="_MGT-DRT_MGT-IMPR_MGT-SC@_BA039"/>
      <sheetName val="T_x0003_"/>
      <sheetName val="_N_MGT-DRT_MGT-IMPR_MGT-SC@_BA0"/>
      <sheetName val="_PIPE-03E.XLSÝ26+960-27+150.4(k"/>
      <sheetName val="BU13-_x0003_"/>
      <sheetName val="tph AAHSTOT27"/>
      <sheetName val="TPH10x20"/>
      <sheetName val="TPH5x10"/>
      <sheetName val="TPH0x5"/>
      <sheetName val="TPHCVang"/>
      <sheetName val="TPHBDa"/>
      <sheetName val="TH VL, NC, DDHT Thanhphuoc"/>
      <sheetName val="??-BLDG"/>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 o "/>
      <sheetName val="PNT-QUOT-#3"/>
      <sheetName val="CBR"/>
      <sheetName val="Analysis"/>
      <sheetName val="C-C"/>
      <sheetName val="D-D"/>
      <sheetName val="QG"/>
      <sheetName val="Check C"/>
      <sheetName val="Bang luong _x0011_"/>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B"/>
      <sheetName val="C"/>
      <sheetName val="D"/>
      <sheetName val="F"/>
      <sheetName val="G"/>
      <sheetName val="I"/>
      <sheetName val="K"/>
      <sheetName val="L"/>
      <sheetName val="M"/>
      <sheetName val="N"/>
      <sheetName val="O"/>
      <sheetName val="P"/>
      <sheetName val="S"/>
      <sheetName val="U"/>
      <sheetName val="T"/>
      <sheetName val="XNT"/>
      <sheetName val="BBKKT11"/>
      <sheetName val="0"/>
      <sheetName val="A6,MAY"/>
      <sheetName val="Sheet2 (&quot;)"/>
      <sheetName val=" 4"/>
      <sheetName val="Thang01"/>
      <sheetName val="Thang02"/>
      <sheetName val="Thang03"/>
      <sheetName val="Thang04"/>
      <sheetName val="Thang05"/>
      <sheetName val="Thang06"/>
      <sheetName val="Thang07"/>
      <sheetName val="Thang08"/>
      <sheetName val="Thang09"/>
      <sheetName val="Thang10"/>
      <sheetName val="Thang11"/>
      <sheetName val="Thang12"/>
      <sheetName val="Ketchuyen"/>
      <sheetName val="klctiet"/>
      <sheetName val="VC MONG"/>
      <sheetName val="LUONG NC"/>
      <sheetName val="30000000"/>
      <sheetName val="253 K98"/>
      <sheetName val="Cong n"/>
      <sheetName val="TD"/>
      <sheetName val="MD 1-&quot;"/>
      <sheetName val="HTSD6Lþ"/>
      <sheetName val="T1(T1)0_x0000_"/>
      <sheetName val="Caod_x0000_"/>
      <sheetName val="Caod_x0005_"/>
      <sheetName val="Caodþ"/>
      <sheetName val="ctbetong"/>
      <sheetName val="datacot"/>
      <sheetName val="datamong"/>
      <sheetName val="COT"/>
      <sheetName val="MONG"/>
      <sheetName val="Liệt kê"/>
      <sheetName val="CLVC"/>
      <sheetName val="Dieuchinh"/>
      <sheetName val="kich thuoc"/>
      <sheetName val="DG CANTHO"/>
      <sheetName val="Dutoan KL"/>
      <sheetName val="PT VATTU"/>
      <sheetName val="CT-35"/>
      <sheetName val="g-vl"/>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THV CHI 6"/>
      <sheetName val="27+500-700.4(k85)"/>
      <sheetName val="n`nh"/>
      <sheetName val="CHIET TINH TBA"/>
      <sheetName val="CHIET TINH DZ 0,4"/>
      <sheetName val="CHIET TINH CCT"/>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Dchinh(chinhthuc)"/>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kinh phí XD"/>
      <sheetName val="TDÃ"/>
      <sheetName val="LEGEND"/>
      <sheetName val="PRI-LS"/>
      <sheetName val="BIDDING-SUM"/>
      <sheetName val="T_x0003__x0000_ong dip nhan dan"/>
      <sheetName val="Gia tr_"/>
      <sheetName val="Ki__m tra DS thue GTGT"/>
      <sheetName val="Thuong dip nhan danh hieu AHL_"/>
      <sheetName val="Đơn Giá "/>
      <sheetName val="1.R18 BF"/>
      <sheetName val="F-B"/>
      <sheetName val="H-J"/>
      <sheetName val="6.External works-R18"/>
      <sheetName val="Harga ME "/>
      <sheetName val="ESCON"/>
      <sheetName val="ThongKe"/>
      <sheetName val=" 03"/>
      <sheetName val="06"/>
      <sheetName val="07"/>
      <sheetName val="08"/>
      <sheetName val="09"/>
      <sheetName val="CTKL"/>
      <sheetName val="QMCT"/>
      <sheetName val="Du lieu"/>
      <sheetName val="30개월기준대비표 아랍택)"/>
      <sheetName val="총괄표 (2)"/>
      <sheetName val="project management"/>
      <sheetName val="공통가설"/>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1.우편집중내역서"/>
      <sheetName val="Metode"/>
      <sheetName val="inter"/>
      <sheetName val="Project Brief"/>
      <sheetName val="기계๿〚"/>
      <sheetName val="기계헾】"/>
      <sheetName val="기계_x0005__x0000_"/>
      <sheetName val="piping"/>
      <sheetName val="Data_ST"/>
      <sheetName val="D &amp; B Summary"/>
      <sheetName val="Summary Sheets"/>
      <sheetName val="C45T1X"/>
      <sheetName val="steel-gr"/>
      <sheetName val="Data - Codes"/>
      <sheetName val="Rate"/>
      <sheetName val="BQ_Equip_Pipe"/>
      <sheetName val="PipWT"/>
      <sheetName val="견적조건"/>
      <sheetName val="하수처리장"/>
      <sheetName val="Architecture Work"/>
      <sheetName val="clvÕ"/>
      <sheetName val="clv¨"/>
      <sheetName val="clvþ"/>
      <sheetName val="clv"/>
      <sheetName val="PBS"/>
      <sheetName val="BU6-虘"/>
      <sheetName val="Cover"/>
      <sheetName val="정렬"/>
      <sheetName val="부표총괄"/>
      <sheetName val="기둥(원형)"/>
      <sheetName val="계약ITEM"/>
      <sheetName val="UNIT"/>
      <sheetName val="General Data"/>
      <sheetName val="TOEC"/>
      <sheetName val="지원사무소원가배부내역"/>
      <sheetName val="품셈1-26"/>
      <sheetName val="4.주별물량Table"/>
      <sheetName val="내역"/>
      <sheetName val="FORCE"/>
      <sheetName val="ITEM"/>
      <sheetName val="HVAC"/>
      <sheetName val="CAL."/>
      <sheetName val="PRICE-COMP"/>
      <sheetName val="내역서 "/>
      <sheetName val="THDG_x0002_"/>
      <sheetName val="EquipPOR"/>
      <sheetName val="CBL.Termination"/>
      <sheetName val="적용환율"/>
      <sheetName val="FINAL"/>
      <sheetName val="Uhde Equip List"/>
      <sheetName val="MotorsData"/>
      <sheetName val="BOQ_TOTAL"/>
      <sheetName val="Building"/>
      <sheetName val="TH_CPTB"/>
      <sheetName val="CP Khac cuoc VC"/>
      <sheetName val="T.KE CP1"/>
      <sheetName val="총괄표"/>
      <sheetName val="KH-200_x0005_"/>
      <sheetName val="CostDB"/>
      <sheetName val="예산M11A"/>
      <sheetName val="resp"/>
      <sheetName val="Code03"/>
      <sheetName val="Activity(new)"/>
      <sheetName val="공사내역"/>
      <sheetName val=" ｹ-ﾌﾞﾙ"/>
      <sheetName val="당초"/>
      <sheetName val="PUMP"/>
      <sheetName val="CTG"/>
      <sheetName val="기계丵〒"/>
      <sheetName val="Caod&lt;"/>
      <sheetName val="P3"/>
      <sheetName val="BQMPALOC"/>
      <sheetName val="전체"/>
      <sheetName val="보온자재단가표"/>
      <sheetName val="기초자료"/>
      <sheetName val="견적집계표"/>
      <sheetName val="&lt;&lt;380V&gt;&gt; "/>
      <sheetName val="Definitions"/>
      <sheetName val="NDOCBT"/>
      <sheetName val="말뚝물량"/>
      <sheetName val="3희질산"/>
      <sheetName val="환율"/>
      <sheetName val=" Est "/>
      <sheetName val="2.2 띠장의 설계"/>
      <sheetName val="TYPE-7"/>
      <sheetName val="sc0314 Index"/>
      <sheetName val="인6丵"/>
      <sheetName val="FAB별"/>
      <sheetName val="UEC영화관본공사내역"/>
      <sheetName val="code"/>
      <sheetName val="Trans"/>
      <sheetName val="Definitionen"/>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Pengalaman Per"/>
      <sheetName val="PRO_A"/>
      <sheetName val="PRO"/>
      <sheetName val="EQUIPMENT"/>
      <sheetName val="THDG_x001c_"/>
      <sheetName val="Engineering Forecast"/>
      <sheetName val="GM 000"/>
      <sheetName val="MATERIALS"/>
      <sheetName val="粉刷"/>
      <sheetName val="Code 02"/>
      <sheetName val="Code 03"/>
      <sheetName val="Code 04"/>
      <sheetName val="Code 05"/>
      <sheetName val="Code 06"/>
      <sheetName val="Code 07"/>
      <sheetName val="Code 09"/>
      <sheetName val="건축집계"/>
      <sheetName val="도"/>
      <sheetName val="HRSG PRINT"/>
      <sheetName val="PO Contabilizado 31-12-04"/>
      <sheetName val="Hoja1"/>
      <sheetName val="기계徸〒"/>
      <sheetName val="Settings"/>
      <sheetName val="갑지"/>
      <sheetName val="danga"/>
      <sheetName val="ilch"/>
      <sheetName val="대비내역"/>
      <sheetName val="정보매체A동"/>
      <sheetName val="현장업무"/>
      <sheetName val="estm_mech"/>
      <sheetName val="CAL(1)."/>
      <sheetName val="PIP"/>
      <sheetName val="ELEC_MCI"/>
      <sheetName val="INST_MCI"/>
      <sheetName val="MECH_MCI"/>
      <sheetName val="TITLES"/>
      <sheetName val="Al-suwaidi"/>
      <sheetName val="Cable_Data_CP5"/>
      <sheetName val="master"/>
      <sheetName val="Cable Data CP5"/>
      <sheetName val="Calc"/>
      <sheetName val="R&amp;P"/>
      <sheetName val="공사비 내역 (가)"/>
      <sheetName val="KP1590_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작성기준"/>
      <sheetName val="Resumen Prestamos"/>
      <sheetName val="Pipe_Nozzle"/>
      <sheetName val="Articoli da prezziario"/>
      <sheetName val="간접인원 급료산출"/>
      <sheetName val="VA_code"/>
      <sheetName val="PRECAST lightconc-II"/>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단가대비"/>
      <sheetName val="List"/>
      <sheetName val="LinerWt"/>
      <sheetName val="1CD"/>
      <sheetName val="DI-ESTI"/>
      <sheetName val="ﾄﾞﾊﾞｲFUEL GAS追見"/>
      <sheetName val="Condition"/>
      <sheetName val="산근"/>
      <sheetName val="계장공사"/>
      <sheetName val="전차선로 물량표"/>
      <sheetName val="Gravel in pond"/>
      <sheetName val="\\Kaefer-delhi\general$\MGT-DRT"/>
      <sheetName val="BASE MET"/>
      <sheetName val="견적대비 견적서"/>
      <sheetName val="LOAD-46"/>
      <sheetName val="수량산출"/>
      <sheetName val="우배수"/>
      <sheetName val="용기"/>
      <sheetName val="교각1"/>
      <sheetName val="대운산출"/>
      <sheetName val="BSD (2)"/>
      <sheetName val="COPING"/>
      <sheetName val="Proposal"/>
      <sheetName val="DAILY"/>
      <sheetName val="IN"/>
      <sheetName val="SC"/>
      <sheetName val="CARBOLINE분석"/>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co-no.2"/>
      <sheetName val="Cash2"/>
      <sheetName val="Z"/>
      <sheetName val="factors"/>
      <sheetName val="DM LD"/>
      <sheetName val="Kich thuoc mo M1-nam lay"/>
      <sheetName val="TONG HOP VL-NC"/>
      <sheetName val="DM 67"/>
      <sheetName val="gia vt,nc,may"/>
      <sheetName val="To declare"/>
      <sheetName val="MAIN GATE HOUSE"/>
      <sheetName val="TN"/>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G Cong C1,C2,C3,C4,C5"/>
      <sheetName val="Structure data"/>
      <sheetName val="de xuat ket cau"/>
      <sheetName val="ME"/>
      <sheetName val="NONS  60"/>
      <sheetName val="見積金内訳書"/>
      <sheetName val="Janr"/>
      <sheetName val="GASATAGG.XLS"/>
      <sheetName val="Informasi"/>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Sum"/>
      <sheetName val="database"/>
      <sheetName val="INFOR-ST"/>
      <sheetName val="Design"/>
      <sheetName val="Q1-0_x0018_"/>
      <sheetName val="CFA Sumary"/>
      <sheetName val="HH Bê tông cọc"/>
      <sheetName val="D1000"/>
      <sheetName val="D1500 LOẠI 1"/>
      <sheetName val="D1500 LOẠI 2"/>
      <sheetName val="D1500 LOẠI 3"/>
      <sheetName val="D1500 LOẠI 4"/>
      <sheetName val="SỐ LIỆU"/>
      <sheetName val="HH Bê tông cọc (2)"/>
      <sheetName val="KT CUA "/>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cot_xa"/>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BANRA"/>
      <sheetName val="TONG HOP "/>
      <sheetName val="THU TIEN QUI"/>
      <sheetName val="1F"/>
      <sheetName val="PT BEAM 3F"/>
      <sheetName val="PT BEAM 2F"/>
      <sheetName val="Phan tich"/>
      <sheetName val="TinhGiaMTC"/>
      <sheetName val="TH MTC"/>
      <sheetName val="TH N.Cong"/>
      <sheetName val="TinhGiaNC"/>
      <sheetName val="Bang KL"/>
      <sheetName val="TH Vat tu"/>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THDr"/>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tdg"/>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DGXDC_x0008_"/>
      <sheetName val="Nguồn"/>
      <sheetName val="KHOA 27"/>
      <sheetName val="KHOA 28"/>
      <sheetName val="KHOA 29"/>
      <sheetName val="S`eet7"/>
      <sheetName val="GTCL"/>
      <sheetName val="Chiettinh dz0,4"/>
      <sheetName val="daodat"/>
      <sheetName val="TH TB+XD"/>
      <sheetName val="NGAY THANG"/>
      <sheetName val="TIEN MAT"/>
      <sheetName val="BCDPS T05"/>
      <sheetName val="danh sach cty"/>
      <sheetName val="CT xþ"/>
      <sheetName val="THDGþ"/>
      <sheetName val="Kiã丵⿇_x0005__x0000_"/>
      <sheetName val="Comb."/>
      <sheetName val="Main-Mat's"/>
      <sheetName val="Sub-Mat's"/>
      <sheetName val="MDD"/>
      <sheetName val="LL-PI"/>
      <sheetName val="Abrasion"/>
      <sheetName val="Sound"/>
      <sheetName val="COTTHEP"/>
      <sheetName val="Caod"/>
      <sheetName val="기계_x0005_"/>
      <sheetName val="C45A-B"/>
      <sheetName val="Kiã丵⿇_x0005_"/>
      <sheetName val="T1(T1)0"/>
      <sheetName val="Janp"/>
      <sheetName val="Jan°"/>
      <sheetName val="TGTGT"/>
      <sheetName val="Kenlon"/>
      <sheetName val="Ken chai"/>
      <sheetName val="Tigerlon"/>
      <sheetName val="Tigerchainho"/>
      <sheetName val="Tiger chai lon"/>
      <sheetName val="Sai gon do"/>
      <sheetName val="Tong cong no"/>
      <sheetName val="Chitietcongno quan "/>
      <sheetName val="Menu qly"/>
      <sheetName val="BQ1"/>
      <sheetName val="VTD-TLANG"/>
      <sheetName val="TNHAT-N.PHUOC"/>
      <sheetName val="KPhong - ap3PTTA"/>
      <sheetName val="Q1"/>
      <sheetName val="Q2"/>
      <sheetName val="6 thang dau nam"/>
      <sheetName val="Q3"/>
      <sheetName val="Q4"/>
      <sheetName val="2007"/>
      <sheetName val="PL03"/>
    </sheetNames>
    <definedNames>
      <definedName name="DataFilter"/>
      <definedName name="DataSort"/>
      <definedName name="GoBack"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sheetData sheetId="93"/>
      <sheetData sheetId="94"/>
      <sheetData sheetId="95"/>
      <sheetData sheetId="96"/>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refreshError="1"/>
      <sheetData sheetId="280" refreshError="1"/>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efreshError="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refreshError="1"/>
      <sheetData sheetId="546" refreshError="1"/>
      <sheetData sheetId="547" refreshError="1"/>
      <sheetData sheetId="548" refreshError="1"/>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efreshError="1"/>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refreshError="1"/>
      <sheetData sheetId="606" refreshError="1"/>
      <sheetData sheetId="607" refreshError="1"/>
      <sheetData sheetId="608"/>
      <sheetData sheetId="609"/>
      <sheetData sheetId="610"/>
      <sheetData sheetId="61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refreshError="1"/>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refreshError="1"/>
      <sheetData sheetId="662" refreshError="1"/>
      <sheetData sheetId="663" refreshError="1"/>
      <sheetData sheetId="664" refreshError="1"/>
      <sheetData sheetId="665" refreshError="1"/>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sheetData sheetId="700"/>
      <sheetData sheetId="701"/>
      <sheetData sheetId="702"/>
      <sheetData sheetId="703"/>
      <sheetData sheetId="704"/>
      <sheetData sheetId="705" refreshError="1"/>
      <sheetData sheetId="706" refreshError="1"/>
      <sheetData sheetId="707"/>
      <sheetData sheetId="708" refreshError="1"/>
      <sheetData sheetId="709" refreshError="1"/>
      <sheetData sheetId="710" refreshError="1"/>
      <sheetData sheetId="711" refreshError="1"/>
      <sheetData sheetId="712" refreshError="1"/>
      <sheetData sheetId="713"/>
      <sheetData sheetId="714"/>
      <sheetData sheetId="715" refreshError="1"/>
      <sheetData sheetId="716" refreshError="1"/>
      <sheetData sheetId="717" refreshError="1"/>
      <sheetData sheetId="718" refreshError="1"/>
      <sheetData sheetId="719" refreshError="1"/>
      <sheetData sheetId="720" refreshError="1"/>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refreshError="1"/>
      <sheetData sheetId="772" refreshError="1"/>
      <sheetData sheetId="773" refreshError="1"/>
      <sheetData sheetId="774" refreshError="1"/>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refreshError="1"/>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refreshError="1"/>
      <sheetData sheetId="839" refreshError="1"/>
      <sheetData sheetId="840" refreshError="1"/>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refreshError="1"/>
      <sheetData sheetId="885" refreshError="1"/>
      <sheetData sheetId="886" refreshError="1"/>
      <sheetData sheetId="887"/>
      <sheetData sheetId="888"/>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sheetData sheetId="137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sheetData sheetId="1502"/>
      <sheetData sheetId="1503"/>
      <sheetData sheetId="1504"/>
      <sheetData sheetId="1505"/>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sheetData sheetId="1579" refreshError="1"/>
      <sheetData sheetId="1580" refreshError="1"/>
      <sheetData sheetId="1581" refreshError="1"/>
      <sheetData sheetId="1582" refreshError="1"/>
      <sheetData sheetId="1583"/>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sheetData sheetId="1647"/>
      <sheetData sheetId="1648"/>
      <sheetData sheetId="1649"/>
      <sheetData sheetId="1650"/>
      <sheetData sheetId="1651" refreshError="1"/>
      <sheetData sheetId="1652"/>
      <sheetData sheetId="1653" refreshError="1"/>
      <sheetData sheetId="1654" refreshError="1"/>
      <sheetData sheetId="1655" refreshError="1"/>
      <sheetData sheetId="1656"/>
      <sheetData sheetId="1657"/>
      <sheetData sheetId="1658"/>
      <sheetData sheetId="1659" refreshError="1"/>
      <sheetData sheetId="1660" refreshError="1"/>
      <sheetData sheetId="1661" refreshError="1"/>
      <sheetData sheetId="1662" refreshError="1"/>
      <sheetData sheetId="1663" refreshError="1"/>
      <sheetData sheetId="1664"/>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sheetData sheetId="1861"/>
      <sheetData sheetId="1862"/>
      <sheetData sheetId="1863" refreshError="1"/>
      <sheetData sheetId="1864"/>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sheetData sheetId="1875"/>
      <sheetData sheetId="1876"/>
      <sheetData sheetId="1877"/>
      <sheetData sheetId="1878"/>
      <sheetData sheetId="1879"/>
      <sheetData sheetId="1880"/>
      <sheetData sheetId="1881"/>
      <sheetData sheetId="1882" refreshError="1"/>
      <sheetData sheetId="1883" refreshError="1"/>
      <sheetData sheetId="1884" refreshError="1"/>
      <sheetData sheetId="1885" refreshError="1"/>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refreshError="1"/>
      <sheetData sheetId="2190" refreshError="1"/>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refreshError="1"/>
      <sheetData sheetId="2456" refreshError="1"/>
      <sheetData sheetId="2457"/>
      <sheetData sheetId="2458"/>
      <sheetData sheetId="2459"/>
      <sheetData sheetId="2460"/>
      <sheetData sheetId="2461" refreshError="1"/>
      <sheetData sheetId="2462" refreshError="1"/>
      <sheetData sheetId="2463"/>
      <sheetData sheetId="2464" refreshError="1"/>
      <sheetData sheetId="2465" refreshError="1"/>
      <sheetData sheetId="2466" refreshError="1"/>
      <sheetData sheetId="2467" refreshError="1"/>
      <sheetData sheetId="2468" refreshError="1"/>
      <sheetData sheetId="2469" refreshError="1"/>
      <sheetData sheetId="2470" refreshError="1"/>
      <sheetData sheetId="2471"/>
      <sheetData sheetId="2472"/>
      <sheetData sheetId="2473"/>
      <sheetData sheetId="2474"/>
      <sheetData sheetId="2475"/>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sheetData sheetId="2498"/>
      <sheetData sheetId="2499" refreshError="1"/>
      <sheetData sheetId="2500" refreshError="1"/>
      <sheetData sheetId="2501" refreshError="1"/>
      <sheetData sheetId="2502" refreshError="1"/>
      <sheetData sheetId="2503" refreshError="1"/>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refreshError="1"/>
      <sheetData sheetId="2539"/>
      <sheetData sheetId="2540"/>
      <sheetData sheetId="2541"/>
      <sheetData sheetId="2542"/>
      <sheetData sheetId="2543"/>
      <sheetData sheetId="2544"/>
      <sheetData sheetId="2545" refreshError="1"/>
      <sheetData sheetId="2546" refreshError="1"/>
      <sheetData sheetId="2547" refreshError="1"/>
      <sheetData sheetId="2548" refreshError="1"/>
      <sheetData sheetId="2549" refreshError="1"/>
      <sheetData sheetId="2550" refreshError="1"/>
      <sheetData sheetId="2551"/>
      <sheetData sheetId="2552"/>
      <sheetData sheetId="2553"/>
      <sheetData sheetId="2554"/>
      <sheetData sheetId="2555" refreshError="1"/>
      <sheetData sheetId="2556" refreshError="1"/>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refreshError="1"/>
      <sheetData sheetId="2585" refreshError="1"/>
      <sheetData sheetId="2586" refreshError="1"/>
      <sheetData sheetId="2587" refreshError="1"/>
      <sheetData sheetId="2588"/>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sheetData sheetId="2601" refreshError="1"/>
      <sheetData sheetId="2602" refreshError="1"/>
      <sheetData sheetId="2603" refreshError="1"/>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refreshError="1"/>
      <sheetData sheetId="2629" refreshError="1"/>
      <sheetData sheetId="2630" refreshError="1"/>
      <sheetData sheetId="2631"/>
      <sheetData sheetId="2632"/>
      <sheetData sheetId="2633"/>
      <sheetData sheetId="2634"/>
      <sheetData sheetId="2635"/>
      <sheetData sheetId="2636"/>
      <sheetData sheetId="2637"/>
      <sheetData sheetId="2638" refreshError="1"/>
      <sheetData sheetId="2639"/>
      <sheetData sheetId="2640"/>
      <sheetData sheetId="2641"/>
      <sheetData sheetId="2642"/>
      <sheetData sheetId="2643"/>
      <sheetData sheetId="2644" refreshError="1"/>
      <sheetData sheetId="2645"/>
      <sheetData sheetId="2646"/>
      <sheetData sheetId="2647"/>
      <sheetData sheetId="2648"/>
      <sheetData sheetId="2649"/>
      <sheetData sheetId="2650" refreshError="1"/>
      <sheetData sheetId="2651" refreshError="1"/>
      <sheetData sheetId="2652" refreshError="1"/>
      <sheetData sheetId="2653" refreshError="1"/>
      <sheetData sheetId="2654" refreshError="1"/>
      <sheetData sheetId="2655" refreshError="1"/>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sheetData sheetId="2764" refreshError="1"/>
      <sheetData sheetId="2765" refreshError="1"/>
      <sheetData sheetId="2766" refreshError="1"/>
      <sheetData sheetId="2767" refreshError="1"/>
      <sheetData sheetId="2768" refreshError="1"/>
      <sheetData sheetId="2769"/>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refreshError="1"/>
      <sheetData sheetId="2823"/>
      <sheetData sheetId="2824"/>
      <sheetData sheetId="2825"/>
      <sheetData sheetId="2826" refreshError="1"/>
      <sheetData sheetId="2827" refreshError="1"/>
      <sheetData sheetId="2828"/>
      <sheetData sheetId="2829"/>
      <sheetData sheetId="2830"/>
      <sheetData sheetId="2831"/>
      <sheetData sheetId="2832"/>
      <sheetData sheetId="2833"/>
      <sheetData sheetId="2834"/>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sheetData sheetId="2850" refreshError="1"/>
      <sheetData sheetId="2851" refreshError="1"/>
      <sheetData sheetId="2852" refreshError="1"/>
      <sheetData sheetId="2853" refreshError="1"/>
      <sheetData sheetId="2854"/>
      <sheetData sheetId="2855" refreshError="1"/>
      <sheetData sheetId="2856"/>
      <sheetData sheetId="2857"/>
      <sheetData sheetId="2858"/>
      <sheetData sheetId="2859"/>
      <sheetData sheetId="2860"/>
      <sheetData sheetId="2861"/>
      <sheetData sheetId="2862" refreshError="1"/>
      <sheetData sheetId="2863" refreshError="1"/>
      <sheetData sheetId="2864" refreshError="1"/>
      <sheetData sheetId="2865"/>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sheetData sheetId="2876"/>
      <sheetData sheetId="2877"/>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sheetData sheetId="2888"/>
      <sheetData sheetId="2889" refreshError="1"/>
      <sheetData sheetId="2890" refreshError="1"/>
      <sheetData sheetId="2891" refreshError="1"/>
      <sheetData sheetId="2892" refreshError="1"/>
      <sheetData sheetId="2893"/>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sheetData sheetId="2936"/>
      <sheetData sheetId="2937"/>
      <sheetData sheetId="2938"/>
      <sheetData sheetId="2939"/>
      <sheetData sheetId="2940"/>
      <sheetData sheetId="2941"/>
      <sheetData sheetId="2942"/>
      <sheetData sheetId="2943"/>
      <sheetData sheetId="2944"/>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sheetData sheetId="2969"/>
      <sheetData sheetId="2970"/>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sheetData sheetId="3089" refreshError="1"/>
      <sheetData sheetId="3090" refreshError="1"/>
      <sheetData sheetId="3091" refreshError="1"/>
      <sheetData sheetId="3092" refreshError="1"/>
      <sheetData sheetId="3093"/>
      <sheetData sheetId="3094"/>
      <sheetData sheetId="3095"/>
      <sheetData sheetId="3096"/>
      <sheetData sheetId="3097"/>
      <sheetData sheetId="3098" refreshError="1"/>
      <sheetData sheetId="3099" refreshError="1"/>
      <sheetData sheetId="3100" refreshError="1"/>
      <sheetData sheetId="3101"/>
      <sheetData sheetId="3102"/>
      <sheetData sheetId="3103"/>
      <sheetData sheetId="3104"/>
      <sheetData sheetId="3105" refreshError="1"/>
      <sheetData sheetId="3106"/>
      <sheetData sheetId="3107" refreshError="1"/>
      <sheetData sheetId="3108" refreshError="1"/>
      <sheetData sheetId="3109" refreshError="1"/>
      <sheetData sheetId="3110"/>
      <sheetData sheetId="3111"/>
      <sheetData sheetId="3112"/>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sheetData sheetId="3148"/>
      <sheetData sheetId="3149"/>
      <sheetData sheetId="3150"/>
      <sheetData sheetId="3151"/>
      <sheetData sheetId="3152"/>
      <sheetData sheetId="3153"/>
      <sheetData sheetId="3154"/>
      <sheetData sheetId="3155"/>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sheetData sheetId="3165"/>
      <sheetData sheetId="3166"/>
      <sheetData sheetId="3167"/>
      <sheetData sheetId="3168" refreshError="1"/>
      <sheetData sheetId="3169"/>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sheetData sheetId="3231" refreshError="1"/>
      <sheetData sheetId="3232" refreshError="1"/>
      <sheetData sheetId="3233" refreshError="1"/>
      <sheetData sheetId="3234" refreshError="1"/>
      <sheetData sheetId="3235" refreshError="1"/>
      <sheetData sheetId="3236"/>
      <sheetData sheetId="3237"/>
      <sheetData sheetId="3238"/>
      <sheetData sheetId="3239"/>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sheetData sheetId="3255"/>
      <sheetData sheetId="3256"/>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sheetData sheetId="3271"/>
      <sheetData sheetId="3272"/>
      <sheetData sheetId="3273"/>
      <sheetData sheetId="3274"/>
      <sheetData sheetId="3275" refreshError="1"/>
      <sheetData sheetId="3276"/>
      <sheetData sheetId="3277"/>
      <sheetData sheetId="3278"/>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sheetData sheetId="3316" refreshError="1"/>
      <sheetData sheetId="3317" refreshError="1"/>
      <sheetData sheetId="3318" refreshError="1"/>
      <sheetData sheetId="3319" refreshError="1"/>
      <sheetData sheetId="3320" refreshError="1"/>
      <sheetData sheetId="3321"/>
      <sheetData sheetId="3322" refreshError="1"/>
      <sheetData sheetId="3323" refreshError="1"/>
      <sheetData sheetId="3324" refreshError="1"/>
      <sheetData sheetId="3325" refreshError="1"/>
      <sheetData sheetId="3326" refreshError="1"/>
      <sheetData sheetId="3327" refreshError="1"/>
      <sheetData sheetId="3328"/>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sheetData sheetId="3402" refreshError="1"/>
      <sheetData sheetId="3403" refreshError="1"/>
      <sheetData sheetId="3404"/>
      <sheetData sheetId="3405"/>
      <sheetData sheetId="3406"/>
      <sheetData sheetId="3407"/>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sheetData sheetId="348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sheetData sheetId="3511"/>
      <sheetData sheetId="3512"/>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sheetData sheetId="3542"/>
      <sheetData sheetId="3543" refreshError="1"/>
      <sheetData sheetId="3544" refreshError="1"/>
      <sheetData sheetId="3545" refreshError="1"/>
      <sheetData sheetId="3546" refreshError="1"/>
      <sheetData sheetId="3547" refreshError="1"/>
      <sheetData sheetId="3548" refreshError="1"/>
      <sheetData sheetId="3549" refreshError="1"/>
      <sheetData sheetId="3550"/>
      <sheetData sheetId="3551"/>
      <sheetData sheetId="3552" refreshError="1"/>
      <sheetData sheetId="3553" refreshError="1"/>
      <sheetData sheetId="3554" refreshError="1"/>
      <sheetData sheetId="3555" refreshError="1"/>
      <sheetData sheetId="3556" refreshError="1"/>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sheetData sheetId="14176" refreshError="1"/>
      <sheetData sheetId="14177" refreshError="1"/>
      <sheetData sheetId="14178" refreshError="1"/>
      <sheetData sheetId="14179"/>
      <sheetData sheetId="14180"/>
      <sheetData sheetId="14181"/>
      <sheetData sheetId="14182"/>
      <sheetData sheetId="14183"/>
      <sheetData sheetId="14184" refreshError="1"/>
      <sheetData sheetId="14185" refreshError="1"/>
      <sheetData sheetId="14186" refreshError="1"/>
      <sheetData sheetId="14187" refreshError="1"/>
      <sheetData sheetId="14188"/>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sheetData sheetId="14200" refreshError="1"/>
      <sheetData sheetId="14201" refreshError="1"/>
      <sheetData sheetId="14202" refreshError="1"/>
      <sheetData sheetId="14203" refreshError="1"/>
      <sheetData sheetId="14204" refreshError="1"/>
      <sheetData sheetId="14205" refreshError="1"/>
      <sheetData sheetId="14206"/>
      <sheetData sheetId="14207"/>
      <sheetData sheetId="14208"/>
      <sheetData sheetId="14209"/>
      <sheetData sheetId="14210"/>
      <sheetData sheetId="14211"/>
      <sheetData sheetId="14212"/>
      <sheetData sheetId="14213"/>
      <sheetData sheetId="14214"/>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ro giup"/>
      <sheetName val="THDZ0,4"/>
      <sheetName val="TH DZ35"/>
      <sheetName val="THTram"/>
      <sheetName val="조명시설"/>
      <sheetName val="Sheet1"/>
      <sheetName val="chi tiet TBA"/>
      <sheetName val="Don gia"/>
      <sheetName val="SILICATE"/>
      <sheetName val="DG"/>
      <sheetName val="DON GIA CAN THO"/>
      <sheetName val="Don gia chi tiet"/>
      <sheetName val="TinhGiaMTC"/>
      <sheetName val="TinhGiaNC"/>
      <sheetName val="RAB AR&amp;STR"/>
      <sheetName val="Earthwork"/>
      <sheetName val="Input"/>
      <sheetName val="DANHPHAP"/>
      <sheetName val="chi tiet C"/>
      <sheetName val="공통가설"/>
      <sheetName val="ptnc"/>
      <sheetName val="ptvl"/>
      <sheetName val="ptm"/>
      <sheetName val="물량표S"/>
      <sheetName val="PU_ITALY_"/>
      <sheetName val="TH_DZ35"/>
      <sheetName val="Tro_giup"/>
      <sheetName val="DON_GIA_CAN_THO"/>
      <sheetName val="PU_ITALY_1"/>
      <sheetName val="TH_DZ351"/>
      <sheetName val="Tro_giup1"/>
      <sheetName val="DON_GIA_CAN_THO1"/>
      <sheetName val="gvl"/>
      <sheetName val="DC"/>
      <sheetName val="NL"/>
      <sheetName val="DON GIA TRAM (3)"/>
      <sheetName val="dongia"/>
      <sheetName val="TONGKE-HT"/>
      <sheetName val="7606 DZ"/>
      <sheetName val="Control"/>
      <sheetName val="THVATTU"/>
      <sheetName val="DATA"/>
      <sheetName val="Customize Your Purchase Order"/>
      <sheetName val="XT_Buoc 3"/>
      <sheetName val="VL,NC,MTC"/>
      <sheetName val="#REF"/>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dnc4"/>
      <sheetName val="갑지"/>
      <sheetName val="침하계"/>
      <sheetName val="BETON"/>
      <sheetName val="24-ACMV"/>
      <sheetName val="Adix A"/>
      <sheetName val="PU_ITALY_2"/>
      <sheetName val="TH_DZ352"/>
      <sheetName val="Tro_giup2"/>
      <sheetName val="DON_GIA_CAN_THO2"/>
      <sheetName val="Don_gia_chi_tiet"/>
      <sheetName val="Don_gia"/>
      <sheetName val="DON_GIA_TRAM_(3)"/>
      <sheetName val="7606_DZ"/>
      <sheetName val="TONG_HOP_VL-NC_TT"/>
      <sheetName val="CHITIET_VL-NC-TT_-1p"/>
      <sheetName val="KPVC-BD_"/>
      <sheetName val="dg67-1"/>
      <sheetName val="chiet tinh"/>
      <sheetName val="BANCO (2)"/>
      <sheetName val="MT DPin (2)"/>
      <sheetName val="S-curve "/>
      <sheetName val="CTG"/>
      <sheetName val="Commercial value"/>
      <sheetName val="NC"/>
      <sheetName val="TONG HOP VL-NC"/>
      <sheetName val="lam-moi"/>
      <sheetName val="VL"/>
      <sheetName val="PTDG"/>
      <sheetName val="A1.CN"/>
      <sheetName val="phuluc1"/>
      <sheetName val="So doi chieu LC"/>
      <sheetName val="CBKC-110"/>
      <sheetName val="project management"/>
      <sheetName val="실행철강하도"/>
      <sheetName val="chitimc"/>
      <sheetName val="giathanh1"/>
      <sheetName val="Titles"/>
      <sheetName val="Rates 2009"/>
      <sheetName val="SL"/>
      <sheetName val="TH_CNO"/>
      <sheetName val="NK_CHUNG"/>
      <sheetName val="Ng.hàng xà+bulong"/>
      <sheetName val="366"/>
      <sheetName val="CT vat lieu"/>
      <sheetName val="vcdngan"/>
      <sheetName val="DM"/>
      <sheetName val="DG DZ"/>
      <sheetName val="DG TBA"/>
      <sheetName val="DGXD"/>
      <sheetName val="DM 6061"/>
      <sheetName val="Gia"/>
      <sheetName val="dm366"/>
      <sheetName val="DG thep ma kem"/>
      <sheetName val="Đầu vào"/>
      <sheetName val="Du_lieu"/>
      <sheetName val="THVT"/>
      <sheetName val="O20"/>
      <sheetName val="CAT_5"/>
      <sheetName val="BQMP"/>
      <sheetName val="산근"/>
      <sheetName val="inter"/>
      <sheetName val="대비"/>
      <sheetName val="REINF."/>
      <sheetName val="SKETCH"/>
      <sheetName val="LOADS"/>
      <sheetName val="P"/>
      <sheetName val="MAIN GATE HOUSE"/>
      <sheetName val="Keothep"/>
      <sheetName val="Re-bar"/>
      <sheetName val="집계표"/>
      <sheetName val="Dulieu"/>
      <sheetName val="DM1776"/>
      <sheetName val="DM228"/>
      <sheetName val="DM4970"/>
      <sheetName val="Camay_DP"/>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DG-VL"/>
      <sheetName val="PTDGCT"/>
      <sheetName val="Sheet2"/>
      <sheetName val="TBA"/>
      <sheetName val="7606-TBA"/>
      <sheetName val="7606-ĐZ"/>
      <sheetName val="DM 67"/>
      <sheetName val="Data Input"/>
      <sheetName val="Trạm biến áp"/>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7606"/>
      <sheetName val="Chi tiet XD TBA"/>
      <sheetName val="K95"/>
      <sheetName val="DG1426"/>
      <sheetName val="KH-Q1,Q2,01"/>
      <sheetName val="CT1"/>
      <sheetName val="SITE-E"/>
      <sheetName val="ALLOWANCE"/>
      <sheetName val="MH RATE"/>
      <sheetName val="K98"/>
      <sheetName val="KPTH-T12"/>
      <sheetName val="Thamgia-T10"/>
      <sheetName val="Ts"/>
      <sheetName val="4.PTDG"/>
      <sheetName val="May"/>
      <sheetName val="bt19"/>
      <sheetName val="Btr25"/>
      <sheetName val="Bang KL"/>
      <sheetName val="chiettinh"/>
      <sheetName val="Đơn Giá "/>
      <sheetName val="Sheet3"/>
      <sheetName val="DLDTLN"/>
      <sheetName val="차액보증"/>
      <sheetName val="TONG HOP T5 1998"/>
      <sheetName val="EXTERNAL"/>
      <sheetName val="Gia vat tu"/>
      <sheetName val="Config"/>
      <sheetName val="DMCP"/>
      <sheetName val="HS_TDT"/>
      <sheetName val="WT-LIST"/>
      <sheetName val="금융비용"/>
      <sheetName val="입찰안"/>
      <sheetName val="BGD"/>
      <sheetName val="KCS"/>
      <sheetName val="KD"/>
      <sheetName val="KT"/>
      <sheetName val="KTNL"/>
      <sheetName val="KH"/>
      <sheetName val="PX-SX"/>
      <sheetName val="TC"/>
      <sheetName val="Lcau - Lxuc"/>
      <sheetName val="LaborPY"/>
      <sheetName val="LaborKH"/>
      <sheetName val="Equip "/>
      <sheetName val="Material"/>
      <sheetName val="damgiua"/>
      <sheetName val="dgct"/>
      <sheetName val="Chenh lech vat tu"/>
      <sheetName val="Diện tích"/>
      <sheetName val="1_Khái toán"/>
      <sheetName val="ironmongery"/>
      <sheetName val="MTL$-INTER"/>
      <sheetName val="6PILE  (돌출)"/>
      <sheetName val="6MONTHS"/>
      <sheetName val="Bill 1_Quy dinh chung"/>
      <sheetName val="1.R18 BF"/>
      <sheetName val="A"/>
      <sheetName val="G"/>
      <sheetName val="F-B"/>
      <sheetName val="H-J"/>
      <sheetName val="6.External works-R18"/>
      <sheetName val="Giá"/>
      <sheetName val="DM6061"/>
      <sheetName val="Luong2"/>
      <sheetName val="????"/>
      <sheetName val="???S"/>
      <sheetName val="???"/>
      <sheetName val="??"/>
      <sheetName val="HÐ ngoài"/>
      <sheetName val="??????"/>
      <sheetName val="HÐ_ngoài"/>
      <sheetName val="DTXL"/>
      <sheetName val="EIRR&gt;1&lt;1"/>
      <sheetName val="EIRR&gt; 2"/>
      <sheetName val="EIRR&lt;2"/>
      <sheetName val="Cp&gt;10-Ln&lt;10"/>
      <sheetName val="Ln&lt;20"/>
      <sheetName val="CT-35"/>
      <sheetName val="CT-0.4KV"/>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DG7606DZ"/>
      <sheetName val="7606"/>
      <sheetName val="6787CWFASE2CASE2_00.xls"/>
      <sheetName val="T&amp;D"/>
      <sheetName val="list"/>
      <sheetName val="Income Statement"/>
      <sheetName val="Shareholders' Equity"/>
      <sheetName val="I-KAMAR"/>
      <sheetName val="DETAIL "/>
      <sheetName val="DTOAN"/>
      <sheetName val="rate material"/>
      <sheetName val="KL Chi tiết Xây tô"/>
      <sheetName val="Phan khai KLuong"/>
      <sheetName val="Duphong"/>
      <sheetName val="CE(E)"/>
      <sheetName val="CE(M)"/>
      <sheetName val="Project Data"/>
      <sheetName val="07Base Cost"/>
      <sheetName val="負荷集計（断熱不燃）"/>
      <sheetName val="Equipment"/>
      <sheetName val="DT_THAU"/>
      <sheetName val="말뚝지지력산정"/>
      <sheetName val="04 - XUONG DET B"/>
      <sheetName val="CTGX"/>
      <sheetName val="CTG-1"/>
      <sheetName val="BM"/>
      <sheetName val="Chi tiet KL"/>
      <sheetName val="Tổng hợp KL"/>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Barrem"/>
      <sheetName val="GTTBA"/>
      <sheetName val="____"/>
      <sheetName val="___S"/>
      <sheetName val="___"/>
      <sheetName val="__"/>
      <sheetName val="______"/>
      <sheetName val="Dlieu dau vao"/>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XD"/>
      <sheetName val="Cuongricc"/>
      <sheetName val="DM7606"/>
      <sheetName val="XDM22"/>
      <sheetName val="A1, May"/>
      <sheetName val="Máy"/>
      <sheetName val="Vat lieu"/>
      <sheetName val="Xay lapduongR3"/>
      <sheetName val="CANDOI"/>
      <sheetName val="MATK"/>
      <sheetName val="NHATKY"/>
      <sheetName val="Standardwerte"/>
      <sheetName val="BKBANRA"/>
      <sheetName val="BKMUAVAO"/>
      <sheetName val="INFO"/>
      <sheetName val="Summary"/>
      <sheetName val="GAEYO"/>
      <sheetName val="Đầu tư"/>
      <sheetName val="DL"/>
      <sheetName val="실행"/>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Duc_bk"/>
      <sheetName val="Bill-04 ket cau thap- UNI"/>
      <sheetName val="DTICH"/>
      <sheetName val="Loại Vật tư"/>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갑지1"/>
      <sheetName val="LEGEND"/>
      <sheetName val="gia cong tac"/>
      <sheetName val="Measure 1306"/>
      <sheetName val="0"/>
      <sheetName val="DTXD"/>
      <sheetName val="Door and Window"/>
      <sheetName val="Bang_KL"/>
      <sheetName val="Lcau_-_Lxuc"/>
      <sheetName val="PRI-LS"/>
      <sheetName val="NKC6"/>
      <sheetName val="Cước VC + ĐM CP Tư vấn"/>
      <sheetName val="Hệ số"/>
      <sheetName val="GV1-D13 (Casement door)"/>
      <sheetName val="JP_List"/>
      <sheetName val="SUBS"/>
      <sheetName val="Feeds"/>
      <sheetName val="final list 2005"/>
      <sheetName val="final_list_2005"/>
      <sheetName val="WORKINGS"/>
      <sheetName val="LV data"/>
      <sheetName val="ESTI."/>
      <sheetName val="CPDDII"/>
      <sheetName val="NVL"/>
      <sheetName val="Note"/>
      <sheetName val="DLdauvao"/>
      <sheetName val="CẤP THOÁT NƯỚC"/>
      <sheetName val="TH MTC"/>
      <sheetName val="TH N.Cong"/>
      <sheetName val="DG-TNHC-85"/>
      <sheetName val="Dia"/>
      <sheetName val="SP10"/>
      <sheetName val="THDT goi thau TB"/>
      <sheetName val="Tien do TV"/>
      <sheetName val="QD957"/>
      <sheetName val="Harga ME "/>
      <sheetName val="토공"/>
      <sheetName val="Alat"/>
      <sheetName val="Analisa Gabungan"/>
      <sheetName val="Sub"/>
      <sheetName val="Sheet4"/>
      <sheetName val="Supplier"/>
      <sheetName val=" Bill.5-Earthing.2 - Add Works"/>
      <sheetName val="bridge # 1"/>
      <sheetName val="DK"/>
      <sheetName val="Isolasi Luar Dalam"/>
      <sheetName val="Isolasi Luar"/>
      <sheetName val="TK-COL"/>
      <sheetName val="02_Dulieu_Cua"/>
      <sheetName val="HMCV"/>
      <sheetName val="CauKien"/>
      <sheetName val="KL san lap"/>
      <sheetName val="Chi tiet"/>
      <sheetName val="Chenh lech ca may"/>
      <sheetName val="TLg CN&amp;Laixe"/>
      <sheetName val="TLg CN&amp;Laixe (2)"/>
      <sheetName val="TLg Laitau"/>
      <sheetName val="TLg Laitau (2)"/>
      <sheetName val="Bang 3_Chi tiet phan Dz"/>
      <sheetName val="KHOI LUONG"/>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onGiaLD"/>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Formwork"/>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Phan tich"/>
      <sheetName val="DL ĐẦU VÀO"/>
      <sheetName val="경비2내역"/>
      <sheetName val="BOQ THAN"/>
      <sheetName val="Analisa &amp; Upah"/>
      <sheetName val="CTEMCOST"/>
      <sheetName val="Unit_Div6"/>
      <sheetName val="Purchase Order"/>
      <sheetName val="D &amp; W sizes"/>
      <sheetName val="DETAIL_"/>
      <sheetName val="BOQ건축"/>
      <sheetName val="BocXep"/>
      <sheetName val="VCBo"/>
      <sheetName val="VCThuy"/>
      <sheetName val="Active"/>
      <sheetName val="PMS"/>
      <sheetName val="DongiaVL2"/>
      <sheetName val="1_MV"/>
      <sheetName val="Ktmo"/>
      <sheetName val="Du lieu"/>
      <sheetName val="Cash2"/>
      <sheetName val="Markup"/>
      <sheetName val="INPUT-STR"/>
      <sheetName val="REF"/>
      <sheetName val="CT Thang Mo"/>
      <sheetName val="CT  PL"/>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SORT"/>
      <sheetName val="DK1.Don gia"/>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外気負荷"/>
      <sheetName val="Don gia (khong in)"/>
      <sheetName val="1.MONG 1-2"/>
      <sheetName val="02. PTDG"/>
      <sheetName val="Chiết tính"/>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TB NẶNG"/>
      <sheetName val="Du tru CP-Bieu 01"/>
      <sheetName val="Dự thầu"/>
      <sheetName val="Nhap VT oto"/>
      <sheetName val="MTL(AG)"/>
      <sheetName val="Hao phí"/>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dutoan"/>
      <sheetName val="cuocbd"/>
      <sheetName val="CUOC"/>
      <sheetName val="CP HMC"/>
      <sheetName val="phan tic chi tiet"/>
      <sheetName val="Tổng hợp KPHM"/>
      <sheetName val="AG Pipe Qty Analysis"/>
      <sheetName val="Cong"/>
      <sheetName val="gtrinh"/>
      <sheetName val="đọc số"/>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ill No.3 - Prov. Sum (Ph2&amp;3)"/>
      <sheetName val="TH TN"/>
      <sheetName val="Ｎｏ.13"/>
      <sheetName val="tra_vat_lieu"/>
      <sheetName val="DGchitiet "/>
      <sheetName val="CP Du phong"/>
      <sheetName val="THCP Lap dat"/>
      <sheetName val="THCP xay dung"/>
      <sheetName val="Tong hop kinh phi"/>
      <sheetName val="QD79"/>
      <sheetName val="HỆ THỐNG PHÒNG CHÁY CHỮA CHÁY"/>
      <sheetName val="HỆ THỐNG CẤP THOÁT NƯỚC"/>
      <sheetName val="HỆ THỐNG ĐHKK"/>
      <sheetName val="MÁY PHÁT ĐIỆN"/>
      <sheetName val="HỆ THỐNG ĐIỆN"/>
      <sheetName val="Thiết bị chính"/>
      <sheetName val="Tongke"/>
      <sheetName val="2.1Warehouse 1"/>
      <sheetName val="CHI PHI"/>
      <sheetName val="MDA"/>
      <sheetName val="MKH"/>
      <sheetName val="DMNV"/>
      <sheetName val="DMNCC"/>
      <sheetName val="MHH"/>
      <sheetName val="Bill 2-Road HR2"/>
      <sheetName val="Bill 3 - Softscape HR2"/>
      <sheetName val="Brick"/>
      <sheetName val="見積書"/>
      <sheetName val="TNHC"/>
      <sheetName val="TK chi tiet"/>
      <sheetName val="CĂN HỘ T16-17 "/>
      <sheetName val="TRỤC ĐỨNG THOÁT BẨN T15-17"/>
      <sheetName val="TRỤC ĐỨNG TM T15-17"/>
      <sheetName val="trialth"/>
      <sheetName val="1"/>
      <sheetName val="PCCC"/>
      <sheetName val="Tổng GT"/>
      <sheetName val="GT"/>
      <sheetName val="KL"/>
      <sheetName val="Chi tiết KL"/>
      <sheetName val="khấu trừ phạt"/>
      <sheetName val="GT  KHAU TRU"/>
      <sheetName val="HAO HUT VAT TU (2)"/>
      <sheetName val="cao độ"/>
      <sheetName val="THEP TAM"/>
      <sheetName val="THEP HÌNH"/>
      <sheetName val="THEP HINH"/>
      <sheetName val="XA GO"/>
      <sheetName val="BANG TRA"/>
      <sheetName val="CDTK"/>
      <sheetName val="물량표"/>
      <sheetName val="NHATKYC"/>
      <sheetName val="BCX_NL"/>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VT190111"/>
      <sheetName val="KHOI LUONG15-4"/>
      <sheetName val="HS"/>
      <sheetName val="gui BKCT"/>
      <sheetName val="A6,MAY"/>
      <sheetName val="Open"/>
      <sheetName val="Function"/>
      <sheetName val="Noisuy-LLL"/>
      <sheetName val="Bù giá CM"/>
      <sheetName val="Luong BN"/>
      <sheetName val="Luong TB"/>
      <sheetName val="Ca may TB"/>
      <sheetName val="Ca máy BN"/>
      <sheetName val="Vật liệu"/>
      <sheetName val="Gia vat lieu"/>
      <sheetName val="Precios unitarios AXH"/>
      <sheetName val=""/>
      <sheetName val="3. CNT"/>
      <sheetName val="unit price list(M)"/>
      <sheetName val="Rate1"/>
      <sheetName val="TH VL, NC, DDHT Thanhphuoc"/>
      <sheetName val="전기"/>
      <sheetName val="DMCT"/>
      <sheetName val="lam_moi"/>
      <sheetName val="So lieu chung"/>
      <sheetName val="BẢNG ÁP GIÁ (in)"/>
      <sheetName val="NT (KL) IN"/>
      <sheetName val="DOM D2"/>
      <sheetName val="nhà ăn"/>
      <sheetName val="Công nhật"/>
      <sheetName val="btkt cột"/>
      <sheetName val="THÉP"/>
      <sheetName val="Door_and_window1"/>
      <sheetName val="Ma_don_vi"/>
      <sheetName val="bang_cc"/>
      <sheetName val="유림콘도"/>
      <sheetName val="유림골조"/>
      <sheetName val="Btra"/>
      <sheetName val="Doi so"/>
      <sheetName val="Notes"/>
      <sheetName val="1.2 Staff Schedule"/>
      <sheetName val="SPEC"/>
      <sheetName val="VO-PS02-XD"/>
      <sheetName val="0. Input"/>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T2-3"/>
      <sheetName val="PNT_QUOT__3"/>
      <sheetName val="COAT_WRAP_QIOT__3"/>
      <sheetName val="TH các CC"/>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BQ-E20-02(Rp)"/>
      <sheetName val="F4-F7"/>
      <sheetName val="날개벽수량표"/>
      <sheetName val="PERSONNELIST"/>
      <sheetName val="1. Office"/>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Cotthep.NPT"/>
      <sheetName val="vl.nc.mtc"/>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CAUDIT"/>
      <sheetName val="7.Khau tru "/>
      <sheetName val="DMSC"/>
      <sheetName val="Heso DZ"/>
      <sheetName val="DGiaDZ"/>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TDTKP"/>
      <sheetName val="DK-KH"/>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CQ"/>
      <sheetName val="DCS"/>
      <sheetName val="DD"/>
      <sheetName val="Gia VT-TB"/>
      <sheetName val="noi suy xa"/>
      <sheetName val="noi suy xa thu ho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DG Chi tiet"/>
      <sheetName val="DZ 22KV"/>
      <sheetName val="Giathau"/>
      <sheetName val="KS tuyen"/>
      <sheetName val="THTL"/>
      <sheetName val="CP(dz)"/>
      <sheetName val="DT"/>
      <sheetName val="Bia lot"/>
      <sheetName val="MB.DT.02"/>
      <sheetName val="01-&gt;12"/>
      <sheetName val="Article"/>
      <sheetName val="5.2.1 Đo bóc KL OLK-06"/>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Huong dan"/>
      <sheetName val="13.BANG CT"/>
      <sheetName val="14.MMUS GIUA NHIP"/>
      <sheetName val="4.HSPBngang"/>
      <sheetName val="6.Tinh tai"/>
      <sheetName val="2 NSl"/>
      <sheetName val="17.US CHU tho a_b"/>
      <sheetName val="15.MMUS GOI"/>
      <sheetName val="DGIAgoi1"/>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Classification"/>
      <sheetName val="BT3"/>
      <sheetName val="BANRA"/>
      <sheetName val="THKP957"/>
      <sheetName val="Tính giá NC"/>
      <sheetName val="Tiên lượng"/>
      <sheetName val="SL cước"/>
      <sheetName val="Annual_CFs_Asset"/>
      <sheetName val="QUO"/>
      <sheetName val="DSKH"/>
      <sheetName val="DT san XD-So lieu cu"/>
      <sheetName val="datatt"/>
      <sheetName val="PTVT"/>
      <sheetName val="GIÁ DỰ THẦU 30 CĂN"/>
      <sheetName val=" 1710 HOINGHINLD"/>
      <sheetName val="99"/>
      <sheetName val="99 (2)"/>
      <sheetName val="134 "/>
      <sheetName val="CTDZTA(5)"/>
      <sheetName val="THONG SO"/>
      <sheetName val="Đơn giá chi tiết TN 39"/>
      <sheetName val="Bang chiet tinh TBA"/>
      <sheetName val="EQT-ESTN"/>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DT. NHA XUONG"/>
      <sheetName val="ABUT수량-A1"/>
      <sheetName val="Tong DT"/>
      <sheetName val="phan tich don gia"/>
      <sheetName val="Items"/>
      <sheetName val="Detail"/>
      <sheetName val="¥ "/>
      <sheetName val="KLall"/>
      <sheetName val="Chu dau tu"/>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현장별"/>
      <sheetName val="112016"/>
      <sheetName val="Bán đợt 1 trang"/>
      <sheetName val="DI-ESTI"/>
      <sheetName val="3. KC - PODIUM"/>
      <sheetName val="說明"/>
      <sheetName val="dg-VTu"/>
      <sheetName val="데리네이타현황"/>
      <sheetName val="BID"/>
      <sheetName val="Chiet tinh dz35"/>
      <sheetName val="DG3285"/>
      <sheetName val="Tien Luong"/>
      <sheetName val="Breakdown (B)"/>
      <sheetName val="U.P_Breakdown"/>
      <sheetName val="기안"/>
      <sheetName val="DW"/>
      <sheetName val="DWD"/>
      <sheetName val="DW1"/>
      <sheetName val="pctg"/>
      <sheetName val="M-work"/>
      <sheetName val="WORK"/>
      <sheetName val="DWi"/>
      <sheetName val="PC=FLAT"/>
      <sheetName val="Cert1"/>
      <sheetName val="설계내역서"/>
      <sheetName val="AASHTO92"/>
      <sheetName val="g-vl"/>
      <sheetName val="tuong"/>
      <sheetName val="dats"/>
      <sheetName val="CHITIET VL-NCHT1 (2)"/>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Gia-VL"/>
      <sheetName val="chitiet"/>
      <sheetName val="chitietCS"/>
      <sheetName val="chitietTD"/>
      <sheetName val="CauHinh"/>
      <sheetName val="PL02"/>
      <sheetName val="don gia 1426"/>
      <sheetName val="TM"/>
      <sheetName val="DG "/>
      <sheetName val="Y-WORK"/>
      <sheetName val="Khai toan"/>
      <sheetName val="Phu luc 01.1 EPC P11-14"/>
      <sheetName val="Bìa"/>
      <sheetName val="TH"/>
      <sheetName val="TDT P11-P14"/>
      <sheetName val="CPXD"/>
      <sheetName val="Chi phi khac "/>
      <sheetName val="Hang muc Chung"/>
      <sheetName val="ĐGNC"/>
      <sheetName val="DGMTC"/>
      <sheetName val="Bia Phu Luc"/>
      <sheetName val="DATA.1 CHUNG"/>
      <sheetName val="Muc luc"/>
      <sheetName val="Tra cuu 957"/>
      <sheetName val="NTKL"/>
      <sheetName val="Luong (TP Việt Trì)"/>
      <sheetName val="HSTV"/>
      <sheetName val="GCM"/>
      <sheetName val="GVT"/>
      <sheetName val="NC CU"/>
      <sheetName val="PLV"/>
      <sheetName val="DNDN"/>
      <sheetName val="toyota"/>
      <sheetName val="Solieu"/>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DLTA"/>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Cuoc "/>
      <sheetName val="gia chao"/>
      <sheetName val="Vat lieu BTN"/>
      <sheetName val="TCVN 1651-2008"/>
      <sheetName val="Da xay dung"/>
      <sheetName val="Bordereau"/>
      <sheetName val="MTO REV.0"/>
      <sheetName val="TH khoi luong"/>
      <sheetName val="Chi tiet khoi luong"/>
      <sheetName val="TK thep"/>
      <sheetName val="CT THOÁT WC VP"/>
      <sheetName val="CT CẤP WC VP"/>
      <sheetName val="CT THOÁT MƯA VP TRỤC LỚN"/>
      <sheetName val="CT THOÁT MƯA VP TRỤC NHỎ"/>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Chao gia T12_RE"/>
      <sheetName val="Tabela1"/>
      <sheetName val="Bech_Lab"/>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SLabs"/>
      <sheetName val="CTtr"/>
      <sheetName val="Gia NC theo TT05"/>
      <sheetName val="KUNGDEVI"/>
      <sheetName val="기본DATA"/>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Danh sach KV2"/>
      <sheetName val="Danh sach doan KT"/>
      <sheetName val="data-ma2"/>
      <sheetName val="Luong 2622EVN"/>
      <sheetName val="PTDG-CL"/>
      <sheetName val="GVL-tuyến"/>
      <sheetName val="GVL-BTN"/>
      <sheetName val="Sum ELE  CAP S1-4  "/>
      <sheetName val="Elemental Breakdown+20%"/>
      <sheetName val="De11A"/>
      <sheetName val="DGKL_TRỤC NGOAI NH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oanhNghiệp"/>
      <sheetName val="ThôngTin"/>
      <sheetName val="WEIGHT"/>
      <sheetName val="Aging Sept"/>
      <sheetName val="Invoice"/>
      <sheetName val="Aging_Sept"/>
      <sheetName val="Overview"/>
      <sheetName val="調整項目マスタ"/>
      <sheetName val="0.Data"/>
      <sheetName val="0.Data_new"/>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比率"/>
      <sheetName val="数据库"/>
      <sheetName val="Loại cọc P2"/>
      <sheetName val="TT04"/>
      <sheetName val="Shape"/>
      <sheetName val="CP NC-MTC XD"/>
      <sheetName val="PTcphoi"/>
      <sheetName val="Giahientruong"/>
      <sheetName val="Ten"/>
      <sheetName val="GIA NC, CM"/>
      <sheetName val="GIA VL"/>
      <sheetName val="13.Luong"/>
      <sheetName val="ThiNghiemDZ04"/>
      <sheetName val="Luong TT05"/>
      <sheetName val="THDT_goi_thauџTB2"/>
      <sheetName val="SDDK"/>
      <sheetName val="DNTT"/>
      <sheetName val="Work-Condition"/>
      <sheetName val="List of Staff"/>
      <sheetName val="_ QUOTATION.xlsx"/>
      <sheetName val="2.5.Ducts (2)"/>
      <sheetName val="S N"/>
      <sheetName val="H.Satuan"/>
      <sheetName val="4.3 Scope of work "/>
      <sheetName val="OVER VIEW"/>
      <sheetName val="DMTL"/>
      <sheetName val="Gia HĐ"/>
      <sheetName val="NHOM KINH "/>
      <sheetName val="도로경계단위"/>
      <sheetName val="2. Tổng hợp"/>
      <sheetName val="List Equip"/>
      <sheetName val="LabCost"/>
      <sheetName val="MatCost"/>
      <sheetName val="Concrete"/>
      <sheetName val="Process C (1-166)"/>
      <sheetName val="struktur"/>
      <sheetName val="THÁNG 05"/>
      <sheetName val="CF -Update 31Jul06"/>
      <sheetName val="Executive Summary"/>
      <sheetName val="mahang"/>
      <sheetName val="MAHANG BHLD"/>
      <sheetName val="LUONGKHOAN"/>
      <sheetName val="CHITIETHOADON.TT"/>
      <sheetName val="mahang chinh sua moi nhat"/>
      <sheetName val="Request"/>
      <sheetName val="Technal"/>
      <sheetName val="Noise insl"/>
      <sheetName val="Hot-Piping"/>
      <sheetName val="dsnt"/>
      <sheetName val="dat"/>
      <sheetName val="TonDau"/>
      <sheetName val="DG_1"/>
      <sheetName val="SCOPE OF WORK"/>
      <sheetName val="Ca may"/>
      <sheetName val="DS Cty"/>
      <sheetName val="Civil"/>
      <sheetName val="1-Backfilling"/>
      <sheetName val="공문"/>
      <sheetName val="Eq. Mobilization"/>
      <sheetName val="Link HG"/>
      <sheetName val="DINH_MUCџTHI_NGHIEM3"/>
      <sheetName val="chi tiet TS theo so lieu ktoan"/>
      <sheetName val="LinerWt"/>
      <sheetName val="CẤP_THO_x0000__x0000__x0000__x0000__x0000__x0000__x0000_"/>
      <sheetName val="unit weight"/>
      <sheetName val="TT35"/>
      <sheetName val="Temp"/>
      <sheetName val="Piano Montaggio PO-02 bozza2"/>
      <sheetName val="List Danh mục nghiệm thu"/>
      <sheetName val="VL-NC-M"/>
      <sheetName val="May Goc (QD2436)"/>
      <sheetName val="VC theo cuoc tinh"/>
      <sheetName val="BCVC ."/>
      <sheetName val="PTCT"/>
      <sheetName val="bang 1 NCXD"/>
      <sheetName val="bang 1 NCXD (V.I)"/>
      <sheetName val="Kien truc"/>
      <sheetName val="Chiet tinh dz22"/>
      <sheetName val="Chuong I"/>
      <sheetName val="TK SX"/>
      <sheetName val="ma-pt"/>
      <sheetName val="02. THONG_TIN_CHUNG"/>
      <sheetName val="07. DINH_MUC HBC"/>
      <sheetName val="DSCTEMP"/>
      <sheetName val="DLC DIEN AP"/>
      <sheetName val="SL dau tien"/>
      <sheetName val="HSKVUC"/>
      <sheetName val="CDSPS"/>
      <sheetName val="NH-KY"/>
      <sheetName val="TTPTai"/>
      <sheetName val="DanhSach11"/>
      <sheetName val="Danhsach 12"/>
      <sheetName val="CBR"/>
      <sheetName val="1651-2008"/>
      <sheetName val="BILL 34Āᐁë_x0001_ HẦM"/>
      <sheetName val="TTL"/>
      <sheetName val="CẤP_THO"/>
      <sheetName val="DG-VLIEU"/>
      <sheetName val="DG THIET BI"/>
      <sheetName val="DG vat lieu"/>
      <sheetName val="model"/>
      <sheetName val="Loại 2"/>
      <sheetName val="Don gia III"/>
      <sheetName val="Don gia CT"/>
      <sheetName val="Tu dien"/>
      <sheetName val="T.kê"/>
      <sheetName val="sat"/>
      <sheetName val="dm7606tba"/>
      <sheetName val="Chi tiet VL-NC-MTC"/>
      <sheetName val="토공분석표"/>
      <sheetName val="PNT-QUOT-#3"/>
      <sheetName val="Tonghop theo Vendor"/>
      <sheetName val="Du thau dau noi"/>
      <sheetName val="Du Thau"/>
      <sheetName val="Du thau PSBS"/>
      <sheetName val="DG theo HD PSBS"/>
      <sheetName val="Du thau TC11"/>
      <sheetName val="TongHopKL"/>
      <sheetName val="dg_tonghop"/>
      <sheetName val="Dongia7606_8001_4167"/>
      <sheetName val="ĐM4970_2016(lapdatĐZ)"/>
      <sheetName val="ĐM4970_2016(Lap dat TBA)"/>
      <sheetName val="Gia Nhan công"/>
      <sheetName val="Đon gia 228 sua chua"/>
      <sheetName val="ĐM01_2000(thinghiem ĐZTTĐL)"/>
      <sheetName val="ĐM1781_2007(T.N đien ĐZ&amp;TBA)"/>
      <sheetName val="Cuoc van chuyen"/>
      <sheetName val="3.공통공사대비"/>
      <sheetName val="Rate Analysis"/>
      <sheetName val="입찰내역 발주처 양식"/>
      <sheetName val="SPS"/>
      <sheetName val="sht1"/>
      <sheetName val="sht2"/>
      <sheetName val="sht3"/>
      <sheetName val="bar nor"/>
      <sheetName val="table1"/>
      <sheetName val="conc nor"/>
      <sheetName val="conc frus"/>
      <sheetName val="conc trap"/>
      <sheetName val="bar frus"/>
      <sheetName val="bar trap"/>
      <sheetName val="DPVT"/>
      <sheetName val="TLR"/>
      <sheetName val="SLA cost distr FEB 2020"/>
      <sheetName val="Legal entities details"/>
      <sheetName val="Invoice base FEB 2020"/>
      <sheetName val="Le317 into 8050"/>
      <sheetName val="Changelog"/>
      <sheetName val="Basic principles to the distr."/>
      <sheetName val="Cost elements"/>
      <sheetName val="Ref rate change"/>
      <sheetName val="Synergi life credit"/>
      <sheetName val="Change in NH"/>
      <sheetName val="NPS to O&amp;G"/>
      <sheetName val="Adj entries "/>
      <sheetName val="Annexure 1"/>
      <sheetName val="Annexure 2"/>
      <sheetName val="Updated 2018 COA"/>
      <sheetName val="IC Listing"/>
      <sheetName val="Vadislines"/>
      <sheetName val="Other"/>
      <sheetName val="Vendor"/>
      <sheetName val="2. Summary-cash"/>
      <sheetName val="Don gia vung III"/>
      <sheetName val="Tra_bang"/>
      <sheetName val="H11-01-change"/>
      <sheetName val="H11-02"/>
      <sheetName val="H11-03-change"/>
      <sheetName val="H12-01"/>
      <sheetName val="H12-02"/>
      <sheetName val="H12-03-change"/>
      <sheetName val="H12-04"/>
      <sheetName val="H13-01-change"/>
      <sheetName val="H13-02"/>
      <sheetName val="H13-03"/>
      <sheetName val="H13-04"/>
      <sheetName val="PLHD doi cot ham 0101-04"/>
      <sheetName val="Dgia_vat_tŵ7"/>
      <sheetName val="U0030S03"/>
      <sheetName val="EQFRM2"/>
      <sheetName val="Beam reinfocement schedule"/>
      <sheetName val="Thong so dam"/>
      <sheetName val="Wall Block C"/>
      <sheetName val="General Schedule"/>
      <sheetName val="금액내역서"/>
      <sheetName val="Factor F Data"/>
      <sheetName val="MTP"/>
      <sheetName val="TOT"/>
      <sheetName val="VH"/>
      <sheetName val="M"/>
      <sheetName val="NC HY"/>
      <sheetName val="NC HN"/>
      <sheetName val="luong"/>
      <sheetName val="VL+NC+M"/>
      <sheetName val="PTCM"/>
      <sheetName val="A1.8"/>
      <sheetName val="Tra Cứu"/>
      <sheetName val="IV.1.Lkdt"/>
      <sheetName val="III.2.dah"/>
      <sheetName val="II.2.dn"/>
      <sheetName val="IV.2.Lkdd"/>
      <sheetName val="III.1.tai"/>
      <sheetName val="PHÁT_SINH_TẦNG_290"/>
      <sheetName val="DZ 35"/>
      <sheetName val="Cto"/>
      <sheetName val="DM_1781"/>
      <sheetName val="DM_228"/>
      <sheetName val="共機計算"/>
      <sheetName val="共機J"/>
      <sheetName val="_SYSTEM_CODE"/>
      <sheetName val="Project Info."/>
      <sheetName val="_COST_DATA_LOOKUP"/>
      <sheetName val="Cost Summary"/>
      <sheetName val="Cost Summary - USD"/>
      <sheetName val="_DISCOUNT_DATA_LOOKUP"/>
      <sheetName val="Price Summary - Offshore"/>
      <sheetName val="Factory &amp; Import Material"/>
      <sheetName val="_FOREX"/>
      <sheetName val="Labour Hours Upload"/>
      <sheetName val="_LEEGOO_COST"/>
      <sheetName val="_LEEGOO_TECH_SPEC"/>
      <sheetName val="_OC_SETTINGS"/>
      <sheetName val="_SHAPE_SALES_COST"/>
      <sheetName val="_SHAPE_SALES_TECH_SPEC"/>
      <sheetName val="_SYSTEM_COST_LOOKUP"/>
      <sheetName val="_TECH_DATA_LOOKUP"/>
      <sheetName val="Technical Info."/>
      <sheetName val="PM Cost"/>
      <sheetName val="_UPLOAD_TABLE"/>
      <sheetName val="SED INPUT"/>
      <sheetName val="Be tong"/>
      <sheetName val="TÍNH TOÁN KHỐI LƯỢNG P6"/>
      <sheetName val="INDEX HẠ TẦNG"/>
      <sheetName val="CTG HẠ TẦNG"/>
      <sheetName val="DGG HẠ TẦNG"/>
      <sheetName val="DGG_LB CỌC"/>
      <sheetName val="DGG_MT CỌC"/>
      <sheetName val="INFO CỌC"/>
      <sheetName val="INDEX CỌC"/>
      <sheetName val="Giacuoc"/>
      <sheetName val="DP TRUOT GIA"/>
      <sheetName val="VL-NC-M."/>
      <sheetName val="Ntt_Form"/>
      <sheetName val="V.c noi bo"/>
      <sheetName val="Tổng kê"/>
      <sheetName val="Thông tin chung"/>
      <sheetName val="Vat lieu cat song rac"/>
      <sheetName val="dssoi_dieutra"/>
      <sheetName val="DVao"/>
      <sheetName val="MTL__INTER"/>
      <sheetName val="Summary of My Chanh Bridge"/>
      <sheetName val="My Chanh Bridge"/>
      <sheetName val="Summary of Phu Bai Bridge"/>
      <sheetName val="Summary of Nong Bridge"/>
      <sheetName val="Nong Bridge"/>
      <sheetName val="Summary of Phong Le Bridge"/>
      <sheetName val="Phong Le Bridge"/>
      <sheetName val="Summary of Ky Lam Bridge"/>
      <sheetName val="BQD"/>
      <sheetName val="BILL 34Āᐁë_x0000__x0000__x0001_"/>
      <sheetName val="Assignment Schedule"/>
      <sheetName val="DTCT -XL.4"/>
      <sheetName val="cot_xa"/>
      <sheetName val="6.9 DM CTP"/>
      <sheetName val="VL.NC.M"/>
      <sheetName val="BK04"/>
      <sheetName val="Đường dây"/>
      <sheetName val="Vị trí"/>
      <sheetName val="dulieu cot"/>
      <sheetName val="FORM-16"/>
      <sheetName val="DG_VL_KS"/>
      <sheetName val="GIA_NC,_CM"/>
      <sheetName val="GIA_VL"/>
      <sheetName val="13_Luong"/>
      <sheetName val="Main Model"/>
      <sheetName val="新᐀"/>
      <sheetName val="Đơn giá-NC"/>
      <sheetName val="Đơn giá-VL-CM"/>
      <sheetName val="MD4970"/>
      <sheetName val="Khaibao"/>
      <sheetName val="DIV INC"/>
      <sheetName val="DropZone"/>
      <sheetName val="A1 - Income Statement"/>
      <sheetName val="s"/>
      <sheetName val="SCB - Annexure A"/>
      <sheetName val="PL6-Revenue Bridge"/>
      <sheetName val="APR-MAR-03-04"/>
      <sheetName val="KEYFIG"/>
      <sheetName val="Inventory data"/>
      <sheetName val="sales_current_month"/>
      <sheetName val="View_Variance"/>
      <sheetName val="Inventory_data"/>
      <sheetName val="sales_current_month1"/>
      <sheetName val="View_Variance1"/>
      <sheetName val="Inventory_data1"/>
      <sheetName val="F-200"/>
      <sheetName val="F-300"/>
      <sheetName val="FORECAST x FAMILIA"/>
      <sheetName val="RIMEAbyBU"/>
      <sheetName val="sales_current_month2"/>
      <sheetName val="View_Variance2"/>
      <sheetName val="Inventory_data2"/>
      <sheetName val="Space Analysis"/>
      <sheetName val="sales_current_month3"/>
      <sheetName val="View_Variance3"/>
      <sheetName val="Inventory_data3"/>
      <sheetName val="FORECAST_x_FAMILIA"/>
      <sheetName val="Space_Analysis"/>
      <sheetName val="sales_current_month4"/>
      <sheetName val="View_Variance4"/>
      <sheetName val="Inventory_data4"/>
      <sheetName val="FORECAST_x_FAMILIA1"/>
      <sheetName val="Space_Analysis1"/>
      <sheetName val="sales_current_month5"/>
      <sheetName val="View_Variance5"/>
      <sheetName val="Inventory_data5"/>
      <sheetName val="FORECAST_x_FAMILIA2"/>
      <sheetName val="Space_Analysis2"/>
      <sheetName val="sales_current_month6"/>
      <sheetName val="View_Variance6"/>
      <sheetName val="Inventory_data6"/>
      <sheetName val="FORECAST_x_FAMILIA3"/>
      <sheetName val="Space_Analysis3"/>
      <sheetName val="sales_current_month7"/>
      <sheetName val="View_Variance7"/>
      <sheetName val="Inventory_data7"/>
      <sheetName val="FORECAST_x_FAMILIA4"/>
      <sheetName val="Space_Analysis4"/>
      <sheetName val="sales_current_month8"/>
      <sheetName val="View_Variance8"/>
      <sheetName val="Inventory_data8"/>
      <sheetName val="FORECAST_x_FAMILIA5"/>
      <sheetName val="Space_Analysis5"/>
      <sheetName val="sales_current_month9"/>
      <sheetName val="View_Variance9"/>
      <sheetName val="Inventory_data9"/>
      <sheetName val="FORECAST_x_FAMILIA6"/>
      <sheetName val="Space_Analysis6"/>
      <sheetName val="sales_current_month11"/>
      <sheetName val="View_Variance11"/>
      <sheetName val="Inventory_data11"/>
      <sheetName val="FORECAST_x_FAMILIA8"/>
      <sheetName val="Space_Analysis8"/>
      <sheetName val="sales_current_month10"/>
      <sheetName val="View_Variance10"/>
      <sheetName val="Inventory_data10"/>
      <sheetName val="FORECAST_x_FAMILIA7"/>
      <sheetName val="Space_Analysis7"/>
      <sheetName val="sales_current_month12"/>
      <sheetName val="View_Variance12"/>
      <sheetName val="Inventory_data12"/>
      <sheetName val="FORECAST_x_FAMILIA9"/>
      <sheetName val="Space_Analysis9"/>
      <sheetName val="sales_current_month13"/>
      <sheetName val="View_Variance13"/>
      <sheetName val="Inventory_data13"/>
      <sheetName val="FORECAST_x_FAMILIA10"/>
      <sheetName val="Space_Analysis10"/>
      <sheetName val="sales_current_month14"/>
      <sheetName val="View_Variance14"/>
      <sheetName val="Inventory_data14"/>
      <sheetName val="FORECAST_x_FAMILIA11"/>
      <sheetName val="Space_Analysis11"/>
      <sheetName val="sales_current_month15"/>
      <sheetName val="View_Variance15"/>
      <sheetName val="Inventory_data15"/>
      <sheetName val="FORECAST_x_FAMILIA12"/>
      <sheetName val="Space_Analysis12"/>
      <sheetName val="sales_current_month16"/>
      <sheetName val="View_Variance16"/>
      <sheetName val="Inventory_data16"/>
      <sheetName val="FORECAST_x_FAMILIA13"/>
      <sheetName val="Space_Analysis13"/>
      <sheetName val="sales_current_month17"/>
      <sheetName val="View_Variance17"/>
      <sheetName val="Inventory_data17"/>
      <sheetName val="FORECAST_x_FAMILIA14"/>
      <sheetName val="Space_Analysis14"/>
      <sheetName val="A-16"/>
      <sheetName val="A-15"/>
      <sheetName val="sales_current_month18"/>
      <sheetName val="View_Variance18"/>
      <sheetName val="Inventory_data18"/>
      <sheetName val="FORECAST_x_FAMILIA15"/>
      <sheetName val="Space_Analysis15"/>
      <sheetName val="sales_current_month19"/>
      <sheetName val="View_Variance19"/>
      <sheetName val="Inventory_data19"/>
      <sheetName val="FORECAST_x_FAMILIA16"/>
      <sheetName val="Space_Analysis16"/>
      <sheetName val="sales_current_month20"/>
      <sheetName val="View_Variance20"/>
      <sheetName val="Inventory_data20"/>
      <sheetName val="FORECAST_x_FAMILIA17"/>
      <sheetName val="Space_Analysis17"/>
      <sheetName val="sales_current_month21"/>
      <sheetName val="View_Variance21"/>
      <sheetName val="Inventory_data21"/>
      <sheetName val="FORECAST_x_FAMILIA18"/>
      <sheetName val="Space_Analysis18"/>
      <sheetName val="sales_current_month22"/>
      <sheetName val="View_Variance22"/>
      <sheetName val="Inventory_data22"/>
      <sheetName val="FORECAST_x_FAMILIA19"/>
      <sheetName val="Space_Analysis19"/>
      <sheetName val="sales_current_month23"/>
      <sheetName val="View_Variance23"/>
      <sheetName val="Inventory_data23"/>
      <sheetName val="FORECAST_x_FAMILIA20"/>
      <sheetName val="Space_Analysis20"/>
      <sheetName val="sales_current_month24"/>
      <sheetName val="View_Variance24"/>
      <sheetName val="Inventory_data24"/>
      <sheetName val="FORECAST_x_FAMILIA21"/>
      <sheetName val="Space_Analysis21"/>
      <sheetName val="Dropdown"/>
      <sheetName val="Family"/>
      <sheetName val="CADE DETAIL"/>
      <sheetName val="sales_current_month25"/>
      <sheetName val="View_Variance25"/>
      <sheetName val="Inventory_data25"/>
      <sheetName val="FORECAST_x_FAMILIA22"/>
      <sheetName val="Space_Analysis22"/>
      <sheetName val="sales_current_month26"/>
      <sheetName val="View_Variance26"/>
      <sheetName val="Inventory_data26"/>
      <sheetName val="FORECAST_x_FAMILIA23"/>
      <sheetName val="Space_Analysis23"/>
      <sheetName val="Validation"/>
      <sheetName val="유통망계획"/>
      <sheetName val="OC5-Push Diag"/>
      <sheetName val="Franchise Input"/>
      <sheetName val="Results"/>
      <sheetName val="PLGroupings"/>
      <sheetName val="Project ODC_NDEU"/>
      <sheetName val="Opening"/>
      <sheetName val="DepRate"/>
      <sheetName val="Quote-ExtMG-Y1"/>
      <sheetName val="Inter connect Revenue"/>
      <sheetName val="Process"/>
      <sheetName val="2020 RFS Summary"/>
      <sheetName val="Well Construction Summary"/>
      <sheetName val="Subsurface"/>
      <sheetName val="Offshore"/>
      <sheetName val="Logistics"/>
      <sheetName val="RFS 2020 - Details and Notes"/>
      <sheetName val="CONSTANTES"/>
      <sheetName val="Scraps"/>
      <sheetName val="Mth-Vana"/>
      <sheetName val="DUMP"/>
      <sheetName val="AN 2000"/>
      <sheetName val="Utilization"/>
      <sheetName val="PREV_RICAVI"/>
      <sheetName val="Tke"/>
      <sheetName val="Dau vào"/>
      <sheetName val="BILL 34Āᐁë_x0001_"/>
      <sheetName val="Bảng dung trọng"/>
      <sheetName val="MES"/>
      <sheetName val="CAN DOI - KET QUA"/>
      <sheetName val="Duties"/>
      <sheetName val="GSR"/>
      <sheetName val="GR"/>
      <sheetName val="Pivot Financials"/>
      <sheetName val="Instructions"/>
      <sheetName val="Review 2015"/>
      <sheetName val="Content"/>
      <sheetName val="ScoreCard"/>
      <sheetName val="People "/>
      <sheetName val="Production volumes"/>
      <sheetName val="KPIs"/>
      <sheetName val="Salary increase budget assump."/>
      <sheetName val="Production initiative"/>
      <sheetName val="Quality"/>
      <sheetName val="Prod. KPI - OEE%"/>
      <sheetName val="B&amp;P.KPI"/>
      <sheetName val="Customer SC"/>
      <sheetName val="Production KPIs"/>
      <sheetName val="Total losses"/>
      <sheetName val="Savings overview"/>
      <sheetName val="Prod FTE Dev."/>
      <sheetName val="Log FTE Dev."/>
      <sheetName val="Loss tree"/>
      <sheetName val="Inventory development"/>
      <sheetName val="DPO"/>
      <sheetName val="CAPEX"/>
      <sheetName val="Capex Phasing"/>
      <sheetName val="Std to Std MC only"/>
      <sheetName val="Top 20 BOM"/>
      <sheetName val="MC Development OLD"/>
      <sheetName val="PVM"/>
      <sheetName val="NMC &amp; Log Ass."/>
      <sheetName val=" Material Ass."/>
      <sheetName val="GtN"/>
      <sheetName val="COGS Dev."/>
      <sheetName val="MC Dev."/>
      <sheetName val="NMC Dev."/>
      <sheetName val="NMC Development OLD"/>
      <sheetName val="Log Dev."/>
      <sheetName val="Prod. capex overview"/>
      <sheetName val="Production - Risks &amp; Opport."/>
      <sheetName val="AOCM Overview"/>
      <sheetName val="AOCM Cost Group Summary"/>
      <sheetName val="Sievo Saving"/>
      <sheetName val="AOCM Sub-group"/>
      <sheetName val="Quality RFT"/>
      <sheetName val="Back-up "/>
      <sheetName val="Absorption Phasing"/>
      <sheetName val="One off"/>
      <sheetName val="Reporting changes"/>
      <sheetName val="Prod. KPI - OEE% by line"/>
      <sheetName val="Key dependencies"/>
      <sheetName val="Orgex and restructuring"/>
      <sheetName val="OCM"/>
      <sheetName val="ROIC"/>
      <sheetName val="COGS movement"/>
      <sheetName val="Back-up HR"/>
      <sheetName val="2016 FTE Variability"/>
      <sheetName val="Tables"/>
      <sheetName val="2.Sievo saving recon. vs bridge"/>
      <sheetName val="1. PPV recon. T04 vs bridges"/>
      <sheetName val="INPUT &amp; Guidance"/>
      <sheetName val="data for deck, thinkcell"/>
      <sheetName val="Flash call deck"/>
      <sheetName val="Supply chain bridge"/>
      <sheetName val="COS bridge"/>
      <sheetName val="3.Gross &amp; Net efficiency report"/>
      <sheetName val="PVM report"/>
      <sheetName val="Capex comments"/>
      <sheetName val="Log bridge"/>
      <sheetName val="One pager"/>
      <sheetName val="Option 1,Data(from HFM) "/>
      <sheetName val="Option 2, Data( Manual Input)"/>
      <sheetName val="FX &amp; HIERARCHY"/>
      <sheetName val="CAN_DOI_-_KET_QUA"/>
      <sheetName val="Bihar Plant FAR"/>
      <sheetName val="Verification Report"/>
      <sheetName val="SETUP1"/>
      <sheetName val="Sch2 - BalSht Summary"/>
      <sheetName val="Sch1 - P&amp;L Summary"/>
      <sheetName val="Cost of DM Water"/>
      <sheetName val="Imports-dataload"/>
      <sheetName val="Other assumptions"/>
      <sheetName val="Kich thuoc mo M1-nam lay"/>
      <sheetName val="MayTC"/>
      <sheetName val="MVT"/>
      <sheetName val="Thong tin"/>
      <sheetName val="Check C"/>
      <sheetName val="CPTNo"/>
      <sheetName val="Du lieu ban dau"/>
      <sheetName val="GZ.TP"/>
      <sheetName val="GZ.VT"/>
      <sheetName val="GOC"/>
      <sheetName val="Gen"/>
      <sheetName val="BTDC B360"/>
      <sheetName val="HN"/>
      <sheetName val="Danh muc LIST"/>
      <sheetName val="TTC"/>
      <sheetName val="KTV"/>
      <sheetName val="BS_IN"/>
      <sheetName val="PL_IN"/>
      <sheetName val="LCGT"/>
      <sheetName val="CF (DR)_IN"/>
      <sheetName val="CSKT"/>
      <sheetName val="TM01-TM"/>
      <sheetName val="Vay"/>
      <sheetName val="PL 02 - Vay"/>
      <sheetName val="PL 03 - Von"/>
      <sheetName val="BS_B341"/>
      <sheetName val="CP yếu tố"/>
      <sheetName val="BS_A510"/>
      <sheetName val="PL_A510"/>
      <sheetName val="RT_A510"/>
      <sheetName val="PL_B342"/>
      <sheetName val="BTKDC_B370"/>
      <sheetName val="TB_B350"/>
      <sheetName val="00000000"/>
      <sheetName val="BS 420"/>
      <sheetName val="PL 420"/>
      <sheetName val="RT 420"/>
      <sheetName val="A710"/>
      <sheetName val="BTDC_B360 "/>
      <sheetName val="Table of contents"/>
      <sheetName val="BOD"/>
      <sheetName val="11. Loans"/>
      <sheetName val="413-Vay"/>
      <sheetName val="D.Trong"/>
      <sheetName val="PPT"/>
      <sheetName val="Lương nhân công"/>
      <sheetName val="Chung"/>
      <sheetName val="cPanel"/>
      <sheetName val="GC"/>
      <sheetName val="HG_Info"/>
      <sheetName val="Nghỉ lễ"/>
      <sheetName val="Mác"/>
      <sheetName val="QC"/>
      <sheetName val="CO"/>
      <sheetName val="DA01.HD-List"/>
      <sheetName val="DM01.CDT"/>
      <sheetName val="DM02.NT"/>
      <sheetName val="NT01.HD-List"/>
      <sheetName val="Bearing Capacity"/>
      <sheetName val="TTTram"/>
      <sheetName val="DGChung"/>
      <sheetName val="TT 16-2019"/>
      <sheetName val="SPL4"/>
      <sheetName val="VINYL"/>
      <sheetName val="Phan tich don gia de xuat - cau"/>
      <sheetName val="Du lieu TKT"/>
      <sheetName val="간접비 총괄표"/>
      <sheetName val="Đơn trọng"/>
      <sheetName val="COG"/>
      <sheetName val="Ban Qua do"/>
      <sheetName val="Dự kiến SL-NT 2013"/>
      <sheetName val="SL.HM-T1.2014"/>
      <sheetName val="Gia "/>
      <sheetName val="ADJ - RATE"/>
      <sheetName val="sales_current_month27"/>
      <sheetName val="View_Variance27"/>
      <sheetName val="Inventory_data27"/>
      <sheetName val="FORECAST_x_FAMILIA24"/>
      <sheetName val="Space_Analysis24"/>
      <sheetName val="CADE_DETAIL"/>
      <sheetName val="sales_current_month28"/>
      <sheetName val="View_Variance28"/>
      <sheetName val="Inventory_data28"/>
      <sheetName val="FORECAST_x_FAMILIA25"/>
      <sheetName val="Space_Analysis25"/>
      <sheetName val="CADE_DETAIL1"/>
      <sheetName val="PRB Expense Q4 2013"/>
      <sheetName val="sales_current_month29"/>
      <sheetName val="View_Variance29"/>
      <sheetName val="Inventory_data29"/>
      <sheetName val="FORECAST_x_FAMILIA26"/>
      <sheetName val="Space_Analysis26"/>
      <sheetName val="CADE_DETAIL2"/>
      <sheetName val="PU_ITALY_30"/>
      <sheetName val="sales_current_month30"/>
      <sheetName val="View_Variance30"/>
      <sheetName val="Inventory_data30"/>
      <sheetName val="FORECAST_x_FAMILIA27"/>
      <sheetName val="Space_Analysis27"/>
      <sheetName val="CADE_DETAIL3"/>
      <sheetName val="PRB_Expense_Q4_2013"/>
      <sheetName val="PU_ITALY_32"/>
      <sheetName val="sales_current_month32"/>
      <sheetName val="View_Variance32"/>
      <sheetName val="Inventory_data32"/>
      <sheetName val="FORECAST_x_FAMILIA29"/>
      <sheetName val="Space_Analysis29"/>
      <sheetName val="CADE_DETAIL5"/>
      <sheetName val="PRB_Expense_Q4_20132"/>
      <sheetName val="PU_ITALY_31"/>
      <sheetName val="sales_current_month31"/>
      <sheetName val="View_Variance31"/>
      <sheetName val="Inventory_data31"/>
      <sheetName val="FORECAST_x_FAMILIA28"/>
      <sheetName val="Space_Analysis28"/>
      <sheetName val="CADE_DETAIL4"/>
      <sheetName val="PRB_Expense_Q4_20131"/>
      <sheetName val="PU_ITALY_33"/>
      <sheetName val="sales_current_month33"/>
      <sheetName val="View_Variance33"/>
      <sheetName val="Inventory_data33"/>
      <sheetName val="FORECAST_x_FAMILIA30"/>
      <sheetName val="Space_Analysis30"/>
      <sheetName val="CADE_DETAIL6"/>
      <sheetName val="PRB_Expense_Q4_20133"/>
      <sheetName val="PU_ITALY_34"/>
      <sheetName val="sales_current_month34"/>
      <sheetName val="View_Variance34"/>
      <sheetName val="Inventory_data34"/>
      <sheetName val="FORECAST_x_FAMILIA31"/>
      <sheetName val="Space_Analysis31"/>
      <sheetName val="CADE_DETAIL7"/>
      <sheetName val="PRB_Expense_Q4_20134"/>
      <sheetName val="PU_ITALY_35"/>
      <sheetName val="sales_current_month35"/>
      <sheetName val="View_Variance35"/>
      <sheetName val="Inventory_data35"/>
      <sheetName val="FORECAST_x_FAMILIA32"/>
      <sheetName val="Space_Analysis32"/>
      <sheetName val="CADE_DETAIL8"/>
      <sheetName val="PRB_Expense_Q4_20135"/>
      <sheetName val="PU_ITALY_36"/>
      <sheetName val="sales_current_month36"/>
      <sheetName val="View_Variance36"/>
      <sheetName val="Inventory_data36"/>
      <sheetName val="FORECAST_x_FAMILIA33"/>
      <sheetName val="Space_Analysis33"/>
      <sheetName val="CADE_DETAIL9"/>
      <sheetName val="PRB_Expense_Q4_20136"/>
      <sheetName val="PU_ITALY_37"/>
      <sheetName val="sales_current_month37"/>
      <sheetName val="View_Variance37"/>
      <sheetName val="Inventory_data37"/>
      <sheetName val="FORECAST_x_FAMILIA34"/>
      <sheetName val="Space_Analysis34"/>
      <sheetName val="CADE_DETAIL10"/>
      <sheetName val="PRB_Expense_Q4_20137"/>
      <sheetName val="PU_ITALY_38"/>
      <sheetName val="sales_current_month38"/>
      <sheetName val="View_Variance38"/>
      <sheetName val="Inventory_data38"/>
      <sheetName val="FORECAST_x_FAMILIA35"/>
      <sheetName val="Space_Analysis35"/>
      <sheetName val="CADE_DETAIL11"/>
      <sheetName val="PRB_Expense_Q4_20138"/>
      <sheetName val="PU_ITALY_39"/>
      <sheetName val="sales_current_month39"/>
      <sheetName val="View_Variance39"/>
      <sheetName val="Inventory_data39"/>
      <sheetName val="FORECAST_x_FAMILIA36"/>
      <sheetName val="Space_Analysis36"/>
      <sheetName val="CADE_DETAIL12"/>
      <sheetName val="PRB_Expense_Q4_20139"/>
      <sheetName val="PU_ITALY_40"/>
      <sheetName val="sales_current_month40"/>
      <sheetName val="View_Variance40"/>
      <sheetName val="Inventory_data40"/>
      <sheetName val="FORECAST_x_FAMILIA37"/>
      <sheetName val="Space_Analysis37"/>
      <sheetName val="CADE_DETAIL13"/>
      <sheetName val="PRB_Expense_Q4_201310"/>
      <sheetName val="PU_ITALY_41"/>
      <sheetName val="sales_current_month41"/>
      <sheetName val="View_Variance41"/>
      <sheetName val="Inventory_data41"/>
      <sheetName val="FORECAST_x_FAMILIA38"/>
      <sheetName val="Space_Analysis38"/>
      <sheetName val="CADE_DETAIL14"/>
      <sheetName val="PRB_Expense_Q4_201311"/>
      <sheetName val="XPRODUCT"/>
      <sheetName val="REVENUE_405C"/>
      <sheetName val="MTD_DSD"/>
      <sheetName val="QTD_DSD"/>
      <sheetName val="CentralAreaCategories"/>
      <sheetName val="PU_ITALY_42"/>
      <sheetName val="sales_current_month42"/>
      <sheetName val="View_Variance42"/>
      <sheetName val="Inventory_data42"/>
      <sheetName val="FORECAST_x_FAMILIA39"/>
      <sheetName val="Space_Analysis39"/>
      <sheetName val="CADE_DETAIL15"/>
      <sheetName val="PRB_Expense_Q4_201312"/>
      <sheetName val="P&amp;L by Month"/>
      <sheetName val="PU_ITALY_43"/>
      <sheetName val="sales_current_month43"/>
      <sheetName val="View_Variance43"/>
      <sheetName val="Inventory_data43"/>
      <sheetName val="FORECAST_x_FAMILIA40"/>
      <sheetName val="Space_Analysis40"/>
      <sheetName val="CADE_DETAIL16"/>
      <sheetName val="PRB_Expense_Q4_201313"/>
      <sheetName val="PU_ITALY_44"/>
      <sheetName val="sales_current_month44"/>
      <sheetName val="View_Variance44"/>
      <sheetName val="Inventory_data44"/>
      <sheetName val="FORECAST_x_FAMILIA41"/>
      <sheetName val="Space_Analysis41"/>
      <sheetName val="CADE_DETAIL17"/>
      <sheetName val="PRB_Expense_Q4_201314"/>
      <sheetName val="PU_ITALY_45"/>
      <sheetName val="sales_current_month45"/>
      <sheetName val="View_Variance45"/>
      <sheetName val="Inventory_data45"/>
      <sheetName val="FORECAST_x_FAMILIA42"/>
      <sheetName val="Space_Analysis42"/>
      <sheetName val="CADE_DETAIL18"/>
      <sheetName val="PRB_Expense_Q4_201315"/>
      <sheetName val="P&amp;L_by_Month"/>
      <sheetName val="synthese"/>
      <sheetName val="DistiSwamp"/>
      <sheetName val="Total"/>
      <sheetName val="KL Chi tiết BV dự thầu"/>
      <sheetName val="KL chi tiết BV thi công"/>
      <sheetName val="3.NGAN_SACH"/>
      <sheetName val="2.PHAN_TICH"/>
      <sheetName val="Bangtrachieudaicoc"/>
      <sheetName val="Bar"/>
      <sheetName val="KL CHI TIET"/>
      <sheetName val="INPUT1_THONG_TIN_HD"/>
      <sheetName val="DATA_WBS"/>
      <sheetName val="FINANCIAL (FLR)"/>
      <sheetName val="D"/>
      <sheetName val="merger"/>
      <sheetName val="27850"/>
      <sheetName val="CDPS SAU KC"/>
      <sheetName val="CTG (GIAM)"/>
      <sheetName val="Beam _2_"/>
      <sheetName val="TS_Rep"/>
      <sheetName val="mep"/>
      <sheetName val="Du thau 03xd"/>
      <sheetName val="BASE GRAPHE"/>
      <sheetName val="DL1"/>
      <sheetName val="DL2"/>
      <sheetName val="MHSCT"/>
      <sheetName val="Tabel_Berat1"/>
      <sheetName val="Real_Cost1"/>
      <sheetName val="bill_qty1"/>
      <sheetName val="REKAP_ARSITEKTUR_1"/>
      <sheetName val="RAB_ADMINISTRASI_PUSAT_(1)1"/>
      <sheetName val="Data_Umum_Penawaran1"/>
      <sheetName val="EE-PROP"/>
      <sheetName val="PaintBreak"/>
      <sheetName val="INSSUBCON"/>
      <sheetName val="DWTables"/>
      <sheetName val="PCV"/>
      <sheetName val="Eng_Hrs"/>
      <sheetName val="B.1 Engineering"/>
      <sheetName val="29"/>
      <sheetName val="RAB"/>
      <sheetName val="Mobilisasi &amp; Demob"/>
      <sheetName val="B.2.5 Proc &amp; Constr Civil1"/>
      <sheetName val="B.2.3 Proc &amp; Constr Electrical"/>
      <sheetName val="B.2.4 Proc &amp; Constr Instru"/>
      <sheetName val="B.2.1 Proc &amp; Constr Mech "/>
      <sheetName val="B.2.2 Proc &amp; Constr Pipe "/>
      <sheetName val="Work Permit"/>
      <sheetName val="Agregat Halus &amp; Kasar"/>
      <sheetName val="Data Tower"/>
      <sheetName val="BANG TONGHOP"/>
      <sheetName val="bang tien luong"/>
      <sheetName val="Summary - Budget"/>
      <sheetName val="Cognos_Office_Connection_Cache"/>
      <sheetName val="RENCERT"/>
      <sheetName val="RC Revenue"/>
      <sheetName val="AOP 2020"/>
      <sheetName val="START"/>
      <sheetName val="LE0030"/>
      <sheetName val="LE1000"/>
      <sheetName val="LE8530"/>
      <sheetName val="LE1330"/>
      <sheetName val="LE2030"/>
      <sheetName val="LE8030+8050"/>
      <sheetName val="LE6610"/>
      <sheetName val="LE8680"/>
      <sheetName val="LE5090"/>
      <sheetName val="LE2130"/>
      <sheetName val="END"/>
      <sheetName val="DATA LE"/>
      <sheetName val="DATA LE (LY)"/>
      <sheetName val="DATA RC"/>
      <sheetName val="DATA RC (LY)"/>
      <sheetName val="LE Test"/>
      <sheetName val="DATA (RC ORG)"/>
      <sheetName val="DATA (TESTING 1)"/>
      <sheetName val="DATA (TESTING CHRSPR)"/>
      <sheetName val="LE0041"/>
      <sheetName val="2018 VADIS"/>
      <sheetName val="Division"/>
      <sheetName val="Criteri"/>
      <sheetName val="Income Statement1"/>
      <sheetName val="DB FEE"/>
      <sheetName val="BHYT Tự Nguyện - Vinschool-Mau "/>
      <sheetName val="Bank Bal. Dec 22"/>
      <sheetName val="Names"/>
      <sheetName val="Field Lists"/>
      <sheetName val="CUSTOMER GROUP WISE"/>
      <sheetName val="Other_assumptions"/>
      <sheetName val="Field_Lists"/>
      <sheetName val="Control_Panel"/>
      <sheetName val="Q4 2009 History"/>
      <sheetName val="Dashboard"/>
      <sheetName val="repeatative_rejection"/>
      <sheetName val="General_Info"/>
      <sheetName val="Full_PBD"/>
      <sheetName val="Non-Statistical_Sampling"/>
      <sheetName val="98FORECAST_(1)"/>
      <sheetName val="Fixed_asset_register"/>
      <sheetName val="Merit_&amp;_Market_Grid1"/>
      <sheetName val="OC5-Push_Diag"/>
      <sheetName val="Franchise_Input"/>
      <sheetName val="DIV_INC"/>
      <sheetName val="A1_-_Income_Statement"/>
      <sheetName val="SCB_-_Annexure_A"/>
      <sheetName val="PL6-Revenue_Bridge"/>
      <sheetName val="2020_RFS_Summary"/>
      <sheetName val="Well_Construction_Summary"/>
      <sheetName val="RFS_2020_-_Details_and_Notes"/>
      <sheetName val=" Final Balance Sheet"/>
      <sheetName val="summery-FINAL"/>
      <sheetName val="APR'02BS"/>
      <sheetName val="monthly"/>
      <sheetName val="FLASH"/>
      <sheetName val="Interest on WC"/>
      <sheetName val="Grouping"/>
      <sheetName val="Segment"/>
      <sheetName val="Month"/>
      <sheetName val="Giai trinh"/>
      <sheetName val="Sch_18_Bank"/>
      <sheetName val="Stock_details"/>
      <sheetName val="Part_A_General"/>
      <sheetName val="_"/>
      <sheetName val="Project_ODC_NDEU"/>
      <sheetName val="Inter_connect_Revenue"/>
      <sheetName val="AN_2000"/>
      <sheetName val="CAN_DOI_-_KET_QUA1"/>
      <sheetName val="Pivot_Financials"/>
      <sheetName val="Review_2015"/>
      <sheetName val="People_"/>
      <sheetName val="Production_volumes"/>
      <sheetName val="Salary_increase_budget_assump_"/>
      <sheetName val="Production_initiative"/>
      <sheetName val="Prod__KPI_-_OEE%"/>
      <sheetName val="B&amp;P_KPI"/>
      <sheetName val="Customer_SC"/>
      <sheetName val="Production_KPIs"/>
      <sheetName val="Total_losses"/>
      <sheetName val="Savings_overview"/>
      <sheetName val="Prod_FTE_Dev_"/>
      <sheetName val="Log_FTE_Dev_"/>
      <sheetName val="Loss_tree"/>
      <sheetName val="Inventory_development"/>
      <sheetName val="Capex_Phasing"/>
      <sheetName val="Std_to_Std_MC_only"/>
      <sheetName val="Top_20_BOM"/>
      <sheetName val="MC_Development_OLD"/>
      <sheetName val="NMC_&amp;_Log_Ass_"/>
      <sheetName val="_Material_Ass_"/>
      <sheetName val="COGS_Dev_"/>
      <sheetName val="MC_Dev_"/>
      <sheetName val="NMC_Dev_"/>
      <sheetName val="NMC_Development_OLD"/>
      <sheetName val="Log_Dev_"/>
      <sheetName val="Prod__capex_overview"/>
      <sheetName val="Production_-_Risks_&amp;_Opport_"/>
      <sheetName val="AOCM_Overview"/>
      <sheetName val="AOCM_Cost_Group_Summary"/>
      <sheetName val="Sievo_Saving"/>
      <sheetName val="AOCM_Sub-group"/>
      <sheetName val="Quality_RFT"/>
      <sheetName val="Back-up_"/>
      <sheetName val="Absorption_Phasing"/>
      <sheetName val="One_off"/>
      <sheetName val="Reporting_changes"/>
      <sheetName val="Prod__KPI_-_OEE%_by_line"/>
      <sheetName val="Key_dependencies"/>
      <sheetName val="Orgex_and_restructuring"/>
      <sheetName val="COGS_movement"/>
      <sheetName val="Back-up_HR"/>
      <sheetName val="2016_FTE_Variability"/>
      <sheetName val="2_Sievo_saving_recon__vs_bridge"/>
      <sheetName val="1__PPV_recon__T04_vs_bridges"/>
      <sheetName val="INPUT_&amp;_Guidance"/>
      <sheetName val="data_for_deck,_thinkcell"/>
      <sheetName val="Flash_call_deck"/>
      <sheetName val="Supply_chain_bridge"/>
      <sheetName val="COS_bridge"/>
      <sheetName val="3_Gross_&amp;_Net_efficiency_report"/>
      <sheetName val="PVM_report"/>
      <sheetName val="Capex_comments"/>
      <sheetName val="Log_bridge"/>
      <sheetName val="One_pager"/>
      <sheetName val="Option_1,Data(from_HFM)_"/>
      <sheetName val="Option_2,_Data(_Manual_Input)"/>
      <sheetName val="FX_&amp;_HIERARCHY"/>
      <sheetName val="Rebate"/>
      <sheetName val="项目计划表"/>
      <sheetName val="零购计划表"/>
      <sheetName val="KLR-GAS"/>
      <sheetName val="DG4970"/>
      <sheetName val="B1.CN"/>
      <sheetName val="Analysis"/>
      <sheetName val="C-C"/>
      <sheetName val="D-D"/>
      <sheetName val="M 67"/>
      <sheetName val="Formula_Code"/>
      <sheetName val="UnitWeight"/>
      <sheetName val="datamong"/>
      <sheetName val="Bang khoi luong"/>
      <sheetName val="FD"/>
      <sheetName val="EE (3)"/>
      <sheetName val="PAVEMENT"/>
      <sheetName val="TRAFFIC"/>
      <sheetName val="Competitors"/>
      <sheetName val="1,TMĐT "/>
      <sheetName val="1.INPUT"/>
      <sheetName val="Phan tich vat tu"/>
      <sheetName val="TBGIA"/>
      <sheetName val="Tong Luong Thep"/>
      <sheetName val="Norm"/>
      <sheetName val="DmChitiet"/>
      <sheetName val="Cost center"/>
      <sheetName val="DSR"/>
      <sheetName val="FX"/>
      <sheetName val="Details Sales (local)"/>
      <sheetName val="Details_Sales_(local)"/>
      <sheetName val="ReservePayout"/>
      <sheetName val="Ã«ÀûÂÊ·ÖÎö±í"/>
      <sheetName val="JUly97"/>
      <sheetName val="P301"/>
      <sheetName val="R"/>
      <sheetName val="FA list"/>
      <sheetName val="Enc 3A"/>
      <sheetName val="ING"/>
      <sheetName val="DPT-PW"/>
      <sheetName val="712"/>
      <sheetName val="Resort1"/>
      <sheetName val="Anx-IV"/>
      <sheetName val="Fixed Prof Fees"/>
      <sheetName val="PDN"/>
      <sheetName val="BS, PL, Sch 5 to 9"/>
      <sheetName val="301 RTI"/>
      <sheetName val="1. Questionnaire"/>
      <sheetName val="YOEMAGUM"/>
      <sheetName val="MAT"/>
      <sheetName val="DataValidation"/>
      <sheetName val="Excise on RM"/>
      <sheetName val=" Payroll Empl (Wkng)"/>
      <sheetName val="Insight 28-6-00"/>
      <sheetName val="DL codes"/>
      <sheetName val="Simulator Detail"/>
      <sheetName val="Trnf to Reimb."/>
      <sheetName val="Power &amp; Fuel (S)"/>
      <sheetName val="43B"/>
      <sheetName val="Book details"/>
      <sheetName val="July 06-Mar 07"/>
      <sheetName val="DCF"/>
      <sheetName val="drs"/>
      <sheetName val="RscList"/>
      <sheetName val="inputs"/>
      <sheetName val="Ctiet Cthe"/>
      <sheetName val="khongin"/>
      <sheetName val="TK22kV"/>
      <sheetName val="finishing"/>
      <sheetName val="Window Door schedule"/>
      <sheetName val="을"/>
      <sheetName val="HidePriceList"/>
      <sheetName val="01-BM"/>
      <sheetName val="SLTh_ke"/>
      <sheetName val="he_so_dong_thoi"/>
      <sheetName val="Thang_01"/>
      <sheetName val="Thống_kê"/>
      <sheetName val="BAN_IN"/>
      <sheetName val="Khoi_luong_kenh_dan"/>
      <sheetName val="Thep_Be_TN(tai_C10)"/>
      <sheetName val="Gia_giao_VL_den_HT"/>
      <sheetName val="THONG_SO_KICH_THUOC"/>
      <sheetName val="Varible"/>
      <sheetName val="DETAIL PROGRESS CLAIM"/>
      <sheetName val="DG CANTHO"/>
      <sheetName val="4. Đo bóc KL"/>
      <sheetName val="NK"/>
      <sheetName val="TraBienbao"/>
      <sheetName val="Sheet1 (2)"/>
      <sheetName val="Chi Thao"/>
      <sheetName val="Bang phan tich"/>
      <sheetName val="dgctqn"/>
      <sheetName val="물량표(신)"/>
      <sheetName val="1111"/>
      <sheetName val="AnalisaSIPIL RIIL"/>
      <sheetName val="HDLD"/>
      <sheetName val="bdm"/>
      <sheetName val="NKSC"/>
      <sheetName val="B-B"/>
      <sheetName val="Ap"/>
      <sheetName val="Code HT CB -OT"/>
      <sheetName val="Code HT CB - PO"/>
      <sheetName val="DOOR A (4-roof)"/>
      <sheetName val="Door HT"/>
      <sheetName val="DOOR B1 (4-roof)"/>
      <sheetName val="DOOR B2 (4-roof)"/>
      <sheetName val="Door-Podium"/>
      <sheetName val="rate code"/>
      <sheetName val="Xuất DL AP"/>
      <sheetName val="Xuất DL OT"/>
      <sheetName val="Xuat DL PO"/>
      <sheetName val="EQ_an"/>
      <sheetName val="TinhToan"/>
      <sheetName val="RAB_AR&amp;STR16"/>
      <sheetName val="chi_tiet_TBA16"/>
      <sheetName val="chi_tiet_C16"/>
      <sheetName val="Tro_giup29"/>
      <sheetName val="TH_DZ3518"/>
      <sheetName val="Customize_Your_Purchase_Order16"/>
      <sheetName val="CHITIET_VL-NC-TT_-1p16"/>
      <sheetName val="CHITIET_VL-NC-TT-3p15"/>
      <sheetName val="TONG_HOP_VL-NC_TT16"/>
      <sheetName val="KPVC-BD_16"/>
      <sheetName val="Don_gia16"/>
      <sheetName val="DON_GIA_TRAM_(3)16"/>
      <sheetName val="DON_GIA_CAN_THO18"/>
      <sheetName val="7606_DZ16"/>
      <sheetName val="Adix_A15"/>
      <sheetName val="S-curve_15"/>
      <sheetName val="Don_gia_chi_tiet16"/>
      <sheetName val="HĐ_ngoài15"/>
      <sheetName val="XT_Buoc_315"/>
      <sheetName val="dongia_(2)15"/>
      <sheetName val="project_management15"/>
      <sheetName val="Commercial_value15"/>
      <sheetName val="Ky_Lam_Bridge15"/>
      <sheetName val="Provisional_Sums_Item15"/>
      <sheetName val="Gas_Pressure_Welding15"/>
      <sheetName val="General_Item&amp;General_Requirem15"/>
      <sheetName val="General_Items15"/>
      <sheetName val="Regenral_Requirements15"/>
      <sheetName val="TONG_HOP_VL-NC15"/>
      <sheetName val="Rates_200915"/>
      <sheetName val="REINF_15"/>
      <sheetName val="MH_RATE15"/>
      <sheetName val="So_doi_chieu_LC15"/>
      <sheetName val="MAIN_GATE_HOUSE15"/>
      <sheetName val="Du_toan15"/>
      <sheetName val="chiet_tinh15"/>
      <sheetName val="Ng_hàng_xà+bulong15"/>
      <sheetName val="Bang_KL15"/>
      <sheetName val="DM_606115"/>
      <sheetName val="DG_thep_ma_kem15"/>
      <sheetName val="Lcau_-_Lxuc15"/>
      <sheetName val="CT_vat_lieu15"/>
      <sheetName val="Equip_14"/>
      <sheetName val="A1_CN14"/>
      <sheetName val="Đầu_vào14"/>
      <sheetName val="Chi_tiet_XD_TBA14"/>
      <sheetName val="Trạm_biến_áp14"/>
      <sheetName val="Đơn_Giá_14"/>
      <sheetName val="CT-0_4KV14"/>
      <sheetName val="Chenh_lech_vat_tu14"/>
      <sheetName val="Diện_tích14"/>
      <sheetName val="1_Khái_toán14"/>
      <sheetName val="TONG_HOP_T5_199814"/>
      <sheetName val="KL_Chi_tiết_Xây_tô14"/>
      <sheetName val="DG_DZ15"/>
      <sheetName val="DG_TBA15"/>
      <sheetName val="07Base_Cost14"/>
      <sheetName val="rate_material14"/>
      <sheetName val="Chi_tiet_KL14"/>
      <sheetName val="Tổng_hợp_KL14"/>
      <sheetName val="Xay_lapduongR314"/>
      <sheetName val="04_-_XUONG_DET_B14"/>
      <sheetName val="Bill_1_Quy_dinh_chung14"/>
      <sheetName val="1_R18_BF14"/>
      <sheetName val="6_External_works-R1814"/>
      <sheetName val="Phan_khai_KLuong14"/>
      <sheetName val="_0314"/>
      <sheetName val="chieu_day_san14"/>
      <sheetName val="Podium_Concrete_Works14"/>
      <sheetName val="KLCT-_TOWER14"/>
      <sheetName val="KLCT-_PODIUM14"/>
      <sheetName val="Gia_thanh_chuoi_su14"/>
      <sheetName val="Tiep_dia14"/>
      <sheetName val="Don_gia_vung_III-Can_Tho14"/>
      <sheetName val="Area_Cal14"/>
      <sheetName val="Elect_(3)14"/>
      <sheetName val="plan&amp;section_of_foundation14"/>
      <sheetName val="design_criteria14"/>
      <sheetName val="Bond_수수료_계산_포맷14"/>
      <sheetName val="ITB_COST14"/>
      <sheetName val="PAGE_114"/>
      <sheetName val="EIRR&gt;_214"/>
      <sheetName val="DM_6714"/>
      <sheetName val="Đầu_tư14"/>
      <sheetName val="Project_Data14"/>
      <sheetName val="Data_Input15"/>
      <sheetName val="6787CWFASE2CASE2_00_xls14"/>
      <sheetName val="Bill_02_-_Xay_gach-Pou_14"/>
      <sheetName val="Bill_03-Chống_thấm-Pou14"/>
      <sheetName val="Bill_04-Kim_loại-Pou14"/>
      <sheetName val="Bill_05_-_Hoan_thien-Pou_14"/>
      <sheetName val="Bill_02_-_Xay_gach-Tower14"/>
      <sheetName val="Bill_03-Chống_thấm-Tower14"/>
      <sheetName val="Bill_04-Kim_loại-Tower14"/>
      <sheetName val="Bill_05_-_Hoan_thien-Tower14"/>
      <sheetName val="KL-_KHAC14"/>
      <sheetName val="BILL_3_-_KẾT_CẤU_HẦM14"/>
      <sheetName val="PTĐG_LTBT14"/>
      <sheetName val="CTG-PRECHEx1_414"/>
      <sheetName val="CTG-AB_(2)14"/>
      <sheetName val="CTG-AB_(3)14"/>
      <sheetName val="CTG-PLP-1_0814"/>
      <sheetName val="Pre_Đội_nhóm14"/>
      <sheetName val="Vat_tu_XD14"/>
      <sheetName val="Tower_-_Concrete_Works14"/>
      <sheetName val="Bill-04_ket_cau_thap-_UNI14"/>
      <sheetName val="Loại_Vật_tư14"/>
      <sheetName val="TH_Vat_tu14"/>
      <sheetName val="dg_tphcm14"/>
      <sheetName val="T_KÊ_K_CẤU14"/>
      <sheetName val="Bill_01_-_CTN14"/>
      <sheetName val="Bill_2_2_Villa_2_beds14"/>
      <sheetName val="4_PTDG14"/>
      <sheetName val="A1,_May14"/>
      <sheetName val="Vat_lieu14"/>
      <sheetName val="Bang_trong_luong_rieng_thep14"/>
      <sheetName val="6PILE__(돌출)14"/>
      <sheetName val="HÐ_ngoài15"/>
      <sheetName val="gia_cong_tac14"/>
      <sheetName val="Measure_130614"/>
      <sheetName val="Cước_VC_+_ĐM_CP_Tư_vấn14"/>
      <sheetName val="Hệ_số14"/>
      <sheetName val="DETAIL_14"/>
      <sheetName val="GV1-D13_(Casement_door)14"/>
      <sheetName val="final_list_200530"/>
      <sheetName val="LV_data14"/>
      <sheetName val="ESTI_14"/>
      <sheetName val="Gia_vat_tu14"/>
      <sheetName val="CẤP_THOÁT_NƯỚC14"/>
      <sheetName val="TH_MTC14"/>
      <sheetName val="TH_N_Cong14"/>
      <sheetName val="THDT_goi_thau_TB14"/>
      <sheetName val="Tien_do_TV14"/>
      <sheetName val="Harga_ME_14"/>
      <sheetName val="Analisa_Gabungan14"/>
      <sheetName val="_Bill_5-Earthing_2_-_Add_Work14"/>
      <sheetName val="bridge_#_114"/>
      <sheetName val="Isolasi_Luar_Dalam14"/>
      <sheetName val="Isolasi_Luar14"/>
      <sheetName val="Chenh_lech_ca_may14"/>
      <sheetName val="TLg_CN&amp;Laixe14"/>
      <sheetName val="TLg_CN&amp;Laixe_(2)14"/>
      <sheetName val="TLg_Laitau14"/>
      <sheetName val="TLg_Laitau_(2)14"/>
      <sheetName val="KL_san_lap14"/>
      <sheetName val="Chi_tiet14"/>
      <sheetName val="2_Chiet_tinh13"/>
      <sheetName val="Bang_3_Chi_tiet_phan_Dz14"/>
      <sheetName val="KHOI_LUONG14"/>
      <sheetName val="Equipment_list_(PAC)14"/>
      <sheetName val="TINH_KHOI_LUONG14"/>
      <sheetName val="DATA_BASE14"/>
      <sheetName val="BẢNG_KHỐI_LƯỢNG_TỔNG_HỢP13"/>
      <sheetName val="Buy_vs__Lease_Car14"/>
      <sheetName val="CP_Khac_cuoc_VC13"/>
      <sheetName val="Budget_Code13"/>
      <sheetName val="CTKL_KTX_HT13"/>
      <sheetName val="subcon_sched14"/>
      <sheetName val="HVAC_BLOCK_B414"/>
      <sheetName val="NHÀ_NHẬP_LIỆU13"/>
      <sheetName val="MÓNG_SILO13"/>
      <sheetName val="PRE_(E)14"/>
      <sheetName val="Tong_du_toan13"/>
      <sheetName val="Bill_2_-_ketcau13"/>
      <sheetName val="13-Cốt_thép_(10mm&lt;D≤18mm)_FO113"/>
      <sheetName val="du_lieu_du_toan13"/>
      <sheetName val="Chi_tiet_lan_can13"/>
      <sheetName val="Luong_NII13"/>
      <sheetName val="BOQ_THAN13"/>
      <sheetName val="DL_ĐẦU_VÀO13"/>
      <sheetName val="D_&amp;_W_sizes13"/>
      <sheetName val="Analisa_&amp;_Upah13"/>
      <sheetName val="Purchase_Order13"/>
      <sheetName val="Du_lieu14"/>
      <sheetName val="Phan_tich13"/>
      <sheetName val="DINH_MUC_THI_NGHIEM13"/>
      <sheetName val="Luong_NI13"/>
      <sheetName val="CT_Thang_Mo13"/>
      <sheetName val="CT__PL13"/>
      <sheetName val="dongia__2_13"/>
      <sheetName val="Thép_CKN13"/>
      <sheetName val="GOC-KO_IN13"/>
      <sheetName val="MAU_8A13"/>
      <sheetName val="MAU_8B13"/>
      <sheetName val="MAU_913"/>
      <sheetName val="MAU_1013"/>
      <sheetName val="cash_budget13"/>
      <sheetName val="sochitiettaikhoan_13"/>
      <sheetName val="Share_price_data13"/>
      <sheetName val="19_313"/>
      <sheetName val="20_313"/>
      <sheetName val="Chieu_4_313"/>
      <sheetName val="Cow_req13"/>
      <sheetName val="TỔNG_HỢP13"/>
      <sheetName val="14-LẦN_3-CHIỀU13"/>
      <sheetName val="14-LẦN_1-SÁNG13"/>
      <sheetName val="14-LẦN_2-TRƯA13"/>
      <sheetName val="1_3+1_4-TOTAL_-_Ko_IN13"/>
      <sheetName val="2_1-LẦN_3-CHIỀU13"/>
      <sheetName val="2_1-LẦN_1-SÁNG13"/>
      <sheetName val="2_1-LẦN_2-TRƯA13"/>
      <sheetName val="2_1-TOTAL-Ko_IN13"/>
      <sheetName val="1_3(TMR_4)13"/>
      <sheetName val="CHO_DE13"/>
      <sheetName val="1_1+1_2+2_2+2_3(TMR_3)13"/>
      <sheetName val="CK1+CK2_(VS_SAN_CHOI_23)13"/>
      <sheetName val="CK1+CK2_(2)13"/>
      <sheetName val="12-16_THÁNG13"/>
      <sheetName val="CAN_SỮA13"/>
      <sheetName val="54+55+56(SAU_CAI_SỮA-6)13"/>
      <sheetName val="BÊ_71-90_NGÀY13"/>
      <sheetName val="BÊ_12-16_tháng13"/>
      <sheetName val="BÊ_6-1213"/>
      <sheetName val="BÊ_1-313"/>
      <sheetName val="F01-BC_KHAU_PHAN_SANG_20_313"/>
      <sheetName val="F01-BC_KHAU_PHAN_CHIEU_19_313"/>
      <sheetName val="dinh_mưc_cty13"/>
      <sheetName val="Giá_thành13"/>
      <sheetName val="Thong_ke13"/>
      <sheetName val="Energy_for_milk_prod13"/>
      <sheetName val="DE_NGHI_XUAT_13"/>
      <sheetName val="phieu_xuat_mau13"/>
      <sheetName val="PHIEU_XUAT_CHIEU13"/>
      <sheetName val="11_rai_them_cỏ13"/>
      <sheetName val="PHU_LUC_02-_HDSD_CAC_BIEU_MAU13"/>
      <sheetName val="PhU_LUC_01-_MA_CAC_NHOM_BO13"/>
      <sheetName val="F03-BC_THUC_TRON_SANG_20_313"/>
      <sheetName val="F03-BC_THUC_TRON_CHIEU_19_313"/>
      <sheetName val="F02-BC_THEO_DOI_THUC_AN_DU13"/>
      <sheetName val="Tham_khao-_Bao_cao_xuat_thuc_13"/>
      <sheetName val="Dlieu_dau_vao13"/>
      <sheetName val="BANCO_(2)13"/>
      <sheetName val="MT_DPin_(2)13"/>
      <sheetName val="02__PTDG13"/>
      <sheetName val="DK1_Don_gia13"/>
      <sheetName val="Chiết_tính13"/>
      <sheetName val="Don_gia_(khong_in)13"/>
      <sheetName val="Income_Statement13"/>
      <sheetName val="Shareholders'_Equity13"/>
      <sheetName val="VC_xd11"/>
      <sheetName val="Gia_VLTB11"/>
      <sheetName val="B_Luong11"/>
      <sheetName val="C_May11"/>
      <sheetName val="TB_NẶNG11"/>
      <sheetName val="Du_tru_CP-Bieu_0111"/>
      <sheetName val="1_MONG_1-213"/>
      <sheetName val="wk_prgs11"/>
      <sheetName val="TH_TN11"/>
      <sheetName val="dm_36611"/>
      <sheetName val="DM_606011"/>
      <sheetName val="Bill_No_3_-_Prov__Sum_(Ph2&amp;3)11"/>
      <sheetName val="Ma_don_vi11"/>
      <sheetName val="bang_cc11"/>
      <sheetName val="2_1Warehouse_111"/>
      <sheetName val="đọc_số11"/>
      <sheetName val="HỆ_THỐNG_PHÒNG_CHÁY_CHỮA_CHÁY11"/>
      <sheetName val="HỆ_THỐNG_CẤP_THOÁT_NƯỚC11"/>
      <sheetName val="HỆ_THỐNG_ĐHKK11"/>
      <sheetName val="MÁY_PHÁT_ĐIỆN11"/>
      <sheetName val="HỆ_THỐNG_ĐIỆN11"/>
      <sheetName val="Thiết_bị_chính11"/>
      <sheetName val="Dự_thầu11"/>
      <sheetName val="Nhap_VT_oto11"/>
      <sheetName val="TK_chi_tiet11"/>
      <sheetName val="Bill_2-Road_HR211"/>
      <sheetName val="Bill_3_-_Softscape_HR211"/>
      <sheetName val="Hao_phí11"/>
      <sheetName val="Structure_data11"/>
      <sheetName val="THEP_TAM11"/>
      <sheetName val="THEP_HÌNH11"/>
      <sheetName val="THEP_HINH11"/>
      <sheetName val="XA_GO11"/>
      <sheetName val="BANG_TRA11"/>
      <sheetName val="AG_Pipe_Qty_Analysis11"/>
      <sheetName val="CP_Du_phong11"/>
      <sheetName val="THCP_Lap_dat11"/>
      <sheetName val="THCP_xay_dung11"/>
      <sheetName val="Tong_hop_kinh_phi11"/>
      <sheetName val="CP_HMC11"/>
      <sheetName val="Ｎｏ_1311"/>
      <sheetName val="DGchitiet_11"/>
      <sheetName val="CHI_PHI11"/>
      <sheetName val="Data_Wall11"/>
      <sheetName val="CĂN_HỘ_T16-17_11"/>
      <sheetName val="TRỤC_ĐỨNG_THOÁT_BẨN_T15-1711"/>
      <sheetName val="TRỤC_ĐỨNG_TM_T15-1711"/>
      <sheetName val="Móng,_nền_11"/>
      <sheetName val="Main_Bldg-Rev0211"/>
      <sheetName val="D&amp;W_def_11"/>
      <sheetName val="Nhan_cong11"/>
      <sheetName val="Thiet_bi11"/>
      <sheetName val="Vat_tu11"/>
      <sheetName val="DM_ChiPhi11"/>
      <sheetName val="May_TC11"/>
      <sheetName val="TH_Kinh_phi11"/>
      <sheetName val="Ptvl_11"/>
      <sheetName val="1_Requisition(E)11"/>
      <sheetName val="DG_142610"/>
      <sheetName val="Tổng_GT11"/>
      <sheetName val="Chi_tiết_KL11"/>
      <sheetName val="ca_máy7"/>
      <sheetName val="khấu_trừ_phạt11"/>
      <sheetName val="GT__KHAU_TRU11"/>
      <sheetName val="HAO_HUT_VAT_TU_(2)11"/>
      <sheetName val="cao_độ11"/>
      <sheetName val="TONG_HOP11"/>
      <sheetName val="Dự_toán11"/>
      <sheetName val="Đơn_Giá_TH11"/>
      <sheetName val="Nhân_công11"/>
      <sheetName val="Phân_tích11"/>
      <sheetName val="C_P_Thiết_bị11"/>
      <sheetName val="T_H_Kinh_phí11"/>
      <sheetName val="Vật_tư11"/>
      <sheetName val="Trang_bìa11"/>
      <sheetName val="phan_tic_chi_tiet11"/>
      <sheetName val="gui_BKCT10"/>
      <sheetName val="Theo_doi_Doanh_thu_201710"/>
      <sheetName val="Don_gia_chi_tiet_DIEN_210"/>
      <sheetName val="Chi_tiet_cong_no11"/>
      <sheetName val="PHÁT_SINH_TẦNG_1_11"/>
      <sheetName val="PHÁT_SINH_TẦNG_211"/>
      <sheetName val="Hầm_chuyển_psinh11"/>
      <sheetName val="Ống_thẳng11"/>
      <sheetName val="Côn_thu11"/>
      <sheetName val="Vuông_tròn11"/>
      <sheetName val="Chân_rẽ11"/>
      <sheetName val="Chạc_ba11"/>
      <sheetName val="Chi_tiet_-tong_9_thang10"/>
      <sheetName val="KL_THEP__GIAM_DO_DUNG_COUPLER10"/>
      <sheetName val="01_KL_THÉP_NHẬP_VỀ10"/>
      <sheetName val="2__NT_VLDV10"/>
      <sheetName val="GHI_CHU10"/>
      <sheetName val="1_BB_LMHT10"/>
      <sheetName val="Gia_vat_lieu10"/>
      <sheetName val="Precios_unitarios_AXH10"/>
      <sheetName val="0__Input10"/>
      <sheetName val="3__CNT10"/>
      <sheetName val="unit_price_list(M)10"/>
      <sheetName val="B3A_-_TOWER_A10"/>
      <sheetName val="Annex_B10"/>
      <sheetName val="1_2_Staff_Schedule10"/>
      <sheetName val="BẢNG_ÁP_GIÁ_(in)10"/>
      <sheetName val="NT_(KL)_IN10"/>
      <sheetName val="DOM_D210"/>
      <sheetName val="nhà_ăn10"/>
      <sheetName val="Công_nhật10"/>
      <sheetName val="btkt_cột10"/>
      <sheetName val="Dgia_vat_tu10"/>
      <sheetName val="Don_gia_III10"/>
      <sheetName val="D÷_liÖu10"/>
      <sheetName val="TH_VL,_NC,_DDHT_Thanhphuoc10"/>
      <sheetName val="So_lieu_chung10"/>
      <sheetName val="1_San_10"/>
      <sheetName val="Doi_so10"/>
      <sheetName val="MTO_REV_2(ARMOR)10"/>
      <sheetName val="DANH_MỤC_HỒ_SƠ10"/>
      <sheetName val="GT_PHÁT_SINH_NGOÀI_HĐ10"/>
      <sheetName val="KL_PHÁT_SINH_10"/>
      <sheetName val="PS_NGOÀI_HĐ10"/>
      <sheetName val="GT_PHÁT_SINH_VƯỢT_HĐ10"/>
      <sheetName val="PS_TĂNG_GIẢM_TRONG_HĐ10"/>
      <sheetName val="DGCT_PHÁT_SINH10"/>
      <sheetName val="DGCT_TRẦN_NLV10"/>
      <sheetName val="DGKL_chi_tiết_NLV10"/>
      <sheetName val="DGKL_chi_tiết_NHN,NK10"/>
      <sheetName val="TG_KL10"/>
      <sheetName val="DGCT_SƠN_BẢ_TƯỜNG_NLV10"/>
      <sheetName val="DGKL_TRẦN_NHN10"/>
      <sheetName val="Bill_Prelim-CDT10"/>
      <sheetName val="Bill_BPTC-CDT10"/>
      <sheetName val="Chi_tiết_BPTC10"/>
      <sheetName val="Bill_BPTC-CDT_(PA_MCT_CDT)10"/>
      <sheetName val="Chi_tiết_BPTC_(PA_MCT_CDT)10"/>
      <sheetName val="Tong_hop_vat_tu10"/>
      <sheetName val="DM-VNT_ko_sd10"/>
      <sheetName val="Bảng_đo_bóc_KL_OLK-0910"/>
      <sheetName val="6_3_CHI_TIET_OLK-0910"/>
      <sheetName val="1__Office10"/>
      <sheetName val="Cotthep_NPT10"/>
      <sheetName val="vl_nc_mtc10"/>
      <sheetName val="1_Civil_(Org)10"/>
      <sheetName val="Bê_tông_bảo_vệ10"/>
      <sheetName val="01__Data10"/>
      <sheetName val="Neo,_nối_cốt_thép_dầm,_cột10"/>
      <sheetName val="Uốn_móc_cốt_thép10"/>
      <sheetName val="Tiêu_chuẩn_cốt_thép10"/>
      <sheetName val="KL_thep_lam_sat10"/>
      <sheetName val="Tien_Thuong10"/>
      <sheetName val="NC_XL_6T_cuoi_01_CTy10"/>
      <sheetName val="Data_-6T_dau10"/>
      <sheetName val="Cong_6T10"/>
      <sheetName val="KHOI_LUONG15-410"/>
      <sheetName val="Dot_410"/>
      <sheetName val="TLG_Type10"/>
      <sheetName val="Thop_Ksat10"/>
      <sheetName val="Thu_hoi_10"/>
      <sheetName val="HM_chung10"/>
      <sheetName val="CP_xd-thiet_bi10"/>
      <sheetName val="TH-TN_LD_TB10"/>
      <sheetName val="CP_xaydung10"/>
      <sheetName val="Thao_ha_phu_kien10"/>
      <sheetName val="VL-NC-MTC_ket_cau10"/>
      <sheetName val="KHOI_LUONG_TONG10"/>
      <sheetName val="TK_22KV10"/>
      <sheetName val="DM_366-177710"/>
      <sheetName val="Thi_nhiem10"/>
      <sheetName val="Gia_goc_VT-TB10"/>
      <sheetName val="Gia_vc_den_chan_CT10"/>
      <sheetName val="culy_2210"/>
      <sheetName val="Luong_205010"/>
      <sheetName val="ca_may_QN10"/>
      <sheetName val="TNHC1246_10"/>
      <sheetName val="Ca_may_TT06_201010"/>
      <sheetName val="Don_gia_VLXD_dia_phuong10"/>
      <sheetName val="Bang_luong_SCL10"/>
      <sheetName val="Dinh_muc_TN142610"/>
      <sheetName val="Chi_phi_van_chuyen10"/>
      <sheetName val="Div26_-_Elect10"/>
      <sheetName val="TH_các_CC10"/>
      <sheetName val="DT_hợp_đồng9"/>
      <sheetName val="Bảng_KL_đợt_19"/>
      <sheetName val="2_CDPS10"/>
      <sheetName val="Danh_mục9"/>
      <sheetName val="Q_A01_2-Sh10"/>
      <sheetName val="DM_336cai_tao10"/>
      <sheetName val="HRG_BHN10"/>
      <sheetName val="CĂN_ĐH10"/>
      <sheetName val="7_Khau_tru_10"/>
      <sheetName val="4_CĂN10"/>
      <sheetName val="Heso_DZ10"/>
      <sheetName val="CAP_NUOC9"/>
      <sheetName val="cấp_nước_trục_nhà_vs9"/>
      <sheetName val="THOAT_NUOC9"/>
      <sheetName val="THOAT_MUA9"/>
      <sheetName val="Cáp_phòng9"/>
      <sheetName val="TMC_ĐIỆN_Phi9"/>
      <sheetName val="TMC_Tổng9"/>
      <sheetName val="TH_Đèn_Phòng_L19"/>
      <sheetName val="TH_Đèn_Hầm_L19"/>
      <sheetName val="TỦ_MODULE_T19"/>
      <sheetName val="DG_BINH_THUAN10"/>
      <sheetName val="Don_gia_NC10"/>
      <sheetName val="B-2__(DPP)10"/>
      <sheetName val="Summary_Sheet9"/>
      <sheetName val="Finishing-Tower_A9"/>
      <sheetName val="Finishing-Tower_B9"/>
      <sheetName val="Finishing-Tower_C9"/>
      <sheetName val="Finishing-Tower_D9"/>
      <sheetName val="MEP-Tower_A9"/>
      <sheetName val="MEP-Tower_B9"/>
      <sheetName val="MEP-Tower_C9"/>
      <sheetName val="MEP-Tower_D9"/>
      <sheetName val="Cost_Report_Sum9"/>
      <sheetName val="Detail_Cost_Sum9"/>
      <sheetName val="RVO-VO_Sum9"/>
      <sheetName val="Potential_VOs_Sum9"/>
      <sheetName val="Cash_Flow_Sum9"/>
      <sheetName val="Financ__Overview9"/>
      <sheetName val="Bieu_gia_HD9"/>
      <sheetName val="TINH_GIA_-_SAN_XUAT_Vertico9"/>
      <sheetName val="Huong_dan9"/>
      <sheetName val="gia_vt,nc,may9"/>
      <sheetName val="13_BANG_CT9"/>
      <sheetName val="14_MMUS_GIUA_NHIP9"/>
      <sheetName val="4_HSPBngang9"/>
      <sheetName val="6_Tinh_tai9"/>
      <sheetName val="2_NSl9"/>
      <sheetName val="17_US_CHU_tho_a_b9"/>
      <sheetName val="15_MMUS_GOI9"/>
      <sheetName val="KS_tuyen9"/>
      <sheetName val="Bang_chiet_tinh_TBA9"/>
      <sheetName val="Gia_VT-TB9"/>
      <sheetName val="noi_suy_xa9"/>
      <sheetName val="noi_suy_xa_thu_hoi9"/>
      <sheetName val="5_2_1_Đo_bóc_KL_OLK-069"/>
      <sheetName val="DZ_22KV9"/>
      <sheetName val="BTK-Dai_Hoc_Kien_Giang9"/>
      <sheetName val="PV_Graph_Data9"/>
      <sheetName val="doanh_thu9"/>
      <sheetName val="Dutoan_KL9"/>
      <sheetName val="Kê_0,49"/>
      <sheetName val="TH_0,49"/>
      <sheetName val="Kê_229"/>
      <sheetName val="TH_229"/>
      <sheetName val="TBA_CAI_TAO9"/>
      <sheetName val="TBA_XDM9"/>
      <sheetName val="TONG_HOP_DU_TOAN9"/>
      <sheetName val="Thop_XAY_DUNG9"/>
      <sheetName val="CP_HANG_MUC_CHUNG9"/>
      <sheetName val="CHI_PHI_XD9"/>
      <sheetName val="CHI_PHI_THI_NGHIEM9"/>
      <sheetName val="VLDIEN_229"/>
      <sheetName val="Dao_dat9"/>
      <sheetName val="TH_Denbu9"/>
      <sheetName val="Do_ve_DC9"/>
      <sheetName val="TH_Bommin9"/>
      <sheetName val="CHI_PHI_THI_NGHIEM-LD_thiet_bi9"/>
      <sheetName val="Luong_TT019"/>
      <sheetName val="Camay_QB9"/>
      <sheetName val="gia_ca_may_BXD9"/>
      <sheetName val="BANG_LUONG_KY_SU9"/>
      <sheetName val="Bang_luong_NHOM_I9"/>
      <sheetName val="Bangluong_NHOM_II_9"/>
      <sheetName val="09-GIA_nhien_lieu-ko_in9"/>
      <sheetName val="Tinh_V_cot_chiem_cho9"/>
      <sheetName val="ĐM_13549"/>
      <sheetName val="KHOAN_MAU9"/>
      <sheetName val="ĐO_ĐỊA_VẬT_LÝ9"/>
      <sheetName val="khoan_tiep_dia9"/>
      <sheetName val="Tổng_hợp_KPHM9"/>
      <sheetName val="Dinh_muc9"/>
      <sheetName val="GIÁ_DỰ_THẦU_30_CĂN9"/>
      <sheetName val="MB_DT_029"/>
      <sheetName val="Electrical_Works9"/>
      <sheetName val="H_T__INCOMING_SYSTEM9"/>
      <sheetName val="BU_LONG9"/>
      <sheetName val="HERD_MOVEMENTFARM111"/>
      <sheetName val="HERD_MOVEMENTFARM211"/>
      <sheetName val="CALVES_2-411"/>
      <sheetName val="Cavles_2-411"/>
      <sheetName val="CALVES_4-711"/>
      <sheetName val="HEIFER_7-12m11"/>
      <sheetName val="HEIFER_12+11"/>
      <sheetName val="FRESH_COW_2017-1811"/>
      <sheetName val="HP_COW_201811"/>
      <sheetName val="LP_COW_2017-1811"/>
      <sheetName val="DRY_COW11"/>
      <sheetName val="FIELD_CROPS11"/>
      <sheetName val="So_sanh9"/>
      <sheetName val="DT__NHA_XUONG9"/>
      <sheetName val="THONG_SO9"/>
      <sheetName val="Đơn_giá_chi_tiết_TN_399"/>
      <sheetName val="Tính_giá_NC9"/>
      <sheetName val="Tiên_lượng9"/>
      <sheetName val="SL_cước9"/>
      <sheetName val="¥_9"/>
      <sheetName val="EQUIP_LIST9"/>
      <sheetName val="DG_Chi_tiet9"/>
      <sheetName val="_1710_HOINGHINLD9"/>
      <sheetName val="99_(2)9"/>
      <sheetName val="134_9"/>
      <sheetName val="DG_49709"/>
      <sheetName val="4_2_1_Đo_bóc_KL_OLK-069"/>
      <sheetName val="4_1_1_CHI_TIET_OLK-069"/>
      <sheetName val="Thuyết_minh9"/>
      <sheetName val="Đơn_giá_máy9"/>
      <sheetName val="Bán_đợt_1_trang8"/>
      <sheetName val="Cash_Flow9"/>
      <sheetName val="Tong_DT8"/>
      <sheetName val="phan_tich_don_gia8"/>
      <sheetName val="Bill_No_1_69"/>
      <sheetName val="Bill_No_1_109"/>
      <sheetName val="Bill_No_3_39"/>
      <sheetName val="Bill_No_1_49"/>
      <sheetName val="Bill_No_1_79"/>
      <sheetName val="Summary_Bill_No__39"/>
      <sheetName val="Unit_price8"/>
      <sheetName val="3__KC_-_PODIUM8"/>
      <sheetName val="Unit_price(Updateting)8"/>
      <sheetName val="IMF_Code8"/>
      <sheetName val="Chiet_tinh_dz358"/>
      <sheetName val="Tien_Luong8"/>
      <sheetName val="Bù_giá_CM8"/>
      <sheetName val="Cost_List8"/>
      <sheetName val="Detail_Cost8"/>
      <sheetName val="IC_Price_New8"/>
      <sheetName val="Summary_Table8"/>
      <sheetName val="Sales_Person8"/>
      <sheetName val="Bidding_Entity8"/>
      <sheetName val="Breakdown_(B)8"/>
      <sheetName val="U_P_Breakdown8"/>
      <sheetName val="CHITIET_VL-NCHT1_(2)8"/>
      <sheetName val="CTDZ6kv_(gd1)_8"/>
      <sheetName val="CTDZ_0_4+cto_(GD1)8"/>
      <sheetName val="CTTBA_(gd1)8"/>
      <sheetName val="03_Detailed8"/>
      <sheetName val="01_Bid_Price_summary8"/>
      <sheetName val="Home_Office_Manhours8"/>
      <sheetName val="Field_SPV_Barchart8"/>
      <sheetName val="Luong_BN8"/>
      <sheetName val="Luong_TB8"/>
      <sheetName val="Ca_may_TB8"/>
      <sheetName val="Ca_máy_BN8"/>
      <sheetName val="Vật_liệu8"/>
      <sheetName val="LX_-TT058"/>
      <sheetName val="NC_Moi_TT058"/>
      <sheetName val="THPDMoi__(2)4"/>
      <sheetName val="t-h_HA_THE4"/>
      <sheetName val="TH_XL4"/>
      <sheetName val="CHITIET_VL-NC4"/>
      <sheetName val="Subsidiary_Calculation8"/>
      <sheetName val="5_2_1_Đo_bóc_KL_OLK-108"/>
      <sheetName val="Chu_dau_tu4"/>
      <sheetName val="Bia_lot8"/>
      <sheetName val="DT_san_XD-So_lieu_cu8"/>
      <sheetName val="Cau_tao_gia_xay_to4"/>
      <sheetName val="don_gia_14268"/>
      <sheetName val="Phu_Bai_Bridge8"/>
      <sheetName val="FF-2_(1)8"/>
      <sheetName val="Labour_Summary21"/>
      <sheetName val="YTD_12'20038"/>
      <sheetName val="YTD_06'20038"/>
      <sheetName val="YTD_03'20038"/>
      <sheetName val="YTD_09'20038"/>
      <sheetName val="deferred_taxes8"/>
      <sheetName val="Eqpmnt_Plng8"/>
      <sheetName val="TRIAL_BALANCE8"/>
      <sheetName val="DPR_31st_march8"/>
      <sheetName val="current_month8"/>
      <sheetName val="Blng__Vs_Coll_8"/>
      <sheetName val="BẢNG_DIỄN_GIẢI_KL_(7)8"/>
      <sheetName val="THÔNG_TIN4"/>
      <sheetName val="DG_2"/>
      <sheetName val="CT_-THVLNC"/>
      <sheetName val="ADJ_2011"/>
      <sheetName val="NOVA_MEDIC"/>
      <sheetName val="DGKL_MEDIC"/>
      <sheetName val="cable,_lighting,_switch"/>
      <sheetName val="ĐỢT_1"/>
      <sheetName val="TCVN_1651-2008"/>
      <sheetName val="Listes_Caractéristiques"/>
      <sheetName val="Liste_Référentiel"/>
      <sheetName val="Bill_4_1a___"/>
      <sheetName val="XL4Poppy_(2)1"/>
      <sheetName val="OVER_VIEW"/>
      <sheetName val="1_설계조건"/>
      <sheetName val="Wood_Mckenzie"/>
      <sheetName val="Đầu_ra_sản_phẩm"/>
      <sheetName val="Tổng_quan_và_Input"/>
      <sheetName val="Đầu_vào_sản_xuất"/>
      <sheetName val="Tính_toán_doanh_thu"/>
      <sheetName val="Phân_tích_độ_nhạy"/>
      <sheetName val="Khấu_hao_TSCĐ"/>
      <sheetName val="Nguồn_vốn"/>
      <sheetName val="Giải_ngân_nguồn_vốn"/>
      <sheetName val="Tính_toán_thuế"/>
      <sheetName val="Tính_toán_chi_phí_SX"/>
      <sheetName val="TH_ĐƠN_GIÁ"/>
      <sheetName val="02__THONG_TIN_CHUNG"/>
      <sheetName val="07__DINH_MUC_HBC"/>
      <sheetName val="Dynamic_Ranges"/>
      <sheetName val="NHOM_KINH_"/>
      <sheetName val="DS_Cty"/>
      <sheetName val="Bldg_Brkdown"/>
      <sheetName val="MAHANG_BHLD"/>
      <sheetName val="CHITIETHOADON_TT"/>
      <sheetName val="mahang_chinh_sua_moi_nhat"/>
      <sheetName val="KL_T16_BÀN_GIAO_19_4"/>
      <sheetName val="DTXL(_270)"/>
      <sheetName val="SCOPE_OF_WORK"/>
      <sheetName val="Data_(2)"/>
      <sheetName val="Book_1_Summary"/>
      <sheetName val="THÁNG_05"/>
      <sheetName val="TONGKE3p_"/>
      <sheetName val="List_of_Staff"/>
      <sheetName val="__QUOTATION_xlsx"/>
      <sheetName val="chi_tiet_TS_theo_so_lieu_ktoan"/>
      <sheetName val="2_5_Ducts_(2)"/>
      <sheetName val="S_N"/>
      <sheetName val="CF_-Update_31Jul06"/>
      <sheetName val="Executive_Summary"/>
      <sheetName val="Rate_Analysis"/>
      <sheetName val="Noise_insl"/>
      <sheetName val="DIEN_TICH"/>
      <sheetName val="H_Satuan"/>
      <sheetName val="4_3_Scope_of_work_"/>
      <sheetName val="THCP_thiet_bi"/>
      <sheetName val="Be_tong"/>
      <sheetName val="Eq__Mobilization"/>
      <sheetName val="2__Tổng_hợp"/>
      <sheetName val="List_Equip"/>
      <sheetName val="Process_C_(1-166)"/>
      <sheetName val="Link_HG"/>
      <sheetName val="TK_SX"/>
      <sheetName val="XZLC003_PART1"/>
      <sheetName val="Data-SỔ KHO"/>
      <sheetName val="SỔ KHO"/>
      <sheetName val="DLCoso"/>
      <sheetName val="Ban QD"/>
      <sheetName val="Xuly Data"/>
      <sheetName val="DAH-2"/>
      <sheetName val="Cst Pkg-Eden"/>
      <sheetName val="nhat ky "/>
      <sheetName val="00.List"/>
      <sheetName val="ĐBGT"/>
      <sheetName val="PTKS"/>
      <sheetName val="template"/>
      <sheetName val="DGKL L2 THÉP MÓNG"/>
      <sheetName val="Bieu chi tiet gia du thau"/>
      <sheetName val="Gia vat lieu trong gia du thau"/>
      <sheetName val="Bang phan tich don gia du thau"/>
      <sheetName val="Ngay"/>
      <sheetName val="NC THEO QĐ 1396 QĐ-SXD"/>
      <sheetName val="DGIAVLXD"/>
      <sheetName val="DM6060TBA"/>
      <sheetName val="DM6061DZ"/>
      <sheetName val="CTdongia"/>
      <sheetName val="KLdon vi"/>
      <sheetName val="FUC-01"/>
      <sheetName val="KB"/>
      <sheetName val="DZ 0.4"/>
      <sheetName val="10.PL1 "/>
      <sheetName val="15.PL1  "/>
      <sheetName val="20,PL1   "/>
      <sheetName val="25.PL1"/>
      <sheetName val="24,PL1"/>
      <sheetName val="35.PL1"/>
      <sheetName val="Du lieu bang phang"/>
      <sheetName val="Bang ngay thang"/>
      <sheetName val="KL1"/>
      <sheetName val="KL10"/>
      <sheetName val="KL2"/>
      <sheetName val="KL3"/>
      <sheetName val="KL4"/>
      <sheetName val="KL5"/>
      <sheetName val="KL6"/>
      <sheetName val="KL7"/>
      <sheetName val="KL8"/>
      <sheetName val="KL9"/>
      <sheetName val="Tong KL lop"/>
      <sheetName val="CMS"/>
      <sheetName val="CuttingList"/>
      <sheetName val="Expediting"/>
      <sheetName val="INVENTORY"/>
      <sheetName val="MIR"/>
      <sheetName val="MIRStatus"/>
      <sheetName val="REM"/>
      <sheetName val="RevLog"/>
      <sheetName val="SUM_MIR"/>
      <sheetName val="Bảng GCM (TT13) HD"/>
      <sheetName val="May Goc (QD2438)"/>
      <sheetName val="Bảng lương M"/>
      <sheetName val="KL-HoThu"/>
      <sheetName val="T.Tinh"/>
      <sheetName val="Lç khoan LK1"/>
      <sheetName val="Cashflow Analysis"/>
      <sheetName val="R2564AHDTS"/>
      <sheetName val="Labor Sum"/>
      <sheetName val="石炭性状"/>
      <sheetName val="Breech_Duct"/>
      <sheetName val="HDTU"/>
      <sheetName val="KTTX"/>
      <sheetName val="DT "/>
      <sheetName val="Gia khoan chi tiet"/>
      <sheetName val="06b-Cau_Lap_Thach-_DGTH"/>
      <sheetName val="MTO_REV_01"/>
      <sheetName val="Luong_(TP_Việt_Trì)1"/>
      <sheetName val="SGC_RATE3"/>
      <sheetName val="DM_DU_AN3"/>
      <sheetName val="DM_TP_3"/>
      <sheetName val="File_Chi_tiet3"/>
      <sheetName val="Tru_TT3"/>
      <sheetName val="Thg_043"/>
      <sheetName val="Thg_053"/>
      <sheetName val="Thg_063"/>
      <sheetName val="Thg_073"/>
      <sheetName val="Thg_083"/>
      <sheetName val="Thg_093"/>
      <sheetName val="Thg_103"/>
      <sheetName val="Thg_113"/>
      <sheetName val="Thg_123"/>
      <sheetName val="Khai_toan3"/>
      <sheetName val="Phu_luc_01_1_EPC_P11-143"/>
      <sheetName val="TDT_P11-P143"/>
      <sheetName val="Chi_phi_khac_3"/>
      <sheetName val="Hang_muc_Chung3"/>
      <sheetName val="Bia_Phu_Luc3"/>
      <sheetName val="DATA_1_CHUNG3"/>
      <sheetName val="Muc_luc3"/>
      <sheetName val="Tra_cuu_9573"/>
      <sheetName val="Dashboard_-_BQL_-_VHL3"/>
      <sheetName val="Danh_mục_khối3"/>
      <sheetName val="Danh_mục_đơn_vị_-phòng_chức_nă3"/>
      <sheetName val="Probbl_-_Production3"/>
      <sheetName val="CHI_PHÍ_NHÔM3"/>
      <sheetName val="BILL_34Āᐁë3"/>
      <sheetName val="w't_table3"/>
      <sheetName val="2__BBNT_KLHT3"/>
      <sheetName val="Currency_Rate3"/>
      <sheetName val="KEILA_TP_2020-073"/>
      <sheetName val="CFA_(ME)3"/>
      <sheetName val="MEP_Building3"/>
      <sheetName val="BOM-13_11-Other(PS1+PS2)3"/>
      <sheetName val="CHITIET_VL-NC-TT1p3"/>
      <sheetName val="TH_khoi_luong3"/>
      <sheetName val="Chi_tiet_khoi_luong3"/>
      <sheetName val="TK_thep3"/>
      <sheetName val="CT_THOÁT_WC_VP3"/>
      <sheetName val="CT_CẤP_WC_VP3"/>
      <sheetName val="CT_THOÁT_MƯA_VP_TRỤC_LỚN3"/>
      <sheetName val="CT_THOÁT_MƯA_VP_TRỤC_NHỎ3"/>
      <sheetName val="LUONG_SCL3"/>
      <sheetName val="Nhập_liệu1"/>
      <sheetName val="Gia_NC_theo_TT051"/>
      <sheetName val="NC_CU1"/>
      <sheetName val="Cuoc_1"/>
      <sheetName val="gia_chao1"/>
      <sheetName val="Vat_lieu_BTN1"/>
      <sheetName val="Da_xay_dung1"/>
      <sheetName val="Chênh_lệch_máy_thi_công2"/>
      <sheetName val="Chênh_lệch_nhân_công2"/>
      <sheetName val="Chênh_lệch_vật_liệu2"/>
      <sheetName val="DO_AM_DT1"/>
      <sheetName val="Luong_2622EVN1"/>
      <sheetName val="So_sanh_gia1"/>
      <sheetName val="Chao_gia_T12_RE2"/>
      <sheetName val="Share_Price_20022"/>
      <sheetName val="NHOM_KINH2"/>
      <sheetName val="Luong_TT05"/>
      <sheetName val="Auto_Monthly_Inputs_1"/>
      <sheetName val="01__Nha_xuong1"/>
      <sheetName val="Dinh_Muc_Vat_Tu3"/>
      <sheetName val="mã_3"/>
      <sheetName val="Service_Cost_2"/>
      <sheetName val="Don_gia_Tay_Ninh2"/>
      <sheetName val="Don_gia_Dak_Lak2"/>
      <sheetName val="streeta_and_cacth_pit2"/>
      <sheetName val="Daf_12"/>
      <sheetName val="Don_gia_XD2"/>
      <sheetName val="DSV6_Summ1"/>
      <sheetName val="Land_Dev't__Ph-11"/>
      <sheetName val="Hac_Lots1"/>
      <sheetName val="4-Lane_bridge1"/>
      <sheetName val="Res_Lots1"/>
      <sheetName val="Spine_Road1"/>
      <sheetName val="5_2_1_Đo_bóc_KL_OLK-071"/>
      <sheetName val="Boc_KL_DAT+CAT+BT1"/>
      <sheetName val="Boc_KL_thép1"/>
      <sheetName val="Bieu_do_nhan_luc1"/>
      <sheetName val="Committed_Items1"/>
      <sheetName val="Corner_Arch1"/>
      <sheetName val="End_Arch1"/>
      <sheetName val="Intermediate_Arch1"/>
      <sheetName val="reinforcement_6751"/>
      <sheetName val="ext_wall_fin_qty1"/>
      <sheetName val="SL_Plum_1"/>
      <sheetName val="Physical_Schedule_3D1"/>
      <sheetName val="Hrg_Readymix1"/>
      <sheetName val="Sum_ELE__CAP_S1-4__1"/>
      <sheetName val="Elemental_Breakdown+20%1"/>
      <sheetName val="DGKL_TRỤC_NGOAI_NHA1"/>
      <sheetName val="PHẦN_KIẾN_TRÚC1"/>
      <sheetName val="0,SO_LIEU_DAU_VAO1"/>
      <sheetName val="Bill_21"/>
      <sheetName val="Bill_31"/>
      <sheetName val="Bill_4a_-_1A1"/>
      <sheetName val="Bill_4a_(Fiber)_-_1A1"/>
      <sheetName val="Bill_4b1"/>
      <sheetName val="Bill_4c1"/>
      <sheetName val="Bill_51"/>
      <sheetName val="Bill_4a_-_1B1"/>
      <sheetName val="Bill_4a_(Fiber)_-_1B1"/>
      <sheetName val="Bill_rekap"/>
      <sheetName val="Cash_Flow_bulanan"/>
      <sheetName val="Dai_tu1"/>
      <sheetName val="Aging_Sept2"/>
      <sheetName val="0_Data1"/>
      <sheetName val="0_Data_new1"/>
      <sheetName val="Define_finishing1"/>
      <sheetName val="CươcVC_tinh"/>
      <sheetName val="Bank_Rev1"/>
      <sheetName val="BP_DECLINE_IT1"/>
      <sheetName val="Input_List1"/>
      <sheetName val="Valid_data_revised1"/>
      <sheetName val="DETAIL_MIX_%_REPORT1"/>
      <sheetName val="Fill_this_out_first___1"/>
      <sheetName val="BC_chi_tiết_TT1"/>
      <sheetName val="Cước_CG1"/>
      <sheetName val="242_3_summaryOPC1"/>
      <sheetName val="1_1General1"/>
      <sheetName val="6__Scope_of_work_1"/>
      <sheetName val="4_6_Phân_tích_nhân_sự_1"/>
      <sheetName val="4_5_Mức_độ_tham_gia_dự_án1"/>
      <sheetName val="CONSOIDATE_41"/>
      <sheetName val="CONSOIDATE_21"/>
      <sheetName val="Input_-_Facilities1"/>
      <sheetName val="BP_CAPEX_MoD-100%_Area_4_USD1"/>
      <sheetName val="02__PHAN_TICH1"/>
      <sheetName val="03__NGAN_SACH1"/>
      <sheetName val="Don_vi"/>
      <sheetName val="TH_khối_lượng_phải_làm"/>
      <sheetName val="Giá_VL,_NC,_M"/>
      <sheetName val="Lương_2135_nhóm_I"/>
      <sheetName val="Luong_2050_hà_NAm"/>
      <sheetName val="Lương2045_nhóm_I"/>
      <sheetName val="May_3_huyện"/>
      <sheetName val="May_yên_mô"/>
      <sheetName val="Phân_tich_ĐG"/>
      <sheetName val="PLV_mới"/>
      <sheetName val="May_TT11(TB)"/>
      <sheetName val="May_TT11_(HP)"/>
      <sheetName val="May_TT11(NB)"/>
      <sheetName val="May_TT11(NĐ)"/>
      <sheetName val="Lương_theo_TT17(Thái_Bình)"/>
      <sheetName val="Lương_theo_TT17_(HP)"/>
      <sheetName val="Lương_theo_TT17_(Ninh_Bình)"/>
      <sheetName val="Lương_theo_TT17_(Nam_Định)"/>
      <sheetName val="KL_CHI_TIẾT_(2)"/>
      <sheetName val="5_Gia"/>
      <sheetName val="Danh_sach_KV2"/>
      <sheetName val="Danh_sach_doan_KT"/>
      <sheetName val="Loại_cọc_P2"/>
      <sheetName val="CP_NC-MTC_XD"/>
      <sheetName val="Quotation"/>
      <sheetName val="SELISIH HARGA"/>
      <sheetName val="BBM-03"/>
      <sheetName val="(40)G&amp;A"/>
      <sheetName val="Assumption"/>
      <sheetName val="Chart"/>
      <sheetName val="SNMOI"/>
      <sheetName val="NDK16X20"/>
      <sheetName val="OPY"/>
      <sheetName val="PT-OPY"/>
      <sheetName val="List NT"/>
      <sheetName val="home"/>
      <sheetName val="Traituyen"/>
      <sheetName val="THPT"/>
      <sheetName val="K30-K31"/>
      <sheetName val="K31-K32"/>
      <sheetName val="K32-K33"/>
      <sheetName val="K33-K34"/>
      <sheetName val="K34-K35"/>
      <sheetName val="K35-K36"/>
      <sheetName val="K36-K37"/>
      <sheetName val="K37-K38"/>
      <sheetName val="K38-K39"/>
      <sheetName val="K39-K40"/>
      <sheetName val="K40-K41"/>
      <sheetName val="CIM"/>
      <sheetName val="SUMMARY QUANTITIES"/>
      <sheetName val="Phân khai"/>
      <sheetName val="Luong-BT"/>
      <sheetName val="Luong-NT"/>
      <sheetName val="PhÇnCK"/>
      <sheetName val="DGSR"/>
    </sheetNames>
    <sheetDataSet>
      <sheetData sheetId="0">
        <row r="9">
          <cell r="A9" t="str">
            <v>A</v>
          </cell>
        </row>
      </sheetData>
      <sheetData sheetId="1">
        <row r="9">
          <cell r="A9" t="str">
            <v>A</v>
          </cell>
        </row>
      </sheetData>
      <sheetData sheetId="2">
        <row r="9">
          <cell r="A9" t="str">
            <v>A</v>
          </cell>
        </row>
      </sheetData>
      <sheetData sheetId="3">
        <row r="9">
          <cell r="A9" t="str">
            <v>A</v>
          </cell>
        </row>
      </sheetData>
      <sheetData sheetId="4">
        <row r="9">
          <cell r="A9" t="str">
            <v>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sheetData sheetId="354" refreshError="1"/>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ow r="9">
          <cell r="A9" t="str">
            <v>A</v>
          </cell>
        </row>
      </sheetData>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ow r="9">
          <cell r="A9" t="str">
            <v>A</v>
          </cell>
        </row>
      </sheetData>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row r="9">
          <cell r="A9" t="str">
            <v>A</v>
          </cell>
        </row>
      </sheetData>
      <sheetData sheetId="527"/>
      <sheetData sheetId="528"/>
      <sheetData sheetId="529"/>
      <sheetData sheetId="530">
        <row r="9">
          <cell r="A9" t="str">
            <v>A</v>
          </cell>
        </row>
      </sheetData>
      <sheetData sheetId="531">
        <row r="9">
          <cell r="A9" t="str">
            <v>A</v>
          </cell>
        </row>
      </sheetData>
      <sheetData sheetId="532">
        <row r="9">
          <cell r="A9" t="str">
            <v>A</v>
          </cell>
        </row>
      </sheetData>
      <sheetData sheetId="533">
        <row r="9">
          <cell r="A9" t="str">
            <v>A</v>
          </cell>
        </row>
      </sheetData>
      <sheetData sheetId="534">
        <row r="9">
          <cell r="A9" t="str">
            <v>A</v>
          </cell>
        </row>
      </sheetData>
      <sheetData sheetId="535">
        <row r="9">
          <cell r="A9" t="str">
            <v>A</v>
          </cell>
        </row>
      </sheetData>
      <sheetData sheetId="536">
        <row r="9">
          <cell r="A9" t="str">
            <v>A</v>
          </cell>
        </row>
      </sheetData>
      <sheetData sheetId="537"/>
      <sheetData sheetId="538">
        <row r="9">
          <cell r="A9" t="str">
            <v>A</v>
          </cell>
        </row>
      </sheetData>
      <sheetData sheetId="539">
        <row r="9">
          <cell r="A9" t="str">
            <v>A</v>
          </cell>
        </row>
      </sheetData>
      <sheetData sheetId="540">
        <row r="9">
          <cell r="A9" t="str">
            <v>A</v>
          </cell>
        </row>
      </sheetData>
      <sheetData sheetId="541">
        <row r="9">
          <cell r="A9" t="str">
            <v>A</v>
          </cell>
        </row>
      </sheetData>
      <sheetData sheetId="542">
        <row r="9">
          <cell r="A9" t="str">
            <v>A</v>
          </cell>
        </row>
      </sheetData>
      <sheetData sheetId="543">
        <row r="9">
          <cell r="A9" t="str">
            <v>A</v>
          </cell>
        </row>
      </sheetData>
      <sheetData sheetId="544">
        <row r="9">
          <cell r="A9" t="str">
            <v>A</v>
          </cell>
        </row>
      </sheetData>
      <sheetData sheetId="545">
        <row r="9">
          <cell r="A9" t="str">
            <v>A</v>
          </cell>
        </row>
      </sheetData>
      <sheetData sheetId="546">
        <row r="9">
          <cell r="A9" t="str">
            <v>A</v>
          </cell>
        </row>
      </sheetData>
      <sheetData sheetId="547">
        <row r="9">
          <cell r="A9" t="str">
            <v>A</v>
          </cell>
        </row>
      </sheetData>
      <sheetData sheetId="548">
        <row r="9">
          <cell r="A9" t="str">
            <v>A</v>
          </cell>
        </row>
      </sheetData>
      <sheetData sheetId="549">
        <row r="9">
          <cell r="A9" t="str">
            <v>A</v>
          </cell>
        </row>
      </sheetData>
      <sheetData sheetId="550">
        <row r="9">
          <cell r="A9" t="str">
            <v>A</v>
          </cell>
        </row>
      </sheetData>
      <sheetData sheetId="551">
        <row r="9">
          <cell r="A9" t="str">
            <v>A</v>
          </cell>
        </row>
      </sheetData>
      <sheetData sheetId="552">
        <row r="9">
          <cell r="A9" t="str">
            <v>A</v>
          </cell>
        </row>
      </sheetData>
      <sheetData sheetId="553">
        <row r="9">
          <cell r="A9" t="str">
            <v>A</v>
          </cell>
        </row>
      </sheetData>
      <sheetData sheetId="554">
        <row r="9">
          <cell r="A9" t="str">
            <v>A</v>
          </cell>
        </row>
      </sheetData>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ow r="9">
          <cell r="A9" t="str">
            <v>A</v>
          </cell>
        </row>
      </sheetData>
      <sheetData sheetId="591">
        <row r="9">
          <cell r="A9" t="str">
            <v>A</v>
          </cell>
        </row>
      </sheetData>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row r="9">
          <cell r="A9" t="str">
            <v>A</v>
          </cell>
        </row>
      </sheetData>
      <sheetData sheetId="607">
        <row r="9">
          <cell r="A9" t="str">
            <v>A</v>
          </cell>
        </row>
      </sheetData>
      <sheetData sheetId="608">
        <row r="9">
          <cell r="A9" t="str">
            <v>A</v>
          </cell>
        </row>
      </sheetData>
      <sheetData sheetId="609">
        <row r="9">
          <cell r="A9" t="str">
            <v>A</v>
          </cell>
        </row>
      </sheetData>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ow r="9">
          <cell r="A9" t="str">
            <v>A</v>
          </cell>
        </row>
      </sheetData>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ow r="9">
          <cell r="A9" t="str">
            <v>A</v>
          </cell>
        </row>
      </sheetData>
      <sheetData sheetId="788" refreshError="1"/>
      <sheetData sheetId="789">
        <row r="9">
          <cell r="A9" t="str">
            <v>A</v>
          </cell>
        </row>
      </sheetData>
      <sheetData sheetId="790">
        <row r="9">
          <cell r="A9" t="str">
            <v>A</v>
          </cell>
        </row>
      </sheetData>
      <sheetData sheetId="791">
        <row r="9">
          <cell r="A9" t="str">
            <v>A</v>
          </cell>
        </row>
      </sheetData>
      <sheetData sheetId="792">
        <row r="9">
          <cell r="A9" t="str">
            <v>A</v>
          </cell>
        </row>
      </sheetData>
      <sheetData sheetId="793">
        <row r="9">
          <cell r="A9" t="str">
            <v>A</v>
          </cell>
        </row>
      </sheetData>
      <sheetData sheetId="794">
        <row r="9">
          <cell r="A9" t="str">
            <v>A</v>
          </cell>
        </row>
      </sheetData>
      <sheetData sheetId="795">
        <row r="9">
          <cell r="A9" t="str">
            <v>A</v>
          </cell>
        </row>
      </sheetData>
      <sheetData sheetId="796">
        <row r="9">
          <cell r="A9" t="str">
            <v>A</v>
          </cell>
        </row>
      </sheetData>
      <sheetData sheetId="797">
        <row r="9">
          <cell r="A9" t="str">
            <v>A</v>
          </cell>
        </row>
      </sheetData>
      <sheetData sheetId="798">
        <row r="9">
          <cell r="A9" t="str">
            <v>A</v>
          </cell>
        </row>
      </sheetData>
      <sheetData sheetId="799">
        <row r="9">
          <cell r="A9" t="str">
            <v>A</v>
          </cell>
        </row>
      </sheetData>
      <sheetData sheetId="800">
        <row r="9">
          <cell r="A9" t="str">
            <v>A</v>
          </cell>
        </row>
      </sheetData>
      <sheetData sheetId="801">
        <row r="9">
          <cell r="A9" t="str">
            <v>A</v>
          </cell>
        </row>
      </sheetData>
      <sheetData sheetId="802">
        <row r="9">
          <cell r="A9" t="str">
            <v>A</v>
          </cell>
        </row>
      </sheetData>
      <sheetData sheetId="803">
        <row r="9">
          <cell r="A9" t="str">
            <v>A</v>
          </cell>
        </row>
      </sheetData>
      <sheetData sheetId="804">
        <row r="9">
          <cell r="A9" t="str">
            <v>A</v>
          </cell>
        </row>
      </sheetData>
      <sheetData sheetId="805">
        <row r="9">
          <cell r="A9" t="str">
            <v>A</v>
          </cell>
        </row>
      </sheetData>
      <sheetData sheetId="806">
        <row r="9">
          <cell r="A9" t="str">
            <v>A</v>
          </cell>
        </row>
      </sheetData>
      <sheetData sheetId="807">
        <row r="9">
          <cell r="A9" t="str">
            <v>A</v>
          </cell>
        </row>
      </sheetData>
      <sheetData sheetId="808">
        <row r="9">
          <cell r="A9" t="str">
            <v>A</v>
          </cell>
        </row>
      </sheetData>
      <sheetData sheetId="809">
        <row r="9">
          <cell r="A9" t="str">
            <v>A</v>
          </cell>
        </row>
      </sheetData>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ow r="9">
          <cell r="A9" t="str">
            <v>A</v>
          </cell>
        </row>
      </sheetData>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ow r="9">
          <cell r="A9" t="str">
            <v>A</v>
          </cell>
        </row>
      </sheetData>
      <sheetData sheetId="834">
        <row r="9">
          <cell r="A9" t="str">
            <v>A</v>
          </cell>
        </row>
      </sheetData>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ow r="9">
          <cell r="A9" t="str">
            <v>A</v>
          </cell>
        </row>
      </sheetData>
      <sheetData sheetId="894">
        <row r="9">
          <cell r="A9" t="str">
            <v>A</v>
          </cell>
        </row>
      </sheetData>
      <sheetData sheetId="895">
        <row r="9">
          <cell r="A9" t="str">
            <v>A</v>
          </cell>
        </row>
      </sheetData>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efreshError="1"/>
      <sheetData sheetId="901" refreshError="1"/>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efreshError="1"/>
      <sheetData sheetId="907" refreshError="1"/>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efreshError="1"/>
      <sheetData sheetId="914" refreshError="1"/>
      <sheetData sheetId="915" refreshError="1"/>
      <sheetData sheetId="916" refreshError="1"/>
      <sheetData sheetId="917" refreshError="1"/>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efreshError="1"/>
      <sheetData sheetId="1166" refreshError="1"/>
      <sheetData sheetId="1167" refreshError="1"/>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ow r="9">
          <cell r="A9" t="str">
            <v>A</v>
          </cell>
        </row>
      </sheetData>
      <sheetData sheetId="1367">
        <row r="9">
          <cell r="A9" t="str">
            <v>A</v>
          </cell>
        </row>
      </sheetData>
      <sheetData sheetId="1368">
        <row r="9">
          <cell r="A9" t="str">
            <v>A</v>
          </cell>
        </row>
      </sheetData>
      <sheetData sheetId="1369">
        <row r="9">
          <cell r="A9" t="str">
            <v>A</v>
          </cell>
        </row>
      </sheetData>
      <sheetData sheetId="1370">
        <row r="9">
          <cell r="A9" t="str">
            <v>A</v>
          </cell>
        </row>
      </sheetData>
      <sheetData sheetId="1371">
        <row r="9">
          <cell r="A9" t="str">
            <v>A</v>
          </cell>
        </row>
      </sheetData>
      <sheetData sheetId="1372">
        <row r="9">
          <cell r="A9" t="str">
            <v>A</v>
          </cell>
        </row>
      </sheetData>
      <sheetData sheetId="1373">
        <row r="9">
          <cell r="A9" t="str">
            <v>A</v>
          </cell>
        </row>
      </sheetData>
      <sheetData sheetId="1374">
        <row r="9">
          <cell r="A9" t="str">
            <v>A</v>
          </cell>
        </row>
      </sheetData>
      <sheetData sheetId="1375">
        <row r="9">
          <cell r="A9" t="str">
            <v>A</v>
          </cell>
        </row>
      </sheetData>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ow r="9">
          <cell r="A9" t="str">
            <v>A</v>
          </cell>
        </row>
      </sheetData>
      <sheetData sheetId="1382">
        <row r="9">
          <cell r="A9" t="str">
            <v>A</v>
          </cell>
        </row>
      </sheetData>
      <sheetData sheetId="1383">
        <row r="9">
          <cell r="A9" t="str">
            <v>A</v>
          </cell>
        </row>
      </sheetData>
      <sheetData sheetId="1384">
        <row r="9">
          <cell r="A9" t="str">
            <v>A</v>
          </cell>
        </row>
      </sheetData>
      <sheetData sheetId="1385">
        <row r="9">
          <cell r="A9" t="str">
            <v>A</v>
          </cell>
        </row>
      </sheetData>
      <sheetData sheetId="1386">
        <row r="9">
          <cell r="A9" t="str">
            <v>A</v>
          </cell>
        </row>
      </sheetData>
      <sheetData sheetId="1387">
        <row r="9">
          <cell r="A9" t="str">
            <v>A</v>
          </cell>
        </row>
      </sheetData>
      <sheetData sheetId="1388">
        <row r="9">
          <cell r="A9" t="str">
            <v>A</v>
          </cell>
        </row>
      </sheetData>
      <sheetData sheetId="1389">
        <row r="9">
          <cell r="A9" t="str">
            <v>A</v>
          </cell>
        </row>
      </sheetData>
      <sheetData sheetId="1390">
        <row r="9">
          <cell r="A9" t="str">
            <v>A</v>
          </cell>
        </row>
      </sheetData>
      <sheetData sheetId="1391">
        <row r="9">
          <cell r="A9" t="str">
            <v>A</v>
          </cell>
        </row>
      </sheetData>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ow r="9">
          <cell r="A9" t="str">
            <v>A</v>
          </cell>
        </row>
      </sheetData>
      <sheetData sheetId="1397">
        <row r="9">
          <cell r="A9" t="str">
            <v>A</v>
          </cell>
        </row>
      </sheetData>
      <sheetData sheetId="1398">
        <row r="9">
          <cell r="A9" t="str">
            <v>A</v>
          </cell>
        </row>
      </sheetData>
      <sheetData sheetId="1399">
        <row r="9">
          <cell r="A9" t="str">
            <v>A</v>
          </cell>
        </row>
      </sheetData>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ow r="9">
          <cell r="A9" t="str">
            <v>A</v>
          </cell>
        </row>
      </sheetData>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sheetData sheetId="1436" refreshError="1"/>
      <sheetData sheetId="1437" refreshError="1"/>
      <sheetData sheetId="1438" refreshError="1"/>
      <sheetData sheetId="1439" refreshError="1"/>
      <sheetData sheetId="1440">
        <row r="9">
          <cell r="A9" t="str">
            <v>A</v>
          </cell>
        </row>
      </sheetData>
      <sheetData sheetId="1441"/>
      <sheetData sheetId="1442" refreshError="1"/>
      <sheetData sheetId="1443" refreshError="1"/>
      <sheetData sheetId="1444" refreshError="1"/>
      <sheetData sheetId="1445">
        <row r="9">
          <cell r="A9" t="str">
            <v>A</v>
          </cell>
        </row>
      </sheetData>
      <sheetData sheetId="1446" refreshError="1"/>
      <sheetData sheetId="1447" refreshError="1"/>
      <sheetData sheetId="1448"/>
      <sheetData sheetId="1449" refreshError="1"/>
      <sheetData sheetId="1450" refreshError="1"/>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ow r="9">
          <cell r="A9" t="str">
            <v>A</v>
          </cell>
        </row>
      </sheetData>
      <sheetData sheetId="1485">
        <row r="9">
          <cell r="A9" t="str">
            <v>A</v>
          </cell>
        </row>
      </sheetData>
      <sheetData sheetId="1486" refreshError="1"/>
      <sheetData sheetId="1487">
        <row r="9">
          <cell r="A9" t="str">
            <v>A</v>
          </cell>
        </row>
      </sheetData>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ow r="9">
          <cell r="A9" t="str">
            <v>A</v>
          </cell>
        </row>
      </sheetData>
      <sheetData sheetId="1504" refreshError="1"/>
      <sheetData sheetId="1505" refreshError="1"/>
      <sheetData sheetId="1506" refreshError="1"/>
      <sheetData sheetId="1507" refreshError="1"/>
      <sheetData sheetId="1508" refreshError="1"/>
      <sheetData sheetId="1509" refreshError="1"/>
      <sheetData sheetId="1510">
        <row r="9">
          <cell r="A9" t="str">
            <v>A</v>
          </cell>
        </row>
      </sheetData>
      <sheetData sheetId="1511">
        <row r="9">
          <cell r="A9" t="str">
            <v>A</v>
          </cell>
        </row>
      </sheetData>
      <sheetData sheetId="1512">
        <row r="9">
          <cell r="A9" t="str">
            <v>A</v>
          </cell>
        </row>
      </sheetData>
      <sheetData sheetId="1513" refreshError="1"/>
      <sheetData sheetId="1514" refreshError="1"/>
      <sheetData sheetId="1515" refreshError="1"/>
      <sheetData sheetId="1516" refreshError="1"/>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ow r="9">
          <cell r="A9" t="str">
            <v>A</v>
          </cell>
        </row>
      </sheetData>
      <sheetData sheetId="1522">
        <row r="9">
          <cell r="A9" t="str">
            <v>A</v>
          </cell>
        </row>
      </sheetData>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ow r="9">
          <cell r="A9" t="str">
            <v>A</v>
          </cell>
        </row>
      </sheetData>
      <sheetData sheetId="1539">
        <row r="9">
          <cell r="A9" t="str">
            <v>A</v>
          </cell>
        </row>
      </sheetData>
      <sheetData sheetId="1540" refreshError="1"/>
      <sheetData sheetId="1541">
        <row r="9">
          <cell r="A9" t="str">
            <v>A</v>
          </cell>
        </row>
      </sheetData>
      <sheetData sheetId="1542">
        <row r="9">
          <cell r="A9" t="str">
            <v>A</v>
          </cell>
        </row>
      </sheetData>
      <sheetData sheetId="1543">
        <row r="9">
          <cell r="A9" t="str">
            <v>A</v>
          </cell>
        </row>
      </sheetData>
      <sheetData sheetId="1544" refreshError="1"/>
      <sheetData sheetId="1545" refreshError="1"/>
      <sheetData sheetId="1546" refreshError="1"/>
      <sheetData sheetId="1547">
        <row r="9">
          <cell r="A9" t="str">
            <v>A</v>
          </cell>
        </row>
      </sheetData>
      <sheetData sheetId="1548">
        <row r="9">
          <cell r="A9" t="str">
            <v>A</v>
          </cell>
        </row>
      </sheetData>
      <sheetData sheetId="1549">
        <row r="9">
          <cell r="A9" t="str">
            <v>A</v>
          </cell>
        </row>
      </sheetData>
      <sheetData sheetId="1550">
        <row r="9">
          <cell r="A9" t="str">
            <v>A</v>
          </cell>
        </row>
      </sheetData>
      <sheetData sheetId="1551">
        <row r="9">
          <cell r="A9" t="str">
            <v>A</v>
          </cell>
        </row>
      </sheetData>
      <sheetData sheetId="1552">
        <row r="9">
          <cell r="A9" t="str">
            <v>A</v>
          </cell>
        </row>
      </sheetData>
      <sheetData sheetId="1553">
        <row r="9">
          <cell r="A9" t="str">
            <v>A</v>
          </cell>
        </row>
      </sheetData>
      <sheetData sheetId="1554">
        <row r="9">
          <cell r="A9" t="str">
            <v>A</v>
          </cell>
        </row>
      </sheetData>
      <sheetData sheetId="1555">
        <row r="9">
          <cell r="A9" t="str">
            <v>A</v>
          </cell>
        </row>
      </sheetData>
      <sheetData sheetId="1556">
        <row r="9">
          <cell r="A9" t="str">
            <v>A</v>
          </cell>
        </row>
      </sheetData>
      <sheetData sheetId="1557">
        <row r="9">
          <cell r="A9" t="str">
            <v>A</v>
          </cell>
        </row>
      </sheetData>
      <sheetData sheetId="1558" refreshError="1"/>
      <sheetData sheetId="1559" refreshError="1"/>
      <sheetData sheetId="1560" refreshError="1"/>
      <sheetData sheetId="1561" refreshError="1"/>
      <sheetData sheetId="1562" refreshError="1"/>
      <sheetData sheetId="1563" refreshError="1"/>
      <sheetData sheetId="1564" refreshError="1"/>
      <sheetData sheetId="1565">
        <row r="9">
          <cell r="A9" t="str">
            <v>A</v>
          </cell>
        </row>
      </sheetData>
      <sheetData sheetId="1566">
        <row r="9">
          <cell r="A9" t="str">
            <v>A</v>
          </cell>
        </row>
      </sheetData>
      <sheetData sheetId="1567">
        <row r="9">
          <cell r="A9" t="str">
            <v>A</v>
          </cell>
        </row>
      </sheetData>
      <sheetData sheetId="1568">
        <row r="9">
          <cell r="A9" t="str">
            <v>A</v>
          </cell>
        </row>
      </sheetData>
      <sheetData sheetId="1569">
        <row r="9">
          <cell r="A9" t="str">
            <v>A</v>
          </cell>
        </row>
      </sheetData>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ow r="9">
          <cell r="A9" t="str">
            <v>A</v>
          </cell>
        </row>
      </sheetData>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ow r="9">
          <cell r="A9" t="str">
            <v>A</v>
          </cell>
        </row>
      </sheetData>
      <sheetData sheetId="2068" refreshError="1"/>
      <sheetData sheetId="2069" refreshError="1"/>
      <sheetData sheetId="2070" refreshError="1"/>
      <sheetData sheetId="2071" refreshError="1"/>
      <sheetData sheetId="2072" refreshError="1"/>
      <sheetData sheetId="2073" refreshError="1"/>
      <sheetData sheetId="2074" refreshError="1"/>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ow r="9">
          <cell r="A9" t="str">
            <v>A</v>
          </cell>
        </row>
      </sheetData>
      <sheetData sheetId="2237">
        <row r="9">
          <cell r="A9" t="str">
            <v>A</v>
          </cell>
        </row>
      </sheetData>
      <sheetData sheetId="2238">
        <row r="9">
          <cell r="A9" t="str">
            <v>A</v>
          </cell>
        </row>
      </sheetData>
      <sheetData sheetId="2239">
        <row r="9">
          <cell r="A9" t="str">
            <v>A</v>
          </cell>
        </row>
      </sheetData>
      <sheetData sheetId="2240">
        <row r="9">
          <cell r="A9" t="str">
            <v>A</v>
          </cell>
        </row>
      </sheetData>
      <sheetData sheetId="2241">
        <row r="9">
          <cell r="A9" t="str">
            <v>A</v>
          </cell>
        </row>
      </sheetData>
      <sheetData sheetId="2242">
        <row r="9">
          <cell r="A9" t="str">
            <v>A</v>
          </cell>
        </row>
      </sheetData>
      <sheetData sheetId="2243">
        <row r="9">
          <cell r="A9" t="str">
            <v>A</v>
          </cell>
        </row>
      </sheetData>
      <sheetData sheetId="2244">
        <row r="9">
          <cell r="A9" t="str">
            <v>A</v>
          </cell>
        </row>
      </sheetData>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ow r="9">
          <cell r="A9" t="str">
            <v>A</v>
          </cell>
        </row>
      </sheetData>
      <sheetData sheetId="2505">
        <row r="9">
          <cell r="A9" t="str">
            <v>A</v>
          </cell>
        </row>
      </sheetData>
      <sheetData sheetId="2506">
        <row r="9">
          <cell r="A9" t="str">
            <v>A</v>
          </cell>
        </row>
      </sheetData>
      <sheetData sheetId="2507">
        <row r="9">
          <cell r="A9" t="str">
            <v>A</v>
          </cell>
        </row>
      </sheetData>
      <sheetData sheetId="2508">
        <row r="9">
          <cell r="A9" t="str">
            <v>A</v>
          </cell>
        </row>
      </sheetData>
      <sheetData sheetId="2509">
        <row r="9">
          <cell r="A9" t="str">
            <v>A</v>
          </cell>
        </row>
      </sheetData>
      <sheetData sheetId="2510">
        <row r="9">
          <cell r="A9" t="str">
            <v>A</v>
          </cell>
        </row>
      </sheetData>
      <sheetData sheetId="2511">
        <row r="9">
          <cell r="A9" t="str">
            <v>A</v>
          </cell>
        </row>
      </sheetData>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ow r="9">
          <cell r="A9" t="str">
            <v>A</v>
          </cell>
        </row>
      </sheetData>
      <sheetData sheetId="2540" refreshError="1"/>
      <sheetData sheetId="2541" refreshError="1"/>
      <sheetData sheetId="2542" refreshError="1"/>
      <sheetData sheetId="2543" refreshError="1"/>
      <sheetData sheetId="2544" refreshError="1"/>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efreshError="1"/>
      <sheetData sheetId="3170">
        <row r="9">
          <cell r="A9" t="str">
            <v>A</v>
          </cell>
        </row>
      </sheetData>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ow r="9">
          <cell r="A9" t="str">
            <v>A</v>
          </cell>
        </row>
      </sheetData>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ow r="9">
          <cell r="A9" t="str">
            <v>A</v>
          </cell>
        </row>
      </sheetData>
      <sheetData sheetId="3243">
        <row r="9">
          <cell r="A9" t="str">
            <v>A</v>
          </cell>
        </row>
      </sheetData>
      <sheetData sheetId="3244">
        <row r="9">
          <cell r="A9" t="str">
            <v>A</v>
          </cell>
        </row>
      </sheetData>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ow r="9">
          <cell r="A9" t="str">
            <v>A</v>
          </cell>
        </row>
      </sheetData>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ow r="9">
          <cell r="A9" t="str">
            <v>A</v>
          </cell>
        </row>
      </sheetData>
      <sheetData sheetId="3338">
        <row r="9">
          <cell r="A9" t="str">
            <v>A</v>
          </cell>
        </row>
      </sheetData>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ow r="9">
          <cell r="A9" t="str">
            <v>A</v>
          </cell>
        </row>
      </sheetData>
      <sheetData sheetId="3371" refreshError="1"/>
      <sheetData sheetId="3372">
        <row r="9">
          <cell r="A9" t="str">
            <v>A</v>
          </cell>
        </row>
      </sheetData>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ow r="9">
          <cell r="A9" t="str">
            <v>A</v>
          </cell>
        </row>
      </sheetData>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4">
          <cell r="A4" t="str">
            <v>BẢNG TÍNH TOÁN, ĐO BÓC KHỐI LƯỢNG HOÀN THÀNH ĐƯA VÀO QUYẾT TOÁN</v>
          </cell>
        </row>
      </sheetData>
      <sheetData sheetId="3427" refreshError="1"/>
      <sheetData sheetId="3428">
        <row r="4">
          <cell r="A4" t="str">
            <v>BẢNG TÍNH TOÁN, ĐO BÓC KHỐI LƯỢNG HOÀN THÀNH ĐƯA VÀO QUYẾT TOÁN</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ow r="4">
          <cell r="A4" t="str">
            <v>BẢNG TÍNH TOÁN, ĐO BÓC KHỐI LƯỢNG HOÀN THÀNH ĐƯA VÀO QUYẾT TOÁN</v>
          </cell>
        </row>
      </sheetData>
      <sheetData sheetId="3439" refreshError="1"/>
      <sheetData sheetId="3440" refreshError="1"/>
      <sheetData sheetId="3441" refreshError="1"/>
      <sheetData sheetId="3442">
        <row r="4">
          <cell r="A4" t="str">
            <v>BẢNG TÍNH TOÁN, ĐO BÓC KHỐI LƯỢNG HOÀN THÀNH ĐƯA VÀO QUYẾT TOÁN</v>
          </cell>
        </row>
      </sheetData>
      <sheetData sheetId="3443">
        <row r="4">
          <cell r="A4" t="str">
            <v>BẢNG TÍNH TOÁN, ĐO BÓC KHỐI LƯỢNG HOÀN THÀNH ĐƯA VÀO QUYẾT TOÁN</v>
          </cell>
        </row>
      </sheetData>
      <sheetData sheetId="3444">
        <row r="4">
          <cell r="A4" t="str">
            <v>BẢNG TÍNH TOÁN, ĐO BÓC KHỐI LƯỢNG HOÀN THÀNH ĐƯA VÀO QUYẾT TOÁN</v>
          </cell>
        </row>
      </sheetData>
      <sheetData sheetId="3445">
        <row r="4">
          <cell r="A4" t="str">
            <v>BẢNG TÍNH TOÁN, ĐO BÓC KHỐI LƯỢNG HOÀN THÀNH ĐƯA VÀO QUYẾT TOÁN</v>
          </cell>
        </row>
      </sheetData>
      <sheetData sheetId="3446">
        <row r="4">
          <cell r="A4" t="str">
            <v>BẢNG TÍNH TOÁN, ĐO BÓC KHỐI LƯỢNG HOÀN THÀNH ĐƯA VÀO QUYẾT TOÁN</v>
          </cell>
        </row>
      </sheetData>
      <sheetData sheetId="3447">
        <row r="4">
          <cell r="A4" t="str">
            <v>BẢNG TÍNH TOÁN, ĐO BÓC KHỐI LƯỢNG HOÀN THÀNH ĐƯA VÀO QUYẾT TOÁN</v>
          </cell>
        </row>
      </sheetData>
      <sheetData sheetId="3448">
        <row r="4">
          <cell r="A4" t="str">
            <v>BẢNG TÍNH TOÁN, ĐO BÓC KHỐI LƯỢNG HOÀN THÀNH ĐƯA VÀO QUYẾT TOÁN</v>
          </cell>
        </row>
      </sheetData>
      <sheetData sheetId="3449">
        <row r="4">
          <cell r="A4" t="str">
            <v>BẢNG TÍNH TOÁN, ĐO BÓC KHỐI LƯỢNG HOÀN THÀNH ĐƯA VÀO QUYẾT TOÁN</v>
          </cell>
        </row>
      </sheetData>
      <sheetData sheetId="3450">
        <row r="4">
          <cell r="A4" t="str">
            <v>BẢNG TÍNH TOÁN, ĐO BÓC KHỐI LƯỢNG HOÀN THÀNH ĐƯA VÀO QUYẾT TOÁN</v>
          </cell>
        </row>
      </sheetData>
      <sheetData sheetId="3451">
        <row r="4">
          <cell r="A4" t="str">
            <v>BẢNG TÍNH TOÁN, ĐO BÓC KHỐI LƯỢNG HOÀN THÀNH ĐƯA VÀO QUYẾT TOÁN</v>
          </cell>
        </row>
      </sheetData>
      <sheetData sheetId="3452">
        <row r="4">
          <cell r="A4" t="str">
            <v>BẢNG TÍNH TOÁN, ĐO BÓC KHỐI LƯỢNG HOÀN THÀNH ĐƯA VÀO QUYẾT TOÁN</v>
          </cell>
        </row>
      </sheetData>
      <sheetData sheetId="3453">
        <row r="4">
          <cell r="A4" t="str">
            <v>BẢNG TÍNH TOÁN, ĐO BÓC KHỐI LƯỢNG HOÀN THÀNH ĐƯA VÀO QUYẾT TOÁN</v>
          </cell>
        </row>
      </sheetData>
      <sheetData sheetId="3454">
        <row r="4">
          <cell r="A4" t="str">
            <v>BẢNG TÍNH TOÁN, ĐO BÓC KHỐI LƯỢNG HOÀN THÀNH ĐƯA VÀO QUYẾT TOÁN</v>
          </cell>
        </row>
      </sheetData>
      <sheetData sheetId="3455">
        <row r="4">
          <cell r="A4" t="str">
            <v>BẢNG TÍNH TOÁN, ĐO BÓC KHỐI LƯỢNG HOÀN THÀNH ĐƯA VÀO QUYẾT TOÁN</v>
          </cell>
        </row>
      </sheetData>
      <sheetData sheetId="3456">
        <row r="4">
          <cell r="A4" t="str">
            <v>BẢNG TÍNH TOÁN, ĐO BÓC KHỐI LƯỢNG HOÀN THÀNH ĐƯA VÀO QUYẾT TOÁN</v>
          </cell>
        </row>
      </sheetData>
      <sheetData sheetId="3457">
        <row r="4">
          <cell r="A4" t="str">
            <v>BẢNG TÍNH TOÁN, ĐO BÓC KHỐI LƯỢNG HOÀN THÀNH ĐƯA VÀO QUYẾT TOÁN</v>
          </cell>
        </row>
      </sheetData>
      <sheetData sheetId="3458">
        <row r="4">
          <cell r="A4" t="str">
            <v>BẢNG TÍNH TOÁN, ĐO BÓC KHỐI LƯỢNG HOÀN THÀNH ĐƯA VÀO QUYẾT TOÁN</v>
          </cell>
        </row>
      </sheetData>
      <sheetData sheetId="3459">
        <row r="4">
          <cell r="A4" t="str">
            <v>BẢNG TÍNH TOÁN, ĐO BÓC KHỐI LƯỢNG HOÀN THÀNH ĐƯA VÀO QUYẾT TOÁN</v>
          </cell>
        </row>
      </sheetData>
      <sheetData sheetId="3460">
        <row r="4">
          <cell r="A4" t="str">
            <v>BẢNG TÍNH TOÁN, ĐO BÓC KHỐI LƯỢNG HOÀN THÀNH ĐƯA VÀO QUYẾT TOÁN</v>
          </cell>
        </row>
      </sheetData>
      <sheetData sheetId="3461">
        <row r="4">
          <cell r="A4" t="str">
            <v>BẢNG TÍNH TOÁN, ĐO BÓC KHỐI LƯỢNG HOÀN THÀNH ĐƯA VÀO QUYẾT TOÁN</v>
          </cell>
        </row>
      </sheetData>
      <sheetData sheetId="3462">
        <row r="4">
          <cell r="A4" t="str">
            <v>BẢNG TÍNH TOÁN, ĐO BÓC KHỐI LƯỢNG HOÀN THÀNH ĐƯA VÀO QUYẾT TOÁN</v>
          </cell>
        </row>
      </sheetData>
      <sheetData sheetId="3463">
        <row r="4">
          <cell r="A4" t="str">
            <v>BẢNG TÍNH TOÁN, ĐO BÓC KHỐI LƯỢNG HOÀN THÀNH ĐƯA VÀO QUYẾT TOÁN</v>
          </cell>
        </row>
      </sheetData>
      <sheetData sheetId="3464">
        <row r="4">
          <cell r="A4" t="str">
            <v>BẢNG TÍNH TOÁN, ĐO BÓC KHỐI LƯỢNG HOÀN THÀNH ĐƯA VÀO QUYẾT TOÁN</v>
          </cell>
        </row>
      </sheetData>
      <sheetData sheetId="3465">
        <row r="4">
          <cell r="A4" t="str">
            <v>BẢNG TÍNH TOÁN, ĐO BÓC KHỐI LƯỢNG HOÀN THÀNH ĐƯA VÀO QUYẾT TOÁN</v>
          </cell>
        </row>
      </sheetData>
      <sheetData sheetId="3466">
        <row r="4">
          <cell r="A4" t="str">
            <v>BẢNG TÍNH TOÁN, ĐO BÓC KHỐI LƯỢNG HOÀN THÀNH ĐƯA VÀO QUYẾT TOÁN</v>
          </cell>
        </row>
      </sheetData>
      <sheetData sheetId="3467">
        <row r="4">
          <cell r="A4" t="str">
            <v>BẢNG TÍNH TOÁN, ĐO BÓC KHỐI LƯỢNG HOÀN THÀNH ĐƯA VÀO QUYẾT TOÁN</v>
          </cell>
        </row>
      </sheetData>
      <sheetData sheetId="3468">
        <row r="4">
          <cell r="A4" t="str">
            <v>BẢNG TÍNH TOÁN, ĐO BÓC KHỐI LƯỢNG HOÀN THÀNH ĐƯA VÀO QUYẾT TOÁN</v>
          </cell>
        </row>
      </sheetData>
      <sheetData sheetId="3469">
        <row r="4">
          <cell r="A4" t="str">
            <v>BẢNG TÍNH TOÁN, ĐO BÓC KHỐI LƯỢNG HOÀN THÀNH ĐƯA VÀO QUYẾT TOÁN</v>
          </cell>
        </row>
      </sheetData>
      <sheetData sheetId="3470">
        <row r="4">
          <cell r="A4" t="str">
            <v>BẢNG TÍNH TOÁN, ĐO BÓC KHỐI LƯỢNG HOÀN THÀNH ĐƯA VÀO QUYẾT TOÁN</v>
          </cell>
        </row>
      </sheetData>
      <sheetData sheetId="3471">
        <row r="4">
          <cell r="A4" t="str">
            <v>BẢNG TÍNH TOÁN, ĐO BÓC KHỐI LƯỢNG HOÀN THÀNH ĐƯA VÀO QUYẾT TOÁN</v>
          </cell>
        </row>
      </sheetData>
      <sheetData sheetId="3472">
        <row r="4">
          <cell r="A4" t="str">
            <v>BẢNG TÍNH TOÁN, ĐO BÓC KHỐI LƯỢNG HOÀN THÀNH ĐƯA VÀO QUYẾT TOÁN</v>
          </cell>
        </row>
      </sheetData>
      <sheetData sheetId="3473">
        <row r="4">
          <cell r="A4" t="str">
            <v>BẢNG TÍNH TOÁN, ĐO BÓC KHỐI LƯỢNG HOÀN THÀNH ĐƯA VÀO QUYẾT TOÁN</v>
          </cell>
        </row>
      </sheetData>
      <sheetData sheetId="3474">
        <row r="4">
          <cell r="A4" t="str">
            <v>BẢNG TÍNH TOÁN, ĐO BÓC KHỐI LƯỢNG HOÀN THÀNH ĐƯA VÀO QUYẾT TOÁN</v>
          </cell>
        </row>
      </sheetData>
      <sheetData sheetId="3475">
        <row r="4">
          <cell r="A4" t="str">
            <v>BẢNG TÍNH TOÁN, ĐO BÓC KHỐI LƯỢNG HOÀN THÀNH ĐƯA VÀO QUYẾT TOÁN</v>
          </cell>
        </row>
      </sheetData>
      <sheetData sheetId="3476">
        <row r="4">
          <cell r="A4" t="str">
            <v>BẢNG TÍNH TOÁN, ĐO BÓC KHỐI LƯỢNG HOÀN THÀNH ĐƯA VÀO QUYẾT TOÁN</v>
          </cell>
        </row>
      </sheetData>
      <sheetData sheetId="3477">
        <row r="4">
          <cell r="A4" t="str">
            <v>BẢNG TÍNH TOÁN, ĐO BÓC KHỐI LƯỢNG HOÀN THÀNH ĐƯA VÀO QUYẾT TOÁN</v>
          </cell>
        </row>
      </sheetData>
      <sheetData sheetId="3478">
        <row r="4">
          <cell r="A4" t="str">
            <v>BẢNG TÍNH TOÁN, ĐO BÓC KHỐI LƯỢNG HOÀN THÀNH ĐƯA VÀO QUYẾT TOÁN</v>
          </cell>
        </row>
      </sheetData>
      <sheetData sheetId="3479">
        <row r="4">
          <cell r="A4" t="str">
            <v>BẢNG TÍNH TOÁN, ĐO BÓC KHỐI LƯỢNG HOÀN THÀNH ĐƯA VÀO QUYẾT TOÁN</v>
          </cell>
        </row>
      </sheetData>
      <sheetData sheetId="3480">
        <row r="4">
          <cell r="A4" t="str">
            <v>BẢNG TÍNH TOÁN, ĐO BÓC KHỐI LƯỢNG HOÀN THÀNH ĐƯA VÀO QUYẾT TOÁN</v>
          </cell>
        </row>
      </sheetData>
      <sheetData sheetId="3481">
        <row r="4">
          <cell r="A4" t="str">
            <v>BẢNG TÍNH TOÁN, ĐO BÓC KHỐI LƯỢNG HOÀN THÀNH ĐƯA VÀO QUYẾT TOÁN</v>
          </cell>
        </row>
      </sheetData>
      <sheetData sheetId="3482">
        <row r="4">
          <cell r="A4" t="str">
            <v>BẢNG TÍNH TOÁN, ĐO BÓC KHỐI LƯỢNG HOÀN THÀNH ĐƯA VÀO QUYẾT TOÁN</v>
          </cell>
        </row>
      </sheetData>
      <sheetData sheetId="3483">
        <row r="4">
          <cell r="A4" t="str">
            <v>BẢNG TÍNH TOÁN, ĐO BÓC KHỐI LƯỢNG HOÀN THÀNH ĐƯA VÀO QUYẾT TOÁN</v>
          </cell>
        </row>
      </sheetData>
      <sheetData sheetId="3484">
        <row r="4">
          <cell r="A4" t="str">
            <v>BẢNG TÍNH TOÁN, ĐO BÓC KHỐI LƯỢNG HOÀN THÀNH ĐƯA VÀO QUYẾT TOÁN</v>
          </cell>
        </row>
      </sheetData>
      <sheetData sheetId="3485">
        <row r="4">
          <cell r="A4" t="str">
            <v>BẢNG TÍNH TOÁN, ĐO BÓC KHỐI LƯỢNG HOÀN THÀNH ĐƯA VÀO QUYẾT TOÁN</v>
          </cell>
        </row>
      </sheetData>
      <sheetData sheetId="3486">
        <row r="4">
          <cell r="A4" t="str">
            <v>BẢNG TÍNH TOÁN, ĐO BÓC KHỐI LƯỢNG HOÀN THÀNH ĐƯA VÀO QUYẾT TOÁN</v>
          </cell>
        </row>
      </sheetData>
      <sheetData sheetId="3487">
        <row r="4">
          <cell r="A4" t="str">
            <v>BẢNG TÍNH TOÁN, ĐO BÓC KHỐI LƯỢNG HOÀN THÀNH ĐƯA VÀO QUYẾT TOÁN</v>
          </cell>
        </row>
      </sheetData>
      <sheetData sheetId="3488">
        <row r="4">
          <cell r="A4" t="str">
            <v>BẢNG TÍNH TOÁN, ĐO BÓC KHỐI LƯỢNG HOÀN THÀNH ĐƯA VÀO QUYẾT TOÁN</v>
          </cell>
        </row>
      </sheetData>
      <sheetData sheetId="3489">
        <row r="4">
          <cell r="A4" t="str">
            <v>BẢNG TÍNH TOÁN, ĐO BÓC KHỐI LƯỢNG HOÀN THÀNH ĐƯA VÀO QUYẾT TOÁN</v>
          </cell>
        </row>
      </sheetData>
      <sheetData sheetId="3490">
        <row r="4">
          <cell r="A4" t="str">
            <v>BẢNG TÍNH TOÁN, ĐO BÓC KHỐI LƯỢNG HOÀN THÀNH ĐƯA VÀO QUYẾT TOÁN</v>
          </cell>
        </row>
      </sheetData>
      <sheetData sheetId="3491">
        <row r="4">
          <cell r="A4" t="str">
            <v>BẢNG TÍNH TOÁN, ĐO BÓC KHỐI LƯỢNG HOÀN THÀNH ĐƯA VÀO QUYẾT TOÁN</v>
          </cell>
        </row>
      </sheetData>
      <sheetData sheetId="3492">
        <row r="4">
          <cell r="A4" t="str">
            <v>BẢNG TÍNH TOÁN, ĐO BÓC KHỐI LƯỢNG HOÀN THÀNH ĐƯA VÀO QUYẾT TOÁN</v>
          </cell>
        </row>
      </sheetData>
      <sheetData sheetId="3493">
        <row r="4">
          <cell r="A4" t="str">
            <v>BẢNG TÍNH TOÁN, ĐO BÓC KHỐI LƯỢNG HOÀN THÀNH ĐƯA VÀO QUYẾT TOÁN</v>
          </cell>
        </row>
      </sheetData>
      <sheetData sheetId="3494">
        <row r="4">
          <cell r="A4" t="str">
            <v>BẢNG TÍNH TOÁN, ĐO BÓC KHỐI LƯỢNG HOÀN THÀNH ĐƯA VÀO QUYẾT TOÁN</v>
          </cell>
        </row>
      </sheetData>
      <sheetData sheetId="3495">
        <row r="4">
          <cell r="A4" t="str">
            <v>BẢNG TÍNH TOÁN, ĐO BÓC KHỐI LƯỢNG HOÀN THÀNH ĐƯA VÀO QUYẾT TOÁN</v>
          </cell>
        </row>
      </sheetData>
      <sheetData sheetId="3496">
        <row r="4">
          <cell r="A4" t="str">
            <v>BẢNG TÍNH TOÁN, ĐO BÓC KHỐI LƯỢNG HOÀN THÀNH ĐƯA VÀO QUYẾT TOÁN</v>
          </cell>
        </row>
      </sheetData>
      <sheetData sheetId="3497">
        <row r="4">
          <cell r="A4" t="str">
            <v>BẢNG TÍNH TOÁN, ĐO BÓC KHỐI LƯỢNG HOÀN THÀNH ĐƯA VÀO QUYẾT TOÁN</v>
          </cell>
        </row>
      </sheetData>
      <sheetData sheetId="3498">
        <row r="4">
          <cell r="A4" t="str">
            <v>BẢNG TÍNH TOÁN, ĐO BÓC KHỐI LƯỢNG HOÀN THÀNH ĐƯA VÀO QUYẾT TOÁN</v>
          </cell>
        </row>
      </sheetData>
      <sheetData sheetId="3499">
        <row r="4">
          <cell r="A4" t="str">
            <v>BẢNG TÍNH TOÁN, ĐO BÓC KHỐI LƯỢNG HOÀN THÀNH ĐƯA VÀO QUYẾT TOÁN</v>
          </cell>
        </row>
      </sheetData>
      <sheetData sheetId="3500">
        <row r="4">
          <cell r="A4" t="str">
            <v>BẢNG TÍNH TOÁN, ĐO BÓC KHỐI LƯỢNG HOÀN THÀNH ĐƯA VÀO QUYẾT TOÁN</v>
          </cell>
        </row>
      </sheetData>
      <sheetData sheetId="3501">
        <row r="4">
          <cell r="A4" t="str">
            <v>BẢNG TÍNH TOÁN, ĐO BÓC KHỐI LƯỢNG HOÀN THÀNH ĐƯA VÀO QUYẾT TOÁN</v>
          </cell>
        </row>
      </sheetData>
      <sheetData sheetId="3502">
        <row r="4">
          <cell r="A4" t="str">
            <v>BẢNG TÍNH TOÁN, ĐO BÓC KHỐI LƯỢNG HOÀN THÀNH ĐƯA VÀO QUYẾT TOÁN</v>
          </cell>
        </row>
      </sheetData>
      <sheetData sheetId="3503">
        <row r="4">
          <cell r="A4" t="str">
            <v>BẢNG TÍNH TOÁN, ĐO BÓC KHỐI LƯỢNG HOÀN THÀNH ĐƯA VÀO QUYẾT TOÁN</v>
          </cell>
        </row>
      </sheetData>
      <sheetData sheetId="3504">
        <row r="4">
          <cell r="A4" t="str">
            <v>BẢNG TÍNH TOÁN, ĐO BÓC KHỐI LƯỢNG HOÀN THÀNH ĐƯA VÀO QUYẾT TOÁN</v>
          </cell>
        </row>
      </sheetData>
      <sheetData sheetId="3505">
        <row r="4">
          <cell r="A4" t="str">
            <v>BẢNG TÍNH TOÁN, ĐO BÓC KHỐI LƯỢNG HOÀN THÀNH ĐƯA VÀO QUYẾT TOÁN</v>
          </cell>
        </row>
      </sheetData>
      <sheetData sheetId="3506">
        <row r="4">
          <cell r="A4" t="str">
            <v>BẢNG TÍNH TOÁN, ĐO BÓC KHỐI LƯỢNG HOÀN THÀNH ĐƯA VÀO QUYẾT TOÁN</v>
          </cell>
        </row>
      </sheetData>
      <sheetData sheetId="3507">
        <row r="4">
          <cell r="A4" t="str">
            <v>BẢNG TÍNH TOÁN, ĐO BÓC KHỐI LƯỢNG HOÀN THÀNH ĐƯA VÀO QUYẾT TOÁN</v>
          </cell>
        </row>
      </sheetData>
      <sheetData sheetId="3508">
        <row r="4">
          <cell r="A4" t="str">
            <v>BẢNG TÍNH TOÁN, ĐO BÓC KHỐI LƯỢNG HOÀN THÀNH ĐƯA VÀO QUYẾT TOÁN</v>
          </cell>
        </row>
      </sheetData>
      <sheetData sheetId="3509">
        <row r="4">
          <cell r="A4" t="str">
            <v>BẢNG TÍNH TOÁN, ĐO BÓC KHỐI LƯỢNG HOÀN THÀNH ĐƯA VÀO QUYẾT TOÁN</v>
          </cell>
        </row>
      </sheetData>
      <sheetData sheetId="3510">
        <row r="4">
          <cell r="A4" t="str">
            <v>BẢNG TÍNH TOÁN, ĐO BÓC KHỐI LƯỢNG HOÀN THÀNH ĐƯA VÀO QUYẾT TOÁN</v>
          </cell>
        </row>
      </sheetData>
      <sheetData sheetId="3511">
        <row r="4">
          <cell r="A4" t="str">
            <v>BẢNG TÍNH TOÁN, ĐO BÓC KHỐI LƯỢNG HOÀN THÀNH ĐƯA VÀO QUYẾT TOÁN</v>
          </cell>
        </row>
      </sheetData>
      <sheetData sheetId="3512">
        <row r="4">
          <cell r="A4" t="str">
            <v>BẢNG TÍNH TOÁN, ĐO BÓC KHỐI LƯỢNG HOÀN THÀNH ĐƯA VÀO QUYẾT TOÁN</v>
          </cell>
        </row>
      </sheetData>
      <sheetData sheetId="3513">
        <row r="4">
          <cell r="A4" t="str">
            <v>BẢNG TÍNH TOÁN, ĐO BÓC KHỐI LƯỢNG HOÀN THÀNH ĐƯA VÀO QUYẾT TOÁN</v>
          </cell>
        </row>
      </sheetData>
      <sheetData sheetId="3514">
        <row r="4">
          <cell r="A4" t="str">
            <v>BẢNG TÍNH TOÁN, ĐO BÓC KHỐI LƯỢNG HOÀN THÀNH ĐƯA VÀO QUYẾT TOÁN</v>
          </cell>
        </row>
      </sheetData>
      <sheetData sheetId="3515">
        <row r="4">
          <cell r="A4" t="str">
            <v>BẢNG TÍNH TOÁN, ĐO BÓC KHỐI LƯỢNG HOÀN THÀNH ĐƯA VÀO QUYẾT TOÁN</v>
          </cell>
        </row>
      </sheetData>
      <sheetData sheetId="3516">
        <row r="4">
          <cell r="A4" t="str">
            <v>BẢNG TÍNH TOÁN, ĐO BÓC KHỐI LƯỢNG HOÀN THÀNH ĐƯA VÀO QUYẾT TOÁN</v>
          </cell>
        </row>
      </sheetData>
      <sheetData sheetId="3517">
        <row r="4">
          <cell r="A4" t="str">
            <v>BẢNG TÍNH TOÁN, ĐO BÓC KHỐI LƯỢNG HOÀN THÀNH ĐƯA VÀO QUYẾT TOÁN</v>
          </cell>
        </row>
      </sheetData>
      <sheetData sheetId="3518">
        <row r="4">
          <cell r="A4" t="str">
            <v>BẢNG TÍNH TOÁN, ĐO BÓC KHỐI LƯỢNG HOÀN THÀNH ĐƯA VÀO QUYẾT TOÁN</v>
          </cell>
        </row>
      </sheetData>
      <sheetData sheetId="3519">
        <row r="4">
          <cell r="A4" t="str">
            <v>BẢNG TÍNH TOÁN, ĐO BÓC KHỐI LƯỢNG HOÀN THÀNH ĐƯA VÀO QUYẾT TOÁN</v>
          </cell>
        </row>
      </sheetData>
      <sheetData sheetId="3520">
        <row r="4">
          <cell r="A4" t="str">
            <v>BẢNG TÍNH TOÁN, ĐO BÓC KHỐI LƯỢNG HOÀN THÀNH ĐƯA VÀO QUYẾT TOÁN</v>
          </cell>
        </row>
      </sheetData>
      <sheetData sheetId="3521">
        <row r="4">
          <cell r="A4" t="str">
            <v>BẢNG TÍNH TOÁN, ĐO BÓC KHỐI LƯỢNG HOÀN THÀNH ĐƯA VÀO QUYẾT TOÁN</v>
          </cell>
        </row>
      </sheetData>
      <sheetData sheetId="3522">
        <row r="4">
          <cell r="A4" t="str">
            <v>BẢNG TÍNH TOÁN, ĐO BÓC KHỐI LƯỢNG HOÀN THÀNH ĐƯA VÀO QUYẾT TOÁN</v>
          </cell>
        </row>
      </sheetData>
      <sheetData sheetId="3523">
        <row r="4">
          <cell r="A4" t="str">
            <v>BẢNG TÍNH TOÁN, ĐO BÓC KHỐI LƯỢNG HOÀN THÀNH ĐƯA VÀO QUYẾT TOÁN</v>
          </cell>
        </row>
      </sheetData>
      <sheetData sheetId="3524">
        <row r="4">
          <cell r="A4" t="str">
            <v>BẢNG TÍNH TOÁN, ĐO BÓC KHỐI LƯỢNG HOÀN THÀNH ĐƯA VÀO QUYẾT TOÁN</v>
          </cell>
        </row>
      </sheetData>
      <sheetData sheetId="3525">
        <row r="4">
          <cell r="A4" t="str">
            <v>BẢNG TÍNH TOÁN, ĐO BÓC KHỐI LƯỢNG HOÀN THÀNH ĐƯA VÀO QUYẾT TOÁN</v>
          </cell>
        </row>
      </sheetData>
      <sheetData sheetId="3526">
        <row r="4">
          <cell r="A4" t="str">
            <v>BẢNG TÍNH TOÁN, ĐO BÓC KHỐI LƯỢNG HOÀN THÀNH ĐƯA VÀO QUYẾT TOÁN</v>
          </cell>
        </row>
      </sheetData>
      <sheetData sheetId="3527">
        <row r="4">
          <cell r="A4" t="str">
            <v>BẢNG TÍNH TOÁN, ĐO BÓC KHỐI LƯỢNG HOÀN THÀNH ĐƯA VÀO QUYẾT TOÁN</v>
          </cell>
        </row>
      </sheetData>
      <sheetData sheetId="3528">
        <row r="4">
          <cell r="A4" t="str">
            <v>BẢNG TÍNH TOÁN, ĐO BÓC KHỐI LƯỢNG HOÀN THÀNH ĐƯA VÀO QUYẾT TOÁN</v>
          </cell>
        </row>
      </sheetData>
      <sheetData sheetId="3529">
        <row r="4">
          <cell r="A4" t="str">
            <v>BẢNG TÍNH TOÁN, ĐO BÓC KHỐI LƯỢNG HOÀN THÀNH ĐƯA VÀO QUYẾT TOÁN</v>
          </cell>
        </row>
      </sheetData>
      <sheetData sheetId="3530">
        <row r="4">
          <cell r="A4" t="str">
            <v>BẢNG TÍNH TOÁN, ĐO BÓC KHỐI LƯỢNG HOÀN THÀNH ĐƯA VÀO QUYẾT TOÁN</v>
          </cell>
        </row>
      </sheetData>
      <sheetData sheetId="3531">
        <row r="4">
          <cell r="A4" t="str">
            <v>BẢNG TÍNH TOÁN, ĐO BÓC KHỐI LƯỢNG HOÀN THÀNH ĐƯA VÀO QUYẾT TOÁN</v>
          </cell>
        </row>
      </sheetData>
      <sheetData sheetId="3532">
        <row r="4">
          <cell r="A4" t="str">
            <v>BẢNG TÍNH TOÁN, ĐO BÓC KHỐI LƯỢNG HOÀN THÀNH ĐƯA VÀO QUYẾT TOÁN</v>
          </cell>
        </row>
      </sheetData>
      <sheetData sheetId="3533">
        <row r="4">
          <cell r="A4" t="str">
            <v>BẢNG TÍNH TOÁN, ĐO BÓC KHỐI LƯỢNG HOÀN THÀNH ĐƯA VÀO QUYẾT TOÁN</v>
          </cell>
        </row>
      </sheetData>
      <sheetData sheetId="3534">
        <row r="4">
          <cell r="A4" t="str">
            <v>BẢNG TÍNH TOÁN, ĐO BÓC KHỐI LƯỢNG HOÀN THÀNH ĐƯA VÀO QUYẾT TOÁN</v>
          </cell>
        </row>
      </sheetData>
      <sheetData sheetId="3535">
        <row r="4">
          <cell r="A4" t="str">
            <v>BẢNG TÍNH TOÁN, ĐO BÓC KHỐI LƯỢNG HOÀN THÀNH ĐƯA VÀO QUYẾT TOÁN</v>
          </cell>
        </row>
      </sheetData>
      <sheetData sheetId="3536">
        <row r="4">
          <cell r="A4" t="str">
            <v>BẢNG TÍNH TOÁN, ĐO BÓC KHỐI LƯỢNG HOÀN THÀNH ĐƯA VÀO QUYẾT TOÁN</v>
          </cell>
        </row>
      </sheetData>
      <sheetData sheetId="3537">
        <row r="4">
          <cell r="A4" t="str">
            <v>BẢNG TÍNH TOÁN, ĐO BÓC KHỐI LƯỢNG HOÀN THÀNH ĐƯA VÀO QUYẾT TOÁN</v>
          </cell>
        </row>
      </sheetData>
      <sheetData sheetId="3538">
        <row r="4">
          <cell r="A4" t="str">
            <v>BẢNG TÍNH TOÁN, ĐO BÓC KHỐI LƯỢNG HOÀN THÀNH ĐƯA VÀO QUYẾT TOÁN</v>
          </cell>
        </row>
      </sheetData>
      <sheetData sheetId="3539">
        <row r="4">
          <cell r="A4" t="str">
            <v>BẢNG TÍNH TOÁN, ĐO BÓC KHỐI LƯỢNG HOÀN THÀNH ĐƯA VÀO QUYẾT TOÁN</v>
          </cell>
        </row>
      </sheetData>
      <sheetData sheetId="3540">
        <row r="4">
          <cell r="A4" t="str">
            <v>BẢNG TÍNH TOÁN, ĐO BÓC KHỐI LƯỢNG HOÀN THÀNH ĐƯA VÀO QUYẾT TOÁN</v>
          </cell>
        </row>
      </sheetData>
      <sheetData sheetId="3541">
        <row r="4">
          <cell r="A4" t="str">
            <v>BẢNG TÍNH TOÁN, ĐO BÓC KHỐI LƯỢNG HOÀN THÀNH ĐƯA VÀO QUYẾT TOÁN</v>
          </cell>
        </row>
      </sheetData>
      <sheetData sheetId="3542">
        <row r="4">
          <cell r="A4" t="str">
            <v>BẢNG TÍNH TOÁN, ĐO BÓC KHỐI LƯỢNG HOÀN THÀNH ĐƯA VÀO QUYẾT TOÁN</v>
          </cell>
        </row>
      </sheetData>
      <sheetData sheetId="3543">
        <row r="4">
          <cell r="A4" t="str">
            <v>BẢNG TÍNH TOÁN, ĐO BÓC KHỐI LƯỢNG HOÀN THÀNH ĐƯA VÀO QUYẾT TOÁN</v>
          </cell>
        </row>
      </sheetData>
      <sheetData sheetId="3544">
        <row r="4">
          <cell r="A4" t="str">
            <v>BẢNG TÍNH TOÁN, ĐO BÓC KHỐI LƯỢNG HOÀN THÀNH ĐƯA VÀO QUYẾT TOÁN</v>
          </cell>
        </row>
      </sheetData>
      <sheetData sheetId="3545">
        <row r="4">
          <cell r="A4" t="str">
            <v>BẢNG TÍNH TOÁN, ĐO BÓC KHỐI LƯỢNG HOÀN THÀNH ĐƯA VÀO QUYẾT TOÁN</v>
          </cell>
        </row>
      </sheetData>
      <sheetData sheetId="3546">
        <row r="4">
          <cell r="A4" t="str">
            <v>BẢNG TÍNH TOÁN, ĐO BÓC KHỐI LƯỢNG HOÀN THÀNH ĐƯA VÀO QUYẾT TOÁN</v>
          </cell>
        </row>
      </sheetData>
      <sheetData sheetId="3547">
        <row r="4">
          <cell r="A4" t="str">
            <v>BẢNG TÍNH TOÁN, ĐO BÓC KHỐI LƯỢNG HOÀN THÀNH ĐƯA VÀO QUYẾT TOÁN</v>
          </cell>
        </row>
      </sheetData>
      <sheetData sheetId="3548">
        <row r="4">
          <cell r="A4" t="str">
            <v>BẢNG TÍNH TOÁN, ĐO BÓC KHỐI LƯỢNG HOÀN THÀNH ĐƯA VÀO QUYẾT TOÁN</v>
          </cell>
        </row>
      </sheetData>
      <sheetData sheetId="3549">
        <row r="4">
          <cell r="A4" t="str">
            <v>BẢNG TÍNH TOÁN, ĐO BÓC KHỐI LƯỢNG HOÀN THÀNH ĐƯA VÀO QUYẾT TOÁN</v>
          </cell>
        </row>
      </sheetData>
      <sheetData sheetId="3550">
        <row r="4">
          <cell r="A4" t="str">
            <v>BẢNG TÍNH TOÁN, ĐO BÓC KHỐI LƯỢNG HOÀN THÀNH ĐƯA VÀO QUYẾT TOÁN</v>
          </cell>
        </row>
      </sheetData>
      <sheetData sheetId="3551">
        <row r="4">
          <cell r="A4" t="str">
            <v>BẢNG TÍNH TOÁN, ĐO BÓC KHỐI LƯỢNG HOÀN THÀNH ĐƯA VÀO QUYẾT TOÁN</v>
          </cell>
        </row>
      </sheetData>
      <sheetData sheetId="3552">
        <row r="4">
          <cell r="A4" t="str">
            <v>BẢNG TÍNH TOÁN, ĐO BÓC KHỐI LƯỢNG HOÀN THÀNH ĐƯA VÀO QUYẾT TOÁN</v>
          </cell>
        </row>
      </sheetData>
      <sheetData sheetId="3553">
        <row r="4">
          <cell r="A4" t="str">
            <v>BẢNG TÍNH TOÁN, ĐO BÓC KHỐI LƯỢNG HOÀN THÀNH ĐƯA VÀO QUYẾT TOÁN</v>
          </cell>
        </row>
      </sheetData>
      <sheetData sheetId="3554">
        <row r="4">
          <cell r="A4" t="str">
            <v>BẢNG TÍNH TOÁN, ĐO BÓC KHỐI LƯỢNG HOÀN THÀNH ĐƯA VÀO QUYẾT TOÁN</v>
          </cell>
        </row>
      </sheetData>
      <sheetData sheetId="3555">
        <row r="4">
          <cell r="A4" t="str">
            <v>BẢNG TÍNH TOÁN, ĐO BÓC KHỐI LƯỢNG HOÀN THÀNH ĐƯA VÀO QUYẾT TOÁN</v>
          </cell>
        </row>
      </sheetData>
      <sheetData sheetId="3556">
        <row r="4">
          <cell r="A4" t="str">
            <v>BẢNG TÍNH TOÁN, ĐO BÓC KHỐI LƯỢNG HOÀN THÀNH ĐƯA VÀO QUYẾT TOÁN</v>
          </cell>
        </row>
      </sheetData>
      <sheetData sheetId="3557">
        <row r="4">
          <cell r="A4" t="str">
            <v>BẢNG TÍNH TOÁN, ĐO BÓC KHỐI LƯỢNG HOÀN THÀNH ĐƯA VÀO QUYẾT TOÁN</v>
          </cell>
        </row>
      </sheetData>
      <sheetData sheetId="3558">
        <row r="4">
          <cell r="A4" t="str">
            <v>BẢNG TÍNH TOÁN, ĐO BÓC KHỐI LƯỢNG HOÀN THÀNH ĐƯA VÀO QUYẾT TOÁN</v>
          </cell>
        </row>
      </sheetData>
      <sheetData sheetId="3559">
        <row r="4">
          <cell r="A4" t="str">
            <v>BẢNG TÍNH TOÁN, ĐO BÓC KHỐI LƯỢNG HOÀN THÀNH ĐƯA VÀO QUYẾT TOÁN</v>
          </cell>
        </row>
      </sheetData>
      <sheetData sheetId="3560">
        <row r="4">
          <cell r="A4" t="str">
            <v>BẢNG TÍNH TOÁN, ĐO BÓC KHỐI LƯỢNG HOÀN THÀNH ĐƯA VÀO QUYẾT TOÁN</v>
          </cell>
        </row>
      </sheetData>
      <sheetData sheetId="3561">
        <row r="4">
          <cell r="A4" t="str">
            <v>BẢNG TÍNH TOÁN, ĐO BÓC KHỐI LƯỢNG HOÀN THÀNH ĐƯA VÀO QUYẾT TOÁN</v>
          </cell>
        </row>
      </sheetData>
      <sheetData sheetId="3562">
        <row r="4">
          <cell r="A4" t="str">
            <v>BẢNG TÍNH TOÁN, ĐO BÓC KHỐI LƯỢNG HOÀN THÀNH ĐƯA VÀO QUYẾT TOÁN</v>
          </cell>
        </row>
      </sheetData>
      <sheetData sheetId="3563">
        <row r="4">
          <cell r="A4" t="str">
            <v>BẢNG TÍNH TOÁN, ĐO BÓC KHỐI LƯỢNG HOÀN THÀNH ĐƯA VÀO QUYẾT TOÁN</v>
          </cell>
        </row>
      </sheetData>
      <sheetData sheetId="3564">
        <row r="4">
          <cell r="A4" t="str">
            <v>BẢNG TÍNH TOÁN, ĐO BÓC KHỐI LƯỢNG HOÀN THÀNH ĐƯA VÀO QUYẾT TOÁN</v>
          </cell>
        </row>
      </sheetData>
      <sheetData sheetId="3565">
        <row r="4">
          <cell r="A4" t="str">
            <v>BẢNG TÍNH TOÁN, ĐO BÓC KHỐI LƯỢNG HOÀN THÀNH ĐƯA VÀO QUYẾT TOÁN</v>
          </cell>
        </row>
      </sheetData>
      <sheetData sheetId="3566">
        <row r="4">
          <cell r="A4" t="str">
            <v>BẢNG TÍNH TOÁN, ĐO BÓC KHỐI LƯỢNG HOÀN THÀNH ĐƯA VÀO QUYẾT TOÁN</v>
          </cell>
        </row>
      </sheetData>
      <sheetData sheetId="3567">
        <row r="4">
          <cell r="A4" t="str">
            <v>BẢNG TÍNH TOÁN, ĐO BÓC KHỐI LƯỢNG HOÀN THÀNH ĐƯA VÀO QUYẾT TOÁN</v>
          </cell>
        </row>
      </sheetData>
      <sheetData sheetId="3568">
        <row r="4">
          <cell r="A4" t="str">
            <v>BẢNG TÍNH TOÁN, ĐO BÓC KHỐI LƯỢNG HOÀN THÀNH ĐƯA VÀO QUYẾT TOÁN</v>
          </cell>
        </row>
      </sheetData>
      <sheetData sheetId="3569">
        <row r="4">
          <cell r="A4" t="str">
            <v>BẢNG TÍNH TOÁN, ĐO BÓC KHỐI LƯỢNG HOÀN THÀNH ĐƯA VÀO QUYẾT TOÁN</v>
          </cell>
        </row>
      </sheetData>
      <sheetData sheetId="3570">
        <row r="4">
          <cell r="A4" t="str">
            <v>BẢNG TÍNH TOÁN, ĐO BÓC KHỐI LƯỢNG HOÀN THÀNH ĐƯA VÀO QUYẾT TOÁN</v>
          </cell>
        </row>
      </sheetData>
      <sheetData sheetId="3571">
        <row r="4">
          <cell r="A4" t="str">
            <v>BẢNG TÍNH TOÁN, ĐO BÓC KHỐI LƯỢNG HOÀN THÀNH ĐƯA VÀO QUYẾT TOÁN</v>
          </cell>
        </row>
      </sheetData>
      <sheetData sheetId="3572">
        <row r="4">
          <cell r="A4" t="str">
            <v>BẢNG TÍNH TOÁN, ĐO BÓC KHỐI LƯỢNG HOÀN THÀNH ĐƯA VÀO QUYẾT TOÁN</v>
          </cell>
        </row>
      </sheetData>
      <sheetData sheetId="3573">
        <row r="4">
          <cell r="A4" t="str">
            <v>BẢNG TÍNH TOÁN, ĐO BÓC KHỐI LƯỢNG HOÀN THÀNH ĐƯA VÀO QUYẾT TOÁN</v>
          </cell>
        </row>
      </sheetData>
      <sheetData sheetId="3574">
        <row r="4">
          <cell r="A4" t="str">
            <v>BẢNG TÍNH TOÁN, ĐO BÓC KHỐI LƯỢNG HOÀN THÀNH ĐƯA VÀO QUYẾT TOÁN</v>
          </cell>
        </row>
      </sheetData>
      <sheetData sheetId="3575">
        <row r="4">
          <cell r="A4" t="str">
            <v>BẢNG TÍNH TOÁN, ĐO BÓC KHỐI LƯỢNG HOÀN THÀNH ĐƯA VÀO QUYẾT TOÁN</v>
          </cell>
        </row>
      </sheetData>
      <sheetData sheetId="3576">
        <row r="4">
          <cell r="A4" t="str">
            <v>BẢNG TÍNH TOÁN, ĐO BÓC KHỐI LƯỢNG HOÀN THÀNH ĐƯA VÀO QUYẾT TOÁN</v>
          </cell>
        </row>
      </sheetData>
      <sheetData sheetId="3577">
        <row r="4">
          <cell r="A4" t="str">
            <v>BẢNG TÍNH TOÁN, ĐO BÓC KHỐI LƯỢNG HOÀN THÀNH ĐƯA VÀO QUYẾT TOÁN</v>
          </cell>
        </row>
      </sheetData>
      <sheetData sheetId="3578">
        <row r="4">
          <cell r="A4" t="str">
            <v>BẢNG TÍNH TOÁN, ĐO BÓC KHỐI LƯỢNG HOÀN THÀNH ĐƯA VÀO QUYẾT TOÁN</v>
          </cell>
        </row>
      </sheetData>
      <sheetData sheetId="3579">
        <row r="4">
          <cell r="A4" t="str">
            <v>BẢNG TÍNH TOÁN, ĐO BÓC KHỐI LƯỢNG HOÀN THÀNH ĐƯA VÀO QUYẾT TOÁN</v>
          </cell>
        </row>
      </sheetData>
      <sheetData sheetId="3580">
        <row r="4">
          <cell r="A4" t="str">
            <v>BẢNG TÍNH TOÁN, ĐO BÓC KHỐI LƯỢNG HOÀN THÀNH ĐƯA VÀO QUYẾT TOÁN</v>
          </cell>
        </row>
      </sheetData>
      <sheetData sheetId="3581">
        <row r="4">
          <cell r="A4" t="str">
            <v>BẢNG TÍNH TOÁN, ĐO BÓC KHỐI LƯỢNG HOÀN THÀNH ĐƯA VÀO QUYẾT TOÁN</v>
          </cell>
        </row>
      </sheetData>
      <sheetData sheetId="3582">
        <row r="4">
          <cell r="A4" t="str">
            <v>BẢNG TÍNH TOÁN, ĐO BÓC KHỐI LƯỢNG HOÀN THÀNH ĐƯA VÀO QUYẾT TOÁN</v>
          </cell>
        </row>
      </sheetData>
      <sheetData sheetId="3583">
        <row r="4">
          <cell r="A4" t="str">
            <v>BẢNG TÍNH TOÁN, ĐO BÓC KHỐI LƯỢNG HOÀN THÀNH ĐƯA VÀO QUYẾT TOÁN</v>
          </cell>
        </row>
      </sheetData>
      <sheetData sheetId="3584">
        <row r="4">
          <cell r="A4" t="str">
            <v>BẢNG TÍNH TOÁN, ĐO BÓC KHỐI LƯỢNG HOÀN THÀNH ĐƯA VÀO QUYẾT TOÁN</v>
          </cell>
        </row>
      </sheetData>
      <sheetData sheetId="3585">
        <row r="4">
          <cell r="A4" t="str">
            <v>BẢNG TÍNH TOÁN, ĐO BÓC KHỐI LƯỢNG HOÀN THÀNH ĐƯA VÀO QUYẾT TOÁN</v>
          </cell>
        </row>
      </sheetData>
      <sheetData sheetId="3586">
        <row r="4">
          <cell r="A4" t="str">
            <v>BẢNG TÍNH TOÁN, ĐO BÓC KHỐI LƯỢNG HOÀN THÀNH ĐƯA VÀO QUYẾT TOÁN</v>
          </cell>
        </row>
      </sheetData>
      <sheetData sheetId="3587">
        <row r="4">
          <cell r="A4" t="str">
            <v>BẢNG TÍNH TOÁN, ĐO BÓC KHỐI LƯỢNG HOÀN THÀNH ĐƯA VÀO QUYẾT TOÁN</v>
          </cell>
        </row>
      </sheetData>
      <sheetData sheetId="3588">
        <row r="4">
          <cell r="A4" t="str">
            <v>BẢNG TÍNH TOÁN, ĐO BÓC KHỐI LƯỢNG HOÀN THÀNH ĐƯA VÀO QUYẾT TOÁN</v>
          </cell>
        </row>
      </sheetData>
      <sheetData sheetId="3589">
        <row r="4">
          <cell r="A4" t="str">
            <v>BẢNG TÍNH TOÁN, ĐO BÓC KHỐI LƯỢNG HOÀN THÀNH ĐƯA VÀO QUYẾT TOÁN</v>
          </cell>
        </row>
      </sheetData>
      <sheetData sheetId="3590">
        <row r="4">
          <cell r="A4" t="str">
            <v>BẢNG TÍNH TOÁN, ĐO BÓC KHỐI LƯỢNG HOÀN THÀNH ĐƯA VÀO QUYẾT TOÁN</v>
          </cell>
        </row>
      </sheetData>
      <sheetData sheetId="3591">
        <row r="4">
          <cell r="A4" t="str">
            <v>BẢNG TÍNH TOÁN, ĐO BÓC KHỐI LƯỢNG HOÀN THÀNH ĐƯA VÀO QUYẾT TOÁN</v>
          </cell>
        </row>
      </sheetData>
      <sheetData sheetId="3592">
        <row r="4">
          <cell r="A4" t="str">
            <v>BẢNG TÍNH TOÁN, ĐO BÓC KHỐI LƯỢNG HOÀN THÀNH ĐƯA VÀO QUYẾT TOÁN</v>
          </cell>
        </row>
      </sheetData>
      <sheetData sheetId="3593">
        <row r="4">
          <cell r="A4" t="str">
            <v>BẢNG TÍNH TOÁN, ĐO BÓC KHỐI LƯỢNG HOÀN THÀNH ĐƯA VÀO QUYẾT TOÁN</v>
          </cell>
        </row>
      </sheetData>
      <sheetData sheetId="3594">
        <row r="4">
          <cell r="A4" t="str">
            <v>BẢNG TÍNH TOÁN, ĐO BÓC KHỐI LƯỢNG HOÀN THÀNH ĐƯA VÀO QUYẾT TOÁN</v>
          </cell>
        </row>
      </sheetData>
      <sheetData sheetId="3595">
        <row r="4">
          <cell r="A4" t="str">
            <v>BẢNG TÍNH TOÁN, ĐO BÓC KHỐI LƯỢNG HOÀN THÀNH ĐƯA VÀO QUYẾT TOÁN</v>
          </cell>
        </row>
      </sheetData>
      <sheetData sheetId="3596">
        <row r="4">
          <cell r="A4" t="str">
            <v>BẢNG TÍNH TOÁN, ĐO BÓC KHỐI LƯỢNG HOÀN THÀNH ĐƯA VÀO QUYẾT TOÁN</v>
          </cell>
        </row>
      </sheetData>
      <sheetData sheetId="3597">
        <row r="4">
          <cell r="A4" t="str">
            <v>BẢNG TÍNH TOÁN, ĐO BÓC KHỐI LƯỢNG HOÀN THÀNH ĐƯA VÀO QUYẾT TOÁN</v>
          </cell>
        </row>
      </sheetData>
      <sheetData sheetId="3598">
        <row r="4">
          <cell r="A4" t="str">
            <v>BẢNG TÍNH TOÁN, ĐO BÓC KHỐI LƯỢNG HOÀN THÀNH ĐƯA VÀO QUYẾT TOÁN</v>
          </cell>
        </row>
      </sheetData>
      <sheetData sheetId="3599">
        <row r="4">
          <cell r="A4" t="str">
            <v>BẢNG TÍNH TOÁN, ĐO BÓC KHỐI LƯỢNG HOÀN THÀNH ĐƯA VÀO QUYẾT TOÁN</v>
          </cell>
        </row>
      </sheetData>
      <sheetData sheetId="3600">
        <row r="4">
          <cell r="A4" t="str">
            <v>BẢNG TÍNH TOÁN, ĐO BÓC KHỐI LƯỢNG HOÀN THÀNH ĐƯA VÀO QUYẾT TOÁN</v>
          </cell>
        </row>
      </sheetData>
      <sheetData sheetId="3601">
        <row r="4">
          <cell r="A4" t="str">
            <v>BẢNG TÍNH TOÁN, ĐO BÓC KHỐI LƯỢNG HOÀN THÀNH ĐƯA VÀO QUYẾT TOÁN</v>
          </cell>
        </row>
      </sheetData>
      <sheetData sheetId="3602">
        <row r="4">
          <cell r="A4" t="str">
            <v>BẢNG TÍNH TOÁN, ĐO BÓC KHỐI LƯỢNG HOÀN THÀNH ĐƯA VÀO QUYẾT TOÁN</v>
          </cell>
        </row>
      </sheetData>
      <sheetData sheetId="3603">
        <row r="4">
          <cell r="A4" t="str">
            <v>BẢNG TÍNH TOÁN, ĐO BÓC KHỐI LƯỢNG HOÀN THÀNH ĐƯA VÀO QUYẾT TOÁN</v>
          </cell>
        </row>
      </sheetData>
      <sheetData sheetId="3604">
        <row r="4">
          <cell r="A4" t="str">
            <v>BẢNG TÍNH TOÁN, ĐO BÓC KHỐI LƯỢNG HOÀN THÀNH ĐƯA VÀO QUYẾT TOÁN</v>
          </cell>
        </row>
      </sheetData>
      <sheetData sheetId="3605">
        <row r="4">
          <cell r="A4" t="str">
            <v>BẢNG TÍNH TOÁN, ĐO BÓC KHỐI LƯỢNG HOÀN THÀNH ĐƯA VÀO QUYẾT TOÁN</v>
          </cell>
        </row>
      </sheetData>
      <sheetData sheetId="3606">
        <row r="4">
          <cell r="A4" t="str">
            <v>BẢNG TÍNH TOÁN, ĐO BÓC KHỐI LƯỢNG HOÀN THÀNH ĐƯA VÀO QUYẾT TOÁN</v>
          </cell>
        </row>
      </sheetData>
      <sheetData sheetId="3607">
        <row r="4">
          <cell r="A4" t="str">
            <v>BẢNG TÍNH TOÁN, ĐO BÓC KHỐI LƯỢNG HOÀN THÀNH ĐƯA VÀO QUYẾT TOÁN</v>
          </cell>
        </row>
      </sheetData>
      <sheetData sheetId="3608">
        <row r="4">
          <cell r="A4" t="str">
            <v>BẢNG TÍNH TOÁN, ĐO BÓC KHỐI LƯỢNG HOÀN THÀNH ĐƯA VÀO QUYẾT TOÁN</v>
          </cell>
        </row>
      </sheetData>
      <sheetData sheetId="3609">
        <row r="4">
          <cell r="A4" t="str">
            <v>BẢNG TÍNH TOÁN, ĐO BÓC KHỐI LƯỢNG HOÀN THÀNH ĐƯA VÀO QUYẾT TOÁN</v>
          </cell>
        </row>
      </sheetData>
      <sheetData sheetId="3610">
        <row r="4">
          <cell r="A4" t="str">
            <v>BẢNG TÍNH TOÁN, ĐO BÓC KHỐI LƯỢNG HOÀN THÀNH ĐƯA VÀO QUYẾT TOÁN</v>
          </cell>
        </row>
      </sheetData>
      <sheetData sheetId="3611">
        <row r="4">
          <cell r="A4" t="str">
            <v>BẢNG TÍNH TOÁN, ĐO BÓC KHỐI LƯỢNG HOÀN THÀNH ĐƯA VÀO QUYẾT TOÁN</v>
          </cell>
        </row>
      </sheetData>
      <sheetData sheetId="3612">
        <row r="4">
          <cell r="A4" t="str">
            <v>BẢNG TÍNH TOÁN, ĐO BÓC KHỐI LƯỢNG HOÀN THÀNH ĐƯA VÀO QUYẾT TOÁN</v>
          </cell>
        </row>
      </sheetData>
      <sheetData sheetId="3613">
        <row r="4">
          <cell r="A4" t="str">
            <v>BẢNG TÍNH TOÁN, ĐO BÓC KHỐI LƯỢNG HOÀN THÀNH ĐƯA VÀO QUYẾT TOÁN</v>
          </cell>
        </row>
      </sheetData>
      <sheetData sheetId="3614">
        <row r="4">
          <cell r="A4" t="str">
            <v>BẢNG TÍNH TOÁN, ĐO BÓC KHỐI LƯỢNG HOÀN THÀNH ĐƯA VÀO QUYẾT TOÁN</v>
          </cell>
        </row>
      </sheetData>
      <sheetData sheetId="3615">
        <row r="9">
          <cell r="A9" t="str">
            <v>A</v>
          </cell>
        </row>
      </sheetData>
      <sheetData sheetId="3616">
        <row r="9">
          <cell r="A9" t="str">
            <v>A</v>
          </cell>
        </row>
      </sheetData>
      <sheetData sheetId="3617">
        <row r="4">
          <cell r="A4" t="str">
            <v>BẢNG TÍNH TOÁN, ĐO BÓC KHỐI LƯỢNG HOÀN THÀNH ĐƯA VÀO QUYẾT TOÁN</v>
          </cell>
        </row>
      </sheetData>
      <sheetData sheetId="3618">
        <row r="9">
          <cell r="A9" t="str">
            <v>A</v>
          </cell>
        </row>
      </sheetData>
      <sheetData sheetId="3619">
        <row r="9">
          <cell r="A9" t="str">
            <v>A</v>
          </cell>
        </row>
      </sheetData>
      <sheetData sheetId="3620">
        <row r="4">
          <cell r="A4" t="str">
            <v>BẢNG TÍNH TOÁN, ĐO BÓC KHỐI LƯỢNG HOÀN THÀNH ĐƯA VÀO QUYẾT TOÁN</v>
          </cell>
        </row>
      </sheetData>
      <sheetData sheetId="3621">
        <row r="4">
          <cell r="A4" t="str">
            <v>BẢNG TÍNH TOÁN, ĐO BÓC KHỐI LƯỢNG HOÀN THÀNH ĐƯA VÀO QUYẾT TOÁN</v>
          </cell>
        </row>
      </sheetData>
      <sheetData sheetId="3622">
        <row r="9">
          <cell r="A9" t="str">
            <v>A</v>
          </cell>
        </row>
      </sheetData>
      <sheetData sheetId="3623">
        <row r="9">
          <cell r="A9" t="str">
            <v>A</v>
          </cell>
        </row>
      </sheetData>
      <sheetData sheetId="3624">
        <row r="4">
          <cell r="A4" t="str">
            <v>BẢNG TÍNH TOÁN, ĐO BÓC KHỐI LƯỢNG HOÀN THÀNH ĐƯA VÀO QUYẾT TOÁN</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4">
          <cell r="A4" t="str">
            <v>BẢNG TÍNH TOÁN, ĐO BÓC KHỐI LƯỢNG HOÀN THÀNH ĐƯA VÀO QUYẾT TOÁN</v>
          </cell>
        </row>
      </sheetData>
      <sheetData sheetId="3630">
        <row r="9">
          <cell r="A9" t="str">
            <v>A</v>
          </cell>
        </row>
      </sheetData>
      <sheetData sheetId="3631">
        <row r="9">
          <cell r="A9" t="str">
            <v>A</v>
          </cell>
        </row>
      </sheetData>
      <sheetData sheetId="3632">
        <row r="9">
          <cell r="A9" t="str">
            <v>A</v>
          </cell>
        </row>
      </sheetData>
      <sheetData sheetId="3633">
        <row r="4">
          <cell r="A4" t="str">
            <v>BẢNG TÍNH TOÁN, ĐO BÓC KHỐI LƯỢNG HOÀN THÀNH ĐƯA VÀO QUYẾT TOÁN</v>
          </cell>
        </row>
      </sheetData>
      <sheetData sheetId="3634">
        <row r="4">
          <cell r="A4" t="str">
            <v>BẢNG TÍNH TOÁN, ĐO BÓC KHỐI LƯỢNG HOÀN THÀNH ĐƯA VÀO QUYẾT TOÁN</v>
          </cell>
        </row>
      </sheetData>
      <sheetData sheetId="3635">
        <row r="4">
          <cell r="A4" t="str">
            <v>BẢNG TÍNH TOÁN, ĐO BÓC KHỐI LƯỢNG HOÀN THÀNH ĐƯA VÀO QUYẾT TOÁN</v>
          </cell>
        </row>
      </sheetData>
      <sheetData sheetId="3636">
        <row r="9">
          <cell r="A9" t="str">
            <v>A</v>
          </cell>
        </row>
      </sheetData>
      <sheetData sheetId="3637">
        <row r="4">
          <cell r="A4" t="str">
            <v>BẢNG TÍNH TOÁN, ĐO BÓC KHỐI LƯỢNG HOÀN THÀNH ĐƯA VÀO QUYẾT TOÁN</v>
          </cell>
        </row>
      </sheetData>
      <sheetData sheetId="3638">
        <row r="4">
          <cell r="A4" t="str">
            <v>BẢNG TÍNH TOÁN, ĐO BÓC KHỐI LƯỢNG HOÀN THÀNH ĐƯA VÀO QUYẾT TOÁN</v>
          </cell>
        </row>
      </sheetData>
      <sheetData sheetId="3639">
        <row r="9">
          <cell r="A9" t="str">
            <v>A</v>
          </cell>
        </row>
      </sheetData>
      <sheetData sheetId="3640">
        <row r="4">
          <cell r="A4" t="str">
            <v>BẢNG TÍNH TOÁN, ĐO BÓC KHỐI LƯỢNG HOÀN THÀNH ĐƯA VÀO QUYẾT TOÁN</v>
          </cell>
        </row>
      </sheetData>
      <sheetData sheetId="3641">
        <row r="9">
          <cell r="A9" t="str">
            <v>A</v>
          </cell>
        </row>
      </sheetData>
      <sheetData sheetId="3642">
        <row r="4">
          <cell r="A4" t="str">
            <v>BẢNG TÍNH TOÁN, ĐO BÓC KHỐI LƯỢNG HOÀN THÀNH ĐƯA VÀO QUYẾT TOÁN</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4">
          <cell r="A4" t="str">
            <v>BẢNG TÍNH TOÁN, ĐO BÓC KHỐI LƯỢNG HOÀN THÀNH ĐƯA VÀO QUYẾT TOÁN</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4">
          <cell r="A4" t="str">
            <v>BẢNG TÍNH TOÁN, ĐO BÓC KHỐI LƯỢNG HOÀN THÀNH ĐƯA VÀO QUYẾT TOÁN</v>
          </cell>
        </row>
      </sheetData>
      <sheetData sheetId="3667">
        <row r="9">
          <cell r="A9" t="str">
            <v>A</v>
          </cell>
        </row>
      </sheetData>
      <sheetData sheetId="3668">
        <row r="4">
          <cell r="A4" t="str">
            <v>BẢNG TÍNH TOÁN, ĐO BÓC KHỐI LƯỢNG HOÀN THÀNH ĐƯA VÀO QUYẾT TOÁN</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4">
          <cell r="A4" t="str">
            <v>BẢNG TÍNH TOÁN, ĐO BÓC KHỐI LƯỢNG HOÀN THÀNH ĐƯA VÀO QUYẾT TOÁN</v>
          </cell>
        </row>
      </sheetData>
      <sheetData sheetId="3760">
        <row r="4">
          <cell r="A4" t="str">
            <v>BẢNG TÍNH TOÁN, ĐO BÓC KHỐI LƯỢNG HOÀN THÀNH ĐƯA VÀO QUYẾT TOÁN</v>
          </cell>
        </row>
      </sheetData>
      <sheetData sheetId="3761">
        <row r="4">
          <cell r="A4" t="str">
            <v>BẢNG TÍNH TOÁN, ĐO BÓC KHỐI LƯỢNG HOÀN THÀNH ĐƯA VÀO QUYẾT TOÁN</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4">
          <cell r="A4" t="str">
            <v>BẢNG TÍNH TOÁN, ĐO BÓC KHỐI LƯỢNG HOÀN THÀNH ĐƯA VÀO QUYẾT TOÁN</v>
          </cell>
        </row>
      </sheetData>
      <sheetData sheetId="3767">
        <row r="4">
          <cell r="A4" t="str">
            <v>BẢNG TÍNH TOÁN, ĐO BÓC KHỐI LƯỢNG HOÀN THÀNH ĐƯA VÀO QUYẾT TOÁN</v>
          </cell>
        </row>
      </sheetData>
      <sheetData sheetId="3768">
        <row r="4">
          <cell r="A4" t="str">
            <v>BẢNG TÍNH TOÁN, ĐO BÓC KHỐI LƯỢNG HOÀN THÀNH ĐƯA VÀO QUYẾT TOÁN</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4">
          <cell r="A4" t="str">
            <v>BẢNG TÍNH TOÁN, ĐO BÓC KHỐI LƯỢNG HOÀN THÀNH ĐƯA VÀO QUYẾT TOÁN</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4">
          <cell r="A4" t="str">
            <v>BẢNG TÍNH TOÁN, ĐO BÓC KHỐI LƯỢNG HOÀN THÀNH ĐƯA VÀO QUYẾT TOÁN</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4">
          <cell r="A4" t="str">
            <v>BẢNG TÍNH TOÁN, ĐO BÓC KHỐI LƯỢNG HOÀN THÀNH ĐƯA VÀO QUYẾT TOÁN</v>
          </cell>
        </row>
      </sheetData>
      <sheetData sheetId="3813">
        <row r="4">
          <cell r="A4" t="str">
            <v>BẢNG TÍNH TOÁN, ĐO BÓC KHỐI LƯỢNG HOÀN THÀNH ĐƯA VÀO QUYẾT TOÁN</v>
          </cell>
        </row>
      </sheetData>
      <sheetData sheetId="3814">
        <row r="4">
          <cell r="A4" t="str">
            <v>BẢNG TÍNH TOÁN, ĐO BÓC KHỐI LƯỢNG HOÀN THÀNH ĐƯA VÀO QUYẾT TOÁN</v>
          </cell>
        </row>
      </sheetData>
      <sheetData sheetId="3815">
        <row r="4">
          <cell r="A4" t="str">
            <v>BẢNG TÍNH TOÁN, ĐO BÓC KHỐI LƯỢNG HOÀN THÀNH ĐƯA VÀO QUYẾT TOÁN</v>
          </cell>
        </row>
      </sheetData>
      <sheetData sheetId="3816">
        <row r="4">
          <cell r="A4" t="str">
            <v>BẢNG TÍNH TOÁN, ĐO BÓC KHỐI LƯỢNG HOÀN THÀNH ĐƯA VÀO QUYẾT TOÁN</v>
          </cell>
        </row>
      </sheetData>
      <sheetData sheetId="3817">
        <row r="9">
          <cell r="A9" t="str">
            <v>A</v>
          </cell>
        </row>
      </sheetData>
      <sheetData sheetId="3818">
        <row r="4">
          <cell r="A4" t="str">
            <v>BẢNG TÍNH TOÁN, ĐO BÓC KHỐI LƯỢNG HOÀN THÀNH ĐƯA VÀO QUYẾT TOÁN</v>
          </cell>
        </row>
      </sheetData>
      <sheetData sheetId="3819">
        <row r="4">
          <cell r="A4" t="str">
            <v>BẢNG TÍNH TOÁN, ĐO BÓC KHỐI LƯỢNG HOÀN THÀNH ĐƯA VÀO QUYẾT TOÁN</v>
          </cell>
        </row>
      </sheetData>
      <sheetData sheetId="3820">
        <row r="4">
          <cell r="A4" t="str">
            <v>BẢNG TÍNH TOÁN, ĐO BÓC KHỐI LƯỢNG HOÀN THÀNH ĐƯA VÀO QUYẾT TOÁN</v>
          </cell>
        </row>
      </sheetData>
      <sheetData sheetId="3821">
        <row r="4">
          <cell r="A4" t="str">
            <v>BẢNG TÍNH TOÁN, ĐO BÓC KHỐI LƯỢNG HOÀN THÀNH ĐƯA VÀO QUYẾT TOÁN</v>
          </cell>
        </row>
      </sheetData>
      <sheetData sheetId="3822">
        <row r="4">
          <cell r="A4" t="str">
            <v>BẢNG TÍNH TOÁN, ĐO BÓC KHỐI LƯỢNG HOÀN THÀNH ĐƯA VÀO QUYẾT TOÁN</v>
          </cell>
        </row>
      </sheetData>
      <sheetData sheetId="3823">
        <row r="4">
          <cell r="A4" t="str">
            <v>BẢNG TÍNH TOÁN, ĐO BÓC KHỐI LƯỢNG HOÀN THÀNH ĐƯA VÀO QUYẾT TOÁN</v>
          </cell>
        </row>
      </sheetData>
      <sheetData sheetId="3824">
        <row r="9">
          <cell r="A9" t="str">
            <v>A</v>
          </cell>
        </row>
      </sheetData>
      <sheetData sheetId="3825">
        <row r="4">
          <cell r="A4" t="str">
            <v>BẢNG TÍNH TOÁN, ĐO BÓC KHỐI LƯỢNG HOÀN THÀNH ĐƯA VÀO QUYẾT TOÁN</v>
          </cell>
        </row>
      </sheetData>
      <sheetData sheetId="3826">
        <row r="4">
          <cell r="A4" t="str">
            <v>BẢNG TÍNH TOÁN, ĐO BÓC KHỐI LƯỢNG HOÀN THÀNH ĐƯA VÀO QUYẾT TOÁN</v>
          </cell>
        </row>
      </sheetData>
      <sheetData sheetId="3827">
        <row r="4">
          <cell r="A4" t="str">
            <v>BẢNG TÍNH TOÁN, ĐO BÓC KHỐI LƯỢNG HOÀN THÀNH ĐƯA VÀO QUYẾT TOÁN</v>
          </cell>
        </row>
      </sheetData>
      <sheetData sheetId="3828">
        <row r="4">
          <cell r="A4" t="str">
            <v>BẢNG TÍNH TOÁN, ĐO BÓC KHỐI LƯỢNG HOÀN THÀNH ĐƯA VÀO QUYẾT TOÁN</v>
          </cell>
        </row>
      </sheetData>
      <sheetData sheetId="3829">
        <row r="9">
          <cell r="A9" t="str">
            <v>A</v>
          </cell>
        </row>
      </sheetData>
      <sheetData sheetId="3830">
        <row r="9">
          <cell r="A9" t="str">
            <v>A</v>
          </cell>
        </row>
      </sheetData>
      <sheetData sheetId="3831">
        <row r="9">
          <cell r="A9" t="str">
            <v>A</v>
          </cell>
        </row>
      </sheetData>
      <sheetData sheetId="3832">
        <row r="4">
          <cell r="A4" t="str">
            <v>BẢNG TÍNH TOÁN, ĐO BÓC KHỐI LƯỢNG HOÀN THÀNH ĐƯA VÀO QUYẾT TOÁN</v>
          </cell>
        </row>
      </sheetData>
      <sheetData sheetId="3833">
        <row r="9">
          <cell r="A9" t="str">
            <v>A</v>
          </cell>
        </row>
      </sheetData>
      <sheetData sheetId="3834">
        <row r="9">
          <cell r="A9" t="str">
            <v>A</v>
          </cell>
        </row>
      </sheetData>
      <sheetData sheetId="3835">
        <row r="4">
          <cell r="A4" t="str">
            <v>BẢNG TÍNH TOÁN, ĐO BÓC KHỐI LƯỢNG HOÀN THÀNH ĐƯA VÀO QUYẾT TOÁN</v>
          </cell>
        </row>
      </sheetData>
      <sheetData sheetId="3836">
        <row r="9">
          <cell r="A9" t="str">
            <v>A</v>
          </cell>
        </row>
      </sheetData>
      <sheetData sheetId="3837">
        <row r="4">
          <cell r="A4" t="str">
            <v>BẢNG TÍNH TOÁN, ĐO BÓC KHỐI LƯỢNG HOÀN THÀNH ĐƯA VÀO QUYẾT TOÁN</v>
          </cell>
        </row>
      </sheetData>
      <sheetData sheetId="3838">
        <row r="4">
          <cell r="A4" t="str">
            <v>BẢNG TÍNH TOÁN, ĐO BÓC KHỐI LƯỢNG HOÀN THÀNH ĐƯA VÀO QUYẾT TOÁN</v>
          </cell>
        </row>
      </sheetData>
      <sheetData sheetId="3839">
        <row r="4">
          <cell r="A4" t="str">
            <v>BẢNG TÍNH TOÁN, ĐO BÓC KHỐI LƯỢNG HOÀN THÀNH ĐƯA VÀO QUYẾT TOÁN</v>
          </cell>
        </row>
      </sheetData>
      <sheetData sheetId="3840">
        <row r="9">
          <cell r="A9" t="str">
            <v>A</v>
          </cell>
        </row>
      </sheetData>
      <sheetData sheetId="3841">
        <row r="4">
          <cell r="A4" t="str">
            <v>BẢNG TÍNH TOÁN, ĐO BÓC KHỐI LƯỢNG HOÀN THÀNH ĐƯA VÀO QUYẾT TOÁN</v>
          </cell>
        </row>
      </sheetData>
      <sheetData sheetId="3842">
        <row r="9">
          <cell r="A9" t="str">
            <v>A</v>
          </cell>
        </row>
      </sheetData>
      <sheetData sheetId="3843">
        <row r="4">
          <cell r="A4" t="str">
            <v>BẢNG TÍNH TOÁN, ĐO BÓC KHỐI LƯỢNG HOÀN THÀNH ĐƯA VÀO QUYẾT TOÁN</v>
          </cell>
        </row>
      </sheetData>
      <sheetData sheetId="3844">
        <row r="4">
          <cell r="A4" t="str">
            <v>BẢNG TÍNH TOÁN, ĐO BÓC KHỐI LƯỢNG HOÀN THÀNH ĐƯA VÀO QUYẾT TOÁN</v>
          </cell>
        </row>
      </sheetData>
      <sheetData sheetId="3845">
        <row r="4">
          <cell r="A4" t="str">
            <v>BẢNG TÍNH TOÁN, ĐO BÓC KHỐI LƯỢNG HOÀN THÀNH ĐƯA VÀO QUYẾT TOÁN</v>
          </cell>
        </row>
      </sheetData>
      <sheetData sheetId="3846">
        <row r="4">
          <cell r="A4" t="str">
            <v>BẢNG TÍNH TOÁN, ĐO BÓC KHỐI LƯỢNG HOÀN THÀNH ĐƯA VÀO QUYẾT TOÁN</v>
          </cell>
        </row>
      </sheetData>
      <sheetData sheetId="3847">
        <row r="4">
          <cell r="A4" t="str">
            <v>BẢNG TÍNH TOÁN, ĐO BÓC KHỐI LƯỢNG HOÀN THÀNH ĐƯA VÀO QUYẾT TOÁN</v>
          </cell>
        </row>
      </sheetData>
      <sheetData sheetId="3848">
        <row r="4">
          <cell r="A4" t="str">
            <v>BẢNG TÍNH TOÁN, ĐO BÓC KHỐI LƯỢNG HOÀN THÀNH ĐƯA VÀO QUYẾT TOÁN</v>
          </cell>
        </row>
      </sheetData>
      <sheetData sheetId="3849">
        <row r="9">
          <cell r="A9" t="str">
            <v>A</v>
          </cell>
        </row>
      </sheetData>
      <sheetData sheetId="3850">
        <row r="4">
          <cell r="A4" t="str">
            <v>BẢNG TÍNH TOÁN, ĐO BÓC KHỐI LƯỢNG HOÀN THÀNH ĐƯA VÀO QUYẾT TOÁN</v>
          </cell>
        </row>
      </sheetData>
      <sheetData sheetId="3851">
        <row r="4">
          <cell r="A4" t="str">
            <v>BẢNG TÍNH TOÁN, ĐO BÓC KHỐI LƯỢNG HOÀN THÀNH ĐƯA VÀO QUYẾT TOÁN</v>
          </cell>
        </row>
      </sheetData>
      <sheetData sheetId="3852">
        <row r="4">
          <cell r="A4" t="str">
            <v>BẢNG TÍNH TOÁN, ĐO BÓC KHỐI LƯỢNG HOÀN THÀNH ĐƯA VÀO QUYẾT TOÁN</v>
          </cell>
        </row>
      </sheetData>
      <sheetData sheetId="3853">
        <row r="4">
          <cell r="A4" t="str">
            <v>BẢNG TÍNH TOÁN, ĐO BÓC KHỐI LƯỢNG HOÀN THÀNH ĐƯA VÀO QUYẾT TOÁN</v>
          </cell>
        </row>
      </sheetData>
      <sheetData sheetId="3854">
        <row r="4">
          <cell r="A4" t="str">
            <v>BẢNG TÍNH TOÁN, ĐO BÓC KHỐI LƯỢNG HOÀN THÀNH ĐƯA VÀO QUYẾT TOÁN</v>
          </cell>
        </row>
      </sheetData>
      <sheetData sheetId="3855">
        <row r="4">
          <cell r="A4" t="str">
            <v>BẢNG TÍNH TOÁN, ĐO BÓC KHỐI LƯỢNG HOÀN THÀNH ĐƯA VÀO QUYẾT TOÁN</v>
          </cell>
        </row>
      </sheetData>
      <sheetData sheetId="3856">
        <row r="9">
          <cell r="A9" t="str">
            <v>A</v>
          </cell>
        </row>
      </sheetData>
      <sheetData sheetId="3857">
        <row r="4">
          <cell r="A4" t="str">
            <v>BẢNG TÍNH TOÁN, ĐO BÓC KHỐI LƯỢNG HOÀN THÀNH ĐƯA VÀO QUYẾT TOÁN</v>
          </cell>
        </row>
      </sheetData>
      <sheetData sheetId="3858">
        <row r="4">
          <cell r="A4" t="str">
            <v>BẢNG TÍNH TOÁN, ĐO BÓC KHỐI LƯỢNG HOÀN THÀNH ĐƯA VÀO QUYẾT TOÁN</v>
          </cell>
        </row>
      </sheetData>
      <sheetData sheetId="3859">
        <row r="4">
          <cell r="A4" t="str">
            <v>BẢNG TÍNH TOÁN, ĐO BÓC KHỐI LƯỢNG HOÀN THÀNH ĐƯA VÀO QUYẾT TOÁN</v>
          </cell>
        </row>
      </sheetData>
      <sheetData sheetId="3860">
        <row r="4">
          <cell r="A4" t="str">
            <v>BẢNG TÍNH TOÁN, ĐO BÓC KHỐI LƯỢNG HOÀN THÀNH ĐƯA VÀO QUYẾT TOÁN</v>
          </cell>
        </row>
      </sheetData>
      <sheetData sheetId="3861">
        <row r="4">
          <cell r="A4" t="str">
            <v>BẢNG TÍNH TOÁN, ĐO BÓC KHỐI LƯỢNG HOÀN THÀNH ĐƯA VÀO QUYẾT TOÁN</v>
          </cell>
        </row>
      </sheetData>
      <sheetData sheetId="3862">
        <row r="9">
          <cell r="A9" t="str">
            <v>A</v>
          </cell>
        </row>
      </sheetData>
      <sheetData sheetId="3863">
        <row r="4">
          <cell r="A4" t="str">
            <v>BẢNG TÍNH TOÁN, ĐO BÓC KHỐI LƯỢNG HOÀN THÀNH ĐƯA VÀO QUYẾT TOÁN</v>
          </cell>
        </row>
      </sheetData>
      <sheetData sheetId="3864">
        <row r="4">
          <cell r="A4" t="str">
            <v>BẢNG TÍNH TOÁN, ĐO BÓC KHỐI LƯỢNG HOÀN THÀNH ĐƯA VÀO QUYẾT TOÁN</v>
          </cell>
        </row>
      </sheetData>
      <sheetData sheetId="3865">
        <row r="4">
          <cell r="A4" t="str">
            <v>BẢNG TÍNH TOÁN, ĐO BÓC KHỐI LƯỢNG HOÀN THÀNH ĐƯA VÀO QUYẾT TOÁN</v>
          </cell>
        </row>
      </sheetData>
      <sheetData sheetId="3866">
        <row r="4">
          <cell r="A4" t="str">
            <v>BẢNG TÍNH TOÁN, ĐO BÓC KHỐI LƯỢNG HOÀN THÀNH ĐƯA VÀO QUYẾT TOÁN</v>
          </cell>
        </row>
      </sheetData>
      <sheetData sheetId="3867">
        <row r="4">
          <cell r="A4" t="str">
            <v>BẢNG TÍNH TOÁN, ĐO BÓC KHỐI LƯỢNG HOÀN THÀNH ĐƯA VÀO QUYẾT TOÁN</v>
          </cell>
        </row>
      </sheetData>
      <sheetData sheetId="3868">
        <row r="9">
          <cell r="A9" t="str">
            <v>A</v>
          </cell>
        </row>
      </sheetData>
      <sheetData sheetId="3869">
        <row r="4">
          <cell r="A4" t="str">
            <v>BẢNG TÍNH TOÁN, ĐO BÓC KHỐI LƯỢNG HOÀN THÀNH ĐƯA VÀO QUYẾT TOÁN</v>
          </cell>
        </row>
      </sheetData>
      <sheetData sheetId="3870">
        <row r="4">
          <cell r="A4" t="str">
            <v>BẢNG TÍNH TOÁN, ĐO BÓC KHỐI LƯỢNG HOÀN THÀNH ĐƯA VÀO QUYẾT TOÁN</v>
          </cell>
        </row>
      </sheetData>
      <sheetData sheetId="3871">
        <row r="4">
          <cell r="A4" t="str">
            <v>BẢNG TÍNH TOÁN, ĐO BÓC KHỐI LƯỢNG HOÀN THÀNH ĐƯA VÀO QUYẾT TOÁN</v>
          </cell>
        </row>
      </sheetData>
      <sheetData sheetId="3872">
        <row r="4">
          <cell r="A4" t="str">
            <v>BẢNG TÍNH TOÁN, ĐO BÓC KHỐI LƯỢNG HOÀN THÀNH ĐƯA VÀO QUYẾT TOÁN</v>
          </cell>
        </row>
      </sheetData>
      <sheetData sheetId="3873">
        <row r="4">
          <cell r="A4" t="str">
            <v>BẢNG TÍNH TOÁN, ĐO BÓC KHỐI LƯỢNG HOÀN THÀNH ĐƯA VÀO QUYẾT TOÁN</v>
          </cell>
        </row>
      </sheetData>
      <sheetData sheetId="3874">
        <row r="4">
          <cell r="A4" t="str">
            <v>BẢNG TÍNH TOÁN, ĐO BÓC KHỐI LƯỢNG HOÀN THÀNH ĐƯA VÀO QUYẾT TOÁN</v>
          </cell>
        </row>
      </sheetData>
      <sheetData sheetId="3875">
        <row r="9">
          <cell r="A9" t="str">
            <v>A</v>
          </cell>
        </row>
      </sheetData>
      <sheetData sheetId="3876">
        <row r="4">
          <cell r="A4" t="str">
            <v>BẢNG TÍNH TOÁN, ĐO BÓC KHỐI LƯỢNG HOÀN THÀNH ĐƯA VÀO QUYẾT TOÁN</v>
          </cell>
        </row>
      </sheetData>
      <sheetData sheetId="3877">
        <row r="4">
          <cell r="A4" t="str">
            <v>BẢNG TÍNH TOÁN, ĐO BÓC KHỐI LƯỢNG HOÀN THÀNH ĐƯA VÀO QUYẾT TOÁN</v>
          </cell>
        </row>
      </sheetData>
      <sheetData sheetId="3878">
        <row r="4">
          <cell r="A4" t="str">
            <v>BẢNG TÍNH TOÁN, ĐO BÓC KHỐI LƯỢNG HOÀN THÀNH ĐƯA VÀO QUYẾT TOÁN</v>
          </cell>
        </row>
      </sheetData>
      <sheetData sheetId="3879">
        <row r="4">
          <cell r="A4" t="str">
            <v>BẢNG TÍNH TOÁN, ĐO BÓC KHỐI LƯỢNG HOÀN THÀNH ĐƯA VÀO QUYẾT TOÁN</v>
          </cell>
        </row>
      </sheetData>
      <sheetData sheetId="3880">
        <row r="4">
          <cell r="A4" t="str">
            <v>BẢNG TÍNH TOÁN, ĐO BÓC KHỐI LƯỢNG HOÀN THÀNH ĐƯA VÀO QUYẾT TOÁN</v>
          </cell>
        </row>
      </sheetData>
      <sheetData sheetId="3881">
        <row r="4">
          <cell r="A4" t="str">
            <v>BẢNG TÍNH TOÁN, ĐO BÓC KHỐI LƯỢNG HOÀN THÀNH ĐƯA VÀO QUYẾT TOÁN</v>
          </cell>
        </row>
      </sheetData>
      <sheetData sheetId="3882">
        <row r="4">
          <cell r="A4" t="str">
            <v>BẢNG TÍNH TOÁN, ĐO BÓC KHỐI LƯỢNG HOÀN THÀNH ĐƯA VÀO QUYẾT TOÁN</v>
          </cell>
        </row>
      </sheetData>
      <sheetData sheetId="3883">
        <row r="4">
          <cell r="A4" t="str">
            <v>BẢNG TÍNH TOÁN, ĐO BÓC KHỐI LƯỢNG HOÀN THÀNH ĐƯA VÀO QUYẾT TOÁN</v>
          </cell>
        </row>
      </sheetData>
      <sheetData sheetId="3884">
        <row r="4">
          <cell r="A4" t="str">
            <v>BẢNG TÍNH TOÁN, ĐO BÓC KHỐI LƯỢNG HOÀN THÀNH ĐƯA VÀO QUYẾT TOÁN</v>
          </cell>
        </row>
      </sheetData>
      <sheetData sheetId="3885">
        <row r="4">
          <cell r="A4" t="str">
            <v>BẢNG TÍNH TOÁN, ĐO BÓC KHỐI LƯỢNG HOÀN THÀNH ĐƯA VÀO QUYẾT TOÁN</v>
          </cell>
        </row>
      </sheetData>
      <sheetData sheetId="3886">
        <row r="4">
          <cell r="A4" t="str">
            <v>BẢNG TÍNH TOÁN, ĐO BÓC KHỐI LƯỢNG HOÀN THÀNH ĐƯA VÀO QUYẾT TOÁN</v>
          </cell>
        </row>
      </sheetData>
      <sheetData sheetId="3887">
        <row r="4">
          <cell r="A4" t="str">
            <v>BẢNG TÍNH TOÁN, ĐO BÓC KHỐI LƯỢNG HOÀN THÀNH ĐƯA VÀO QUYẾT TOÁN</v>
          </cell>
        </row>
      </sheetData>
      <sheetData sheetId="3888">
        <row r="4">
          <cell r="A4" t="str">
            <v>BẢNG TÍNH TOÁN, ĐO BÓC KHỐI LƯỢNG HOÀN THÀNH ĐƯA VÀO QUYẾT TOÁN</v>
          </cell>
        </row>
      </sheetData>
      <sheetData sheetId="3889">
        <row r="4">
          <cell r="A4" t="str">
            <v>BẢNG TÍNH TOÁN, ĐO BÓC KHỐI LƯỢNG HOÀN THÀNH ĐƯA VÀO QUYẾT TOÁN</v>
          </cell>
        </row>
      </sheetData>
      <sheetData sheetId="3890">
        <row r="4">
          <cell r="A4" t="str">
            <v>BẢNG TÍNH TOÁN, ĐO BÓC KHỐI LƯỢNG HOÀN THÀNH ĐƯA VÀO QUYẾT TOÁN</v>
          </cell>
        </row>
      </sheetData>
      <sheetData sheetId="3891">
        <row r="4">
          <cell r="A4" t="str">
            <v>BẢNG TÍNH TOÁN, ĐO BÓC KHỐI LƯỢNG HOÀN THÀNH ĐƯA VÀO QUYẾT TOÁN</v>
          </cell>
        </row>
      </sheetData>
      <sheetData sheetId="3892">
        <row r="4">
          <cell r="A4" t="str">
            <v>BẢNG TÍNH TOÁN, ĐO BÓC KHỐI LƯỢNG HOÀN THÀNH ĐƯA VÀO QUYẾT TOÁN</v>
          </cell>
        </row>
      </sheetData>
      <sheetData sheetId="3893">
        <row r="4">
          <cell r="A4" t="str">
            <v>BẢNG TÍNH TOÁN, ĐO BÓC KHỐI LƯỢNG HOÀN THÀNH ĐƯA VÀO QUYẾT TOÁN</v>
          </cell>
        </row>
      </sheetData>
      <sheetData sheetId="3894">
        <row r="4">
          <cell r="A4" t="str">
            <v>BẢNG TÍNH TOÁN, ĐO BÓC KHỐI LƯỢNG HOÀN THÀNH ĐƯA VÀO QUYẾT TOÁN</v>
          </cell>
        </row>
      </sheetData>
      <sheetData sheetId="3895">
        <row r="4">
          <cell r="A4" t="str">
            <v>BẢNG TÍNH TOÁN, ĐO BÓC KHỐI LƯỢNG HOÀN THÀNH ĐƯA VÀO QUYẾT TOÁN</v>
          </cell>
        </row>
      </sheetData>
      <sheetData sheetId="3896">
        <row r="4">
          <cell r="A4" t="str">
            <v>BẢNG TÍNH TOÁN, ĐO BÓC KHỐI LƯỢNG HOÀN THÀNH ĐƯA VÀO QUYẾT TOÁN</v>
          </cell>
        </row>
      </sheetData>
      <sheetData sheetId="3897">
        <row r="4">
          <cell r="A4" t="str">
            <v>BẢNG TÍNH TOÁN, ĐO BÓC KHỐI LƯỢNG HOÀN THÀNH ĐƯA VÀO QUYẾT TOÁN</v>
          </cell>
        </row>
      </sheetData>
      <sheetData sheetId="3898">
        <row r="4">
          <cell r="A4" t="str">
            <v>BẢNG TÍNH TOÁN, ĐO BÓC KHỐI LƯỢNG HOÀN THÀNH ĐƯA VÀO QUYẾT TOÁN</v>
          </cell>
        </row>
      </sheetData>
      <sheetData sheetId="3899">
        <row r="4">
          <cell r="A4" t="str">
            <v>BẢNG TÍNH TOÁN, ĐO BÓC KHỐI LƯỢNG HOÀN THÀNH ĐƯA VÀO QUYẾT TOÁN</v>
          </cell>
        </row>
      </sheetData>
      <sheetData sheetId="3900">
        <row r="4">
          <cell r="A4" t="str">
            <v>BẢNG TÍNH TOÁN, ĐO BÓC KHỐI LƯỢNG HOÀN THÀNH ĐƯA VÀO QUYẾT TOÁN</v>
          </cell>
        </row>
      </sheetData>
      <sheetData sheetId="3901">
        <row r="4">
          <cell r="A4" t="str">
            <v>BẢNG TÍNH TOÁN, ĐO BÓC KHỐI LƯỢNG HOÀN THÀNH ĐƯA VÀO QUYẾT TOÁN</v>
          </cell>
        </row>
      </sheetData>
      <sheetData sheetId="3902">
        <row r="4">
          <cell r="A4" t="str">
            <v>BẢNG TÍNH TOÁN, ĐO BÓC KHỐI LƯỢNG HOÀN THÀNH ĐƯA VÀO QUYẾT TOÁN</v>
          </cell>
        </row>
      </sheetData>
      <sheetData sheetId="3903">
        <row r="4">
          <cell r="A4" t="str">
            <v>BẢNG TÍNH TOÁN, ĐO BÓC KHỐI LƯỢNG HOÀN THÀNH ĐƯA VÀO QUYẾT TOÁN</v>
          </cell>
        </row>
      </sheetData>
      <sheetData sheetId="3904">
        <row r="4">
          <cell r="A4" t="str">
            <v>BẢNG TÍNH TOÁN, ĐO BÓC KHỐI LƯỢNG HOÀN THÀNH ĐƯA VÀO QUYẾT TOÁN</v>
          </cell>
        </row>
      </sheetData>
      <sheetData sheetId="3905">
        <row r="4">
          <cell r="A4" t="str">
            <v>BẢNG TÍNH TOÁN, ĐO BÓC KHỐI LƯỢNG HOÀN THÀNH ĐƯA VÀO QUYẾT TOÁN</v>
          </cell>
        </row>
      </sheetData>
      <sheetData sheetId="3906">
        <row r="4">
          <cell r="A4" t="str">
            <v>BẢNG TÍNH TOÁN, ĐO BÓC KHỐI LƯỢNG HOÀN THÀNH ĐƯA VÀO QUYẾT TOÁN</v>
          </cell>
        </row>
      </sheetData>
      <sheetData sheetId="3907">
        <row r="4">
          <cell r="A4" t="str">
            <v>BẢNG TÍNH TOÁN, ĐO BÓC KHỐI LƯỢNG HOÀN THÀNH ĐƯA VÀO QUYẾT TOÁN</v>
          </cell>
        </row>
      </sheetData>
      <sheetData sheetId="3908">
        <row r="4">
          <cell r="A4" t="str">
            <v>BẢNG TÍNH TOÁN, ĐO BÓC KHỐI LƯỢNG HOÀN THÀNH ĐƯA VÀO QUYẾT TOÁN</v>
          </cell>
        </row>
      </sheetData>
      <sheetData sheetId="3909">
        <row r="4">
          <cell r="A4" t="str">
            <v>BẢNG TÍNH TOÁN, ĐO BÓC KHỐI LƯỢNG HOÀN THÀNH ĐƯA VÀO QUYẾT TOÁN</v>
          </cell>
        </row>
      </sheetData>
      <sheetData sheetId="3910">
        <row r="4">
          <cell r="A4" t="str">
            <v>BẢNG TÍNH TOÁN, ĐO BÓC KHỐI LƯỢNG HOÀN THÀNH ĐƯA VÀO QUYẾT TOÁN</v>
          </cell>
        </row>
      </sheetData>
      <sheetData sheetId="3911">
        <row r="4">
          <cell r="A4" t="str">
            <v>BẢNG TÍNH TOÁN, ĐO BÓC KHỐI LƯỢNG HOÀN THÀNH ĐƯA VÀO QUYẾT TOÁN</v>
          </cell>
        </row>
      </sheetData>
      <sheetData sheetId="3912">
        <row r="4">
          <cell r="A4" t="str">
            <v>BẢNG TÍNH TOÁN, ĐO BÓC KHỐI LƯỢNG HOÀN THÀNH ĐƯA VÀO QUYẾT TOÁN</v>
          </cell>
        </row>
      </sheetData>
      <sheetData sheetId="3913">
        <row r="4">
          <cell r="A4" t="str">
            <v>BẢNG TÍNH TOÁN, ĐO BÓC KHỐI LƯỢNG HOÀN THÀNH ĐƯA VÀO QUYẾT TOÁN</v>
          </cell>
        </row>
      </sheetData>
      <sheetData sheetId="3914">
        <row r="4">
          <cell r="A4" t="str">
            <v>BẢNG TÍNH TOÁN, ĐO BÓC KHỐI LƯỢNG HOÀN THÀNH ĐƯA VÀO QUYẾT TOÁN</v>
          </cell>
        </row>
      </sheetData>
      <sheetData sheetId="3915">
        <row r="4">
          <cell r="A4" t="str">
            <v>BẢNG TÍNH TOÁN, ĐO BÓC KHỐI LƯỢNG HOÀN THÀNH ĐƯA VÀO QUYẾT TOÁN</v>
          </cell>
        </row>
      </sheetData>
      <sheetData sheetId="3916">
        <row r="4">
          <cell r="A4" t="str">
            <v>BẢNG TÍNH TOÁN, ĐO BÓC KHỐI LƯỢNG HOÀN THÀNH ĐƯA VÀO QUYẾT TOÁN</v>
          </cell>
        </row>
      </sheetData>
      <sheetData sheetId="3917">
        <row r="4">
          <cell r="A4" t="str">
            <v>BẢNG TÍNH TOÁN, ĐO BÓC KHỐI LƯỢNG HOÀN THÀNH ĐƯA VÀO QUYẾT TOÁN</v>
          </cell>
        </row>
      </sheetData>
      <sheetData sheetId="3918">
        <row r="4">
          <cell r="A4" t="str">
            <v>BẢNG TÍNH TOÁN, ĐO BÓC KHỐI LƯỢNG HOÀN THÀNH ĐƯA VÀO QUYẾT TOÁN</v>
          </cell>
        </row>
      </sheetData>
      <sheetData sheetId="3919">
        <row r="4">
          <cell r="A4" t="str">
            <v>BẢNG TÍNH TOÁN, ĐO BÓC KHỐI LƯỢNG HOÀN THÀNH ĐƯA VÀO QUYẾT TOÁN</v>
          </cell>
        </row>
      </sheetData>
      <sheetData sheetId="3920">
        <row r="4">
          <cell r="A4" t="str">
            <v>BẢNG TÍNH TOÁN, ĐO BÓC KHỐI LƯỢNG HOÀN THÀNH ĐƯA VÀO QUYẾT TOÁN</v>
          </cell>
        </row>
      </sheetData>
      <sheetData sheetId="3921">
        <row r="4">
          <cell r="A4" t="str">
            <v>BẢNG TÍNH TOÁN, ĐO BÓC KHỐI LƯỢNG HOÀN THÀNH ĐƯA VÀO QUYẾT TOÁN</v>
          </cell>
        </row>
      </sheetData>
      <sheetData sheetId="3922">
        <row r="4">
          <cell r="A4" t="str">
            <v>BẢNG TÍNH TOÁN, ĐO BÓC KHỐI LƯỢNG HOÀN THÀNH ĐƯA VÀO QUYẾT TOÁN</v>
          </cell>
        </row>
      </sheetData>
      <sheetData sheetId="3923">
        <row r="4">
          <cell r="A4" t="str">
            <v>BẢNG TÍNH TOÁN, ĐO BÓC KHỐI LƯỢNG HOÀN THÀNH ĐƯA VÀO QUYẾT TOÁN</v>
          </cell>
        </row>
      </sheetData>
      <sheetData sheetId="3924">
        <row r="4">
          <cell r="A4" t="str">
            <v>BẢNG TÍNH TOÁN, ĐO BÓC KHỐI LƯỢNG HOÀN THÀNH ĐƯA VÀO QUYẾT TOÁN</v>
          </cell>
        </row>
      </sheetData>
      <sheetData sheetId="3925">
        <row r="4">
          <cell r="A4" t="str">
            <v>BẢNG TÍNH TOÁN, ĐO BÓC KHỐI LƯỢNG HOÀN THÀNH ĐƯA VÀO QUYẾT TOÁN</v>
          </cell>
        </row>
      </sheetData>
      <sheetData sheetId="3926">
        <row r="4">
          <cell r="A4" t="str">
            <v>BẢNG TÍNH TOÁN, ĐO BÓC KHỐI LƯỢNG HOÀN THÀNH ĐƯA VÀO QUYẾT TOÁN</v>
          </cell>
        </row>
      </sheetData>
      <sheetData sheetId="3927">
        <row r="4">
          <cell r="A4" t="str">
            <v>BẢNG TÍNH TOÁN, ĐO BÓC KHỐI LƯỢNG HOÀN THÀNH ĐƯA VÀO QUYẾT TOÁN</v>
          </cell>
        </row>
      </sheetData>
      <sheetData sheetId="3928">
        <row r="4">
          <cell r="A4" t="str">
            <v>BẢNG TÍNH TOÁN, ĐO BÓC KHỐI LƯỢNG HOÀN THÀNH ĐƯA VÀO QUYẾT TOÁN</v>
          </cell>
        </row>
      </sheetData>
      <sheetData sheetId="3929">
        <row r="4">
          <cell r="A4" t="str">
            <v>BẢNG TÍNH TOÁN, ĐO BÓC KHỐI LƯỢNG HOÀN THÀNH ĐƯA VÀO QUYẾT TOÁN</v>
          </cell>
        </row>
      </sheetData>
      <sheetData sheetId="3930">
        <row r="4">
          <cell r="A4" t="str">
            <v>BẢNG TÍNH TOÁN, ĐO BÓC KHỐI LƯỢNG HOÀN THÀNH ĐƯA VÀO QUYẾT TOÁN</v>
          </cell>
        </row>
      </sheetData>
      <sheetData sheetId="3931">
        <row r="4">
          <cell r="A4" t="str">
            <v>BẢNG TÍNH TOÁN, ĐO BÓC KHỐI LƯỢNG HOÀN THÀNH ĐƯA VÀO QUYẾT TOÁN</v>
          </cell>
        </row>
      </sheetData>
      <sheetData sheetId="3932">
        <row r="4">
          <cell r="A4" t="str">
            <v>BẢNG TÍNH TOÁN, ĐO BÓC KHỐI LƯỢNG HOÀN THÀNH ĐƯA VÀO QUYẾT TOÁN</v>
          </cell>
        </row>
      </sheetData>
      <sheetData sheetId="3933">
        <row r="4">
          <cell r="A4" t="str">
            <v>BẢNG TÍNH TOÁN, ĐO BÓC KHỐI LƯỢNG HOÀN THÀNH ĐƯA VÀO QUYẾT TOÁN</v>
          </cell>
        </row>
      </sheetData>
      <sheetData sheetId="3934">
        <row r="4">
          <cell r="A4" t="str">
            <v>BẢNG TÍNH TOÁN, ĐO BÓC KHỐI LƯỢNG HOÀN THÀNH ĐƯA VÀO QUYẾT TOÁN</v>
          </cell>
        </row>
      </sheetData>
      <sheetData sheetId="3935">
        <row r="4">
          <cell r="A4" t="str">
            <v>BẢNG TÍNH TOÁN, ĐO BÓC KHỐI LƯỢNG HOÀN THÀNH ĐƯA VÀO QUYẾT TOÁN</v>
          </cell>
        </row>
      </sheetData>
      <sheetData sheetId="3936">
        <row r="4">
          <cell r="A4" t="str">
            <v>BẢNG TÍNH TOÁN, ĐO BÓC KHỐI LƯỢNG HOÀN THÀNH ĐƯA VÀO QUYẾT TOÁN</v>
          </cell>
        </row>
      </sheetData>
      <sheetData sheetId="3937">
        <row r="4">
          <cell r="A4" t="str">
            <v>BẢNG TÍNH TOÁN, ĐO BÓC KHỐI LƯỢNG HOÀN THÀNH ĐƯA VÀO QUYẾT TOÁN</v>
          </cell>
        </row>
      </sheetData>
      <sheetData sheetId="3938">
        <row r="4">
          <cell r="A4" t="str">
            <v>BẢNG TÍNH TOÁN, ĐO BÓC KHỐI LƯỢNG HOÀN THÀNH ĐƯA VÀO QUYẾT TOÁN</v>
          </cell>
        </row>
      </sheetData>
      <sheetData sheetId="3939">
        <row r="4">
          <cell r="A4" t="str">
            <v>BẢNG TÍNH TOÁN, ĐO BÓC KHỐI LƯỢNG HOÀN THÀNH ĐƯA VÀO QUYẾT TOÁN</v>
          </cell>
        </row>
      </sheetData>
      <sheetData sheetId="3940">
        <row r="4">
          <cell r="A4" t="str">
            <v>BẢNG TÍNH TOÁN, ĐO BÓC KHỐI LƯỢNG HOÀN THÀNH ĐƯA VÀO QUYẾT TOÁN</v>
          </cell>
        </row>
      </sheetData>
      <sheetData sheetId="3941">
        <row r="4">
          <cell r="A4" t="str">
            <v>BẢNG TÍNH TOÁN, ĐO BÓC KHỐI LƯỢNG HOÀN THÀNH ĐƯA VÀO QUYẾT TOÁN</v>
          </cell>
        </row>
      </sheetData>
      <sheetData sheetId="3942">
        <row r="4">
          <cell r="A4" t="str">
            <v>BẢNG TÍNH TOÁN, ĐO BÓC KHỐI LƯỢNG HOÀN THÀNH ĐƯA VÀO QUYẾT TOÁN</v>
          </cell>
        </row>
      </sheetData>
      <sheetData sheetId="3943">
        <row r="4">
          <cell r="A4" t="str">
            <v>BẢNG TÍNH TOÁN, ĐO BÓC KHỐI LƯỢNG HOÀN THÀNH ĐƯA VÀO QUYẾT TOÁN</v>
          </cell>
        </row>
      </sheetData>
      <sheetData sheetId="3944">
        <row r="4">
          <cell r="A4" t="str">
            <v>BẢNG TÍNH TOÁN, ĐO BÓC KHỐI LƯỢNG HOÀN THÀNH ĐƯA VÀO QUYẾT TOÁN</v>
          </cell>
        </row>
      </sheetData>
      <sheetData sheetId="3945">
        <row r="4">
          <cell r="A4" t="str">
            <v>BẢNG TÍNH TOÁN, ĐO BÓC KHỐI LƯỢNG HOÀN THÀNH ĐƯA VÀO QUYẾT TOÁN</v>
          </cell>
        </row>
      </sheetData>
      <sheetData sheetId="3946">
        <row r="4">
          <cell r="A4" t="str">
            <v>BẢNG TÍNH TOÁN, ĐO BÓC KHỐI LƯỢNG HOÀN THÀNH ĐƯA VÀO QUYẾT TOÁN</v>
          </cell>
        </row>
      </sheetData>
      <sheetData sheetId="3947">
        <row r="4">
          <cell r="A4" t="str">
            <v>BẢNG TÍNH TOÁN, ĐO BÓC KHỐI LƯỢNG HOÀN THÀNH ĐƯA VÀO QUYẾT TOÁN</v>
          </cell>
        </row>
      </sheetData>
      <sheetData sheetId="3948">
        <row r="4">
          <cell r="A4" t="str">
            <v>BẢNG TÍNH TOÁN, ĐO BÓC KHỐI LƯỢNG HOÀN THÀNH ĐƯA VÀO QUYẾT TOÁN</v>
          </cell>
        </row>
      </sheetData>
      <sheetData sheetId="3949">
        <row r="4">
          <cell r="A4" t="str">
            <v>BẢNG TÍNH TOÁN, ĐO BÓC KHỐI LƯỢNG HOÀN THÀNH ĐƯA VÀO QUYẾT TOÁN</v>
          </cell>
        </row>
      </sheetData>
      <sheetData sheetId="3950">
        <row r="4">
          <cell r="A4" t="str">
            <v>BẢNG TÍNH TOÁN, ĐO BÓC KHỐI LƯỢNG HOÀN THÀNH ĐƯA VÀO QUYẾT TOÁN</v>
          </cell>
        </row>
      </sheetData>
      <sheetData sheetId="3951">
        <row r="4">
          <cell r="A4" t="str">
            <v>BẢNG TÍNH TOÁN, ĐO BÓC KHỐI LƯỢNG HOÀN THÀNH ĐƯA VÀO QUYẾT TOÁN</v>
          </cell>
        </row>
      </sheetData>
      <sheetData sheetId="3952">
        <row r="4">
          <cell r="A4" t="str">
            <v>BẢNG TÍNH TOÁN, ĐO BÓC KHỐI LƯỢNG HOÀN THÀNH ĐƯA VÀO QUYẾT TOÁN</v>
          </cell>
        </row>
      </sheetData>
      <sheetData sheetId="3953">
        <row r="4">
          <cell r="A4" t="str">
            <v>BẢNG TÍNH TOÁN, ĐO BÓC KHỐI LƯỢNG HOÀN THÀNH ĐƯA VÀO QUYẾT TOÁN</v>
          </cell>
        </row>
      </sheetData>
      <sheetData sheetId="3954">
        <row r="4">
          <cell r="A4" t="str">
            <v>BẢNG TÍNH TOÁN, ĐO BÓC KHỐI LƯỢNG HOÀN THÀNH ĐƯA VÀO QUYẾT TOÁN</v>
          </cell>
        </row>
      </sheetData>
      <sheetData sheetId="3955">
        <row r="4">
          <cell r="A4" t="str">
            <v>BẢNG TÍNH TOÁN, ĐO BÓC KHỐI LƯỢNG HOÀN THÀNH ĐƯA VÀO QUYẾT TOÁN</v>
          </cell>
        </row>
      </sheetData>
      <sheetData sheetId="3956">
        <row r="4">
          <cell r="A4" t="str">
            <v>BẢNG TÍNH TOÁN, ĐO BÓC KHỐI LƯỢNG HOÀN THÀNH ĐƯA VÀO QUYẾT TOÁN</v>
          </cell>
        </row>
      </sheetData>
      <sheetData sheetId="3957">
        <row r="4">
          <cell r="A4" t="str">
            <v>BẢNG TÍNH TOÁN, ĐO BÓC KHỐI LƯỢNG HOÀN THÀNH ĐƯA VÀO QUYẾT TOÁN</v>
          </cell>
        </row>
      </sheetData>
      <sheetData sheetId="3958">
        <row r="4">
          <cell r="A4" t="str">
            <v>BẢNG TÍNH TOÁN, ĐO BÓC KHỐI LƯỢNG HOÀN THÀNH ĐƯA VÀO QUYẾT TOÁN</v>
          </cell>
        </row>
      </sheetData>
      <sheetData sheetId="3959">
        <row r="4">
          <cell r="A4" t="str">
            <v>BẢNG TÍNH TOÁN, ĐO BÓC KHỐI LƯỢNG HOÀN THÀNH ĐƯA VÀO QUYẾT TOÁN</v>
          </cell>
        </row>
      </sheetData>
      <sheetData sheetId="3960">
        <row r="4">
          <cell r="A4" t="str">
            <v>BẢNG TÍNH TOÁN, ĐO BÓC KHỐI LƯỢNG HOÀN THÀNH ĐƯA VÀO QUYẾT TOÁN</v>
          </cell>
        </row>
      </sheetData>
      <sheetData sheetId="3961">
        <row r="4">
          <cell r="A4" t="str">
            <v>BẢNG TÍNH TOÁN, ĐO BÓC KHỐI LƯỢNG HOÀN THÀNH ĐƯA VÀO QUYẾT TOÁN</v>
          </cell>
        </row>
      </sheetData>
      <sheetData sheetId="3962">
        <row r="4">
          <cell r="A4" t="str">
            <v>BẢNG TÍNH TOÁN, ĐO BÓC KHỐI LƯỢNG HOÀN THÀNH ĐƯA VÀO QUYẾT TOÁN</v>
          </cell>
        </row>
      </sheetData>
      <sheetData sheetId="3963">
        <row r="4">
          <cell r="A4" t="str">
            <v>BẢNG TÍNH TOÁN, ĐO BÓC KHỐI LƯỢNG HOÀN THÀNH ĐƯA VÀO QUYẾT TOÁN</v>
          </cell>
        </row>
      </sheetData>
      <sheetData sheetId="3964">
        <row r="4">
          <cell r="A4" t="str">
            <v>BẢNG TÍNH TOÁN, ĐO BÓC KHỐI LƯỢNG HOÀN THÀNH ĐƯA VÀO QUYẾT TOÁN</v>
          </cell>
        </row>
      </sheetData>
      <sheetData sheetId="3965">
        <row r="4">
          <cell r="A4" t="str">
            <v>BẢNG TÍNH TOÁN, ĐO BÓC KHỐI LƯỢNG HOÀN THÀNH ĐƯA VÀO QUYẾT TOÁN</v>
          </cell>
        </row>
      </sheetData>
      <sheetData sheetId="3966">
        <row r="4">
          <cell r="A4" t="str">
            <v>BẢNG TÍNH TOÁN, ĐO BÓC KHỐI LƯỢNG HOÀN THÀNH ĐƯA VÀO QUYẾT TOÁN</v>
          </cell>
        </row>
      </sheetData>
      <sheetData sheetId="3967">
        <row r="4">
          <cell r="A4" t="str">
            <v>BẢNG TÍNH TOÁN, ĐO BÓC KHỐI LƯỢNG HOÀN THÀNH ĐƯA VÀO QUYẾT TOÁN</v>
          </cell>
        </row>
      </sheetData>
      <sheetData sheetId="3968">
        <row r="4">
          <cell r="A4" t="str">
            <v>BẢNG TÍNH TOÁN, ĐO BÓC KHỐI LƯỢNG HOÀN THÀNH ĐƯA VÀO QUYẾT TOÁN</v>
          </cell>
        </row>
      </sheetData>
      <sheetData sheetId="3969">
        <row r="4">
          <cell r="A4" t="str">
            <v>BẢNG TÍNH TOÁN, ĐO BÓC KHỐI LƯỢNG HOÀN THÀNH ĐƯA VÀO QUYẾT TOÁN</v>
          </cell>
        </row>
      </sheetData>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ow r="9">
          <cell r="A9" t="str">
            <v>A</v>
          </cell>
        </row>
      </sheetData>
      <sheetData sheetId="3985" refreshError="1"/>
      <sheetData sheetId="3986" refreshError="1"/>
      <sheetData sheetId="3987" refreshError="1"/>
      <sheetData sheetId="3988" refreshError="1"/>
      <sheetData sheetId="3989" refreshError="1"/>
      <sheetData sheetId="3990" refreshError="1"/>
      <sheetData sheetId="3991">
        <row r="9">
          <cell r="A9" t="str">
            <v>A</v>
          </cell>
        </row>
      </sheetData>
      <sheetData sheetId="3992">
        <row r="9">
          <cell r="A9" t="str">
            <v>A</v>
          </cell>
        </row>
      </sheetData>
      <sheetData sheetId="3993">
        <row r="9">
          <cell r="A9" t="str">
            <v>A</v>
          </cell>
        </row>
      </sheetData>
      <sheetData sheetId="3994">
        <row r="4">
          <cell r="A4" t="str">
            <v>BẢNG TÍNH TOÁN, ĐO BÓC KHỐI LƯỢNG HOÀN THÀNH ĐƯA VÀO QUYẾT TOÁN</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4">
          <cell r="A4" t="str">
            <v>BẢNG TÍNH TOÁN, ĐO BÓC KHỐI LƯỢNG HOÀN THÀNH ĐƯA VÀO QUYẾT TOÁN</v>
          </cell>
        </row>
      </sheetData>
      <sheetData sheetId="4000">
        <row r="4">
          <cell r="A4" t="str">
            <v>BẢNG TÍNH TOÁN, ĐO BÓC KHỐI LƯỢNG HOÀN THÀNH ĐƯA VÀO QUYẾT TOÁN</v>
          </cell>
        </row>
      </sheetData>
      <sheetData sheetId="4001">
        <row r="4">
          <cell r="A4" t="str">
            <v>BẢNG TÍNH TOÁN, ĐO BÓC KHỐI LƯỢNG HOÀN THÀNH ĐƯA VÀO QUYẾT TOÁN</v>
          </cell>
        </row>
      </sheetData>
      <sheetData sheetId="4002">
        <row r="4">
          <cell r="A4" t="str">
            <v>BẢNG TÍNH TOÁN, ĐO BÓC KHỐI LƯỢNG HOÀN THÀNH ĐƯA VÀO QUYẾT TOÁN</v>
          </cell>
        </row>
      </sheetData>
      <sheetData sheetId="4003">
        <row r="4">
          <cell r="A4" t="str">
            <v>BẢNG TÍNH TOÁN, ĐO BÓC KHỐI LƯỢNG HOÀN THÀNH ĐƯA VÀO QUYẾT TOÁN</v>
          </cell>
        </row>
      </sheetData>
      <sheetData sheetId="4004">
        <row r="4">
          <cell r="A4" t="str">
            <v>BẢNG TÍNH TOÁN, ĐO BÓC KHỐI LƯỢNG HOÀN THÀNH ĐƯA VÀO QUYẾT TOÁN</v>
          </cell>
        </row>
      </sheetData>
      <sheetData sheetId="4005">
        <row r="9">
          <cell r="A9" t="str">
            <v>A</v>
          </cell>
        </row>
      </sheetData>
      <sheetData sheetId="4006">
        <row r="4">
          <cell r="A4" t="str">
            <v>BẢNG TÍNH TOÁN, ĐO BÓC KHỐI LƯỢNG HOÀN THÀNH ĐƯA VÀO QUYẾT TOÁN</v>
          </cell>
        </row>
      </sheetData>
      <sheetData sheetId="4007">
        <row r="4">
          <cell r="A4" t="str">
            <v>BẢNG TÍNH TOÁN, ĐO BÓC KHỐI LƯỢNG HOÀN THÀNH ĐƯA VÀO QUYẾT TOÁN</v>
          </cell>
        </row>
      </sheetData>
      <sheetData sheetId="4008">
        <row r="9">
          <cell r="A9" t="str">
            <v>A</v>
          </cell>
        </row>
      </sheetData>
      <sheetData sheetId="4009">
        <row r="4">
          <cell r="A4" t="str">
            <v>BẢNG TÍNH TOÁN, ĐO BÓC KHỐI LƯỢNG HOÀN THÀNH ĐƯA VÀO QUYẾT TOÁN</v>
          </cell>
        </row>
      </sheetData>
      <sheetData sheetId="4010">
        <row r="4">
          <cell r="A4" t="str">
            <v>BẢNG TÍNH TOÁN, ĐO BÓC KHỐI LƯỢNG HOÀN THÀNH ĐƯA VÀO QUYẾT TOÁN</v>
          </cell>
        </row>
      </sheetData>
      <sheetData sheetId="4011">
        <row r="4">
          <cell r="A4" t="str">
            <v>BẢNG TÍNH TOÁN, ĐO BÓC KHỐI LƯỢNG HOÀN THÀNH ĐƯA VÀO QUYẾT TOÁN</v>
          </cell>
        </row>
      </sheetData>
      <sheetData sheetId="4012">
        <row r="4">
          <cell r="A4" t="str">
            <v>BẢNG TÍNH TOÁN, ĐO BÓC KHỐI LƯỢNG HOÀN THÀNH ĐƯA VÀO QUYẾT TOÁN</v>
          </cell>
        </row>
      </sheetData>
      <sheetData sheetId="4013">
        <row r="9">
          <cell r="A9" t="str">
            <v>A</v>
          </cell>
        </row>
      </sheetData>
      <sheetData sheetId="4014">
        <row r="4">
          <cell r="A4" t="str">
            <v>BẢNG TÍNH TOÁN, ĐO BÓC KHỐI LƯỢNG HOÀN THÀNH ĐƯA VÀO QUYẾT TOÁN</v>
          </cell>
        </row>
      </sheetData>
      <sheetData sheetId="4015">
        <row r="4">
          <cell r="A4" t="str">
            <v>BẢNG TÍNH TOÁN, ĐO BÓC KHỐI LƯỢNG HOÀN THÀNH ĐƯA VÀO QUYẾT TOÁN</v>
          </cell>
        </row>
      </sheetData>
      <sheetData sheetId="4016">
        <row r="4">
          <cell r="A4" t="str">
            <v>BẢNG TÍNH TOÁN, ĐO BÓC KHỐI LƯỢNG HOÀN THÀNH ĐƯA VÀO QUYẾT TOÁN</v>
          </cell>
        </row>
      </sheetData>
      <sheetData sheetId="4017">
        <row r="4">
          <cell r="A4" t="str">
            <v>BẢNG TÍNH TOÁN, ĐO BÓC KHỐI LƯỢNG HOÀN THÀNH ĐƯA VÀO QUYẾT TOÁN</v>
          </cell>
        </row>
      </sheetData>
      <sheetData sheetId="4018">
        <row r="4">
          <cell r="A4" t="str">
            <v>BẢNG TÍNH TOÁN, ĐO BÓC KHỐI LƯỢNG HOÀN THÀNH ĐƯA VÀO QUYẾT TOÁN</v>
          </cell>
        </row>
      </sheetData>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ow r="4">
          <cell r="A4" t="str">
            <v>BẢNG TÍNH TOÁN, ĐO BÓC KHỐI LƯỢNG HOÀN THÀNH ĐƯA VÀO QUYẾT TOÁN</v>
          </cell>
        </row>
      </sheetData>
      <sheetData sheetId="4030">
        <row r="4">
          <cell r="A4" t="str">
            <v>BẢNG TÍNH TOÁN, ĐO BÓC KHỐI LƯỢNG HOÀN THÀNH ĐƯA VÀO QUYẾT TOÁN</v>
          </cell>
        </row>
      </sheetData>
      <sheetData sheetId="4031">
        <row r="4">
          <cell r="A4" t="str">
            <v>BẢNG TÍNH TOÁN, ĐO BÓC KHỐI LƯỢNG HOÀN THÀNH ĐƯA VÀO QUYẾT TOÁN</v>
          </cell>
        </row>
      </sheetData>
      <sheetData sheetId="4032">
        <row r="4">
          <cell r="A4" t="str">
            <v>BẢNG TÍNH TOÁN, ĐO BÓC KHỐI LƯỢNG HOÀN THÀNH ĐƯA VÀO QUYẾT TOÁN</v>
          </cell>
        </row>
      </sheetData>
      <sheetData sheetId="4033">
        <row r="4">
          <cell r="A4" t="str">
            <v>BẢNG TÍNH TOÁN, ĐO BÓC KHỐI LƯỢNG HOÀN THÀNH ĐƯA VÀO QUYẾT TOÁN</v>
          </cell>
        </row>
      </sheetData>
      <sheetData sheetId="4034">
        <row r="4">
          <cell r="A4" t="str">
            <v>BẢNG TÍNH TOÁN, ĐO BÓC KHỐI LƯỢNG HOÀN THÀNH ĐƯA VÀO QUYẾT TOÁN</v>
          </cell>
        </row>
      </sheetData>
      <sheetData sheetId="4035">
        <row r="4">
          <cell r="A4" t="str">
            <v>BẢNG TÍNH TOÁN, ĐO BÓC KHỐI LƯỢNG HOÀN THÀNH ĐƯA VÀO QUYẾT TOÁN</v>
          </cell>
        </row>
      </sheetData>
      <sheetData sheetId="4036">
        <row r="4">
          <cell r="A4" t="str">
            <v>BẢNG TÍNH TOÁN, ĐO BÓC KHỐI LƯỢNG HOÀN THÀNH ĐƯA VÀO QUYẾT TOÁN</v>
          </cell>
        </row>
      </sheetData>
      <sheetData sheetId="4037">
        <row r="4">
          <cell r="A4" t="str">
            <v>BẢNG TÍNH TOÁN, ĐO BÓC KHỐI LƯỢNG HOÀN THÀNH ĐƯA VÀO QUYẾT TOÁN</v>
          </cell>
        </row>
      </sheetData>
      <sheetData sheetId="4038">
        <row r="4">
          <cell r="A4" t="str">
            <v>BẢNG TÍNH TOÁN, ĐO BÓC KHỐI LƯỢNG HOÀN THÀNH ĐƯA VÀO QUYẾT TOÁN</v>
          </cell>
        </row>
      </sheetData>
      <sheetData sheetId="4039">
        <row r="4">
          <cell r="A4" t="str">
            <v>BẢNG TÍNH TOÁN, ĐO BÓC KHỐI LƯỢNG HOÀN THÀNH ĐƯA VÀO QUYẾT TOÁN</v>
          </cell>
        </row>
      </sheetData>
      <sheetData sheetId="4040">
        <row r="4">
          <cell r="A4" t="str">
            <v>BẢNG TÍNH TOÁN, ĐO BÓC KHỐI LƯỢNG HOÀN THÀNH ĐƯA VÀO QUYẾT TOÁN</v>
          </cell>
        </row>
      </sheetData>
      <sheetData sheetId="4041">
        <row r="4">
          <cell r="A4" t="str">
            <v>BẢNG TÍNH TOÁN, ĐO BÓC KHỐI LƯỢNG HOÀN THÀNH ĐƯA VÀO QUYẾT TOÁN</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ow r="4">
          <cell r="A4" t="str">
            <v>BẢNG TÍNH TOÁN, ĐO BÓC KHỐI LƯỢNG HOÀN THÀNH ĐƯA VÀO QUYẾT TOÁN</v>
          </cell>
        </row>
      </sheetData>
      <sheetData sheetId="4083">
        <row r="4">
          <cell r="A4" t="str">
            <v>BẢNG TÍNH TOÁN, ĐO BÓC KHỐI LƯỢNG HOÀN THÀNH ĐƯA VÀO QUYẾT TOÁN</v>
          </cell>
        </row>
      </sheetData>
      <sheetData sheetId="4084">
        <row r="4">
          <cell r="A4" t="str">
            <v>BẢNG TÍNH TOÁN, ĐO BÓC KHỐI LƯỢNG HOÀN THÀNH ĐƯA VÀO QUYẾT TOÁN</v>
          </cell>
        </row>
      </sheetData>
      <sheetData sheetId="4085">
        <row r="4">
          <cell r="A4" t="str">
            <v>BẢNG TÍNH TOÁN, ĐO BÓC KHỐI LƯỢNG HOÀN THÀNH ĐƯA VÀO QUYẾT TOÁN</v>
          </cell>
        </row>
      </sheetData>
      <sheetData sheetId="4086">
        <row r="4">
          <cell r="A4" t="str">
            <v>BẢNG TÍNH TOÁN, ĐO BÓC KHỐI LƯỢNG HOÀN THÀNH ĐƯA VÀO QUYẾT TOÁN</v>
          </cell>
        </row>
      </sheetData>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ow r="4">
          <cell r="A4" t="str">
            <v>BẢNG TÍNH TOÁN, ĐO BÓC KHỐI LƯỢNG HOÀN THÀNH ĐƯA VÀO QUYẾT TOÁN</v>
          </cell>
        </row>
      </sheetData>
      <sheetData sheetId="4117">
        <row r="4">
          <cell r="A4" t="str">
            <v>BẢNG TÍNH TOÁN, ĐO BÓC KHỐI LƯỢNG HOÀN THÀNH ĐƯA VÀO QUYẾT TOÁN</v>
          </cell>
        </row>
      </sheetData>
      <sheetData sheetId="4118">
        <row r="4">
          <cell r="A4" t="str">
            <v>BẢNG TÍNH TOÁN, ĐO BÓC KHỐI LƯỢNG HOÀN THÀNH ĐƯA VÀO QUYẾT TOÁN</v>
          </cell>
        </row>
      </sheetData>
      <sheetData sheetId="4119">
        <row r="4">
          <cell r="A4" t="str">
            <v>BẢNG TÍNH TOÁN, ĐO BÓC KHỐI LƯỢNG HOÀN THÀNH ĐƯA VÀO QUYẾT TOÁN</v>
          </cell>
        </row>
      </sheetData>
      <sheetData sheetId="4120">
        <row r="4">
          <cell r="A4" t="str">
            <v>BẢNG TÍNH TOÁN, ĐO BÓC KHỐI LƯỢNG HOÀN THÀNH ĐƯA VÀO QUYẾT TOÁN</v>
          </cell>
        </row>
      </sheetData>
      <sheetData sheetId="4121">
        <row r="4">
          <cell r="A4" t="str">
            <v>BẢNG TÍNH TOÁN, ĐO BÓC KHỐI LƯỢNG HOÀN THÀNH ĐƯA VÀO QUYẾT TOÁN</v>
          </cell>
        </row>
      </sheetData>
      <sheetData sheetId="4122">
        <row r="4">
          <cell r="A4" t="str">
            <v>BẢNG TÍNH TOÁN, ĐO BÓC KHỐI LƯỢNG HOÀN THÀNH ĐƯA VÀO QUYẾT TOÁN</v>
          </cell>
        </row>
      </sheetData>
      <sheetData sheetId="4123">
        <row r="4">
          <cell r="A4" t="str">
            <v>BẢNG TÍNH TOÁN, ĐO BÓC KHỐI LƯỢNG HOÀN THÀNH ĐƯA VÀO QUYẾT TOÁN</v>
          </cell>
        </row>
      </sheetData>
      <sheetData sheetId="4124">
        <row r="4">
          <cell r="A4" t="str">
            <v>BẢNG TÍNH TOÁN, ĐO BÓC KHỐI LƯỢNG HOÀN THÀNH ĐƯA VÀO QUYẾT TOÁN</v>
          </cell>
        </row>
      </sheetData>
      <sheetData sheetId="4125">
        <row r="4">
          <cell r="A4" t="str">
            <v>BẢNG TÍNH TOÁN, ĐO BÓC KHỐI LƯỢNG HOÀN THÀNH ĐƯA VÀO QUYẾT TOÁN</v>
          </cell>
        </row>
      </sheetData>
      <sheetData sheetId="4126">
        <row r="4">
          <cell r="A4" t="str">
            <v>BẢNG TÍNH TOÁN, ĐO BÓC KHỐI LƯỢNG HOÀN THÀNH ĐƯA VÀO QUYẾT TOÁN</v>
          </cell>
        </row>
      </sheetData>
      <sheetData sheetId="4127">
        <row r="4">
          <cell r="A4" t="str">
            <v>BẢNG TÍNH TOÁN, ĐO BÓC KHỐI LƯỢNG HOÀN THÀNH ĐƯA VÀO QUYẾT TOÁN</v>
          </cell>
        </row>
      </sheetData>
      <sheetData sheetId="4128">
        <row r="4">
          <cell r="A4" t="str">
            <v>BẢNG TÍNH TOÁN, ĐO BÓC KHỐI LƯỢNG HOÀN THÀNH ĐƯA VÀO QUYẾT TOÁN</v>
          </cell>
        </row>
      </sheetData>
      <sheetData sheetId="4129">
        <row r="4">
          <cell r="A4" t="str">
            <v>BẢNG TÍNH TOÁN, ĐO BÓC KHỐI LƯỢNG HOÀN THÀNH ĐƯA VÀO QUYẾT TOÁN</v>
          </cell>
        </row>
      </sheetData>
      <sheetData sheetId="4130">
        <row r="4">
          <cell r="A4" t="str">
            <v>BẢNG TÍNH TOÁN, ĐO BÓC KHỐI LƯỢNG HOÀN THÀNH ĐƯA VÀO QUYẾT TOÁN</v>
          </cell>
        </row>
      </sheetData>
      <sheetData sheetId="4131">
        <row r="4">
          <cell r="A4" t="str">
            <v>BẢNG TÍNH TOÁN, ĐO BÓC KHỐI LƯỢNG HOÀN THÀNH ĐƯA VÀO QUYẾT TOÁN</v>
          </cell>
        </row>
      </sheetData>
      <sheetData sheetId="4132">
        <row r="4">
          <cell r="A4" t="str">
            <v>BẢNG TÍNH TOÁN, ĐO BÓC KHỐI LƯỢNG HOÀN THÀNH ĐƯA VÀO QUYẾT TOÁN</v>
          </cell>
        </row>
      </sheetData>
      <sheetData sheetId="4133">
        <row r="4">
          <cell r="A4" t="str">
            <v>BẢNG TÍNH TOÁN, ĐO BÓC KHỐI LƯỢNG HOÀN THÀNH ĐƯA VÀO QUYẾT TOÁN</v>
          </cell>
        </row>
      </sheetData>
      <sheetData sheetId="4134">
        <row r="4">
          <cell r="A4" t="str">
            <v>BẢNG TÍNH TOÁN, ĐO BÓC KHỐI LƯỢNG HOÀN THÀNH ĐƯA VÀO QUYẾT TOÁN</v>
          </cell>
        </row>
      </sheetData>
      <sheetData sheetId="4135">
        <row r="4">
          <cell r="A4" t="str">
            <v>BẢNG TÍNH TOÁN, ĐO BÓC KHỐI LƯỢNG HOÀN THÀNH ĐƯA VÀO QUYẾT TOÁN</v>
          </cell>
        </row>
      </sheetData>
      <sheetData sheetId="4136">
        <row r="4">
          <cell r="A4" t="str">
            <v>BẢNG TÍNH TOÁN, ĐO BÓC KHỐI LƯỢNG HOÀN THÀNH ĐƯA VÀO QUYẾT TOÁN</v>
          </cell>
        </row>
      </sheetData>
      <sheetData sheetId="4137">
        <row r="4">
          <cell r="A4" t="str">
            <v>BẢNG TÍNH TOÁN, ĐO BÓC KHỐI LƯỢNG HOÀN THÀNH ĐƯA VÀO QUYẾT TOÁN</v>
          </cell>
        </row>
      </sheetData>
      <sheetData sheetId="4138">
        <row r="4">
          <cell r="A4" t="str">
            <v>BẢNG TÍNH TOÁN, ĐO BÓC KHỐI LƯỢNG HOÀN THÀNH ĐƯA VÀO QUYẾT TOÁN</v>
          </cell>
        </row>
      </sheetData>
      <sheetData sheetId="4139">
        <row r="4">
          <cell r="A4" t="str">
            <v>BẢNG TÍNH TOÁN, ĐO BÓC KHỐI LƯỢNG HOÀN THÀNH ĐƯA VÀO QUYẾT TOÁN</v>
          </cell>
        </row>
      </sheetData>
      <sheetData sheetId="4140">
        <row r="4">
          <cell r="A4" t="str">
            <v>BẢNG TÍNH TOÁN, ĐO BÓC KHỐI LƯỢNG HOÀN THÀNH ĐƯA VÀO QUYẾT TOÁN</v>
          </cell>
        </row>
      </sheetData>
      <sheetData sheetId="4141">
        <row r="4">
          <cell r="A4" t="str">
            <v>BẢNG TÍNH TOÁN, ĐO BÓC KHỐI LƯỢNG HOÀN THÀNH ĐƯA VÀO QUYẾT TOÁN</v>
          </cell>
        </row>
      </sheetData>
      <sheetData sheetId="4142">
        <row r="4">
          <cell r="A4" t="str">
            <v>BẢNG TÍNH TOÁN, ĐO BÓC KHỐI LƯỢNG HOÀN THÀNH ĐƯA VÀO QUYẾT TOÁN</v>
          </cell>
        </row>
      </sheetData>
      <sheetData sheetId="4143">
        <row r="4">
          <cell r="A4" t="str">
            <v>BẢNG TÍNH TOÁN, ĐO BÓC KHỐI LƯỢNG HOÀN THÀNH ĐƯA VÀO QUYẾT TOÁN</v>
          </cell>
        </row>
      </sheetData>
      <sheetData sheetId="4144">
        <row r="4">
          <cell r="A4" t="str">
            <v>BẢNG TÍNH TOÁN, ĐO BÓC KHỐI LƯỢNG HOÀN THÀNH ĐƯA VÀO QUYẾT TOÁN</v>
          </cell>
        </row>
      </sheetData>
      <sheetData sheetId="4145">
        <row r="4">
          <cell r="A4" t="str">
            <v>BẢNG TÍNH TOÁN, ĐO BÓC KHỐI LƯỢNG HOÀN THÀNH ĐƯA VÀO QUYẾT TOÁN</v>
          </cell>
        </row>
      </sheetData>
      <sheetData sheetId="4146">
        <row r="4">
          <cell r="A4" t="str">
            <v>BẢNG TÍNH TOÁN, ĐO BÓC KHỐI LƯỢNG HOÀN THÀNH ĐƯA VÀO QUYẾT TOÁN</v>
          </cell>
        </row>
      </sheetData>
      <sheetData sheetId="4147">
        <row r="4">
          <cell r="A4" t="str">
            <v>BẢNG TÍNH TOÁN, ĐO BÓC KHỐI LƯỢNG HOÀN THÀNH ĐƯA VÀO QUYẾT TOÁN</v>
          </cell>
        </row>
      </sheetData>
      <sheetData sheetId="4148">
        <row r="4">
          <cell r="A4" t="str">
            <v>BẢNG TÍNH TOÁN, ĐO BÓC KHỐI LƯỢNG HOÀN THÀNH ĐƯA VÀO QUYẾT TOÁN</v>
          </cell>
        </row>
      </sheetData>
      <sheetData sheetId="4149">
        <row r="4">
          <cell r="A4" t="str">
            <v>BẢNG TÍNH TOÁN, ĐO BÓC KHỐI LƯỢNG HOÀN THÀNH ĐƯA VÀO QUYẾT TOÁN</v>
          </cell>
        </row>
      </sheetData>
      <sheetData sheetId="4150">
        <row r="4">
          <cell r="A4" t="str">
            <v>BẢNG TÍNH TOÁN, ĐO BÓC KHỐI LƯỢNG HOÀN THÀNH ĐƯA VÀO QUYẾT TOÁN</v>
          </cell>
        </row>
      </sheetData>
      <sheetData sheetId="4151">
        <row r="4">
          <cell r="A4" t="str">
            <v>BẢNG TÍNH TOÁN, ĐO BÓC KHỐI LƯỢNG HOÀN THÀNH ĐƯA VÀO QUYẾT TOÁN</v>
          </cell>
        </row>
      </sheetData>
      <sheetData sheetId="4152">
        <row r="4">
          <cell r="A4" t="str">
            <v>BẢNG TÍNH TOÁN, ĐO BÓC KHỐI LƯỢNG HOÀN THÀNH ĐƯA VÀO QUYẾT TOÁN</v>
          </cell>
        </row>
      </sheetData>
      <sheetData sheetId="4153">
        <row r="4">
          <cell r="A4" t="str">
            <v>BẢNG TÍNH TOÁN, ĐO BÓC KHỐI LƯỢNG HOÀN THÀNH ĐƯA VÀO QUYẾT TOÁN</v>
          </cell>
        </row>
      </sheetData>
      <sheetData sheetId="4154">
        <row r="4">
          <cell r="A4" t="str">
            <v>BẢNG TÍNH TOÁN, ĐO BÓC KHỐI LƯỢNG HOÀN THÀNH ĐƯA VÀO QUYẾT TOÁN</v>
          </cell>
        </row>
      </sheetData>
      <sheetData sheetId="4155">
        <row r="4">
          <cell r="A4" t="str">
            <v>BẢNG TÍNH TOÁN, ĐO BÓC KHỐI LƯỢNG HOÀN THÀNH ĐƯA VÀO QUYẾT TOÁN</v>
          </cell>
        </row>
      </sheetData>
      <sheetData sheetId="4156">
        <row r="4">
          <cell r="A4" t="str">
            <v>BẢNG TÍNH TOÁN, ĐO BÓC KHỐI LƯỢNG HOÀN THÀNH ĐƯA VÀO QUYẾT TOÁN</v>
          </cell>
        </row>
      </sheetData>
      <sheetData sheetId="4157">
        <row r="4">
          <cell r="A4" t="str">
            <v>BẢNG TÍNH TOÁN, ĐO BÓC KHỐI LƯỢNG HOÀN THÀNH ĐƯA VÀO QUYẾT TOÁN</v>
          </cell>
        </row>
      </sheetData>
      <sheetData sheetId="4158">
        <row r="4">
          <cell r="A4" t="str">
            <v>BẢNG TÍNH TOÁN, ĐO BÓC KHỐI LƯỢNG HOÀN THÀNH ĐƯA VÀO QUYẾT TOÁN</v>
          </cell>
        </row>
      </sheetData>
      <sheetData sheetId="4159">
        <row r="4">
          <cell r="A4" t="str">
            <v>BẢNG TÍNH TOÁN, ĐO BÓC KHỐI LƯỢNG HOÀN THÀNH ĐƯA VÀO QUYẾT TOÁN</v>
          </cell>
        </row>
      </sheetData>
      <sheetData sheetId="4160">
        <row r="4">
          <cell r="A4" t="str">
            <v>BẢNG TÍNH TOÁN, ĐO BÓC KHỐI LƯỢNG HOÀN THÀNH ĐƯA VÀO QUYẾT TOÁN</v>
          </cell>
        </row>
      </sheetData>
      <sheetData sheetId="4161">
        <row r="4">
          <cell r="A4" t="str">
            <v>BẢNG TÍNH TOÁN, ĐO BÓC KHỐI LƯỢNG HOÀN THÀNH ĐƯA VÀO QUYẾT TOÁN</v>
          </cell>
        </row>
      </sheetData>
      <sheetData sheetId="4162">
        <row r="4">
          <cell r="A4" t="str">
            <v>BẢNG TÍNH TOÁN, ĐO BÓC KHỐI LƯỢNG HOÀN THÀNH ĐƯA VÀO QUYẾT TOÁN</v>
          </cell>
        </row>
      </sheetData>
      <sheetData sheetId="4163">
        <row r="4">
          <cell r="A4" t="str">
            <v>BẢNG TÍNH TOÁN, ĐO BÓC KHỐI LƯỢNG HOÀN THÀNH ĐƯA VÀO QUYẾT TOÁN</v>
          </cell>
        </row>
      </sheetData>
      <sheetData sheetId="4164">
        <row r="4">
          <cell r="A4" t="str">
            <v>BẢNG TÍNH TOÁN, ĐO BÓC KHỐI LƯỢNG HOÀN THÀNH ĐƯA VÀO QUYẾT TOÁN</v>
          </cell>
        </row>
      </sheetData>
      <sheetData sheetId="4165">
        <row r="4">
          <cell r="A4" t="str">
            <v>BẢNG TÍNH TOÁN, ĐO BÓC KHỐI LƯỢNG HOÀN THÀNH ĐƯA VÀO QUYẾT TOÁN</v>
          </cell>
        </row>
      </sheetData>
      <sheetData sheetId="4166">
        <row r="4">
          <cell r="A4" t="str">
            <v>BẢNG TÍNH TOÁN, ĐO BÓC KHỐI LƯỢNG HOÀN THÀNH ĐƯA VÀO QUYẾT TOÁN</v>
          </cell>
        </row>
      </sheetData>
      <sheetData sheetId="4167">
        <row r="4">
          <cell r="A4" t="str">
            <v>BẢNG TÍNH TOÁN, ĐO BÓC KHỐI LƯỢNG HOÀN THÀNH ĐƯA VÀO QUYẾT TOÁN</v>
          </cell>
        </row>
      </sheetData>
      <sheetData sheetId="4168">
        <row r="4">
          <cell r="A4" t="str">
            <v>BẢNG TÍNH TOÁN, ĐO BÓC KHỐI LƯỢNG HOÀN THÀNH ĐƯA VÀO QUYẾT TOÁN</v>
          </cell>
        </row>
      </sheetData>
      <sheetData sheetId="4169">
        <row r="4">
          <cell r="A4" t="str">
            <v>BẢNG TÍNH TOÁN, ĐO BÓC KHỐI LƯỢNG HOÀN THÀNH ĐƯA VÀO QUYẾT TOÁN</v>
          </cell>
        </row>
      </sheetData>
      <sheetData sheetId="4170">
        <row r="4">
          <cell r="A4" t="str">
            <v>BẢNG TÍNH TOÁN, ĐO BÓC KHỐI LƯỢNG HOÀN THÀNH ĐƯA VÀO QUYẾT TOÁN</v>
          </cell>
        </row>
      </sheetData>
      <sheetData sheetId="4171">
        <row r="4">
          <cell r="A4" t="str">
            <v>BẢNG TÍNH TOÁN, ĐO BÓC KHỐI LƯỢNG HOÀN THÀNH ĐƯA VÀO QUYẾT TOÁN</v>
          </cell>
        </row>
      </sheetData>
      <sheetData sheetId="4172">
        <row r="4">
          <cell r="A4" t="str">
            <v>BẢNG TÍNH TOÁN, ĐO BÓC KHỐI LƯỢNG HOÀN THÀNH ĐƯA VÀO QUYẾT TOÁN</v>
          </cell>
        </row>
      </sheetData>
      <sheetData sheetId="4173">
        <row r="4">
          <cell r="A4" t="str">
            <v>BẢNG TÍNH TOÁN, ĐO BÓC KHỐI LƯỢNG HOÀN THÀNH ĐƯA VÀO QUYẾT TOÁN</v>
          </cell>
        </row>
      </sheetData>
      <sheetData sheetId="4174">
        <row r="4">
          <cell r="A4" t="str">
            <v>BẢNG TÍNH TOÁN, ĐO BÓC KHỐI LƯỢNG HOÀN THÀNH ĐƯA VÀO QUYẾT TOÁN</v>
          </cell>
        </row>
      </sheetData>
      <sheetData sheetId="4175">
        <row r="4">
          <cell r="A4" t="str">
            <v>BẢNG TÍNH TOÁN, ĐO BÓC KHỐI LƯỢNG HOÀN THÀNH ĐƯA VÀO QUYẾT TOÁN</v>
          </cell>
        </row>
      </sheetData>
      <sheetData sheetId="4176">
        <row r="4">
          <cell r="A4" t="str">
            <v>BẢNG TÍNH TOÁN, ĐO BÓC KHỐI LƯỢNG HOÀN THÀNH ĐƯA VÀO QUYẾT TOÁN</v>
          </cell>
        </row>
      </sheetData>
      <sheetData sheetId="4177">
        <row r="4">
          <cell r="A4" t="str">
            <v>BẢNG TÍNH TOÁN, ĐO BÓC KHỐI LƯỢNG HOÀN THÀNH ĐƯA VÀO QUYẾT TOÁN</v>
          </cell>
        </row>
      </sheetData>
      <sheetData sheetId="4178">
        <row r="4">
          <cell r="A4" t="str">
            <v>BẢNG TÍNH TOÁN, ĐO BÓC KHỐI LƯỢNG HOÀN THÀNH ĐƯA VÀO QUYẾT TOÁN</v>
          </cell>
        </row>
      </sheetData>
      <sheetData sheetId="4179">
        <row r="4">
          <cell r="A4" t="str">
            <v>BẢNG TÍNH TOÁN, ĐO BÓC KHỐI LƯỢNG HOÀN THÀNH ĐƯA VÀO QUYẾT TOÁN</v>
          </cell>
        </row>
      </sheetData>
      <sheetData sheetId="4180">
        <row r="4">
          <cell r="A4" t="str">
            <v>BẢNG TÍNH TOÁN, ĐO BÓC KHỐI LƯỢNG HOÀN THÀNH ĐƯA VÀO QUYẾT TOÁN</v>
          </cell>
        </row>
      </sheetData>
      <sheetData sheetId="4181">
        <row r="4">
          <cell r="A4" t="str">
            <v>BẢNG TÍNH TOÁN, ĐO BÓC KHỐI LƯỢNG HOÀN THÀNH ĐƯA VÀO QUYẾT TOÁN</v>
          </cell>
        </row>
      </sheetData>
      <sheetData sheetId="4182">
        <row r="4">
          <cell r="A4" t="str">
            <v>BẢNG TÍNH TOÁN, ĐO BÓC KHỐI LƯỢNG HOÀN THÀNH ĐƯA VÀO QUYẾT TOÁN</v>
          </cell>
        </row>
      </sheetData>
      <sheetData sheetId="4183">
        <row r="4">
          <cell r="A4" t="str">
            <v>BẢNG TÍNH TOÁN, ĐO BÓC KHỐI LƯỢNG HOÀN THÀNH ĐƯA VÀO QUYẾT TOÁN</v>
          </cell>
        </row>
      </sheetData>
      <sheetData sheetId="4184">
        <row r="4">
          <cell r="A4" t="str">
            <v>BẢNG TÍNH TOÁN, ĐO BÓC KHỐI LƯỢNG HOÀN THÀNH ĐƯA VÀO QUYẾT TOÁN</v>
          </cell>
        </row>
      </sheetData>
      <sheetData sheetId="4185">
        <row r="4">
          <cell r="A4" t="str">
            <v>BẢNG TÍNH TOÁN, ĐO BÓC KHỐI LƯỢNG HOÀN THÀNH ĐƯA VÀO QUYẾT TOÁN</v>
          </cell>
        </row>
      </sheetData>
      <sheetData sheetId="4186">
        <row r="4">
          <cell r="A4" t="str">
            <v>BẢNG TÍNH TOÁN, ĐO BÓC KHỐI LƯỢNG HOÀN THÀNH ĐƯA VÀO QUYẾT TOÁN</v>
          </cell>
        </row>
      </sheetData>
      <sheetData sheetId="4187">
        <row r="4">
          <cell r="A4" t="str">
            <v>BẢNG TÍNH TOÁN, ĐO BÓC KHỐI LƯỢNG HOÀN THÀNH ĐƯA VÀO QUYẾT TOÁN</v>
          </cell>
        </row>
      </sheetData>
      <sheetData sheetId="4188">
        <row r="4">
          <cell r="A4" t="str">
            <v>BẢNG TÍNH TOÁN, ĐO BÓC KHỐI LƯỢNG HOÀN THÀNH ĐƯA VÀO QUYẾT TOÁN</v>
          </cell>
        </row>
      </sheetData>
      <sheetData sheetId="4189">
        <row r="4">
          <cell r="A4" t="str">
            <v>BẢNG TÍNH TOÁN, ĐO BÓC KHỐI LƯỢNG HOÀN THÀNH ĐƯA VÀO QUYẾT TOÁN</v>
          </cell>
        </row>
      </sheetData>
      <sheetData sheetId="4190">
        <row r="4">
          <cell r="A4" t="str">
            <v>BẢNG TÍNH TOÁN, ĐO BÓC KHỐI LƯỢNG HOÀN THÀNH ĐƯA VÀO QUYẾT TOÁN</v>
          </cell>
        </row>
      </sheetData>
      <sheetData sheetId="4191">
        <row r="4">
          <cell r="A4" t="str">
            <v>BẢNG TÍNH TOÁN, ĐO BÓC KHỐI LƯỢNG HOÀN THÀNH ĐƯA VÀO QUYẾT TOÁN</v>
          </cell>
        </row>
      </sheetData>
      <sheetData sheetId="4192">
        <row r="4">
          <cell r="A4" t="str">
            <v>BẢNG TÍNH TOÁN, ĐO BÓC KHỐI LƯỢNG HOÀN THÀNH ĐƯA VÀO QUYẾT TOÁN</v>
          </cell>
        </row>
      </sheetData>
      <sheetData sheetId="4193">
        <row r="4">
          <cell r="A4" t="str">
            <v>BẢNG TÍNH TOÁN, ĐO BÓC KHỐI LƯỢNG HOÀN THÀNH ĐƯA VÀO QUYẾT TOÁN</v>
          </cell>
        </row>
      </sheetData>
      <sheetData sheetId="4194">
        <row r="4">
          <cell r="A4" t="str">
            <v>BẢNG TÍNH TOÁN, ĐO BÓC KHỐI LƯỢNG HOÀN THÀNH ĐƯA VÀO QUYẾT TOÁN</v>
          </cell>
        </row>
      </sheetData>
      <sheetData sheetId="4195">
        <row r="4">
          <cell r="A4" t="str">
            <v>BẢNG TÍNH TOÁN, ĐO BÓC KHỐI LƯỢNG HOÀN THÀNH ĐƯA VÀO QUYẾT TOÁN</v>
          </cell>
        </row>
      </sheetData>
      <sheetData sheetId="4196">
        <row r="4">
          <cell r="A4" t="str">
            <v>BẢNG TÍNH TOÁN, ĐO BÓC KHỐI LƯỢNG HOÀN THÀNH ĐƯA VÀO QUYẾT TOÁN</v>
          </cell>
        </row>
      </sheetData>
      <sheetData sheetId="4197">
        <row r="4">
          <cell r="A4" t="str">
            <v>BẢNG TÍNH TOÁN, ĐO BÓC KHỐI LƯỢNG HOÀN THÀNH ĐƯA VÀO QUYẾT TOÁN</v>
          </cell>
        </row>
      </sheetData>
      <sheetData sheetId="4198">
        <row r="4">
          <cell r="A4" t="str">
            <v>BẢNG TÍNH TOÁN, ĐO BÓC KHỐI LƯỢNG HOÀN THÀNH ĐƯA VÀO QUYẾT TOÁN</v>
          </cell>
        </row>
      </sheetData>
      <sheetData sheetId="4199">
        <row r="4">
          <cell r="A4" t="str">
            <v>BẢNG TÍNH TOÁN, ĐO BÓC KHỐI LƯỢNG HOÀN THÀNH ĐƯA VÀO QUYẾT TOÁN</v>
          </cell>
        </row>
      </sheetData>
      <sheetData sheetId="4200">
        <row r="4">
          <cell r="A4" t="str">
            <v>BẢNG TÍNH TOÁN, ĐO BÓC KHỐI LƯỢNG HOÀN THÀNH ĐƯA VÀO QUYẾT TOÁN</v>
          </cell>
        </row>
      </sheetData>
      <sheetData sheetId="4201">
        <row r="4">
          <cell r="A4" t="str">
            <v>BẢNG TÍNH TOÁN, ĐO BÓC KHỐI LƯỢNG HOÀN THÀNH ĐƯA VÀO QUYẾT TOÁN</v>
          </cell>
        </row>
      </sheetData>
      <sheetData sheetId="4202">
        <row r="4">
          <cell r="A4" t="str">
            <v>BẢNG TÍNH TOÁN, ĐO BÓC KHỐI LƯỢNG HOÀN THÀNH ĐƯA VÀO QUYẾT TOÁN</v>
          </cell>
        </row>
      </sheetData>
      <sheetData sheetId="4203">
        <row r="4">
          <cell r="A4" t="str">
            <v>BẢNG TÍNH TOÁN, ĐO BÓC KHỐI LƯỢNG HOÀN THÀNH ĐƯA VÀO QUYẾT TOÁN</v>
          </cell>
        </row>
      </sheetData>
      <sheetData sheetId="4204">
        <row r="4">
          <cell r="A4" t="str">
            <v>BẢNG TÍNH TOÁN, ĐO BÓC KHỐI LƯỢNG HOÀN THÀNH ĐƯA VÀO QUYẾT TOÁN</v>
          </cell>
        </row>
      </sheetData>
      <sheetData sheetId="4205">
        <row r="4">
          <cell r="A4" t="str">
            <v>BẢNG TÍNH TOÁN, ĐO BÓC KHỐI LƯỢNG HOÀN THÀNH ĐƯA VÀO QUYẾT TOÁN</v>
          </cell>
        </row>
      </sheetData>
      <sheetData sheetId="4206">
        <row r="4">
          <cell r="A4" t="str">
            <v>BẢNG TÍNH TOÁN, ĐO BÓC KHỐI LƯỢNG HOÀN THÀNH ĐƯA VÀO QUYẾT TOÁN</v>
          </cell>
        </row>
      </sheetData>
      <sheetData sheetId="4207">
        <row r="4">
          <cell r="A4" t="str">
            <v>BẢNG TÍNH TOÁN, ĐO BÓC KHỐI LƯỢNG HOÀN THÀNH ĐƯA VÀO QUYẾT TOÁN</v>
          </cell>
        </row>
      </sheetData>
      <sheetData sheetId="4208">
        <row r="4">
          <cell r="A4" t="str">
            <v>BẢNG TÍNH TOÁN, ĐO BÓC KHỐI LƯỢNG HOÀN THÀNH ĐƯA VÀO QUYẾT TOÁN</v>
          </cell>
        </row>
      </sheetData>
      <sheetData sheetId="4209">
        <row r="4">
          <cell r="A4" t="str">
            <v>BẢNG TÍNH TOÁN, ĐO BÓC KHỐI LƯỢNG HOÀN THÀNH ĐƯA VÀO QUYẾT TOÁN</v>
          </cell>
        </row>
      </sheetData>
      <sheetData sheetId="4210">
        <row r="4">
          <cell r="A4" t="str">
            <v>BẢNG TÍNH TOÁN, ĐO BÓC KHỐI LƯỢNG HOÀN THÀNH ĐƯA VÀO QUYẾT TOÁN</v>
          </cell>
        </row>
      </sheetData>
      <sheetData sheetId="4211">
        <row r="4">
          <cell r="A4" t="str">
            <v>BẢNG TÍNH TOÁN, ĐO BÓC KHỐI LƯỢNG HOÀN THÀNH ĐƯA VÀO QUYẾT TOÁN</v>
          </cell>
        </row>
      </sheetData>
      <sheetData sheetId="4212">
        <row r="4">
          <cell r="A4" t="str">
            <v>BẢNG TÍNH TOÁN, ĐO BÓC KHỐI LƯỢNG HOÀN THÀNH ĐƯA VÀO QUYẾT TOÁN</v>
          </cell>
        </row>
      </sheetData>
      <sheetData sheetId="4213">
        <row r="4">
          <cell r="A4" t="str">
            <v>BẢNG TÍNH TOÁN, ĐO BÓC KHỐI LƯỢNG HOÀN THÀNH ĐƯA VÀO QUYẾT TOÁN</v>
          </cell>
        </row>
      </sheetData>
      <sheetData sheetId="4214">
        <row r="4">
          <cell r="A4" t="str">
            <v>BẢNG TÍNH TOÁN, ĐO BÓC KHỐI LƯỢNG HOÀN THÀNH ĐƯA VÀO QUYẾT TOÁN</v>
          </cell>
        </row>
      </sheetData>
      <sheetData sheetId="4215">
        <row r="4">
          <cell r="A4" t="str">
            <v>BẢNG TÍNH TOÁN, ĐO BÓC KHỐI LƯỢNG HOÀN THÀNH ĐƯA VÀO QUYẾT TOÁN</v>
          </cell>
        </row>
      </sheetData>
      <sheetData sheetId="4216">
        <row r="4">
          <cell r="A4" t="str">
            <v>BẢNG TÍNH TOÁN, ĐO BÓC KHỐI LƯỢNG HOÀN THÀNH ĐƯA VÀO QUYẾT TOÁN</v>
          </cell>
        </row>
      </sheetData>
      <sheetData sheetId="4217">
        <row r="4">
          <cell r="A4" t="str">
            <v>BẢNG TÍNH TOÁN, ĐO BÓC KHỐI LƯỢNG HOÀN THÀNH ĐƯA VÀO QUYẾT TOÁN</v>
          </cell>
        </row>
      </sheetData>
      <sheetData sheetId="4218">
        <row r="4">
          <cell r="A4" t="str">
            <v>BẢNG TÍNH TOÁN, ĐO BÓC KHỐI LƯỢNG HOÀN THÀNH ĐƯA VÀO QUYẾT TOÁN</v>
          </cell>
        </row>
      </sheetData>
      <sheetData sheetId="4219">
        <row r="4">
          <cell r="A4" t="str">
            <v>BẢNG TÍNH TOÁN, ĐO BÓC KHỐI LƯỢNG HOÀN THÀNH ĐƯA VÀO QUYẾT TOÁN</v>
          </cell>
        </row>
      </sheetData>
      <sheetData sheetId="4220">
        <row r="4">
          <cell r="A4" t="str">
            <v>BẢNG TÍNH TOÁN, ĐO BÓC KHỐI LƯỢNG HOÀN THÀNH ĐƯA VÀO QUYẾT TOÁN</v>
          </cell>
        </row>
      </sheetData>
      <sheetData sheetId="4221">
        <row r="4">
          <cell r="A4" t="str">
            <v>BẢNG TÍNH TOÁN, ĐO BÓC KHỐI LƯỢNG HOÀN THÀNH ĐƯA VÀO QUYẾT TOÁN</v>
          </cell>
        </row>
      </sheetData>
      <sheetData sheetId="4222">
        <row r="4">
          <cell r="A4" t="str">
            <v>BẢNG TÍNH TOÁN, ĐO BÓC KHỐI LƯỢNG HOÀN THÀNH ĐƯA VÀO QUYẾT TOÁN</v>
          </cell>
        </row>
      </sheetData>
      <sheetData sheetId="4223">
        <row r="4">
          <cell r="A4" t="str">
            <v>BẢNG TÍNH TOÁN, ĐO BÓC KHỐI LƯỢNG HOÀN THÀNH ĐƯA VÀO QUYẾT TOÁN</v>
          </cell>
        </row>
      </sheetData>
      <sheetData sheetId="4224">
        <row r="4">
          <cell r="A4" t="str">
            <v>BẢNG TÍNH TOÁN, ĐO BÓC KHỐI LƯỢNG HOÀN THÀNH ĐƯA VÀO QUYẾT TOÁN</v>
          </cell>
        </row>
      </sheetData>
      <sheetData sheetId="4225">
        <row r="4">
          <cell r="A4" t="str">
            <v>BẢNG TÍNH TOÁN, ĐO BÓC KHỐI LƯỢNG HOÀN THÀNH ĐƯA VÀO QUYẾT TOÁN</v>
          </cell>
        </row>
      </sheetData>
      <sheetData sheetId="4226">
        <row r="4">
          <cell r="A4" t="str">
            <v>BẢNG TÍNH TOÁN, ĐO BÓC KHỐI LƯỢNG HOÀN THÀNH ĐƯA VÀO QUYẾT TOÁN</v>
          </cell>
        </row>
      </sheetData>
      <sheetData sheetId="4227">
        <row r="4">
          <cell r="A4" t="str">
            <v>BẢNG TÍNH TOÁN, ĐO BÓC KHỐI LƯỢNG HOÀN THÀNH ĐƯA VÀO QUYẾT TOÁN</v>
          </cell>
        </row>
      </sheetData>
      <sheetData sheetId="4228">
        <row r="4">
          <cell r="A4" t="str">
            <v>BẢNG TÍNH TOÁN, ĐO BÓC KHỐI LƯỢNG HOÀN THÀNH ĐƯA VÀO QUYẾT TOÁN</v>
          </cell>
        </row>
      </sheetData>
      <sheetData sheetId="4229">
        <row r="4">
          <cell r="A4" t="str">
            <v>BẢNG TÍNH TOÁN, ĐO BÓC KHỐI LƯỢNG HOÀN THÀNH ĐƯA VÀO QUYẾT TOÁN</v>
          </cell>
        </row>
      </sheetData>
      <sheetData sheetId="4230">
        <row r="4">
          <cell r="A4" t="str">
            <v>BẢNG TÍNH TOÁN, ĐO BÓC KHỐI LƯỢNG HOÀN THÀNH ĐƯA VÀO QUYẾT TOÁN</v>
          </cell>
        </row>
      </sheetData>
      <sheetData sheetId="4231">
        <row r="4">
          <cell r="A4" t="str">
            <v>BẢNG TÍNH TOÁN, ĐO BÓC KHỐI LƯỢNG HOÀN THÀNH ĐƯA VÀO QUYẾT TOÁN</v>
          </cell>
        </row>
      </sheetData>
      <sheetData sheetId="4232">
        <row r="4">
          <cell r="A4" t="str">
            <v>BẢNG TÍNH TOÁN, ĐO BÓC KHỐI LƯỢNG HOÀN THÀNH ĐƯA VÀO QUYẾT TOÁN</v>
          </cell>
        </row>
      </sheetData>
      <sheetData sheetId="4233">
        <row r="4">
          <cell r="A4" t="str">
            <v>BẢNG TÍNH TOÁN, ĐO BÓC KHỐI LƯỢNG HOÀN THÀNH ĐƯA VÀO QUYẾT TOÁN</v>
          </cell>
        </row>
      </sheetData>
      <sheetData sheetId="4234">
        <row r="4">
          <cell r="A4" t="str">
            <v>BẢNG TÍNH TOÁN, ĐO BÓC KHỐI LƯỢNG HOÀN THÀNH ĐƯA VÀO QUYẾT TOÁN</v>
          </cell>
        </row>
      </sheetData>
      <sheetData sheetId="4235">
        <row r="4">
          <cell r="A4" t="str">
            <v>BẢNG TÍNH TOÁN, ĐO BÓC KHỐI LƯỢNG HOÀN THÀNH ĐƯA VÀO QUYẾT TOÁN</v>
          </cell>
        </row>
      </sheetData>
      <sheetData sheetId="4236">
        <row r="4">
          <cell r="A4" t="str">
            <v>BẢNG TÍNH TOÁN, ĐO BÓC KHỐI LƯỢNG HOÀN THÀNH ĐƯA VÀO QUYẾT TOÁN</v>
          </cell>
        </row>
      </sheetData>
      <sheetData sheetId="4237">
        <row r="4">
          <cell r="A4" t="str">
            <v>BẢNG TÍNH TOÁN, ĐO BÓC KHỐI LƯỢNG HOÀN THÀNH ĐƯA VÀO QUYẾT TOÁN</v>
          </cell>
        </row>
      </sheetData>
      <sheetData sheetId="4238">
        <row r="4">
          <cell r="A4" t="str">
            <v>BẢNG TÍNH TOÁN, ĐO BÓC KHỐI LƯỢNG HOÀN THÀNH ĐƯA VÀO QUYẾT TOÁN</v>
          </cell>
        </row>
      </sheetData>
      <sheetData sheetId="4239">
        <row r="4">
          <cell r="A4" t="str">
            <v>BẢNG TÍNH TOÁN, ĐO BÓC KHỐI LƯỢNG HOÀN THÀNH ĐƯA VÀO QUYẾT TOÁN</v>
          </cell>
        </row>
      </sheetData>
      <sheetData sheetId="4240">
        <row r="4">
          <cell r="A4" t="str">
            <v>BẢNG TÍNH TOÁN, ĐO BÓC KHỐI LƯỢNG HOÀN THÀNH ĐƯA VÀO QUYẾT TOÁN</v>
          </cell>
        </row>
      </sheetData>
      <sheetData sheetId="4241">
        <row r="4">
          <cell r="A4" t="str">
            <v>BẢNG TÍNH TOÁN, ĐO BÓC KHỐI LƯỢNG HOÀN THÀNH ĐƯA VÀO QUYẾT TOÁN</v>
          </cell>
        </row>
      </sheetData>
      <sheetData sheetId="4242">
        <row r="4">
          <cell r="A4" t="str">
            <v>BẢNG TÍNH TOÁN, ĐO BÓC KHỐI LƯỢNG HOÀN THÀNH ĐƯA VÀO QUYẾT TOÁN</v>
          </cell>
        </row>
      </sheetData>
      <sheetData sheetId="4243">
        <row r="4">
          <cell r="A4" t="str">
            <v>BẢNG TÍNH TOÁN, ĐO BÓC KHỐI LƯỢNG HOÀN THÀNH ĐƯA VÀO QUYẾT TOÁN</v>
          </cell>
        </row>
      </sheetData>
      <sheetData sheetId="4244">
        <row r="4">
          <cell r="A4" t="str">
            <v>BẢNG TÍNH TOÁN, ĐO BÓC KHỐI LƯỢNG HOÀN THÀNH ĐƯA VÀO QUYẾT TOÁN</v>
          </cell>
        </row>
      </sheetData>
      <sheetData sheetId="4245">
        <row r="4">
          <cell r="A4" t="str">
            <v>BẢNG TÍNH TOÁN, ĐO BÓC KHỐI LƯỢNG HOÀN THÀNH ĐƯA VÀO QUYẾT TOÁN</v>
          </cell>
        </row>
      </sheetData>
      <sheetData sheetId="4246">
        <row r="4">
          <cell r="A4" t="str">
            <v>BẢNG TÍNH TOÁN, ĐO BÓC KHỐI LƯỢNG HOÀN THÀNH ĐƯA VÀO QUYẾT TOÁN</v>
          </cell>
        </row>
      </sheetData>
      <sheetData sheetId="4247">
        <row r="4">
          <cell r="A4" t="str">
            <v>BẢNG TÍNH TOÁN, ĐO BÓC KHỐI LƯỢNG HOÀN THÀNH ĐƯA VÀO QUYẾT TOÁN</v>
          </cell>
        </row>
      </sheetData>
      <sheetData sheetId="4248">
        <row r="4">
          <cell r="A4" t="str">
            <v>BẢNG TÍNH TOÁN, ĐO BÓC KHỐI LƯỢNG HOÀN THÀNH ĐƯA VÀO QUYẾT TOÁN</v>
          </cell>
        </row>
      </sheetData>
      <sheetData sheetId="4249">
        <row r="4">
          <cell r="A4" t="str">
            <v>BẢNG TÍNH TOÁN, ĐO BÓC KHỐI LƯỢNG HOÀN THÀNH ĐƯA VÀO QUYẾT TOÁN</v>
          </cell>
        </row>
      </sheetData>
      <sheetData sheetId="4250">
        <row r="4">
          <cell r="A4" t="str">
            <v>BẢNG TÍNH TOÁN, ĐO BÓC KHỐI LƯỢNG HOÀN THÀNH ĐƯA VÀO QUYẾT TOÁN</v>
          </cell>
        </row>
      </sheetData>
      <sheetData sheetId="4251">
        <row r="4">
          <cell r="A4" t="str">
            <v>BẢNG TÍNH TOÁN, ĐO BÓC KHỐI LƯỢNG HOÀN THÀNH ĐƯA VÀO QUYẾT TOÁN</v>
          </cell>
        </row>
      </sheetData>
      <sheetData sheetId="4252">
        <row r="4">
          <cell r="A4" t="str">
            <v>BẢNG TÍNH TOÁN, ĐO BÓC KHỐI LƯỢNG HOÀN THÀNH ĐƯA VÀO QUYẾT TOÁN</v>
          </cell>
        </row>
      </sheetData>
      <sheetData sheetId="4253">
        <row r="4">
          <cell r="A4" t="str">
            <v>BẢNG TÍNH TOÁN, ĐO BÓC KHỐI LƯỢNG HOÀN THÀNH ĐƯA VÀO QUYẾT TOÁN</v>
          </cell>
        </row>
      </sheetData>
      <sheetData sheetId="4254">
        <row r="4">
          <cell r="A4" t="str">
            <v>BẢNG TÍNH TOÁN, ĐO BÓC KHỐI LƯỢNG HOÀN THÀNH ĐƯA VÀO QUYẾT TOÁN</v>
          </cell>
        </row>
      </sheetData>
      <sheetData sheetId="4255">
        <row r="4">
          <cell r="A4" t="str">
            <v>BẢNG TÍNH TOÁN, ĐO BÓC KHỐI LƯỢNG HOÀN THÀNH ĐƯA VÀO QUYẾT TOÁN</v>
          </cell>
        </row>
      </sheetData>
      <sheetData sheetId="4256">
        <row r="4">
          <cell r="A4" t="str">
            <v>BẢNG TÍNH TOÁN, ĐO BÓC KHỐI LƯỢNG HOÀN THÀNH ĐƯA VÀO QUYẾT TOÁN</v>
          </cell>
        </row>
      </sheetData>
      <sheetData sheetId="4257">
        <row r="4">
          <cell r="A4" t="str">
            <v>BẢNG TÍNH TOÁN, ĐO BÓC KHỐI LƯỢNG HOÀN THÀNH ĐƯA VÀO QUYẾT TOÁN</v>
          </cell>
        </row>
      </sheetData>
      <sheetData sheetId="4258">
        <row r="4">
          <cell r="A4" t="str">
            <v>BẢNG TÍNH TOÁN, ĐO BÓC KHỐI LƯỢNG HOÀN THÀNH ĐƯA VÀO QUYẾT TOÁN</v>
          </cell>
        </row>
      </sheetData>
      <sheetData sheetId="4259">
        <row r="4">
          <cell r="A4" t="str">
            <v>BẢNG TÍNH TOÁN, ĐO BÓC KHỐI LƯỢNG HOÀN THÀNH ĐƯA VÀO QUYẾT TOÁN</v>
          </cell>
        </row>
      </sheetData>
      <sheetData sheetId="4260">
        <row r="4">
          <cell r="A4" t="str">
            <v>BẢNG TÍNH TOÁN, ĐO BÓC KHỐI LƯỢNG HOÀN THÀNH ĐƯA VÀO QUYẾT TOÁN</v>
          </cell>
        </row>
      </sheetData>
      <sheetData sheetId="4261">
        <row r="4">
          <cell r="A4" t="str">
            <v>BẢNG TÍNH TOÁN, ĐO BÓC KHỐI LƯỢNG HOÀN THÀNH ĐƯA VÀO QUYẾT TOÁN</v>
          </cell>
        </row>
      </sheetData>
      <sheetData sheetId="4262">
        <row r="4">
          <cell r="A4" t="str">
            <v>BẢNG TÍNH TOÁN, ĐO BÓC KHỐI LƯỢNG HOÀN THÀNH ĐƯA VÀO QUYẾT TOÁN</v>
          </cell>
        </row>
      </sheetData>
      <sheetData sheetId="4263">
        <row r="4">
          <cell r="A4" t="str">
            <v>BẢNG TÍNH TOÁN, ĐO BÓC KHỐI LƯỢNG HOÀN THÀNH ĐƯA VÀO QUYẾT TOÁN</v>
          </cell>
        </row>
      </sheetData>
      <sheetData sheetId="4264">
        <row r="4">
          <cell r="A4" t="str">
            <v>BẢNG TÍNH TOÁN, ĐO BÓC KHỐI LƯỢNG HOÀN THÀNH ĐƯA VÀO QUYẾT TOÁN</v>
          </cell>
        </row>
      </sheetData>
      <sheetData sheetId="4265">
        <row r="4">
          <cell r="A4" t="str">
            <v>BẢNG TÍNH TOÁN, ĐO BÓC KHỐI LƯỢNG HOÀN THÀNH ĐƯA VÀO QUYẾT TOÁN</v>
          </cell>
        </row>
      </sheetData>
      <sheetData sheetId="4266">
        <row r="4">
          <cell r="A4" t="str">
            <v>BẢNG TÍNH TOÁN, ĐO BÓC KHỐI LƯỢNG HOÀN THÀNH ĐƯA VÀO QUYẾT TOÁN</v>
          </cell>
        </row>
      </sheetData>
      <sheetData sheetId="4267">
        <row r="4">
          <cell r="A4" t="str">
            <v>BẢNG TÍNH TOÁN, ĐO BÓC KHỐI LƯỢNG HOÀN THÀNH ĐƯA VÀO QUYẾT TOÁN</v>
          </cell>
        </row>
      </sheetData>
      <sheetData sheetId="4268">
        <row r="4">
          <cell r="A4" t="str">
            <v>BẢNG TÍNH TOÁN, ĐO BÓC KHỐI LƯỢNG HOÀN THÀNH ĐƯA VÀO QUYẾT TOÁN</v>
          </cell>
        </row>
      </sheetData>
      <sheetData sheetId="4269">
        <row r="4">
          <cell r="A4" t="str">
            <v>BẢNG TÍNH TOÁN, ĐO BÓC KHỐI LƯỢNG HOÀN THÀNH ĐƯA VÀO QUYẾT TOÁN</v>
          </cell>
        </row>
      </sheetData>
      <sheetData sheetId="4270">
        <row r="4">
          <cell r="A4" t="str">
            <v>BẢNG TÍNH TOÁN, ĐO BÓC KHỐI LƯỢNG HOÀN THÀNH ĐƯA VÀO QUYẾT TOÁN</v>
          </cell>
        </row>
      </sheetData>
      <sheetData sheetId="4271">
        <row r="4">
          <cell r="A4" t="str">
            <v>BẢNG TÍNH TOÁN, ĐO BÓC KHỐI LƯỢNG HOÀN THÀNH ĐƯA VÀO QUYẾT TOÁN</v>
          </cell>
        </row>
      </sheetData>
      <sheetData sheetId="4272">
        <row r="4">
          <cell r="A4" t="str">
            <v>BẢNG TÍNH TOÁN, ĐO BÓC KHỐI LƯỢNG HOÀN THÀNH ĐƯA VÀO QUYẾT TOÁN</v>
          </cell>
        </row>
      </sheetData>
      <sheetData sheetId="4273">
        <row r="4">
          <cell r="A4" t="str">
            <v>BẢNG TÍNH TOÁN, ĐO BÓC KHỐI LƯỢNG HOÀN THÀNH ĐƯA VÀO QUYẾT TOÁN</v>
          </cell>
        </row>
      </sheetData>
      <sheetData sheetId="4274">
        <row r="4">
          <cell r="A4" t="str">
            <v>BẢNG TÍNH TOÁN, ĐO BÓC KHỐI LƯỢNG HOÀN THÀNH ĐƯA VÀO QUYẾT TOÁN</v>
          </cell>
        </row>
      </sheetData>
      <sheetData sheetId="4275">
        <row r="4">
          <cell r="A4" t="str">
            <v>BẢNG TÍNH TOÁN, ĐO BÓC KHỐI LƯỢNG HOÀN THÀNH ĐƯA VÀO QUYẾT TOÁN</v>
          </cell>
        </row>
      </sheetData>
      <sheetData sheetId="4276">
        <row r="4">
          <cell r="A4" t="str">
            <v>BẢNG TÍNH TOÁN, ĐO BÓC KHỐI LƯỢNG HOÀN THÀNH ĐƯA VÀO QUYẾT TOÁN</v>
          </cell>
        </row>
      </sheetData>
      <sheetData sheetId="4277">
        <row r="4">
          <cell r="A4" t="str">
            <v>BẢNG TÍNH TOÁN, ĐO BÓC KHỐI LƯỢNG HOÀN THÀNH ĐƯA VÀO QUYẾT TOÁN</v>
          </cell>
        </row>
      </sheetData>
      <sheetData sheetId="4278">
        <row r="4">
          <cell r="A4" t="str">
            <v>BẢNG TÍNH TOÁN, ĐO BÓC KHỐI LƯỢNG HOÀN THÀNH ĐƯA VÀO QUYẾT TOÁN</v>
          </cell>
        </row>
      </sheetData>
      <sheetData sheetId="4279">
        <row r="4">
          <cell r="A4" t="str">
            <v>BẢNG TÍNH TOÁN, ĐO BÓC KHỐI LƯỢNG HOÀN THÀNH ĐƯA VÀO QUYẾT TOÁN</v>
          </cell>
        </row>
      </sheetData>
      <sheetData sheetId="4280">
        <row r="4">
          <cell r="A4" t="str">
            <v>BẢNG TÍNH TOÁN, ĐO BÓC KHỐI LƯỢNG HOÀN THÀNH ĐƯA VÀO QUYẾT TOÁN</v>
          </cell>
        </row>
      </sheetData>
      <sheetData sheetId="4281">
        <row r="4">
          <cell r="A4" t="str">
            <v>BẢNG TÍNH TOÁN, ĐO BÓC KHỐI LƯỢNG HOÀN THÀNH ĐƯA VÀO QUYẾT TOÁN</v>
          </cell>
        </row>
      </sheetData>
      <sheetData sheetId="4282">
        <row r="4">
          <cell r="A4" t="str">
            <v>BẢNG TÍNH TOÁN, ĐO BÓC KHỐI LƯỢNG HOÀN THÀNH ĐƯA VÀO QUYẾT TOÁN</v>
          </cell>
        </row>
      </sheetData>
      <sheetData sheetId="4283">
        <row r="4">
          <cell r="A4" t="str">
            <v>BẢNG TÍNH TOÁN, ĐO BÓC KHỐI LƯỢNG HOÀN THÀNH ĐƯA VÀO QUYẾT TOÁN</v>
          </cell>
        </row>
      </sheetData>
      <sheetData sheetId="4284">
        <row r="4">
          <cell r="A4" t="str">
            <v>BẢNG TÍNH TOÁN, ĐO BÓC KHỐI LƯỢNG HOÀN THÀNH ĐƯA VÀO QUYẾT TOÁN</v>
          </cell>
        </row>
      </sheetData>
      <sheetData sheetId="4285">
        <row r="4">
          <cell r="A4" t="str">
            <v>BẢNG TÍNH TOÁN, ĐO BÓC KHỐI LƯỢNG HOÀN THÀNH ĐƯA VÀO QUYẾT TOÁN</v>
          </cell>
        </row>
      </sheetData>
      <sheetData sheetId="4286">
        <row r="4">
          <cell r="A4" t="str">
            <v>BẢNG TÍNH TOÁN, ĐO BÓC KHỐI LƯỢNG HOÀN THÀNH ĐƯA VÀO QUYẾT TOÁN</v>
          </cell>
        </row>
      </sheetData>
      <sheetData sheetId="4287">
        <row r="4">
          <cell r="A4" t="str">
            <v>BẢNG TÍNH TOÁN, ĐO BÓC KHỐI LƯỢNG HOÀN THÀNH ĐƯA VÀO QUYẾT TOÁN</v>
          </cell>
        </row>
      </sheetData>
      <sheetData sheetId="4288">
        <row r="4">
          <cell r="A4" t="str">
            <v>BẢNG TÍNH TOÁN, ĐO BÓC KHỐI LƯỢNG HOÀN THÀNH ĐƯA VÀO QUYẾT TOÁN</v>
          </cell>
        </row>
      </sheetData>
      <sheetData sheetId="4289">
        <row r="4">
          <cell r="A4" t="str">
            <v>BẢNG TÍNH TOÁN, ĐO BÓC KHỐI LƯỢNG HOÀN THÀNH ĐƯA VÀO QUYẾT TOÁN</v>
          </cell>
        </row>
      </sheetData>
      <sheetData sheetId="4290">
        <row r="4">
          <cell r="A4" t="str">
            <v>BẢNG TÍNH TOÁN, ĐO BÓC KHỐI LƯỢNG HOÀN THÀNH ĐƯA VÀO QUYẾT TOÁN</v>
          </cell>
        </row>
      </sheetData>
      <sheetData sheetId="4291">
        <row r="4">
          <cell r="A4" t="str">
            <v>BẢNG TÍNH TOÁN, ĐO BÓC KHỐI LƯỢNG HOÀN THÀNH ĐƯA VÀO QUYẾT TOÁN</v>
          </cell>
        </row>
      </sheetData>
      <sheetData sheetId="4292">
        <row r="4">
          <cell r="A4" t="str">
            <v>BẢNG TÍNH TOÁN, ĐO BÓC KHỐI LƯỢNG HOÀN THÀNH ĐƯA VÀO QUYẾT TOÁN</v>
          </cell>
        </row>
      </sheetData>
      <sheetData sheetId="4293">
        <row r="4">
          <cell r="A4" t="str">
            <v>BẢNG TÍNH TOÁN, ĐO BÓC KHỐI LƯỢNG HOÀN THÀNH ĐƯA VÀO QUYẾT TOÁN</v>
          </cell>
        </row>
      </sheetData>
      <sheetData sheetId="4294">
        <row r="4">
          <cell r="A4" t="str">
            <v>BẢNG TÍNH TOÁN, ĐO BÓC KHỐI LƯỢNG HOÀN THÀNH ĐƯA VÀO QUYẾT TOÁN</v>
          </cell>
        </row>
      </sheetData>
      <sheetData sheetId="4295">
        <row r="4">
          <cell r="A4" t="str">
            <v>BẢNG TÍNH TOÁN, ĐO BÓC KHỐI LƯỢNG HOÀN THÀNH ĐƯA VÀO QUYẾT TOÁN</v>
          </cell>
        </row>
      </sheetData>
      <sheetData sheetId="4296">
        <row r="4">
          <cell r="A4" t="str">
            <v>BẢNG TÍNH TOÁN, ĐO BÓC KHỐI LƯỢNG HOÀN THÀNH ĐƯA VÀO QUYẾT TOÁN</v>
          </cell>
        </row>
      </sheetData>
      <sheetData sheetId="4297">
        <row r="4">
          <cell r="A4" t="str">
            <v>BẢNG TÍNH TOÁN, ĐO BÓC KHỐI LƯỢNG HOÀN THÀNH ĐƯA VÀO QUYẾT TOÁN</v>
          </cell>
        </row>
      </sheetData>
      <sheetData sheetId="4298">
        <row r="4">
          <cell r="A4" t="str">
            <v>BẢNG TÍNH TOÁN, ĐO BÓC KHỐI LƯỢNG HOÀN THÀNH ĐƯA VÀO QUYẾT TOÁN</v>
          </cell>
        </row>
      </sheetData>
      <sheetData sheetId="4299">
        <row r="4">
          <cell r="A4" t="str">
            <v>BẢNG TÍNH TOÁN, ĐO BÓC KHỐI LƯỢNG HOÀN THÀNH ĐƯA VÀO QUYẾT TOÁN</v>
          </cell>
        </row>
      </sheetData>
      <sheetData sheetId="4300">
        <row r="4">
          <cell r="A4" t="str">
            <v>BẢNG TÍNH TOÁN, ĐO BÓC KHỐI LƯỢNG HOÀN THÀNH ĐƯA VÀO QUYẾT TOÁN</v>
          </cell>
        </row>
      </sheetData>
      <sheetData sheetId="4301">
        <row r="4">
          <cell r="A4" t="str">
            <v>BẢNG TÍNH TOÁN, ĐO BÓC KHỐI LƯỢNG HOÀN THÀNH ĐƯA VÀO QUYẾT TOÁN</v>
          </cell>
        </row>
      </sheetData>
      <sheetData sheetId="4302">
        <row r="4">
          <cell r="A4" t="str">
            <v>BẢNG TÍNH TOÁN, ĐO BÓC KHỐI LƯỢNG HOÀN THÀNH ĐƯA VÀO QUYẾT TOÁN</v>
          </cell>
        </row>
      </sheetData>
      <sheetData sheetId="4303">
        <row r="4">
          <cell r="A4" t="str">
            <v>BẢNG TÍNH TOÁN, ĐO BÓC KHỐI LƯỢNG HOÀN THÀNH ĐƯA VÀO QUYẾT TOÁN</v>
          </cell>
        </row>
      </sheetData>
      <sheetData sheetId="4304">
        <row r="4">
          <cell r="A4" t="str">
            <v>BẢNG TÍNH TOÁN, ĐO BÓC KHỐI LƯỢNG HOÀN THÀNH ĐƯA VÀO QUYẾT TOÁN</v>
          </cell>
        </row>
      </sheetData>
      <sheetData sheetId="4305">
        <row r="4">
          <cell r="A4" t="str">
            <v>BẢNG TÍNH TOÁN, ĐO BÓC KHỐI LƯỢNG HOÀN THÀNH ĐƯA VÀO QUYẾT TOÁN</v>
          </cell>
        </row>
      </sheetData>
      <sheetData sheetId="4306">
        <row r="4">
          <cell r="A4" t="str">
            <v>BẢNG TÍNH TOÁN, ĐO BÓC KHỐI LƯỢNG HOÀN THÀNH ĐƯA VÀO QUYẾT TOÁN</v>
          </cell>
        </row>
      </sheetData>
      <sheetData sheetId="4307">
        <row r="4">
          <cell r="A4" t="str">
            <v>BẢNG TÍNH TOÁN, ĐO BÓC KHỐI LƯỢNG HOÀN THÀNH ĐƯA VÀO QUYẾT TOÁN</v>
          </cell>
        </row>
      </sheetData>
      <sheetData sheetId="4308">
        <row r="4">
          <cell r="A4" t="str">
            <v>BẢNG TÍNH TOÁN, ĐO BÓC KHỐI LƯỢNG HOÀN THÀNH ĐƯA VÀO QUYẾT TOÁN</v>
          </cell>
        </row>
      </sheetData>
      <sheetData sheetId="4309">
        <row r="4">
          <cell r="A4" t="str">
            <v>BẢNG TÍNH TOÁN, ĐO BÓC KHỐI LƯỢNG HOÀN THÀNH ĐƯA VÀO QUYẾT TOÁN</v>
          </cell>
        </row>
      </sheetData>
      <sheetData sheetId="4310">
        <row r="4">
          <cell r="A4" t="str">
            <v>BẢNG TÍNH TOÁN, ĐO BÓC KHỐI LƯỢNG HOÀN THÀNH ĐƯA VÀO QUYẾT TOÁN</v>
          </cell>
        </row>
      </sheetData>
      <sheetData sheetId="4311">
        <row r="4">
          <cell r="A4" t="str">
            <v>BẢNG TÍNH TOÁN, ĐO BÓC KHỐI LƯỢNG HOÀN THÀNH ĐƯA VÀO QUYẾT TOÁN</v>
          </cell>
        </row>
      </sheetData>
      <sheetData sheetId="4312">
        <row r="4">
          <cell r="A4" t="str">
            <v>BẢNG TÍNH TOÁN, ĐO BÓC KHỐI LƯỢNG HOÀN THÀNH ĐƯA VÀO QUYẾT TOÁN</v>
          </cell>
        </row>
      </sheetData>
      <sheetData sheetId="4313">
        <row r="4">
          <cell r="A4" t="str">
            <v>BẢNG TÍNH TOÁN, ĐO BÓC KHỐI LƯỢNG HOÀN THÀNH ĐƯA VÀO QUYẾT TOÁN</v>
          </cell>
        </row>
      </sheetData>
      <sheetData sheetId="4314">
        <row r="4">
          <cell r="A4" t="str">
            <v>BẢNG TÍNH TOÁN, ĐO BÓC KHỐI LƯỢNG HOÀN THÀNH ĐƯA VÀO QUYẾT TOÁN</v>
          </cell>
        </row>
      </sheetData>
      <sheetData sheetId="4315">
        <row r="4">
          <cell r="A4" t="str">
            <v>BẢNG TÍNH TOÁN, ĐO BÓC KHỐI LƯỢNG HOÀN THÀNH ĐƯA VÀO QUYẾT TOÁN</v>
          </cell>
        </row>
      </sheetData>
      <sheetData sheetId="4316">
        <row r="4">
          <cell r="A4" t="str">
            <v>BẢNG TÍNH TOÁN, ĐO BÓC KHỐI LƯỢNG HOÀN THÀNH ĐƯA VÀO QUYẾT TOÁN</v>
          </cell>
        </row>
      </sheetData>
      <sheetData sheetId="4317">
        <row r="4">
          <cell r="A4" t="str">
            <v>BẢNG TÍNH TOÁN, ĐO BÓC KHỐI LƯỢNG HOÀN THÀNH ĐƯA VÀO QUYẾT TOÁN</v>
          </cell>
        </row>
      </sheetData>
      <sheetData sheetId="4318">
        <row r="4">
          <cell r="A4" t="str">
            <v>BẢNG TÍNH TOÁN, ĐO BÓC KHỐI LƯỢNG HOÀN THÀNH ĐƯA VÀO QUYẾT TOÁN</v>
          </cell>
        </row>
      </sheetData>
      <sheetData sheetId="4319">
        <row r="4">
          <cell r="A4" t="str">
            <v>BẢNG TÍNH TOÁN, ĐO BÓC KHỐI LƯỢNG HOÀN THÀNH ĐƯA VÀO QUYẾT TOÁN</v>
          </cell>
        </row>
      </sheetData>
      <sheetData sheetId="4320">
        <row r="4">
          <cell r="A4" t="str">
            <v>BẢNG TÍNH TOÁN, ĐO BÓC KHỐI LƯỢNG HOÀN THÀNH ĐƯA VÀO QUYẾT TOÁN</v>
          </cell>
        </row>
      </sheetData>
      <sheetData sheetId="4321">
        <row r="4">
          <cell r="A4" t="str">
            <v>BẢNG TÍNH TOÁN, ĐO BÓC KHỐI LƯỢNG HOÀN THÀNH ĐƯA VÀO QUYẾT TOÁN</v>
          </cell>
        </row>
      </sheetData>
      <sheetData sheetId="4322">
        <row r="4">
          <cell r="A4" t="str">
            <v>BẢNG TÍNH TOÁN, ĐO BÓC KHỐI LƯỢNG HOÀN THÀNH ĐƯA VÀO QUYẾT TOÁN</v>
          </cell>
        </row>
      </sheetData>
      <sheetData sheetId="4323">
        <row r="4">
          <cell r="A4" t="str">
            <v>BẢNG TÍNH TOÁN, ĐO BÓC KHỐI LƯỢNG HOÀN THÀNH ĐƯA VÀO QUYẾT TOÁN</v>
          </cell>
        </row>
      </sheetData>
      <sheetData sheetId="4324">
        <row r="4">
          <cell r="A4" t="str">
            <v>BẢNG TÍNH TOÁN, ĐO BÓC KHỐI LƯỢNG HOÀN THÀNH ĐƯA VÀO QUYẾT TOÁN</v>
          </cell>
        </row>
      </sheetData>
      <sheetData sheetId="4325">
        <row r="4">
          <cell r="A4" t="str">
            <v>BẢNG TÍNH TOÁN, ĐO BÓC KHỐI LƯỢNG HOÀN THÀNH ĐƯA VÀO QUYẾT TOÁN</v>
          </cell>
        </row>
      </sheetData>
      <sheetData sheetId="4326">
        <row r="4">
          <cell r="A4" t="str">
            <v>BẢNG TÍNH TOÁN, ĐO BÓC KHỐI LƯỢNG HOÀN THÀNH ĐƯA VÀO QUYẾT TOÁN</v>
          </cell>
        </row>
      </sheetData>
      <sheetData sheetId="4327">
        <row r="4">
          <cell r="A4" t="str">
            <v>BẢNG TÍNH TOÁN, ĐO BÓC KHỐI LƯỢNG HOÀN THÀNH ĐƯA VÀO QUYẾT TOÁN</v>
          </cell>
        </row>
      </sheetData>
      <sheetData sheetId="4328">
        <row r="4">
          <cell r="A4" t="str">
            <v>BẢNG TÍNH TOÁN, ĐO BÓC KHỐI LƯỢNG HOÀN THÀNH ĐƯA VÀO QUYẾT TOÁN</v>
          </cell>
        </row>
      </sheetData>
      <sheetData sheetId="4329">
        <row r="4">
          <cell r="A4" t="str">
            <v>BẢNG TÍNH TOÁN, ĐO BÓC KHỐI LƯỢNG HOÀN THÀNH ĐƯA VÀO QUYẾT TOÁN</v>
          </cell>
        </row>
      </sheetData>
      <sheetData sheetId="4330">
        <row r="4">
          <cell r="A4" t="str">
            <v>BẢNG TÍNH TOÁN, ĐO BÓC KHỐI LƯỢNG HOÀN THÀNH ĐƯA VÀO QUYẾT TOÁN</v>
          </cell>
        </row>
      </sheetData>
      <sheetData sheetId="4331">
        <row r="4">
          <cell r="A4" t="str">
            <v>BẢNG TÍNH TOÁN, ĐO BÓC KHỐI LƯỢNG HOÀN THÀNH ĐƯA VÀO QUYẾT TOÁN</v>
          </cell>
        </row>
      </sheetData>
      <sheetData sheetId="4332">
        <row r="4">
          <cell r="A4" t="str">
            <v>BẢNG TÍNH TOÁN, ĐO BÓC KHỐI LƯỢNG HOÀN THÀNH ĐƯA VÀO QUYẾT TOÁN</v>
          </cell>
        </row>
      </sheetData>
      <sheetData sheetId="4333">
        <row r="4">
          <cell r="A4" t="str">
            <v>BẢNG TÍNH TOÁN, ĐO BÓC KHỐI LƯỢNG HOÀN THÀNH ĐƯA VÀO QUYẾT TOÁN</v>
          </cell>
        </row>
      </sheetData>
      <sheetData sheetId="4334">
        <row r="4">
          <cell r="A4" t="str">
            <v>BẢNG TÍNH TOÁN, ĐO BÓC KHỐI LƯỢNG HOÀN THÀNH ĐƯA VÀO QUYẾT TOÁN</v>
          </cell>
        </row>
      </sheetData>
      <sheetData sheetId="4335">
        <row r="4">
          <cell r="A4" t="str">
            <v>BẢNG TÍNH TOÁN, ĐO BÓC KHỐI LƯỢNG HOÀN THÀNH ĐƯA VÀO QUYẾT TOÁN</v>
          </cell>
        </row>
      </sheetData>
      <sheetData sheetId="4336">
        <row r="4">
          <cell r="A4" t="str">
            <v>BẢNG TÍNH TOÁN, ĐO BÓC KHỐI LƯỢNG HOÀN THÀNH ĐƯA VÀO QUYẾT TOÁN</v>
          </cell>
        </row>
      </sheetData>
      <sheetData sheetId="4337">
        <row r="4">
          <cell r="A4" t="str">
            <v>BẢNG TÍNH TOÁN, ĐO BÓC KHỐI LƯỢNG HOÀN THÀNH ĐƯA VÀO QUYẾT TOÁN</v>
          </cell>
        </row>
      </sheetData>
      <sheetData sheetId="4338">
        <row r="4">
          <cell r="A4" t="str">
            <v>BẢNG TÍNH TOÁN, ĐO BÓC KHỐI LƯỢNG HOÀN THÀNH ĐƯA VÀO QUYẾT TOÁN</v>
          </cell>
        </row>
      </sheetData>
      <sheetData sheetId="4339">
        <row r="4">
          <cell r="A4" t="str">
            <v>BẢNG TÍNH TOÁN, ĐO BÓC KHỐI LƯỢNG HOÀN THÀNH ĐƯA VÀO QUYẾT TOÁN</v>
          </cell>
        </row>
      </sheetData>
      <sheetData sheetId="4340">
        <row r="4">
          <cell r="A4" t="str">
            <v>BẢNG TÍNH TOÁN, ĐO BÓC KHỐI LƯỢNG HOÀN THÀNH ĐƯA VÀO QUYẾT TOÁN</v>
          </cell>
        </row>
      </sheetData>
      <sheetData sheetId="4341">
        <row r="4">
          <cell r="A4" t="str">
            <v>BẢNG TÍNH TOÁN, ĐO BÓC KHỐI LƯỢNG HOÀN THÀNH ĐƯA VÀO QUYẾT TOÁN</v>
          </cell>
        </row>
      </sheetData>
      <sheetData sheetId="4342">
        <row r="4">
          <cell r="A4" t="str">
            <v>BẢNG TÍNH TOÁN, ĐO BÓC KHỐI LƯỢNG HOÀN THÀNH ĐƯA VÀO QUYẾT TOÁN</v>
          </cell>
        </row>
      </sheetData>
      <sheetData sheetId="4343">
        <row r="4">
          <cell r="A4" t="str">
            <v>BẢNG TÍNH TOÁN, ĐO BÓC KHỐI LƯỢNG HOÀN THÀNH ĐƯA VÀO QUYẾT TOÁN</v>
          </cell>
        </row>
      </sheetData>
      <sheetData sheetId="4344">
        <row r="4">
          <cell r="A4" t="str">
            <v>BẢNG TÍNH TOÁN, ĐO BÓC KHỐI LƯỢNG HOÀN THÀNH ĐƯA VÀO QUYẾT TOÁN</v>
          </cell>
        </row>
      </sheetData>
      <sheetData sheetId="4345">
        <row r="4">
          <cell r="A4" t="str">
            <v>BẢNG TÍNH TOÁN, ĐO BÓC KHỐI LƯỢNG HOÀN THÀNH ĐƯA VÀO QUYẾT TOÁN</v>
          </cell>
        </row>
      </sheetData>
      <sheetData sheetId="4346">
        <row r="4">
          <cell r="A4" t="str">
            <v>BẢNG TÍNH TOÁN, ĐO BÓC KHỐI LƯỢNG HOÀN THÀNH ĐƯA VÀO QUYẾT TOÁN</v>
          </cell>
        </row>
      </sheetData>
      <sheetData sheetId="4347">
        <row r="4">
          <cell r="A4" t="str">
            <v>BẢNG TÍNH TOÁN, ĐO BÓC KHỐI LƯỢNG HOÀN THÀNH ĐƯA VÀO QUYẾT TOÁN</v>
          </cell>
        </row>
      </sheetData>
      <sheetData sheetId="4348">
        <row r="4">
          <cell r="A4" t="str">
            <v>BẢNG TÍNH TOÁN, ĐO BÓC KHỐI LƯỢNG HOÀN THÀNH ĐƯA VÀO QUYẾT TOÁN</v>
          </cell>
        </row>
      </sheetData>
      <sheetData sheetId="4349">
        <row r="4">
          <cell r="A4" t="str">
            <v>BẢNG TÍNH TOÁN, ĐO BÓC KHỐI LƯỢNG HOÀN THÀNH ĐƯA VÀO QUYẾT TOÁN</v>
          </cell>
        </row>
      </sheetData>
      <sheetData sheetId="4350">
        <row r="4">
          <cell r="A4" t="str">
            <v>BẢNG TÍNH TOÁN, ĐO BÓC KHỐI LƯỢNG HOÀN THÀNH ĐƯA VÀO QUYẾT TOÁN</v>
          </cell>
        </row>
      </sheetData>
      <sheetData sheetId="4351">
        <row r="4">
          <cell r="A4" t="str">
            <v>BẢNG TÍNH TOÁN, ĐO BÓC KHỐI LƯỢNG HOÀN THÀNH ĐƯA VÀO QUYẾT TOÁN</v>
          </cell>
        </row>
      </sheetData>
      <sheetData sheetId="4352">
        <row r="4">
          <cell r="A4" t="str">
            <v>BẢNG TÍNH TOÁN, ĐO BÓC KHỐI LƯỢNG HOÀN THÀNH ĐƯA VÀO QUYẾT TOÁN</v>
          </cell>
        </row>
      </sheetData>
      <sheetData sheetId="4353">
        <row r="4">
          <cell r="A4" t="str">
            <v>BẢNG TÍNH TOÁN, ĐO BÓC KHỐI LƯỢNG HOÀN THÀNH ĐƯA VÀO QUYẾT TOÁN</v>
          </cell>
        </row>
      </sheetData>
      <sheetData sheetId="4354">
        <row r="4">
          <cell r="A4" t="str">
            <v>BẢNG TÍNH TOÁN, ĐO BÓC KHỐI LƯỢNG HOÀN THÀNH ĐƯA VÀO QUYẾT TOÁN</v>
          </cell>
        </row>
      </sheetData>
      <sheetData sheetId="4355">
        <row r="4">
          <cell r="A4" t="str">
            <v>BẢNG TÍNH TOÁN, ĐO BÓC KHỐI LƯỢNG HOÀN THÀNH ĐƯA VÀO QUYẾT TOÁN</v>
          </cell>
        </row>
      </sheetData>
      <sheetData sheetId="4356">
        <row r="4">
          <cell r="A4" t="str">
            <v>BẢNG TÍNH TOÁN, ĐO BÓC KHỐI LƯỢNG HOÀN THÀNH ĐƯA VÀO QUYẾT TOÁN</v>
          </cell>
        </row>
      </sheetData>
      <sheetData sheetId="4357">
        <row r="4">
          <cell r="A4" t="str">
            <v>BẢNG TÍNH TOÁN, ĐO BÓC KHỐI LƯỢNG HOÀN THÀNH ĐƯA VÀO QUYẾT TOÁN</v>
          </cell>
        </row>
      </sheetData>
      <sheetData sheetId="4358">
        <row r="4">
          <cell r="A4" t="str">
            <v>BẢNG TÍNH TOÁN, ĐO BÓC KHỐI LƯỢNG HOÀN THÀNH ĐƯA VÀO QUYẾT TOÁN</v>
          </cell>
        </row>
      </sheetData>
      <sheetData sheetId="4359">
        <row r="4">
          <cell r="A4" t="str">
            <v>BẢNG TÍNH TOÁN, ĐO BÓC KHỐI LƯỢNG HOÀN THÀNH ĐƯA VÀO QUYẾT TOÁN</v>
          </cell>
        </row>
      </sheetData>
      <sheetData sheetId="4360">
        <row r="4">
          <cell r="A4" t="str">
            <v>BẢNG TÍNH TOÁN, ĐO BÓC KHỐI LƯỢNG HOÀN THÀNH ĐƯA VÀO QUYẾT TOÁN</v>
          </cell>
        </row>
      </sheetData>
      <sheetData sheetId="4361">
        <row r="4">
          <cell r="A4" t="str">
            <v>BẢNG TÍNH TOÁN, ĐO BÓC KHỐI LƯỢNG HOÀN THÀNH ĐƯA VÀO QUYẾT TOÁN</v>
          </cell>
        </row>
      </sheetData>
      <sheetData sheetId="4362">
        <row r="4">
          <cell r="A4" t="str">
            <v>BẢNG TÍNH TOÁN, ĐO BÓC KHỐI LƯỢNG HOÀN THÀNH ĐƯA VÀO QUYẾT TOÁN</v>
          </cell>
        </row>
      </sheetData>
      <sheetData sheetId="4363">
        <row r="4">
          <cell r="A4" t="str">
            <v>BẢNG TÍNH TOÁN, ĐO BÓC KHỐI LƯỢNG HOÀN THÀNH ĐƯA VÀO QUYẾT TOÁN</v>
          </cell>
        </row>
      </sheetData>
      <sheetData sheetId="4364">
        <row r="4">
          <cell r="A4" t="str">
            <v>BẢNG TÍNH TOÁN, ĐO BÓC KHỐI LƯỢNG HOÀN THÀNH ĐƯA VÀO QUYẾT TOÁN</v>
          </cell>
        </row>
      </sheetData>
      <sheetData sheetId="4365">
        <row r="4">
          <cell r="A4" t="str">
            <v>BẢNG TÍNH TOÁN, ĐO BÓC KHỐI LƯỢNG HOÀN THÀNH ĐƯA VÀO QUYẾT TOÁN</v>
          </cell>
        </row>
      </sheetData>
      <sheetData sheetId="4366">
        <row r="4">
          <cell r="A4" t="str">
            <v>BẢNG TÍNH TOÁN, ĐO BÓC KHỐI LƯỢNG HOÀN THÀNH ĐƯA VÀO QUYẾT TOÁN</v>
          </cell>
        </row>
      </sheetData>
      <sheetData sheetId="4367">
        <row r="4">
          <cell r="A4" t="str">
            <v>BẢNG TÍNH TOÁN, ĐO BÓC KHỐI LƯỢNG HOÀN THÀNH ĐƯA VÀO QUYẾT TOÁN</v>
          </cell>
        </row>
      </sheetData>
      <sheetData sheetId="4368">
        <row r="4">
          <cell r="A4" t="str">
            <v>BẢNG TÍNH TOÁN, ĐO BÓC KHỐI LƯỢNG HOÀN THÀNH ĐƯA VÀO QUYẾT TOÁN</v>
          </cell>
        </row>
      </sheetData>
      <sheetData sheetId="4369">
        <row r="4">
          <cell r="A4" t="str">
            <v>BẢNG TÍNH TOÁN, ĐO BÓC KHỐI LƯỢNG HOÀN THÀNH ĐƯA VÀO QUYẾT TOÁN</v>
          </cell>
        </row>
      </sheetData>
      <sheetData sheetId="4370">
        <row r="4">
          <cell r="A4" t="str">
            <v>BẢNG TÍNH TOÁN, ĐO BÓC KHỐI LƯỢNG HOÀN THÀNH ĐƯA VÀO QUYẾT TOÁN</v>
          </cell>
        </row>
      </sheetData>
      <sheetData sheetId="4371">
        <row r="4">
          <cell r="A4" t="str">
            <v>BẢNG TÍNH TOÁN, ĐO BÓC KHỐI LƯỢNG HOÀN THÀNH ĐƯA VÀO QUYẾT TOÁN</v>
          </cell>
        </row>
      </sheetData>
      <sheetData sheetId="4372">
        <row r="4">
          <cell r="A4" t="str">
            <v>BẢNG TÍNH TOÁN, ĐO BÓC KHỐI LƯỢNG HOÀN THÀNH ĐƯA VÀO QUYẾT TOÁN</v>
          </cell>
        </row>
      </sheetData>
      <sheetData sheetId="4373">
        <row r="4">
          <cell r="A4" t="str">
            <v>BẢNG TÍNH TOÁN, ĐO BÓC KHỐI LƯỢNG HOÀN THÀNH ĐƯA VÀO QUYẾT TOÁN</v>
          </cell>
        </row>
      </sheetData>
      <sheetData sheetId="4374">
        <row r="4">
          <cell r="A4" t="str">
            <v>BẢNG TÍNH TOÁN, ĐO BÓC KHỐI LƯỢNG HOÀN THÀNH ĐƯA VÀO QUYẾT TOÁN</v>
          </cell>
        </row>
      </sheetData>
      <sheetData sheetId="4375">
        <row r="4">
          <cell r="A4" t="str">
            <v>BẢNG TÍNH TOÁN, ĐO BÓC KHỐI LƯỢNG HOÀN THÀNH ĐƯA VÀO QUYẾT TOÁN</v>
          </cell>
        </row>
      </sheetData>
      <sheetData sheetId="4376">
        <row r="4">
          <cell r="A4" t="str">
            <v>BẢNG TÍNH TOÁN, ĐO BÓC KHỐI LƯỢNG HOÀN THÀNH ĐƯA VÀO QUYẾT TOÁN</v>
          </cell>
        </row>
      </sheetData>
      <sheetData sheetId="4377">
        <row r="4">
          <cell r="A4" t="str">
            <v>BẢNG TÍNH TOÁN, ĐO BÓC KHỐI LƯỢNG HOÀN THÀNH ĐƯA VÀO QUYẾT TOÁN</v>
          </cell>
        </row>
      </sheetData>
      <sheetData sheetId="4378">
        <row r="4">
          <cell r="A4" t="str">
            <v>BẢNG TÍNH TOÁN, ĐO BÓC KHỐI LƯỢNG HOÀN THÀNH ĐƯA VÀO QUYẾT TOÁN</v>
          </cell>
        </row>
      </sheetData>
      <sheetData sheetId="4379">
        <row r="4">
          <cell r="A4" t="str">
            <v>BẢNG TÍNH TOÁN, ĐO BÓC KHỐI LƯỢNG HOÀN THÀNH ĐƯA VÀO QUYẾT TOÁN</v>
          </cell>
        </row>
      </sheetData>
      <sheetData sheetId="4380">
        <row r="4">
          <cell r="A4" t="str">
            <v>BẢNG TÍNH TOÁN, ĐO BÓC KHỐI LƯỢNG HOÀN THÀNH ĐƯA VÀO QUYẾT TOÁN</v>
          </cell>
        </row>
      </sheetData>
      <sheetData sheetId="4381">
        <row r="4">
          <cell r="A4" t="str">
            <v>BẢNG TÍNH TOÁN, ĐO BÓC KHỐI LƯỢNG HOÀN THÀNH ĐƯA VÀO QUYẾT TOÁN</v>
          </cell>
        </row>
      </sheetData>
      <sheetData sheetId="4382">
        <row r="4">
          <cell r="A4" t="str">
            <v>BẢNG TÍNH TOÁN, ĐO BÓC KHỐI LƯỢNG HOÀN THÀNH ĐƯA VÀO QUYẾT TOÁN</v>
          </cell>
        </row>
      </sheetData>
      <sheetData sheetId="4383">
        <row r="4">
          <cell r="A4" t="str">
            <v>BẢNG TÍNH TOÁN, ĐO BÓC KHỐI LƯỢNG HOÀN THÀNH ĐƯA VÀO QUYẾT TOÁN</v>
          </cell>
        </row>
      </sheetData>
      <sheetData sheetId="4384">
        <row r="4">
          <cell r="A4" t="str">
            <v>BẢNG TÍNH TOÁN, ĐO BÓC KHỐI LƯỢNG HOÀN THÀNH ĐƯA VÀO QUYẾT TOÁN</v>
          </cell>
        </row>
      </sheetData>
      <sheetData sheetId="4385">
        <row r="4">
          <cell r="A4" t="str">
            <v>BẢNG TÍNH TOÁN, ĐO BÓC KHỐI LƯỢNG HOÀN THÀNH ĐƯA VÀO QUYẾT TOÁN</v>
          </cell>
        </row>
      </sheetData>
      <sheetData sheetId="4386">
        <row r="4">
          <cell r="A4" t="str">
            <v>BẢNG TÍNH TOÁN, ĐO BÓC KHỐI LƯỢNG HOÀN THÀNH ĐƯA VÀO QUYẾT TOÁN</v>
          </cell>
        </row>
      </sheetData>
      <sheetData sheetId="4387">
        <row r="4">
          <cell r="A4" t="str">
            <v>BẢNG TÍNH TOÁN, ĐO BÓC KHỐI LƯỢNG HOÀN THÀNH ĐƯA VÀO QUYẾT TOÁN</v>
          </cell>
        </row>
      </sheetData>
      <sheetData sheetId="4388">
        <row r="4">
          <cell r="A4" t="str">
            <v>BẢNG TÍNH TOÁN, ĐO BÓC KHỐI LƯỢNG HOÀN THÀNH ĐƯA VÀO QUYẾT TOÁN</v>
          </cell>
        </row>
      </sheetData>
      <sheetData sheetId="4389">
        <row r="4">
          <cell r="A4" t="str">
            <v>BẢNG TÍNH TOÁN, ĐO BÓC KHỐI LƯỢNG HOÀN THÀNH ĐƯA VÀO QUYẾT TOÁN</v>
          </cell>
        </row>
      </sheetData>
      <sheetData sheetId="4390">
        <row r="4">
          <cell r="A4" t="str">
            <v>BẢNG TÍNH TOÁN, ĐO BÓC KHỐI LƯỢNG HOÀN THÀNH ĐƯA VÀO QUYẾT TOÁN</v>
          </cell>
        </row>
      </sheetData>
      <sheetData sheetId="4391">
        <row r="4">
          <cell r="A4" t="str">
            <v>BẢNG TÍNH TOÁN, ĐO BÓC KHỐI LƯỢNG HOÀN THÀNH ĐƯA VÀO QUYẾT TOÁN</v>
          </cell>
        </row>
      </sheetData>
      <sheetData sheetId="4392">
        <row r="4">
          <cell r="A4" t="str">
            <v>BẢNG TÍNH TOÁN, ĐO BÓC KHỐI LƯỢNG HOÀN THÀNH ĐƯA VÀO QUYẾT TOÁN</v>
          </cell>
        </row>
      </sheetData>
      <sheetData sheetId="4393">
        <row r="4">
          <cell r="A4" t="str">
            <v>BẢNG TÍNH TOÁN, ĐO BÓC KHỐI LƯỢNG HOÀN THÀNH ĐƯA VÀO QUYẾT TOÁN</v>
          </cell>
        </row>
      </sheetData>
      <sheetData sheetId="4394">
        <row r="4">
          <cell r="A4" t="str">
            <v>BẢNG TÍNH TOÁN, ĐO BÓC KHỐI LƯỢNG HOÀN THÀNH ĐƯA VÀO QUYẾT TOÁN</v>
          </cell>
        </row>
      </sheetData>
      <sheetData sheetId="4395">
        <row r="4">
          <cell r="A4" t="str">
            <v>BẢNG TÍNH TOÁN, ĐO BÓC KHỐI LƯỢNG HOÀN THÀNH ĐƯA VÀO QUYẾT TOÁN</v>
          </cell>
        </row>
      </sheetData>
      <sheetData sheetId="4396">
        <row r="4">
          <cell r="A4" t="str">
            <v>BẢNG TÍNH TOÁN, ĐO BÓC KHỐI LƯỢNG HOÀN THÀNH ĐƯA VÀO QUYẾT TOÁN</v>
          </cell>
        </row>
      </sheetData>
      <sheetData sheetId="4397">
        <row r="4">
          <cell r="A4" t="str">
            <v>BẢNG TÍNH TOÁN, ĐO BÓC KHỐI LƯỢNG HOÀN THÀNH ĐƯA VÀO QUYẾT TOÁN</v>
          </cell>
        </row>
      </sheetData>
      <sheetData sheetId="4398">
        <row r="4">
          <cell r="A4" t="str">
            <v>BẢNG TÍNH TOÁN, ĐO BÓC KHỐI LƯỢNG HOÀN THÀNH ĐƯA VÀO QUYẾT TOÁN</v>
          </cell>
        </row>
      </sheetData>
      <sheetData sheetId="4399">
        <row r="4">
          <cell r="A4" t="str">
            <v>BẢNG TÍNH TOÁN, ĐO BÓC KHỐI LƯỢNG HOÀN THÀNH ĐƯA VÀO QUYẾT TOÁN</v>
          </cell>
        </row>
      </sheetData>
      <sheetData sheetId="4400">
        <row r="4">
          <cell r="A4" t="str">
            <v>BẢNG TÍNH TOÁN, ĐO BÓC KHỐI LƯỢNG HOÀN THÀNH ĐƯA VÀO QUYẾT TOÁN</v>
          </cell>
        </row>
      </sheetData>
      <sheetData sheetId="4401">
        <row r="4">
          <cell r="A4" t="str">
            <v>BẢNG TÍNH TOÁN, ĐO BÓC KHỐI LƯỢNG HOÀN THÀNH ĐƯA VÀO QUYẾT TOÁN</v>
          </cell>
        </row>
      </sheetData>
      <sheetData sheetId="4402">
        <row r="4">
          <cell r="A4" t="str">
            <v>BẢNG TÍNH TOÁN, ĐO BÓC KHỐI LƯỢNG HOÀN THÀNH ĐƯA VÀO QUYẾT TOÁN</v>
          </cell>
        </row>
      </sheetData>
      <sheetData sheetId="4403">
        <row r="4">
          <cell r="A4" t="str">
            <v>BẢNG TÍNH TOÁN, ĐO BÓC KHỐI LƯỢNG HOÀN THÀNH ĐƯA VÀO QUYẾT TOÁN</v>
          </cell>
        </row>
      </sheetData>
      <sheetData sheetId="4404">
        <row r="4">
          <cell r="A4" t="str">
            <v>BẢNG TÍNH TOÁN, ĐO BÓC KHỐI LƯỢNG HOÀN THÀNH ĐƯA VÀO QUYẾT TOÁN</v>
          </cell>
        </row>
      </sheetData>
      <sheetData sheetId="4405">
        <row r="4">
          <cell r="A4" t="str">
            <v>BẢNG TÍNH TOÁN, ĐO BÓC KHỐI LƯỢNG HOÀN THÀNH ĐƯA VÀO QUYẾT TOÁN</v>
          </cell>
        </row>
      </sheetData>
      <sheetData sheetId="4406">
        <row r="4">
          <cell r="A4" t="str">
            <v>BẢNG TÍNH TOÁN, ĐO BÓC KHỐI LƯỢNG HOÀN THÀNH ĐƯA VÀO QUYẾT TOÁN</v>
          </cell>
        </row>
      </sheetData>
      <sheetData sheetId="4407">
        <row r="4">
          <cell r="A4" t="str">
            <v>BẢNG TÍNH TOÁN, ĐO BÓC KHỐI LƯỢNG HOÀN THÀNH ĐƯA VÀO QUYẾT TOÁN</v>
          </cell>
        </row>
      </sheetData>
      <sheetData sheetId="4408">
        <row r="4">
          <cell r="A4" t="str">
            <v>BẢNG TÍNH TOÁN, ĐO BÓC KHỐI LƯỢNG HOÀN THÀNH ĐƯA VÀO QUYẾT TOÁN</v>
          </cell>
        </row>
      </sheetData>
      <sheetData sheetId="4409">
        <row r="4">
          <cell r="A4" t="str">
            <v>BẢNG TÍNH TOÁN, ĐO BÓC KHỐI LƯỢNG HOÀN THÀNH ĐƯA VÀO QUYẾT TOÁN</v>
          </cell>
        </row>
      </sheetData>
      <sheetData sheetId="4410">
        <row r="4">
          <cell r="A4" t="str">
            <v>BẢNG TÍNH TOÁN, ĐO BÓC KHỐI LƯỢNG HOÀN THÀNH ĐƯA VÀO QUYẾT TOÁN</v>
          </cell>
        </row>
      </sheetData>
      <sheetData sheetId="4411">
        <row r="4">
          <cell r="A4" t="str">
            <v>BẢNG TÍNH TOÁN, ĐO BÓC KHỐI LƯỢNG HOÀN THÀNH ĐƯA VÀO QUYẾT TOÁN</v>
          </cell>
        </row>
      </sheetData>
      <sheetData sheetId="4412">
        <row r="4">
          <cell r="A4" t="str">
            <v>BẢNG TÍNH TOÁN, ĐO BÓC KHỐI LƯỢNG HOÀN THÀNH ĐƯA VÀO QUYẾT TOÁN</v>
          </cell>
        </row>
      </sheetData>
      <sheetData sheetId="4413">
        <row r="4">
          <cell r="A4" t="str">
            <v>BẢNG TÍNH TOÁN, ĐO BÓC KHỐI LƯỢNG HOÀN THÀNH ĐƯA VÀO QUYẾT TOÁN</v>
          </cell>
        </row>
      </sheetData>
      <sheetData sheetId="4414">
        <row r="4">
          <cell r="A4" t="str">
            <v>BẢNG TÍNH TOÁN, ĐO BÓC KHỐI LƯỢNG HOÀN THÀNH ĐƯA VÀO QUYẾT TOÁN</v>
          </cell>
        </row>
      </sheetData>
      <sheetData sheetId="4415">
        <row r="4">
          <cell r="A4" t="str">
            <v>BẢNG TÍNH TOÁN, ĐO BÓC KHỐI LƯỢNG HOÀN THÀNH ĐƯA VÀO QUYẾT TOÁN</v>
          </cell>
        </row>
      </sheetData>
      <sheetData sheetId="4416">
        <row r="4">
          <cell r="A4" t="str">
            <v>BẢNG TÍNH TOÁN, ĐO BÓC KHỐI LƯỢNG HOÀN THÀNH ĐƯA VÀO QUYẾT TOÁN</v>
          </cell>
        </row>
      </sheetData>
      <sheetData sheetId="4417">
        <row r="4">
          <cell r="A4" t="str">
            <v>BẢNG TÍNH TOÁN, ĐO BÓC KHỐI LƯỢNG HOÀN THÀNH ĐƯA VÀO QUYẾT TOÁN</v>
          </cell>
        </row>
      </sheetData>
      <sheetData sheetId="4418">
        <row r="4">
          <cell r="A4" t="str">
            <v>BẢNG TÍNH TOÁN, ĐO BÓC KHỐI LƯỢNG HOÀN THÀNH ĐƯA VÀO QUYẾT TOÁN</v>
          </cell>
        </row>
      </sheetData>
      <sheetData sheetId="4419">
        <row r="4">
          <cell r="A4" t="str">
            <v>BẢNG TÍNH TOÁN, ĐO BÓC KHỐI LƯỢNG HOÀN THÀNH ĐƯA VÀO QUYẾT TOÁN</v>
          </cell>
        </row>
      </sheetData>
      <sheetData sheetId="4420">
        <row r="4">
          <cell r="A4" t="str">
            <v>BẢNG TÍNH TOÁN, ĐO BÓC KHỐI LƯỢNG HOÀN THÀNH ĐƯA VÀO QUYẾT TOÁN</v>
          </cell>
        </row>
      </sheetData>
      <sheetData sheetId="4421">
        <row r="4">
          <cell r="A4" t="str">
            <v>BẢNG TÍNH TOÁN, ĐO BÓC KHỐI LƯỢNG HOÀN THÀNH ĐƯA VÀO QUYẾT TOÁN</v>
          </cell>
        </row>
      </sheetData>
      <sheetData sheetId="4422">
        <row r="4">
          <cell r="A4" t="str">
            <v>BẢNG TÍNH TOÁN, ĐO BÓC KHỐI LƯỢNG HOÀN THÀNH ĐƯA VÀO QUYẾT TOÁN</v>
          </cell>
        </row>
      </sheetData>
      <sheetData sheetId="4423">
        <row r="4">
          <cell r="A4" t="str">
            <v>BẢNG TÍNH TOÁN, ĐO BÓC KHỐI LƯỢNG HOÀN THÀNH ĐƯA VÀO QUYẾT TOÁN</v>
          </cell>
        </row>
      </sheetData>
      <sheetData sheetId="4424">
        <row r="4">
          <cell r="A4" t="str">
            <v>BẢNG TÍNH TOÁN, ĐO BÓC KHỐI LƯỢNG HOÀN THÀNH ĐƯA VÀO QUYẾT TOÁN</v>
          </cell>
        </row>
      </sheetData>
      <sheetData sheetId="4425">
        <row r="4">
          <cell r="A4" t="str">
            <v>BẢNG TÍNH TOÁN, ĐO BÓC KHỐI LƯỢNG HOÀN THÀNH ĐƯA VÀO QUYẾT TOÁN</v>
          </cell>
        </row>
      </sheetData>
      <sheetData sheetId="4426">
        <row r="4">
          <cell r="A4" t="str">
            <v>BẢNG TÍNH TOÁN, ĐO BÓC KHỐI LƯỢNG HOÀN THÀNH ĐƯA VÀO QUYẾT TOÁN</v>
          </cell>
        </row>
      </sheetData>
      <sheetData sheetId="4427">
        <row r="4">
          <cell r="A4" t="str">
            <v>BẢNG TÍNH TOÁN, ĐO BÓC KHỐI LƯỢNG HOÀN THÀNH ĐƯA VÀO QUYẾT TOÁN</v>
          </cell>
        </row>
      </sheetData>
      <sheetData sheetId="4428">
        <row r="4">
          <cell r="A4" t="str">
            <v>BẢNG TÍNH TOÁN, ĐO BÓC KHỐI LƯỢNG HOÀN THÀNH ĐƯA VÀO QUYẾT TOÁN</v>
          </cell>
        </row>
      </sheetData>
      <sheetData sheetId="4429">
        <row r="4">
          <cell r="A4" t="str">
            <v>BẢNG TÍNH TOÁN, ĐO BÓC KHỐI LƯỢNG HOÀN THÀNH ĐƯA VÀO QUYẾT TOÁN</v>
          </cell>
        </row>
      </sheetData>
      <sheetData sheetId="4430">
        <row r="4">
          <cell r="A4" t="str">
            <v>BẢNG TÍNH TOÁN, ĐO BÓC KHỐI LƯỢNG HOÀN THÀNH ĐƯA VÀO QUYẾT TOÁN</v>
          </cell>
        </row>
      </sheetData>
      <sheetData sheetId="4431">
        <row r="4">
          <cell r="A4" t="str">
            <v>BẢNG TÍNH TOÁN, ĐO BÓC KHỐI LƯỢNG HOÀN THÀNH ĐƯA VÀO QUYẾT TOÁN</v>
          </cell>
        </row>
      </sheetData>
      <sheetData sheetId="4432">
        <row r="4">
          <cell r="A4" t="str">
            <v>BẢNG TÍNH TOÁN, ĐO BÓC KHỐI LƯỢNG HOÀN THÀNH ĐƯA VÀO QUYẾT TOÁN</v>
          </cell>
        </row>
      </sheetData>
      <sheetData sheetId="4433">
        <row r="4">
          <cell r="A4" t="str">
            <v>BẢNG TÍNH TOÁN, ĐO BÓC KHỐI LƯỢNG HOÀN THÀNH ĐƯA VÀO QUYẾT TOÁN</v>
          </cell>
        </row>
      </sheetData>
      <sheetData sheetId="4434">
        <row r="4">
          <cell r="A4" t="str">
            <v>BẢNG TÍNH TOÁN, ĐO BÓC KHỐI LƯỢNG HOÀN THÀNH ĐƯA VÀO QUYẾT TOÁN</v>
          </cell>
        </row>
      </sheetData>
      <sheetData sheetId="4435">
        <row r="4">
          <cell r="A4" t="str">
            <v>BẢNG TÍNH TOÁN, ĐO BÓC KHỐI LƯỢNG HOÀN THÀNH ĐƯA VÀO QUYẾT TOÁN</v>
          </cell>
        </row>
      </sheetData>
      <sheetData sheetId="4436">
        <row r="4">
          <cell r="A4" t="str">
            <v>BẢNG TÍNH TOÁN, ĐO BÓC KHỐI LƯỢNG HOÀN THÀNH ĐƯA VÀO QUYẾT TOÁN</v>
          </cell>
        </row>
      </sheetData>
      <sheetData sheetId="4437">
        <row r="4">
          <cell r="A4" t="str">
            <v>BẢNG TÍNH TOÁN, ĐO BÓC KHỐI LƯỢNG HOÀN THÀNH ĐƯA VÀO QUYẾT TOÁN</v>
          </cell>
        </row>
      </sheetData>
      <sheetData sheetId="4438">
        <row r="4">
          <cell r="A4" t="str">
            <v>BẢNG TÍNH TOÁN, ĐO BÓC KHỐI LƯỢNG HOÀN THÀNH ĐƯA VÀO QUYẾT TOÁN</v>
          </cell>
        </row>
      </sheetData>
      <sheetData sheetId="4439">
        <row r="4">
          <cell r="A4" t="str">
            <v>BẢNG TÍNH TOÁN, ĐO BÓC KHỐI LƯỢNG HOÀN THÀNH ĐƯA VÀO QUYẾT TOÁN</v>
          </cell>
        </row>
      </sheetData>
      <sheetData sheetId="4440">
        <row r="4">
          <cell r="A4" t="str">
            <v>BẢNG TÍNH TOÁN, ĐO BÓC KHỐI LƯỢNG HOÀN THÀNH ĐƯA VÀO QUYẾT TOÁN</v>
          </cell>
        </row>
      </sheetData>
      <sheetData sheetId="4441">
        <row r="4">
          <cell r="A4" t="str">
            <v>BẢNG TÍNH TOÁN, ĐO BÓC KHỐI LƯỢNG HOÀN THÀNH ĐƯA VÀO QUYẾT TOÁN</v>
          </cell>
        </row>
      </sheetData>
      <sheetData sheetId="4442">
        <row r="4">
          <cell r="A4" t="str">
            <v>BẢNG TÍNH TOÁN, ĐO BÓC KHỐI LƯỢNG HOÀN THÀNH ĐƯA VÀO QUYẾT TOÁN</v>
          </cell>
        </row>
      </sheetData>
      <sheetData sheetId="4443">
        <row r="4">
          <cell r="A4" t="str">
            <v>BẢNG TÍNH TOÁN, ĐO BÓC KHỐI LƯỢNG HOÀN THÀNH ĐƯA VÀO QUYẾT TOÁN</v>
          </cell>
        </row>
      </sheetData>
      <sheetData sheetId="4444">
        <row r="4">
          <cell r="A4" t="str">
            <v>BẢNG TÍNH TOÁN, ĐO BÓC KHỐI LƯỢNG HOÀN THÀNH ĐƯA VÀO QUYẾT TOÁN</v>
          </cell>
        </row>
      </sheetData>
      <sheetData sheetId="4445">
        <row r="4">
          <cell r="A4" t="str">
            <v>BẢNG TÍNH TOÁN, ĐO BÓC KHỐI LƯỢNG HOÀN THÀNH ĐƯA VÀO QUYẾT TOÁN</v>
          </cell>
        </row>
      </sheetData>
      <sheetData sheetId="4446">
        <row r="4">
          <cell r="A4" t="str">
            <v>BẢNG TÍNH TOÁN, ĐO BÓC KHỐI LƯỢNG HOÀN THÀNH ĐƯA VÀO QUYẾT TOÁN</v>
          </cell>
        </row>
      </sheetData>
      <sheetData sheetId="4447">
        <row r="4">
          <cell r="A4" t="str">
            <v>BẢNG TÍNH TOÁN, ĐO BÓC KHỐI LƯỢNG HOÀN THÀNH ĐƯA VÀO QUYẾT TOÁN</v>
          </cell>
        </row>
      </sheetData>
      <sheetData sheetId="4448">
        <row r="4">
          <cell r="A4" t="str">
            <v>BẢNG TÍNH TOÁN, ĐO BÓC KHỐI LƯỢNG HOÀN THÀNH ĐƯA VÀO QUYẾT TOÁN</v>
          </cell>
        </row>
      </sheetData>
      <sheetData sheetId="4449">
        <row r="4">
          <cell r="A4" t="str">
            <v>BẢNG TÍNH TOÁN, ĐO BÓC KHỐI LƯỢNG HOÀN THÀNH ĐƯA VÀO QUYẾT TOÁN</v>
          </cell>
        </row>
      </sheetData>
      <sheetData sheetId="4450">
        <row r="4">
          <cell r="A4" t="str">
            <v>BẢNG TÍNH TOÁN, ĐO BÓC KHỐI LƯỢNG HOÀN THÀNH ĐƯA VÀO QUYẾT TOÁN</v>
          </cell>
        </row>
      </sheetData>
      <sheetData sheetId="4451">
        <row r="4">
          <cell r="A4" t="str">
            <v>BẢNG TÍNH TOÁN, ĐO BÓC KHỐI LƯỢNG HOÀN THÀNH ĐƯA VÀO QUYẾT TOÁN</v>
          </cell>
        </row>
      </sheetData>
      <sheetData sheetId="4452">
        <row r="4">
          <cell r="A4" t="str">
            <v>BẢNG TÍNH TOÁN, ĐO BÓC KHỐI LƯỢNG HOÀN THÀNH ĐƯA VÀO QUYẾT TOÁN</v>
          </cell>
        </row>
      </sheetData>
      <sheetData sheetId="4453">
        <row r="4">
          <cell r="A4" t="str">
            <v>BẢNG TÍNH TOÁN, ĐO BÓC KHỐI LƯỢNG HOÀN THÀNH ĐƯA VÀO QUYẾT TOÁN</v>
          </cell>
        </row>
      </sheetData>
      <sheetData sheetId="4454">
        <row r="4">
          <cell r="A4" t="str">
            <v>BẢNG TÍNH TOÁN, ĐO BÓC KHỐI LƯỢNG HOÀN THÀNH ĐƯA VÀO QUYẾT TOÁN</v>
          </cell>
        </row>
      </sheetData>
      <sheetData sheetId="4455">
        <row r="4">
          <cell r="A4" t="str">
            <v>BẢNG TÍNH TOÁN, ĐO BÓC KHỐI LƯỢNG HOÀN THÀNH ĐƯA VÀO QUYẾT TOÁN</v>
          </cell>
        </row>
      </sheetData>
      <sheetData sheetId="4456">
        <row r="4">
          <cell r="A4" t="str">
            <v>BẢNG TÍNH TOÁN, ĐO BÓC KHỐI LƯỢNG HOÀN THÀNH ĐƯA VÀO QUYẾT TOÁN</v>
          </cell>
        </row>
      </sheetData>
      <sheetData sheetId="4457">
        <row r="4">
          <cell r="A4" t="str">
            <v>BẢNG TÍNH TOÁN, ĐO BÓC KHỐI LƯỢNG HOÀN THÀNH ĐƯA VÀO QUYẾT TOÁN</v>
          </cell>
        </row>
      </sheetData>
      <sheetData sheetId="4458">
        <row r="4">
          <cell r="A4" t="str">
            <v>BẢNG TÍNH TOÁN, ĐO BÓC KHỐI LƯỢNG HOÀN THÀNH ĐƯA VÀO QUYẾT TOÁN</v>
          </cell>
        </row>
      </sheetData>
      <sheetData sheetId="4459">
        <row r="4">
          <cell r="A4" t="str">
            <v>BẢNG TÍNH TOÁN, ĐO BÓC KHỐI LƯỢNG HOÀN THÀNH ĐƯA VÀO QUYẾT TOÁN</v>
          </cell>
        </row>
      </sheetData>
      <sheetData sheetId="4460">
        <row r="4">
          <cell r="A4" t="str">
            <v>BẢNG TÍNH TOÁN, ĐO BÓC KHỐI LƯỢNG HOÀN THÀNH ĐƯA VÀO QUYẾT TOÁN</v>
          </cell>
        </row>
      </sheetData>
      <sheetData sheetId="4461">
        <row r="4">
          <cell r="A4" t="str">
            <v>BẢNG TÍNH TOÁN, ĐO BÓC KHỐI LƯỢNG HOÀN THÀNH ĐƯA VÀO QUYẾT TOÁN</v>
          </cell>
        </row>
      </sheetData>
      <sheetData sheetId="4462">
        <row r="4">
          <cell r="A4" t="str">
            <v>BẢNG TÍNH TOÁN, ĐO BÓC KHỐI LƯỢNG HOÀN THÀNH ĐƯA VÀO QUYẾT TOÁN</v>
          </cell>
        </row>
      </sheetData>
      <sheetData sheetId="4463">
        <row r="4">
          <cell r="A4" t="str">
            <v>BẢNG TÍNH TOÁN, ĐO BÓC KHỐI LƯỢNG HOÀN THÀNH ĐƯA VÀO QUYẾT TOÁN</v>
          </cell>
        </row>
      </sheetData>
      <sheetData sheetId="4464">
        <row r="4">
          <cell r="A4" t="str">
            <v>BẢNG TÍNH TOÁN, ĐO BÓC KHỐI LƯỢNG HOÀN THÀNH ĐƯA VÀO QUYẾT TOÁN</v>
          </cell>
        </row>
      </sheetData>
      <sheetData sheetId="4465">
        <row r="4">
          <cell r="A4" t="str">
            <v>BẢNG TÍNH TOÁN, ĐO BÓC KHỐI LƯỢNG HOÀN THÀNH ĐƯA VÀO QUYẾT TOÁN</v>
          </cell>
        </row>
      </sheetData>
      <sheetData sheetId="4466">
        <row r="4">
          <cell r="A4" t="str">
            <v>BẢNG TÍNH TOÁN, ĐO BÓC KHỐI LƯỢNG HOÀN THÀNH ĐƯA VÀO QUYẾT TOÁN</v>
          </cell>
        </row>
      </sheetData>
      <sheetData sheetId="4467">
        <row r="4">
          <cell r="A4" t="str">
            <v>BẢNG TÍNH TOÁN, ĐO BÓC KHỐI LƯỢNG HOÀN THÀNH ĐƯA VÀO QUYẾT TOÁN</v>
          </cell>
        </row>
      </sheetData>
      <sheetData sheetId="4468">
        <row r="4">
          <cell r="A4" t="str">
            <v>BẢNG TÍNH TOÁN, ĐO BÓC KHỐI LƯỢNG HOÀN THÀNH ĐƯA VÀO QUYẾT TOÁN</v>
          </cell>
        </row>
      </sheetData>
      <sheetData sheetId="4469">
        <row r="4">
          <cell r="A4" t="str">
            <v>BẢNG TÍNH TOÁN, ĐO BÓC KHỐI LƯỢNG HOÀN THÀNH ĐƯA VÀO QUYẾT TOÁN</v>
          </cell>
        </row>
      </sheetData>
      <sheetData sheetId="4470">
        <row r="4">
          <cell r="A4" t="str">
            <v>BẢNG TÍNH TOÁN, ĐO BÓC KHỐI LƯỢNG HOÀN THÀNH ĐƯA VÀO QUYẾT TOÁN</v>
          </cell>
        </row>
      </sheetData>
      <sheetData sheetId="4471">
        <row r="4">
          <cell r="A4" t="str">
            <v>BẢNG TÍNH TOÁN, ĐO BÓC KHỐI LƯỢNG HOÀN THÀNH ĐƯA VÀO QUYẾT TOÁN</v>
          </cell>
        </row>
      </sheetData>
      <sheetData sheetId="4472">
        <row r="4">
          <cell r="A4" t="str">
            <v>BẢNG TÍNH TOÁN, ĐO BÓC KHỐI LƯỢNG HOÀN THÀNH ĐƯA VÀO QUYẾT TOÁN</v>
          </cell>
        </row>
      </sheetData>
      <sheetData sheetId="4473">
        <row r="4">
          <cell r="A4" t="str">
            <v>BẢNG TÍNH TOÁN, ĐO BÓC KHỐI LƯỢNG HOÀN THÀNH ĐƯA VÀO QUYẾT TOÁN</v>
          </cell>
        </row>
      </sheetData>
      <sheetData sheetId="4474">
        <row r="4">
          <cell r="A4" t="str">
            <v>BẢNG TÍNH TOÁN, ĐO BÓC KHỐI LƯỢNG HOÀN THÀNH ĐƯA VÀO QUYẾT TOÁN</v>
          </cell>
        </row>
      </sheetData>
      <sheetData sheetId="4475">
        <row r="4">
          <cell r="A4" t="str">
            <v>BẢNG TÍNH TOÁN, ĐO BÓC KHỐI LƯỢNG HOÀN THÀNH ĐƯA VÀO QUYẾT TOÁN</v>
          </cell>
        </row>
      </sheetData>
      <sheetData sheetId="4476">
        <row r="4">
          <cell r="A4" t="str">
            <v>BẢNG TÍNH TOÁN, ĐO BÓC KHỐI LƯỢNG HOÀN THÀNH ĐƯA VÀO QUYẾT TOÁN</v>
          </cell>
        </row>
      </sheetData>
      <sheetData sheetId="4477">
        <row r="4">
          <cell r="A4" t="str">
            <v>BẢNG TÍNH TOÁN, ĐO BÓC KHỐI LƯỢNG HOÀN THÀNH ĐƯA VÀO QUYẾT TOÁN</v>
          </cell>
        </row>
      </sheetData>
      <sheetData sheetId="4478">
        <row r="4">
          <cell r="A4" t="str">
            <v>BẢNG TÍNH TOÁN, ĐO BÓC KHỐI LƯỢNG HOÀN THÀNH ĐƯA VÀO QUYẾT TOÁN</v>
          </cell>
        </row>
      </sheetData>
      <sheetData sheetId="4479">
        <row r="4">
          <cell r="A4" t="str">
            <v>BẢNG TÍNH TOÁN, ĐO BÓC KHỐI LƯỢNG HOÀN THÀNH ĐƯA VÀO QUYẾT TOÁN</v>
          </cell>
        </row>
      </sheetData>
      <sheetData sheetId="4480">
        <row r="4">
          <cell r="A4" t="str">
            <v>BẢNG TÍNH TOÁN, ĐO BÓC KHỐI LƯỢNG HOÀN THÀNH ĐƯA VÀO QUYẾT TOÁN</v>
          </cell>
        </row>
      </sheetData>
      <sheetData sheetId="4481">
        <row r="4">
          <cell r="A4" t="str">
            <v>BẢNG TÍNH TOÁN, ĐO BÓC KHỐI LƯỢNG HOÀN THÀNH ĐƯA VÀO QUYẾT TOÁN</v>
          </cell>
        </row>
      </sheetData>
      <sheetData sheetId="4482">
        <row r="4">
          <cell r="A4" t="str">
            <v>BẢNG TÍNH TOÁN, ĐO BÓC KHỐI LƯỢNG HOÀN THÀNH ĐƯA VÀO QUYẾT TOÁN</v>
          </cell>
        </row>
      </sheetData>
      <sheetData sheetId="4483">
        <row r="4">
          <cell r="A4" t="str">
            <v>BẢNG TÍNH TOÁN, ĐO BÓC KHỐI LƯỢNG HOÀN THÀNH ĐƯA VÀO QUYẾT TOÁN</v>
          </cell>
        </row>
      </sheetData>
      <sheetData sheetId="4484">
        <row r="4">
          <cell r="A4" t="str">
            <v>BẢNG TÍNH TOÁN, ĐO BÓC KHỐI LƯỢNG HOÀN THÀNH ĐƯA VÀO QUYẾT TOÁN</v>
          </cell>
        </row>
      </sheetData>
      <sheetData sheetId="4485">
        <row r="4">
          <cell r="A4" t="str">
            <v>BẢNG TÍNH TOÁN, ĐO BÓC KHỐI LƯỢNG HOÀN THÀNH ĐƯA VÀO QUYẾT TOÁN</v>
          </cell>
        </row>
      </sheetData>
      <sheetData sheetId="4486">
        <row r="4">
          <cell r="A4" t="str">
            <v>BẢNG TÍNH TOÁN, ĐO BÓC KHỐI LƯỢNG HOÀN THÀNH ĐƯA VÀO QUYẾT TOÁN</v>
          </cell>
        </row>
      </sheetData>
      <sheetData sheetId="4487">
        <row r="4">
          <cell r="A4" t="str">
            <v>BẢNG TÍNH TOÁN, ĐO BÓC KHỐI LƯỢNG HOÀN THÀNH ĐƯA VÀO QUYẾT TOÁN</v>
          </cell>
        </row>
      </sheetData>
      <sheetData sheetId="4488">
        <row r="4">
          <cell r="A4" t="str">
            <v>BẢNG TÍNH TOÁN, ĐO BÓC KHỐI LƯỢNG HOÀN THÀNH ĐƯA VÀO QUYẾT TOÁN</v>
          </cell>
        </row>
      </sheetData>
      <sheetData sheetId="4489">
        <row r="4">
          <cell r="A4" t="str">
            <v>BẢNG TÍNH TOÁN, ĐO BÓC KHỐI LƯỢNG HOÀN THÀNH ĐƯA VÀO QUYẾT TOÁN</v>
          </cell>
        </row>
      </sheetData>
      <sheetData sheetId="4490">
        <row r="4">
          <cell r="A4" t="str">
            <v>BẢNG TÍNH TOÁN, ĐO BÓC KHỐI LƯỢNG HOÀN THÀNH ĐƯA VÀO QUYẾT TOÁN</v>
          </cell>
        </row>
      </sheetData>
      <sheetData sheetId="4491">
        <row r="4">
          <cell r="A4" t="str">
            <v>BẢNG TÍNH TOÁN, ĐO BÓC KHỐI LƯỢNG HOÀN THÀNH ĐƯA VÀO QUYẾT TOÁN</v>
          </cell>
        </row>
      </sheetData>
      <sheetData sheetId="4492">
        <row r="4">
          <cell r="A4" t="str">
            <v>BẢNG TÍNH TOÁN, ĐO BÓC KHỐI LƯỢNG HOÀN THÀNH ĐƯA VÀO QUYẾT TOÁN</v>
          </cell>
        </row>
      </sheetData>
      <sheetData sheetId="4493">
        <row r="4">
          <cell r="A4" t="str">
            <v>BẢNG TÍNH TOÁN, ĐO BÓC KHỐI LƯỢNG HOÀN THÀNH ĐƯA VÀO QUYẾT TOÁN</v>
          </cell>
        </row>
      </sheetData>
      <sheetData sheetId="4494">
        <row r="4">
          <cell r="A4" t="str">
            <v>BẢNG TÍNH TOÁN, ĐO BÓC KHỐI LƯỢNG HOÀN THÀNH ĐƯA VÀO QUYẾT TOÁN</v>
          </cell>
        </row>
      </sheetData>
      <sheetData sheetId="4495">
        <row r="4">
          <cell r="A4" t="str">
            <v>BẢNG TÍNH TOÁN, ĐO BÓC KHỐI LƯỢNG HOÀN THÀNH ĐƯA VÀO QUYẾT TOÁN</v>
          </cell>
        </row>
      </sheetData>
      <sheetData sheetId="4496">
        <row r="4">
          <cell r="A4" t="str">
            <v>BẢNG TÍNH TOÁN, ĐO BÓC KHỐI LƯỢNG HOÀN THÀNH ĐƯA VÀO QUYẾT TOÁN</v>
          </cell>
        </row>
      </sheetData>
      <sheetData sheetId="4497">
        <row r="4">
          <cell r="A4" t="str">
            <v>BẢNG TÍNH TOÁN, ĐO BÓC KHỐI LƯỢNG HOÀN THÀNH ĐƯA VÀO QUYẾT TOÁN</v>
          </cell>
        </row>
      </sheetData>
      <sheetData sheetId="4498">
        <row r="4">
          <cell r="A4" t="str">
            <v>BẢNG TÍNH TOÁN, ĐO BÓC KHỐI LƯỢNG HOÀN THÀNH ĐƯA VÀO QUYẾT TOÁN</v>
          </cell>
        </row>
      </sheetData>
      <sheetData sheetId="4499">
        <row r="4">
          <cell r="A4" t="str">
            <v>BẢNG TÍNH TOÁN, ĐO BÓC KHỐI LƯỢNG HOÀN THÀNH ĐƯA VÀO QUYẾT TOÁN</v>
          </cell>
        </row>
      </sheetData>
      <sheetData sheetId="4500">
        <row r="4">
          <cell r="A4" t="str">
            <v>BẢNG TÍNH TOÁN, ĐO BÓC KHỐI LƯỢNG HOÀN THÀNH ĐƯA VÀO QUYẾT TOÁN</v>
          </cell>
        </row>
      </sheetData>
      <sheetData sheetId="4501">
        <row r="4">
          <cell r="A4" t="str">
            <v>BẢNG TÍNH TOÁN, ĐO BÓC KHỐI LƯỢNG HOÀN THÀNH ĐƯA VÀO QUYẾT TOÁN</v>
          </cell>
        </row>
      </sheetData>
      <sheetData sheetId="4502">
        <row r="4">
          <cell r="A4" t="str">
            <v>BẢNG TÍNH TOÁN, ĐO BÓC KHỐI LƯỢNG HOÀN THÀNH ĐƯA VÀO QUYẾT TOÁN</v>
          </cell>
        </row>
      </sheetData>
      <sheetData sheetId="4503">
        <row r="4">
          <cell r="A4" t="str">
            <v>BẢNG TÍNH TOÁN, ĐO BÓC KHỐI LƯỢNG HOÀN THÀNH ĐƯA VÀO QUYẾT TOÁN</v>
          </cell>
        </row>
      </sheetData>
      <sheetData sheetId="4504">
        <row r="4">
          <cell r="A4" t="str">
            <v>BẢNG TÍNH TOÁN, ĐO BÓC KHỐI LƯỢNG HOÀN THÀNH ĐƯA VÀO QUYẾT TOÁN</v>
          </cell>
        </row>
      </sheetData>
      <sheetData sheetId="4505">
        <row r="4">
          <cell r="A4" t="str">
            <v>BẢNG TÍNH TOÁN, ĐO BÓC KHỐI LƯỢNG HOÀN THÀNH ĐƯA VÀO QUYẾT TOÁN</v>
          </cell>
        </row>
      </sheetData>
      <sheetData sheetId="4506">
        <row r="4">
          <cell r="A4" t="str">
            <v>BẢNG TÍNH TOÁN, ĐO BÓC KHỐI LƯỢNG HOÀN THÀNH ĐƯA VÀO QUYẾT TOÁN</v>
          </cell>
        </row>
      </sheetData>
      <sheetData sheetId="4507">
        <row r="4">
          <cell r="A4" t="str">
            <v>BẢNG TÍNH TOÁN, ĐO BÓC KHỐI LƯỢNG HOÀN THÀNH ĐƯA VÀO QUYẾT TOÁN</v>
          </cell>
        </row>
      </sheetData>
      <sheetData sheetId="4508">
        <row r="4">
          <cell r="A4" t="str">
            <v>BẢNG TÍNH TOÁN, ĐO BÓC KHỐI LƯỢNG HOÀN THÀNH ĐƯA VÀO QUYẾT TOÁN</v>
          </cell>
        </row>
      </sheetData>
      <sheetData sheetId="4509">
        <row r="4">
          <cell r="A4" t="str">
            <v>BẢNG TÍNH TOÁN, ĐO BÓC KHỐI LƯỢNG HOÀN THÀNH ĐƯA VÀO QUYẾT TOÁN</v>
          </cell>
        </row>
      </sheetData>
      <sheetData sheetId="4510">
        <row r="4">
          <cell r="A4" t="str">
            <v>BẢNG TÍNH TOÁN, ĐO BÓC KHỐI LƯỢNG HOÀN THÀNH ĐƯA VÀO QUYẾT TOÁN</v>
          </cell>
        </row>
      </sheetData>
      <sheetData sheetId="4511">
        <row r="4">
          <cell r="A4" t="str">
            <v>BẢNG TÍNH TOÁN, ĐO BÓC KHỐI LƯỢNG HOÀN THÀNH ĐƯA VÀO QUYẾT TOÁN</v>
          </cell>
        </row>
      </sheetData>
      <sheetData sheetId="4512">
        <row r="4">
          <cell r="A4" t="str">
            <v>BẢNG TÍNH TOÁN, ĐO BÓC KHỐI LƯỢNG HOÀN THÀNH ĐƯA VÀO QUYẾT TOÁN</v>
          </cell>
        </row>
      </sheetData>
      <sheetData sheetId="4513">
        <row r="4">
          <cell r="A4" t="str">
            <v>BẢNG TÍNH TOÁN, ĐO BÓC KHỐI LƯỢNG HOÀN THÀNH ĐƯA VÀO QUYẾT TOÁN</v>
          </cell>
        </row>
      </sheetData>
      <sheetData sheetId="4514">
        <row r="4">
          <cell r="A4" t="str">
            <v>BẢNG TÍNH TOÁN, ĐO BÓC KHỐI LƯỢNG HOÀN THÀNH ĐƯA VÀO QUYẾT TOÁN</v>
          </cell>
        </row>
      </sheetData>
      <sheetData sheetId="4515">
        <row r="4">
          <cell r="A4" t="str">
            <v>BẢNG TÍNH TOÁN, ĐO BÓC KHỐI LƯỢNG HOÀN THÀNH ĐƯA VÀO QUYẾT TOÁN</v>
          </cell>
        </row>
      </sheetData>
      <sheetData sheetId="4516">
        <row r="4">
          <cell r="A4" t="str">
            <v>BẢNG TÍNH TOÁN, ĐO BÓC KHỐI LƯỢNG HOÀN THÀNH ĐƯA VÀO QUYẾT TOÁN</v>
          </cell>
        </row>
      </sheetData>
      <sheetData sheetId="4517">
        <row r="4">
          <cell r="A4" t="str">
            <v>BẢNG TÍNH TOÁN, ĐO BÓC KHỐI LƯỢNG HOÀN THÀNH ĐƯA VÀO QUYẾT TOÁN</v>
          </cell>
        </row>
      </sheetData>
      <sheetData sheetId="4518">
        <row r="4">
          <cell r="A4" t="str">
            <v>BẢNG TÍNH TOÁN, ĐO BÓC KHỐI LƯỢNG HOÀN THÀNH ĐƯA VÀO QUYẾT TOÁN</v>
          </cell>
        </row>
      </sheetData>
      <sheetData sheetId="4519">
        <row r="4">
          <cell r="A4" t="str">
            <v>BẢNG TÍNH TOÁN, ĐO BÓC KHỐI LƯỢNG HOÀN THÀNH ĐƯA VÀO QUYẾT TOÁN</v>
          </cell>
        </row>
      </sheetData>
      <sheetData sheetId="4520">
        <row r="4">
          <cell r="A4" t="str">
            <v>BẢNG TÍNH TOÁN, ĐO BÓC KHỐI LƯỢNG HOÀN THÀNH ĐƯA VÀO QUYẾT TOÁN</v>
          </cell>
        </row>
      </sheetData>
      <sheetData sheetId="4521">
        <row r="4">
          <cell r="A4" t="str">
            <v>BẢNG TÍNH TOÁN, ĐO BÓC KHỐI LƯỢNG HOÀN THÀNH ĐƯA VÀO QUYẾT TOÁN</v>
          </cell>
        </row>
      </sheetData>
      <sheetData sheetId="4522">
        <row r="4">
          <cell r="A4" t="str">
            <v>BẢNG TÍNH TOÁN, ĐO BÓC KHỐI LƯỢNG HOÀN THÀNH ĐƯA VÀO QUYẾT TOÁN</v>
          </cell>
        </row>
      </sheetData>
      <sheetData sheetId="4523">
        <row r="4">
          <cell r="A4" t="str">
            <v>BẢNG TÍNH TOÁN, ĐO BÓC KHỐI LƯỢNG HOÀN THÀNH ĐƯA VÀO QUYẾT TOÁN</v>
          </cell>
        </row>
      </sheetData>
      <sheetData sheetId="4524">
        <row r="4">
          <cell r="A4" t="str">
            <v>BẢNG TÍNH TOÁN, ĐO BÓC KHỐI LƯỢNG HOÀN THÀNH ĐƯA VÀO QUYẾT TOÁN</v>
          </cell>
        </row>
      </sheetData>
      <sheetData sheetId="4525">
        <row r="4">
          <cell r="A4" t="str">
            <v>BẢNG TÍNH TOÁN, ĐO BÓC KHỐI LƯỢNG HOÀN THÀNH ĐƯA VÀO QUYẾT TOÁN</v>
          </cell>
        </row>
      </sheetData>
      <sheetData sheetId="4526">
        <row r="4">
          <cell r="A4" t="str">
            <v>BẢNG TÍNH TOÁN, ĐO BÓC KHỐI LƯỢNG HOÀN THÀNH ĐƯA VÀO QUYẾT TOÁN</v>
          </cell>
        </row>
      </sheetData>
      <sheetData sheetId="4527">
        <row r="4">
          <cell r="A4" t="str">
            <v>BẢNG TÍNH TOÁN, ĐO BÓC KHỐI LƯỢNG HOÀN THÀNH ĐƯA VÀO QUYẾT TOÁN</v>
          </cell>
        </row>
      </sheetData>
      <sheetData sheetId="4528">
        <row r="4">
          <cell r="A4" t="str">
            <v>BẢNG TÍNH TOÁN, ĐO BÓC KHỐI LƯỢNG HOÀN THÀNH ĐƯA VÀO QUYẾT TOÁN</v>
          </cell>
        </row>
      </sheetData>
      <sheetData sheetId="4529">
        <row r="4">
          <cell r="A4" t="str">
            <v>BẢNG TÍNH TOÁN, ĐO BÓC KHỐI LƯỢNG HOÀN THÀNH ĐƯA VÀO QUYẾT TOÁN</v>
          </cell>
        </row>
      </sheetData>
      <sheetData sheetId="4530">
        <row r="4">
          <cell r="A4" t="str">
            <v>BẢNG TÍNH TOÁN, ĐO BÓC KHỐI LƯỢNG HOÀN THÀNH ĐƯA VÀO QUYẾT TOÁN</v>
          </cell>
        </row>
      </sheetData>
      <sheetData sheetId="4531">
        <row r="4">
          <cell r="A4" t="str">
            <v>BẢNG TÍNH TOÁN, ĐO BÓC KHỐI LƯỢNG HOÀN THÀNH ĐƯA VÀO QUYẾT TOÁN</v>
          </cell>
        </row>
      </sheetData>
      <sheetData sheetId="4532">
        <row r="4">
          <cell r="A4" t="str">
            <v>BẢNG TÍNH TOÁN, ĐO BÓC KHỐI LƯỢNG HOÀN THÀNH ĐƯA VÀO QUYẾT TOÁN</v>
          </cell>
        </row>
      </sheetData>
      <sheetData sheetId="4533">
        <row r="4">
          <cell r="A4" t="str">
            <v>BẢNG TÍNH TOÁN, ĐO BÓC KHỐI LƯỢNG HOÀN THÀNH ĐƯA VÀO QUYẾT TOÁN</v>
          </cell>
        </row>
      </sheetData>
      <sheetData sheetId="4534">
        <row r="4">
          <cell r="A4" t="str">
            <v>BẢNG TÍNH TOÁN, ĐO BÓC KHỐI LƯỢNG HOÀN THÀNH ĐƯA VÀO QUYẾT TOÁN</v>
          </cell>
        </row>
      </sheetData>
      <sheetData sheetId="4535">
        <row r="4">
          <cell r="A4" t="str">
            <v>BẢNG TÍNH TOÁN, ĐO BÓC KHỐI LƯỢNG HOÀN THÀNH ĐƯA VÀO QUYẾT TOÁN</v>
          </cell>
        </row>
      </sheetData>
      <sheetData sheetId="4536">
        <row r="4">
          <cell r="A4" t="str">
            <v>BẢNG TÍNH TOÁN, ĐO BÓC KHỐI LƯỢNG HOÀN THÀNH ĐƯA VÀO QUYẾT TOÁN</v>
          </cell>
        </row>
      </sheetData>
      <sheetData sheetId="4537">
        <row r="4">
          <cell r="A4" t="str">
            <v>BẢNG TÍNH TOÁN, ĐO BÓC KHỐI LƯỢNG HOÀN THÀNH ĐƯA VÀO QUYẾT TOÁN</v>
          </cell>
        </row>
      </sheetData>
      <sheetData sheetId="4538">
        <row r="4">
          <cell r="A4" t="str">
            <v>BẢNG TÍNH TOÁN, ĐO BÓC KHỐI LƯỢNG HOÀN THÀNH ĐƯA VÀO QUYẾT TOÁN</v>
          </cell>
        </row>
      </sheetData>
      <sheetData sheetId="4539">
        <row r="4">
          <cell r="A4" t="str">
            <v>BẢNG TÍNH TOÁN, ĐO BÓC KHỐI LƯỢNG HOÀN THÀNH ĐƯA VÀO QUYẾT TOÁN</v>
          </cell>
        </row>
      </sheetData>
      <sheetData sheetId="4540">
        <row r="4">
          <cell r="A4" t="str">
            <v>BẢNG TÍNH TOÁN, ĐO BÓC KHỐI LƯỢNG HOÀN THÀNH ĐƯA VÀO QUYẾT TOÁN</v>
          </cell>
        </row>
      </sheetData>
      <sheetData sheetId="4541">
        <row r="4">
          <cell r="A4" t="str">
            <v>BẢNG TÍNH TOÁN, ĐO BÓC KHỐI LƯỢNG HOÀN THÀNH ĐƯA VÀO QUYẾT TOÁN</v>
          </cell>
        </row>
      </sheetData>
      <sheetData sheetId="4542">
        <row r="4">
          <cell r="A4" t="str">
            <v>BẢNG TÍNH TOÁN, ĐO BÓC KHỐI LƯỢNG HOÀN THÀNH ĐƯA VÀO QUYẾT TOÁN</v>
          </cell>
        </row>
      </sheetData>
      <sheetData sheetId="4543">
        <row r="4">
          <cell r="A4" t="str">
            <v>BẢNG TÍNH TOÁN, ĐO BÓC KHỐI LƯỢNG HOÀN THÀNH ĐƯA VÀO QUYẾT TOÁN</v>
          </cell>
        </row>
      </sheetData>
      <sheetData sheetId="4544">
        <row r="4">
          <cell r="A4" t="str">
            <v>BẢNG TÍNH TOÁN, ĐO BÓC KHỐI LƯỢNG HOÀN THÀNH ĐƯA VÀO QUYẾT TOÁN</v>
          </cell>
        </row>
      </sheetData>
      <sheetData sheetId="4545">
        <row r="4">
          <cell r="A4" t="str">
            <v>BẢNG TÍNH TOÁN, ĐO BÓC KHỐI LƯỢNG HOÀN THÀNH ĐƯA VÀO QUYẾT TOÁN</v>
          </cell>
        </row>
      </sheetData>
      <sheetData sheetId="4546">
        <row r="4">
          <cell r="A4" t="str">
            <v>BẢNG TÍNH TOÁN, ĐO BÓC KHỐI LƯỢNG HOÀN THÀNH ĐƯA VÀO QUYẾT TOÁN</v>
          </cell>
        </row>
      </sheetData>
      <sheetData sheetId="4547">
        <row r="4">
          <cell r="A4" t="str">
            <v>BẢNG TÍNH TOÁN, ĐO BÓC KHỐI LƯỢNG HOÀN THÀNH ĐƯA VÀO QUYẾT TOÁN</v>
          </cell>
        </row>
      </sheetData>
      <sheetData sheetId="4548">
        <row r="4">
          <cell r="A4" t="str">
            <v>BẢNG TÍNH TOÁN, ĐO BÓC KHỐI LƯỢNG HOÀN THÀNH ĐƯA VÀO QUYẾT TOÁN</v>
          </cell>
        </row>
      </sheetData>
      <sheetData sheetId="4549">
        <row r="4">
          <cell r="A4" t="str">
            <v>BẢNG TÍNH TOÁN, ĐO BÓC KHỐI LƯỢNG HOÀN THÀNH ĐƯA VÀO QUYẾT TOÁN</v>
          </cell>
        </row>
      </sheetData>
      <sheetData sheetId="4550">
        <row r="4">
          <cell r="A4" t="str">
            <v>BẢNG TÍNH TOÁN, ĐO BÓC KHỐI LƯỢNG HOÀN THÀNH ĐƯA VÀO QUYẾT TOÁN</v>
          </cell>
        </row>
      </sheetData>
      <sheetData sheetId="4551">
        <row r="4">
          <cell r="A4" t="str">
            <v>BẢNG TÍNH TOÁN, ĐO BÓC KHỐI LƯỢNG HOÀN THÀNH ĐƯA VÀO QUYẾT TOÁN</v>
          </cell>
        </row>
      </sheetData>
      <sheetData sheetId="4552">
        <row r="4">
          <cell r="A4" t="str">
            <v>BẢNG TÍNH TOÁN, ĐO BÓC KHỐI LƯỢNG HOÀN THÀNH ĐƯA VÀO QUYẾT TOÁN</v>
          </cell>
        </row>
      </sheetData>
      <sheetData sheetId="4553">
        <row r="4">
          <cell r="A4" t="str">
            <v>BẢNG TÍNH TOÁN, ĐO BÓC KHỐI LƯỢNG HOÀN THÀNH ĐƯA VÀO QUYẾT TOÁN</v>
          </cell>
        </row>
      </sheetData>
      <sheetData sheetId="4554">
        <row r="4">
          <cell r="A4" t="str">
            <v>BẢNG TÍNH TOÁN, ĐO BÓC KHỐI LƯỢNG HOÀN THÀNH ĐƯA VÀO QUYẾT TOÁN</v>
          </cell>
        </row>
      </sheetData>
      <sheetData sheetId="4555">
        <row r="4">
          <cell r="A4" t="str">
            <v>BẢNG TÍNH TOÁN, ĐO BÓC KHỐI LƯỢNG HOÀN THÀNH ĐƯA VÀO QUYẾT TOÁN</v>
          </cell>
        </row>
      </sheetData>
      <sheetData sheetId="4556">
        <row r="4">
          <cell r="A4" t="str">
            <v>BẢNG TÍNH TOÁN, ĐO BÓC KHỐI LƯỢNG HOÀN THÀNH ĐƯA VÀO QUYẾT TOÁN</v>
          </cell>
        </row>
      </sheetData>
      <sheetData sheetId="4557">
        <row r="4">
          <cell r="A4" t="str">
            <v>BẢNG TÍNH TOÁN, ĐO BÓC KHỐI LƯỢNG HOÀN THÀNH ĐƯA VÀO QUYẾT TOÁN</v>
          </cell>
        </row>
      </sheetData>
      <sheetData sheetId="4558">
        <row r="4">
          <cell r="A4" t="str">
            <v>BẢNG TÍNH TOÁN, ĐO BÓC KHỐI LƯỢNG HOÀN THÀNH ĐƯA VÀO QUYẾT TOÁN</v>
          </cell>
        </row>
      </sheetData>
      <sheetData sheetId="4559">
        <row r="4">
          <cell r="A4" t="str">
            <v>BẢNG TÍNH TOÁN, ĐO BÓC KHỐI LƯỢNG HOÀN THÀNH ĐƯA VÀO QUYẾT TOÁN</v>
          </cell>
        </row>
      </sheetData>
      <sheetData sheetId="4560">
        <row r="4">
          <cell r="A4" t="str">
            <v>BẢNG TÍNH TOÁN, ĐO BÓC KHỐI LƯỢNG HOÀN THÀNH ĐƯA VÀO QUYẾT TOÁN</v>
          </cell>
        </row>
      </sheetData>
      <sheetData sheetId="4561">
        <row r="4">
          <cell r="A4" t="str">
            <v>BẢNG TÍNH TOÁN, ĐO BÓC KHỐI LƯỢNG HOÀN THÀNH ĐƯA VÀO QUYẾT TOÁN</v>
          </cell>
        </row>
      </sheetData>
      <sheetData sheetId="4562">
        <row r="4">
          <cell r="A4" t="str">
            <v>BẢNG TÍNH TOÁN, ĐO BÓC KHỐI LƯỢNG HOÀN THÀNH ĐƯA VÀO QUYẾT TOÁN</v>
          </cell>
        </row>
      </sheetData>
      <sheetData sheetId="4563">
        <row r="4">
          <cell r="A4" t="str">
            <v>BẢNG TÍNH TOÁN, ĐO BÓC KHỐI LƯỢNG HOÀN THÀNH ĐƯA VÀO QUYẾT TOÁN</v>
          </cell>
        </row>
      </sheetData>
      <sheetData sheetId="4564">
        <row r="4">
          <cell r="A4" t="str">
            <v>BẢNG TÍNH TOÁN, ĐO BÓC KHỐI LƯỢNG HOÀN THÀNH ĐƯA VÀO QUYẾT TOÁN</v>
          </cell>
        </row>
      </sheetData>
      <sheetData sheetId="4565">
        <row r="4">
          <cell r="A4" t="str">
            <v>BẢNG TÍNH TOÁN, ĐO BÓC KHỐI LƯỢNG HOÀN THÀNH ĐƯA VÀO QUYẾT TOÁN</v>
          </cell>
        </row>
      </sheetData>
      <sheetData sheetId="4566">
        <row r="4">
          <cell r="A4" t="str">
            <v>BẢNG TÍNH TOÁN, ĐO BÓC KHỐI LƯỢNG HOÀN THÀNH ĐƯA VÀO QUYẾT TOÁN</v>
          </cell>
        </row>
      </sheetData>
      <sheetData sheetId="4567">
        <row r="4">
          <cell r="A4" t="str">
            <v>BẢNG TÍNH TOÁN, ĐO BÓC KHỐI LƯỢNG HOÀN THÀNH ĐƯA VÀO QUYẾT TOÁN</v>
          </cell>
        </row>
      </sheetData>
      <sheetData sheetId="4568">
        <row r="4">
          <cell r="A4" t="str">
            <v>BẢNG TÍNH TOÁN, ĐO BÓC KHỐI LƯỢNG HOÀN THÀNH ĐƯA VÀO QUYẾT TOÁN</v>
          </cell>
        </row>
      </sheetData>
      <sheetData sheetId="4569">
        <row r="4">
          <cell r="A4" t="str">
            <v>BẢNG TÍNH TOÁN, ĐO BÓC KHỐI LƯỢNG HOÀN THÀNH ĐƯA VÀO QUYẾT TOÁN</v>
          </cell>
        </row>
      </sheetData>
      <sheetData sheetId="4570">
        <row r="4">
          <cell r="A4" t="str">
            <v>BẢNG TÍNH TOÁN, ĐO BÓC KHỐI LƯỢNG HOÀN THÀNH ĐƯA VÀO QUYẾT TOÁN</v>
          </cell>
        </row>
      </sheetData>
      <sheetData sheetId="4571">
        <row r="4">
          <cell r="A4" t="str">
            <v>BẢNG TÍNH TOÁN, ĐO BÓC KHỐI LƯỢNG HOÀN THÀNH ĐƯA VÀO QUYẾT TOÁN</v>
          </cell>
        </row>
      </sheetData>
      <sheetData sheetId="4572">
        <row r="4">
          <cell r="A4" t="str">
            <v>BẢNG TÍNH TOÁN, ĐO BÓC KHỐI LƯỢNG HOÀN THÀNH ĐƯA VÀO QUYẾT TOÁN</v>
          </cell>
        </row>
      </sheetData>
      <sheetData sheetId="4573">
        <row r="4">
          <cell r="A4" t="str">
            <v>BẢNG TÍNH TOÁN, ĐO BÓC KHỐI LƯỢNG HOÀN THÀNH ĐƯA VÀO QUYẾT TOÁN</v>
          </cell>
        </row>
      </sheetData>
      <sheetData sheetId="4574">
        <row r="4">
          <cell r="A4" t="str">
            <v>BẢNG TÍNH TOÁN, ĐO BÓC KHỐI LƯỢNG HOÀN THÀNH ĐƯA VÀO QUYẾT TOÁN</v>
          </cell>
        </row>
      </sheetData>
      <sheetData sheetId="4575">
        <row r="4">
          <cell r="A4" t="str">
            <v>BẢNG TÍNH TOÁN, ĐO BÓC KHỐI LƯỢNG HOÀN THÀNH ĐƯA VÀO QUYẾT TOÁN</v>
          </cell>
        </row>
      </sheetData>
      <sheetData sheetId="4576">
        <row r="4">
          <cell r="A4" t="str">
            <v>BẢNG TÍNH TOÁN, ĐO BÓC KHỐI LƯỢNG HOÀN THÀNH ĐƯA VÀO QUYẾT TOÁN</v>
          </cell>
        </row>
      </sheetData>
      <sheetData sheetId="4577">
        <row r="4">
          <cell r="A4" t="str">
            <v>BẢNG TÍNH TOÁN, ĐO BÓC KHỐI LƯỢNG HOÀN THÀNH ĐƯA VÀO QUYẾT TOÁN</v>
          </cell>
        </row>
      </sheetData>
      <sheetData sheetId="4578">
        <row r="4">
          <cell r="A4" t="str">
            <v>BẢNG TÍNH TOÁN, ĐO BÓC KHỐI LƯỢNG HOÀN THÀNH ĐƯA VÀO QUYẾT TOÁN</v>
          </cell>
        </row>
      </sheetData>
      <sheetData sheetId="4579">
        <row r="4">
          <cell r="A4" t="str">
            <v>BẢNG TÍNH TOÁN, ĐO BÓC KHỐI LƯỢNG HOÀN THÀNH ĐƯA VÀO QUYẾT TOÁN</v>
          </cell>
        </row>
      </sheetData>
      <sheetData sheetId="4580">
        <row r="4">
          <cell r="A4" t="str">
            <v>BẢNG TÍNH TOÁN, ĐO BÓC KHỐI LƯỢNG HOÀN THÀNH ĐƯA VÀO QUYẾT TOÁN</v>
          </cell>
        </row>
      </sheetData>
      <sheetData sheetId="4581">
        <row r="4">
          <cell r="A4" t="str">
            <v>BẢNG TÍNH TOÁN, ĐO BÓC KHỐI LƯỢNG HOÀN THÀNH ĐƯA VÀO QUYẾT TOÁN</v>
          </cell>
        </row>
      </sheetData>
      <sheetData sheetId="4582">
        <row r="4">
          <cell r="A4" t="str">
            <v>BẢNG TÍNH TOÁN, ĐO BÓC KHỐI LƯỢNG HOÀN THÀNH ĐƯA VÀO QUYẾT TOÁN</v>
          </cell>
        </row>
      </sheetData>
      <sheetData sheetId="4583">
        <row r="4">
          <cell r="A4" t="str">
            <v>BẢNG TÍNH TOÁN, ĐO BÓC KHỐI LƯỢNG HOÀN THÀNH ĐƯA VÀO QUYẾT TOÁN</v>
          </cell>
        </row>
      </sheetData>
      <sheetData sheetId="4584">
        <row r="4">
          <cell r="A4" t="str">
            <v>BẢNG TÍNH TOÁN, ĐO BÓC KHỐI LƯỢNG HOÀN THÀNH ĐƯA VÀO QUYẾT TOÁN</v>
          </cell>
        </row>
      </sheetData>
      <sheetData sheetId="4585">
        <row r="4">
          <cell r="A4" t="str">
            <v>BẢNG TÍNH TOÁN, ĐO BÓC KHỐI LƯỢNG HOÀN THÀNH ĐƯA VÀO QUYẾT TOÁN</v>
          </cell>
        </row>
      </sheetData>
      <sheetData sheetId="4586">
        <row r="4">
          <cell r="A4" t="str">
            <v>BẢNG TÍNH TOÁN, ĐO BÓC KHỐI LƯỢNG HOÀN THÀNH ĐƯA VÀO QUYẾT TOÁN</v>
          </cell>
        </row>
      </sheetData>
      <sheetData sheetId="4587">
        <row r="4">
          <cell r="A4" t="str">
            <v>BẢNG TÍNH TOÁN, ĐO BÓC KHỐI LƯỢNG HOÀN THÀNH ĐƯA VÀO QUYẾT TOÁN</v>
          </cell>
        </row>
      </sheetData>
      <sheetData sheetId="4588">
        <row r="4">
          <cell r="A4" t="str">
            <v>BẢNG TÍNH TOÁN, ĐO BÓC KHỐI LƯỢNG HOÀN THÀNH ĐƯA VÀO QUYẾT TOÁN</v>
          </cell>
        </row>
      </sheetData>
      <sheetData sheetId="4589">
        <row r="4">
          <cell r="A4" t="str">
            <v>BẢNG TÍNH TOÁN, ĐO BÓC KHỐI LƯỢNG HOÀN THÀNH ĐƯA VÀO QUYẾT TOÁN</v>
          </cell>
        </row>
      </sheetData>
      <sheetData sheetId="4590">
        <row r="4">
          <cell r="A4" t="str">
            <v>BẢNG TÍNH TOÁN, ĐO BÓC KHỐI LƯỢNG HOÀN THÀNH ĐƯA VÀO QUYẾT TOÁN</v>
          </cell>
        </row>
      </sheetData>
      <sheetData sheetId="4591">
        <row r="4">
          <cell r="A4" t="str">
            <v>BẢNG TÍNH TOÁN, ĐO BÓC KHỐI LƯỢNG HOÀN THÀNH ĐƯA VÀO QUYẾT TOÁN</v>
          </cell>
        </row>
      </sheetData>
      <sheetData sheetId="4592">
        <row r="4">
          <cell r="A4" t="str">
            <v>BẢNG TÍNH TOÁN, ĐO BÓC KHỐI LƯỢNG HOÀN THÀNH ĐƯA VÀO QUYẾT TOÁN</v>
          </cell>
        </row>
      </sheetData>
      <sheetData sheetId="4593">
        <row r="4">
          <cell r="A4" t="str">
            <v>BẢNG TÍNH TOÁN, ĐO BÓC KHỐI LƯỢNG HOÀN THÀNH ĐƯA VÀO QUYẾT TOÁN</v>
          </cell>
        </row>
      </sheetData>
      <sheetData sheetId="4594">
        <row r="4">
          <cell r="A4" t="str">
            <v>BẢNG TÍNH TOÁN, ĐO BÓC KHỐI LƯỢNG HOÀN THÀNH ĐƯA VÀO QUYẾT TOÁN</v>
          </cell>
        </row>
      </sheetData>
      <sheetData sheetId="4595">
        <row r="4">
          <cell r="A4" t="str">
            <v>BẢNG TÍNH TOÁN, ĐO BÓC KHỐI LƯỢNG HOÀN THÀNH ĐƯA VÀO QUYẾT TOÁN</v>
          </cell>
        </row>
      </sheetData>
      <sheetData sheetId="4596">
        <row r="4">
          <cell r="A4" t="str">
            <v>BẢNG TÍNH TOÁN, ĐO BÓC KHỐI LƯỢNG HOÀN THÀNH ĐƯA VÀO QUYẾT TOÁN</v>
          </cell>
        </row>
      </sheetData>
      <sheetData sheetId="4597">
        <row r="4">
          <cell r="A4" t="str">
            <v>BẢNG TÍNH TOÁN, ĐO BÓC KHỐI LƯỢNG HOÀN THÀNH ĐƯA VÀO QUYẾT TOÁN</v>
          </cell>
        </row>
      </sheetData>
      <sheetData sheetId="4598">
        <row r="4">
          <cell r="A4" t="str">
            <v>BẢNG TÍNH TOÁN, ĐO BÓC KHỐI LƯỢNG HOÀN THÀNH ĐƯA VÀO QUYẾT TOÁN</v>
          </cell>
        </row>
      </sheetData>
      <sheetData sheetId="4599">
        <row r="4">
          <cell r="A4" t="str">
            <v>BẢNG TÍNH TOÁN, ĐO BÓC KHỐI LƯỢNG HOÀN THÀNH ĐƯA VÀO QUYẾT TOÁN</v>
          </cell>
        </row>
      </sheetData>
      <sheetData sheetId="4600">
        <row r="4">
          <cell r="A4" t="str">
            <v>BẢNG TÍNH TOÁN, ĐO BÓC KHỐI LƯỢNG HOÀN THÀNH ĐƯA VÀO QUYẾT TOÁN</v>
          </cell>
        </row>
      </sheetData>
      <sheetData sheetId="4601">
        <row r="4">
          <cell r="A4" t="str">
            <v>BẢNG TÍNH TOÁN, ĐO BÓC KHỐI LƯỢNG HOÀN THÀNH ĐƯA VÀO QUYẾT TOÁN</v>
          </cell>
        </row>
      </sheetData>
      <sheetData sheetId="4602">
        <row r="4">
          <cell r="A4" t="str">
            <v>BẢNG TÍNH TOÁN, ĐO BÓC KHỐI LƯỢNG HOÀN THÀNH ĐƯA VÀO QUYẾT TOÁN</v>
          </cell>
        </row>
      </sheetData>
      <sheetData sheetId="4603">
        <row r="4">
          <cell r="A4" t="str">
            <v>BẢNG TÍNH TOÁN, ĐO BÓC KHỐI LƯỢNG HOÀN THÀNH ĐƯA VÀO QUYẾT TOÁN</v>
          </cell>
        </row>
      </sheetData>
      <sheetData sheetId="4604">
        <row r="4">
          <cell r="A4" t="str">
            <v>BẢNG TÍNH TOÁN, ĐO BÓC KHỐI LƯỢNG HOÀN THÀNH ĐƯA VÀO QUYẾT TOÁN</v>
          </cell>
        </row>
      </sheetData>
      <sheetData sheetId="4605">
        <row r="4">
          <cell r="A4" t="str">
            <v>BẢNG TÍNH TOÁN, ĐO BÓC KHỐI LƯỢNG HOÀN THÀNH ĐƯA VÀO QUYẾT TOÁN</v>
          </cell>
        </row>
      </sheetData>
      <sheetData sheetId="4606">
        <row r="4">
          <cell r="A4" t="str">
            <v>BẢNG TÍNH TOÁN, ĐO BÓC KHỐI LƯỢNG HOÀN THÀNH ĐƯA VÀO QUYẾT TOÁN</v>
          </cell>
        </row>
      </sheetData>
      <sheetData sheetId="4607">
        <row r="4">
          <cell r="A4" t="str">
            <v>BẢNG TÍNH TOÁN, ĐO BÓC KHỐI LƯỢNG HOÀN THÀNH ĐƯA VÀO QUYẾT TOÁN</v>
          </cell>
        </row>
      </sheetData>
      <sheetData sheetId="4608">
        <row r="4">
          <cell r="A4" t="str">
            <v>BẢNG TÍNH TOÁN, ĐO BÓC KHỐI LƯỢNG HOÀN THÀNH ĐƯA VÀO QUYẾT TOÁN</v>
          </cell>
        </row>
      </sheetData>
      <sheetData sheetId="4609">
        <row r="4">
          <cell r="A4" t="str">
            <v>BẢNG TÍNH TOÁN, ĐO BÓC KHỐI LƯỢNG HOÀN THÀNH ĐƯA VÀO QUYẾT TOÁN</v>
          </cell>
        </row>
      </sheetData>
      <sheetData sheetId="4610">
        <row r="4">
          <cell r="A4" t="str">
            <v>BẢNG TÍNH TOÁN, ĐO BÓC KHỐI LƯỢNG HOÀN THÀNH ĐƯA VÀO QUYẾT TOÁN</v>
          </cell>
        </row>
      </sheetData>
      <sheetData sheetId="4611">
        <row r="4">
          <cell r="A4" t="str">
            <v>BẢNG TÍNH TOÁN, ĐO BÓC KHỐI LƯỢNG HOÀN THÀNH ĐƯA VÀO QUYẾT TOÁN</v>
          </cell>
        </row>
      </sheetData>
      <sheetData sheetId="4612">
        <row r="4">
          <cell r="A4" t="str">
            <v>BẢNG TÍNH TOÁN, ĐO BÓC KHỐI LƯỢNG HOÀN THÀNH ĐƯA VÀO QUYẾT TOÁN</v>
          </cell>
        </row>
      </sheetData>
      <sheetData sheetId="4613">
        <row r="4">
          <cell r="A4" t="str">
            <v>BẢNG TÍNH TOÁN, ĐO BÓC KHỐI LƯỢNG HOÀN THÀNH ĐƯA VÀO QUYẾT TOÁN</v>
          </cell>
        </row>
      </sheetData>
      <sheetData sheetId="4614">
        <row r="4">
          <cell r="A4" t="str">
            <v>BẢNG TÍNH TOÁN, ĐO BÓC KHỐI LƯỢNG HOÀN THÀNH ĐƯA VÀO QUYẾT TOÁN</v>
          </cell>
        </row>
      </sheetData>
      <sheetData sheetId="4615">
        <row r="4">
          <cell r="A4" t="str">
            <v>BẢNG TÍNH TOÁN, ĐO BÓC KHỐI LƯỢNG HOÀN THÀNH ĐƯA VÀO QUYẾT TOÁN</v>
          </cell>
        </row>
      </sheetData>
      <sheetData sheetId="4616">
        <row r="4">
          <cell r="A4" t="str">
            <v>BẢNG TÍNH TOÁN, ĐO BÓC KHỐI LƯỢNG HOÀN THÀNH ĐƯA VÀO QUYẾT TOÁN</v>
          </cell>
        </row>
      </sheetData>
      <sheetData sheetId="4617">
        <row r="4">
          <cell r="A4" t="str">
            <v>BẢNG TÍNH TOÁN, ĐO BÓC KHỐI LƯỢNG HOÀN THÀNH ĐƯA VÀO QUYẾT TOÁN</v>
          </cell>
        </row>
      </sheetData>
      <sheetData sheetId="4618">
        <row r="4">
          <cell r="A4" t="str">
            <v>BẢNG TÍNH TOÁN, ĐO BÓC KHỐI LƯỢNG HOÀN THÀNH ĐƯA VÀO QUYẾT TOÁN</v>
          </cell>
        </row>
      </sheetData>
      <sheetData sheetId="4619">
        <row r="4">
          <cell r="A4" t="str">
            <v>BẢNG TÍNH TOÁN, ĐO BÓC KHỐI LƯỢNG HOÀN THÀNH ĐƯA VÀO QUYẾT TOÁN</v>
          </cell>
        </row>
      </sheetData>
      <sheetData sheetId="4620">
        <row r="4">
          <cell r="A4" t="str">
            <v>BẢNG TÍNH TOÁN, ĐO BÓC KHỐI LƯỢNG HOÀN THÀNH ĐƯA VÀO QUYẾT TOÁN</v>
          </cell>
        </row>
      </sheetData>
      <sheetData sheetId="4621">
        <row r="4">
          <cell r="A4" t="str">
            <v>BẢNG TÍNH TOÁN, ĐO BÓC KHỐI LƯỢNG HOÀN THÀNH ĐƯA VÀO QUYẾT TOÁN</v>
          </cell>
        </row>
      </sheetData>
      <sheetData sheetId="4622">
        <row r="4">
          <cell r="A4" t="str">
            <v>BẢNG TÍNH TOÁN, ĐO BÓC KHỐI LƯỢNG HOÀN THÀNH ĐƯA VÀO QUYẾT TOÁN</v>
          </cell>
        </row>
      </sheetData>
      <sheetData sheetId="4623">
        <row r="4">
          <cell r="A4" t="str">
            <v>BẢNG TÍNH TOÁN, ĐO BÓC KHỐI LƯỢNG HOÀN THÀNH ĐƯA VÀO QUYẾT TOÁN</v>
          </cell>
        </row>
      </sheetData>
      <sheetData sheetId="4624">
        <row r="4">
          <cell r="A4" t="str">
            <v>BẢNG TÍNH TOÁN, ĐO BÓC KHỐI LƯỢNG HOÀN THÀNH ĐƯA VÀO QUYẾT TOÁN</v>
          </cell>
        </row>
      </sheetData>
      <sheetData sheetId="4625">
        <row r="4">
          <cell r="A4" t="str">
            <v>BẢNG TÍNH TOÁN, ĐO BÓC KHỐI LƯỢNG HOÀN THÀNH ĐƯA VÀO QUYẾT TOÁN</v>
          </cell>
        </row>
      </sheetData>
      <sheetData sheetId="4626">
        <row r="4">
          <cell r="A4" t="str">
            <v>BẢNG TÍNH TOÁN, ĐO BÓC KHỐI LƯỢNG HOÀN THÀNH ĐƯA VÀO QUYẾT TOÁN</v>
          </cell>
        </row>
      </sheetData>
      <sheetData sheetId="4627">
        <row r="4">
          <cell r="A4" t="str">
            <v>BẢNG TÍNH TOÁN, ĐO BÓC KHỐI LƯỢNG HOÀN THÀNH ĐƯA VÀO QUYẾT TOÁN</v>
          </cell>
        </row>
      </sheetData>
      <sheetData sheetId="4628">
        <row r="4">
          <cell r="A4" t="str">
            <v>BẢNG TÍNH TOÁN, ĐO BÓC KHỐI LƯỢNG HOÀN THÀNH ĐƯA VÀO QUYẾT TOÁN</v>
          </cell>
        </row>
      </sheetData>
      <sheetData sheetId="4629">
        <row r="4">
          <cell r="A4" t="str">
            <v>BẢNG TÍNH TOÁN, ĐO BÓC KHỐI LƯỢNG HOÀN THÀNH ĐƯA VÀO QUYẾT TOÁN</v>
          </cell>
        </row>
      </sheetData>
      <sheetData sheetId="4630">
        <row r="4">
          <cell r="A4" t="str">
            <v>BẢNG TÍNH TOÁN, ĐO BÓC KHỐI LƯỢNG HOÀN THÀNH ĐƯA VÀO QUYẾT TOÁN</v>
          </cell>
        </row>
      </sheetData>
      <sheetData sheetId="4631">
        <row r="4">
          <cell r="A4" t="str">
            <v>BẢNG TÍNH TOÁN, ĐO BÓC KHỐI LƯỢNG HOÀN THÀNH ĐƯA VÀO QUYẾT TOÁN</v>
          </cell>
        </row>
      </sheetData>
      <sheetData sheetId="4632">
        <row r="4">
          <cell r="A4" t="str">
            <v>BẢNG TÍNH TOÁN, ĐO BÓC KHỐI LƯỢNG HOÀN THÀNH ĐƯA VÀO QUYẾT TOÁN</v>
          </cell>
        </row>
      </sheetData>
      <sheetData sheetId="4633">
        <row r="4">
          <cell r="A4" t="str">
            <v>BẢNG TÍNH TOÁN, ĐO BÓC KHỐI LƯỢNG HOÀN THÀNH ĐƯA VÀO QUYẾT TOÁN</v>
          </cell>
        </row>
      </sheetData>
      <sheetData sheetId="4634">
        <row r="4">
          <cell r="A4" t="str">
            <v>BẢNG TÍNH TOÁN, ĐO BÓC KHỐI LƯỢNG HOÀN THÀNH ĐƯA VÀO QUYẾT TOÁN</v>
          </cell>
        </row>
      </sheetData>
      <sheetData sheetId="4635">
        <row r="4">
          <cell r="A4" t="str">
            <v>BẢNG TÍNH TOÁN, ĐO BÓC KHỐI LƯỢNG HOÀN THÀNH ĐƯA VÀO QUYẾT TOÁN</v>
          </cell>
        </row>
      </sheetData>
      <sheetData sheetId="4636">
        <row r="4">
          <cell r="A4" t="str">
            <v>BẢNG TÍNH TOÁN, ĐO BÓC KHỐI LƯỢNG HOÀN THÀNH ĐƯA VÀO QUYẾT TOÁN</v>
          </cell>
        </row>
      </sheetData>
      <sheetData sheetId="4637">
        <row r="4">
          <cell r="A4" t="str">
            <v>BẢNG TÍNH TOÁN, ĐO BÓC KHỐI LƯỢNG HOÀN THÀNH ĐƯA VÀO QUYẾT TOÁN</v>
          </cell>
        </row>
      </sheetData>
      <sheetData sheetId="4638">
        <row r="4">
          <cell r="A4" t="str">
            <v>BẢNG TÍNH TOÁN, ĐO BÓC KHỐI LƯỢNG HOÀN THÀNH ĐƯA VÀO QUYẾT TOÁN</v>
          </cell>
        </row>
      </sheetData>
      <sheetData sheetId="4639">
        <row r="4">
          <cell r="A4" t="str">
            <v>BẢNG TÍNH TOÁN, ĐO BÓC KHỐI LƯỢNG HOÀN THÀNH ĐƯA VÀO QUYẾT TOÁN</v>
          </cell>
        </row>
      </sheetData>
      <sheetData sheetId="4640">
        <row r="4">
          <cell r="A4" t="str">
            <v>BẢNG TÍNH TOÁN, ĐO BÓC KHỐI LƯỢNG HOÀN THÀNH ĐƯA VÀO QUYẾT TOÁN</v>
          </cell>
        </row>
      </sheetData>
      <sheetData sheetId="4641">
        <row r="4">
          <cell r="A4" t="str">
            <v>BẢNG TÍNH TOÁN, ĐO BÓC KHỐI LƯỢNG HOÀN THÀNH ĐƯA VÀO QUYẾT TOÁN</v>
          </cell>
        </row>
      </sheetData>
      <sheetData sheetId="4642">
        <row r="4">
          <cell r="A4" t="str">
            <v>BẢNG TÍNH TOÁN, ĐO BÓC KHỐI LƯỢNG HOÀN THÀNH ĐƯA VÀO QUYẾT TOÁN</v>
          </cell>
        </row>
      </sheetData>
      <sheetData sheetId="4643">
        <row r="4">
          <cell r="A4" t="str">
            <v>BẢNG TÍNH TOÁN, ĐO BÓC KHỐI LƯỢNG HOÀN THÀNH ĐƯA VÀO QUYẾT TOÁN</v>
          </cell>
        </row>
      </sheetData>
      <sheetData sheetId="4644">
        <row r="4">
          <cell r="A4" t="str">
            <v>BẢNG TÍNH TOÁN, ĐO BÓC KHỐI LƯỢNG HOÀN THÀNH ĐƯA VÀO QUYẾT TOÁN</v>
          </cell>
        </row>
      </sheetData>
      <sheetData sheetId="4645">
        <row r="4">
          <cell r="A4" t="str">
            <v>BẢNG TÍNH TOÁN, ĐO BÓC KHỐI LƯỢNG HOÀN THÀNH ĐƯA VÀO QUYẾT TOÁN</v>
          </cell>
        </row>
      </sheetData>
      <sheetData sheetId="4646">
        <row r="4">
          <cell r="A4" t="str">
            <v>BẢNG TÍNH TOÁN, ĐO BÓC KHỐI LƯỢNG HOÀN THÀNH ĐƯA VÀO QUYẾT TOÁN</v>
          </cell>
        </row>
      </sheetData>
      <sheetData sheetId="4647">
        <row r="4">
          <cell r="A4" t="str">
            <v>BẢNG TÍNH TOÁN, ĐO BÓC KHỐI LƯỢNG HOÀN THÀNH ĐƯA VÀO QUYẾT TOÁN</v>
          </cell>
        </row>
      </sheetData>
      <sheetData sheetId="4648">
        <row r="4">
          <cell r="A4" t="str">
            <v>BẢNG TÍNH TOÁN, ĐO BÓC KHỐI LƯỢNG HOÀN THÀNH ĐƯA VÀO QUYẾT TOÁN</v>
          </cell>
        </row>
      </sheetData>
      <sheetData sheetId="4649">
        <row r="4">
          <cell r="A4" t="str">
            <v>BẢNG TÍNH TOÁN, ĐO BÓC KHỐI LƯỢNG HOÀN THÀNH ĐƯA VÀO QUYẾT TOÁN</v>
          </cell>
        </row>
      </sheetData>
      <sheetData sheetId="4650">
        <row r="4">
          <cell r="A4" t="str">
            <v>BẢNG TÍNH TOÁN, ĐO BÓC KHỐI LƯỢNG HOÀN THÀNH ĐƯA VÀO QUYẾT TOÁN</v>
          </cell>
        </row>
      </sheetData>
      <sheetData sheetId="4651">
        <row r="4">
          <cell r="A4" t="str">
            <v>BẢNG TÍNH TOÁN, ĐO BÓC KHỐI LƯỢNG HOÀN THÀNH ĐƯA VÀO QUYẾT TOÁN</v>
          </cell>
        </row>
      </sheetData>
      <sheetData sheetId="4652">
        <row r="4">
          <cell r="A4" t="str">
            <v>BẢNG TÍNH TOÁN, ĐO BÓC KHỐI LƯỢNG HOÀN THÀNH ĐƯA VÀO QUYẾT TOÁN</v>
          </cell>
        </row>
      </sheetData>
      <sheetData sheetId="4653">
        <row r="4">
          <cell r="A4" t="str">
            <v>BẢNG TÍNH TOÁN, ĐO BÓC KHỐI LƯỢNG HOÀN THÀNH ĐƯA VÀO QUYẾT TOÁN</v>
          </cell>
        </row>
      </sheetData>
      <sheetData sheetId="4654">
        <row r="4">
          <cell r="A4" t="str">
            <v>BẢNG TÍNH TOÁN, ĐO BÓC KHỐI LƯỢNG HOÀN THÀNH ĐƯA VÀO QUYẾT TOÁN</v>
          </cell>
        </row>
      </sheetData>
      <sheetData sheetId="4655">
        <row r="4">
          <cell r="A4" t="str">
            <v>BẢNG TÍNH TOÁN, ĐO BÓC KHỐI LƯỢNG HOÀN THÀNH ĐƯA VÀO QUYẾT TOÁN</v>
          </cell>
        </row>
      </sheetData>
      <sheetData sheetId="4656">
        <row r="4">
          <cell r="A4" t="str">
            <v>BẢNG TÍNH TOÁN, ĐO BÓC KHỐI LƯỢNG HOÀN THÀNH ĐƯA VÀO QUYẾT TOÁN</v>
          </cell>
        </row>
      </sheetData>
      <sheetData sheetId="4657">
        <row r="4">
          <cell r="A4" t="str">
            <v>BẢNG TÍNH TOÁN, ĐO BÓC KHỐI LƯỢNG HOÀN THÀNH ĐƯA VÀO QUYẾT TOÁN</v>
          </cell>
        </row>
      </sheetData>
      <sheetData sheetId="4658">
        <row r="4">
          <cell r="A4" t="str">
            <v>BẢNG TÍNH TOÁN, ĐO BÓC KHỐI LƯỢNG HOÀN THÀNH ĐƯA VÀO QUYẾT TOÁN</v>
          </cell>
        </row>
      </sheetData>
      <sheetData sheetId="4659">
        <row r="4">
          <cell r="A4" t="str">
            <v>BẢNG TÍNH TOÁN, ĐO BÓC KHỐI LƯỢNG HOÀN THÀNH ĐƯA VÀO QUYẾT TOÁN</v>
          </cell>
        </row>
      </sheetData>
      <sheetData sheetId="4660">
        <row r="4">
          <cell r="A4" t="str">
            <v>BẢNG TÍNH TOÁN, ĐO BÓC KHỐI LƯỢNG HOÀN THÀNH ĐƯA VÀO QUYẾT TOÁN</v>
          </cell>
        </row>
      </sheetData>
      <sheetData sheetId="4661">
        <row r="4">
          <cell r="A4" t="str">
            <v>BẢNG TÍNH TOÁN, ĐO BÓC KHỐI LƯỢNG HOÀN THÀNH ĐƯA VÀO QUYẾT TOÁN</v>
          </cell>
        </row>
      </sheetData>
      <sheetData sheetId="4662">
        <row r="4">
          <cell r="A4" t="str">
            <v>BẢNG TÍNH TOÁN, ĐO BÓC KHỐI LƯỢNG HOÀN THÀNH ĐƯA VÀO QUYẾT TOÁN</v>
          </cell>
        </row>
      </sheetData>
      <sheetData sheetId="4663">
        <row r="4">
          <cell r="A4" t="str">
            <v>BẢNG TÍNH TOÁN, ĐO BÓC KHỐI LƯỢNG HOÀN THÀNH ĐƯA VÀO QUYẾT TOÁN</v>
          </cell>
        </row>
      </sheetData>
      <sheetData sheetId="4664">
        <row r="4">
          <cell r="A4" t="str">
            <v>BẢNG TÍNH TOÁN, ĐO BÓC KHỐI LƯỢNG HOÀN THÀNH ĐƯA VÀO QUYẾT TOÁN</v>
          </cell>
        </row>
      </sheetData>
      <sheetData sheetId="4665">
        <row r="4">
          <cell r="A4" t="str">
            <v>BẢNG TÍNH TOÁN, ĐO BÓC KHỐI LƯỢNG HOÀN THÀNH ĐƯA VÀO QUYẾT TOÁN</v>
          </cell>
        </row>
      </sheetData>
      <sheetData sheetId="4666">
        <row r="4">
          <cell r="A4" t="str">
            <v>BẢNG TÍNH TOÁN, ĐO BÓC KHỐI LƯỢNG HOÀN THÀNH ĐƯA VÀO QUYẾT TOÁN</v>
          </cell>
        </row>
      </sheetData>
      <sheetData sheetId="4667">
        <row r="4">
          <cell r="A4" t="str">
            <v>BẢNG TÍNH TOÁN, ĐO BÓC KHỐI LƯỢNG HOÀN THÀNH ĐƯA VÀO QUYẾT TOÁN</v>
          </cell>
        </row>
      </sheetData>
      <sheetData sheetId="4668">
        <row r="4">
          <cell r="A4" t="str">
            <v>BẢNG TÍNH TOÁN, ĐO BÓC KHỐI LƯỢNG HOÀN THÀNH ĐƯA VÀO QUYẾT TOÁN</v>
          </cell>
        </row>
      </sheetData>
      <sheetData sheetId="4669">
        <row r="4">
          <cell r="A4" t="str">
            <v>BẢNG TÍNH TOÁN, ĐO BÓC KHỐI LƯỢNG HOÀN THÀNH ĐƯA VÀO QUYẾT TOÁN</v>
          </cell>
        </row>
      </sheetData>
      <sheetData sheetId="4670">
        <row r="4">
          <cell r="A4" t="str">
            <v>BẢNG TÍNH TOÁN, ĐO BÓC KHỐI LƯỢNG HOÀN THÀNH ĐƯA VÀO QUYẾT TOÁN</v>
          </cell>
        </row>
      </sheetData>
      <sheetData sheetId="4671">
        <row r="4">
          <cell r="A4" t="str">
            <v>BẢNG TÍNH TOÁN, ĐO BÓC KHỐI LƯỢNG HOÀN THÀNH ĐƯA VÀO QUYẾT TOÁN</v>
          </cell>
        </row>
      </sheetData>
      <sheetData sheetId="4672">
        <row r="4">
          <cell r="A4" t="str">
            <v>BẢNG TÍNH TOÁN, ĐO BÓC KHỐI LƯỢNG HOÀN THÀNH ĐƯA VÀO QUYẾT TOÁN</v>
          </cell>
        </row>
      </sheetData>
      <sheetData sheetId="4673">
        <row r="4">
          <cell r="A4" t="str">
            <v>BẢNG TÍNH TOÁN, ĐO BÓC KHỐI LƯỢNG HOÀN THÀNH ĐƯA VÀO QUYẾT TOÁN</v>
          </cell>
        </row>
      </sheetData>
      <sheetData sheetId="4674">
        <row r="4">
          <cell r="A4" t="str">
            <v>BẢNG TÍNH TOÁN, ĐO BÓC KHỐI LƯỢNG HOÀN THÀNH ĐƯA VÀO QUYẾT TOÁN</v>
          </cell>
        </row>
      </sheetData>
      <sheetData sheetId="4675">
        <row r="4">
          <cell r="A4" t="str">
            <v>BẢNG TÍNH TOÁN, ĐO BÓC KHỐI LƯỢNG HOÀN THÀNH ĐƯA VÀO QUYẾT TOÁN</v>
          </cell>
        </row>
      </sheetData>
      <sheetData sheetId="4676">
        <row r="4">
          <cell r="A4" t="str">
            <v>BẢNG TÍNH TOÁN, ĐO BÓC KHỐI LƯỢNG HOÀN THÀNH ĐƯA VÀO QUYẾT TOÁN</v>
          </cell>
        </row>
      </sheetData>
      <sheetData sheetId="4677">
        <row r="4">
          <cell r="A4" t="str">
            <v>BẢNG TÍNH TOÁN, ĐO BÓC KHỐI LƯỢNG HOÀN THÀNH ĐƯA VÀO QUYẾT TOÁN</v>
          </cell>
        </row>
      </sheetData>
      <sheetData sheetId="4678">
        <row r="4">
          <cell r="A4" t="str">
            <v>BẢNG TÍNH TOÁN, ĐO BÓC KHỐI LƯỢNG HOÀN THÀNH ĐƯA VÀO QUYẾT TOÁN</v>
          </cell>
        </row>
      </sheetData>
      <sheetData sheetId="4679">
        <row r="4">
          <cell r="A4" t="str">
            <v>BẢNG TÍNH TOÁN, ĐO BÓC KHỐI LƯỢNG HOÀN THÀNH ĐƯA VÀO QUYẾT TOÁN</v>
          </cell>
        </row>
      </sheetData>
      <sheetData sheetId="4680">
        <row r="4">
          <cell r="A4" t="str">
            <v>BẢNG TÍNH TOÁN, ĐO BÓC KHỐI LƯỢNG HOÀN THÀNH ĐƯA VÀO QUYẾT TOÁN</v>
          </cell>
        </row>
      </sheetData>
      <sheetData sheetId="4681">
        <row r="4">
          <cell r="A4" t="str">
            <v>BẢNG TÍNH TOÁN, ĐO BÓC KHỐI LƯỢNG HOÀN THÀNH ĐƯA VÀO QUYẾT TOÁN</v>
          </cell>
        </row>
      </sheetData>
      <sheetData sheetId="4682">
        <row r="4">
          <cell r="A4" t="str">
            <v>BẢNG TÍNH TOÁN, ĐO BÓC KHỐI LƯỢNG HOÀN THÀNH ĐƯA VÀO QUYẾT TOÁN</v>
          </cell>
        </row>
      </sheetData>
      <sheetData sheetId="4683">
        <row r="4">
          <cell r="A4" t="str">
            <v>BẢNG TÍNH TOÁN, ĐO BÓC KHỐI LƯỢNG HOÀN THÀNH ĐƯA VÀO QUYẾT TOÁN</v>
          </cell>
        </row>
      </sheetData>
      <sheetData sheetId="4684">
        <row r="4">
          <cell r="A4" t="str">
            <v>BẢNG TÍNH TOÁN, ĐO BÓC KHỐI LƯỢNG HOÀN THÀNH ĐƯA VÀO QUYẾT TOÁN</v>
          </cell>
        </row>
      </sheetData>
      <sheetData sheetId="4685">
        <row r="4">
          <cell r="A4" t="str">
            <v>BẢNG TÍNH TOÁN, ĐO BÓC KHỐI LƯỢNG HOÀN THÀNH ĐƯA VÀO QUYẾT TOÁN</v>
          </cell>
        </row>
      </sheetData>
      <sheetData sheetId="4686">
        <row r="4">
          <cell r="A4" t="str">
            <v>BẢNG TÍNH TOÁN, ĐO BÓC KHỐI LƯỢNG HOÀN THÀNH ĐƯA VÀO QUYẾT TOÁN</v>
          </cell>
        </row>
      </sheetData>
      <sheetData sheetId="4687">
        <row r="4">
          <cell r="A4" t="str">
            <v>BẢNG TÍNH TOÁN, ĐO BÓC KHỐI LƯỢNG HOÀN THÀNH ĐƯA VÀO QUYẾT TOÁN</v>
          </cell>
        </row>
      </sheetData>
      <sheetData sheetId="4688">
        <row r="4">
          <cell r="A4" t="str">
            <v>BẢNG TÍNH TOÁN, ĐO BÓC KHỐI LƯỢNG HOÀN THÀNH ĐƯA VÀO QUYẾT TOÁN</v>
          </cell>
        </row>
      </sheetData>
      <sheetData sheetId="4689">
        <row r="4">
          <cell r="A4" t="str">
            <v>BẢNG TÍNH TOÁN, ĐO BÓC KHỐI LƯỢNG HOÀN THÀNH ĐƯA VÀO QUYẾT TOÁN</v>
          </cell>
        </row>
      </sheetData>
      <sheetData sheetId="4690">
        <row r="4">
          <cell r="A4" t="str">
            <v>BẢNG TÍNH TOÁN, ĐO BÓC KHỐI LƯỢNG HOÀN THÀNH ĐƯA VÀO QUYẾT TOÁN</v>
          </cell>
        </row>
      </sheetData>
      <sheetData sheetId="4691">
        <row r="4">
          <cell r="A4" t="str">
            <v>BẢNG TÍNH TOÁN, ĐO BÓC KHỐI LƯỢNG HOÀN THÀNH ĐƯA VÀO QUYẾT TOÁN</v>
          </cell>
        </row>
      </sheetData>
      <sheetData sheetId="4692">
        <row r="4">
          <cell r="A4" t="str">
            <v>BẢNG TÍNH TOÁN, ĐO BÓC KHỐI LƯỢNG HOÀN THÀNH ĐƯA VÀO QUYẾT TOÁN</v>
          </cell>
        </row>
      </sheetData>
      <sheetData sheetId="4693">
        <row r="4">
          <cell r="A4" t="str">
            <v>BẢNG TÍNH TOÁN, ĐO BÓC KHỐI LƯỢNG HOÀN THÀNH ĐƯA VÀO QUYẾT TOÁN</v>
          </cell>
        </row>
      </sheetData>
      <sheetData sheetId="4694">
        <row r="4">
          <cell r="A4" t="str">
            <v>BẢNG TÍNH TOÁN, ĐO BÓC KHỐI LƯỢNG HOÀN THÀNH ĐƯA VÀO QUYẾT TOÁN</v>
          </cell>
        </row>
      </sheetData>
      <sheetData sheetId="4695">
        <row r="4">
          <cell r="A4" t="str">
            <v>BẢNG TÍNH TOÁN, ĐO BÓC KHỐI LƯỢNG HOÀN THÀNH ĐƯA VÀO QUYẾT TOÁN</v>
          </cell>
        </row>
      </sheetData>
      <sheetData sheetId="4696">
        <row r="4">
          <cell r="A4" t="str">
            <v>BẢNG TÍNH TOÁN, ĐO BÓC KHỐI LƯỢNG HOÀN THÀNH ĐƯA VÀO QUYẾT TOÁN</v>
          </cell>
        </row>
      </sheetData>
      <sheetData sheetId="4697">
        <row r="4">
          <cell r="A4" t="str">
            <v>BẢNG TÍNH TOÁN, ĐO BÓC KHỐI LƯỢNG HOÀN THÀNH ĐƯA VÀO QUYẾT TOÁN</v>
          </cell>
        </row>
      </sheetData>
      <sheetData sheetId="4698">
        <row r="4">
          <cell r="A4" t="str">
            <v>BẢNG TÍNH TOÁN, ĐO BÓC KHỐI LƯỢNG HOÀN THÀNH ĐƯA VÀO QUYẾT TOÁN</v>
          </cell>
        </row>
      </sheetData>
      <sheetData sheetId="4699">
        <row r="4">
          <cell r="A4" t="str">
            <v>BẢNG TÍNH TOÁN, ĐO BÓC KHỐI LƯỢNG HOÀN THÀNH ĐƯA VÀO QUYẾT TOÁN</v>
          </cell>
        </row>
      </sheetData>
      <sheetData sheetId="4700">
        <row r="4">
          <cell r="A4" t="str">
            <v>BẢNG TÍNH TOÁN, ĐO BÓC KHỐI LƯỢNG HOÀN THÀNH ĐƯA VÀO QUYẾT TOÁN</v>
          </cell>
        </row>
      </sheetData>
      <sheetData sheetId="4701">
        <row r="4">
          <cell r="A4" t="str">
            <v>BẢNG TÍNH TOÁN, ĐO BÓC KHỐI LƯỢNG HOÀN THÀNH ĐƯA VÀO QUYẾT TOÁN</v>
          </cell>
        </row>
      </sheetData>
      <sheetData sheetId="4702">
        <row r="4">
          <cell r="A4" t="str">
            <v>BẢNG TÍNH TOÁN, ĐO BÓC KHỐI LƯỢNG HOÀN THÀNH ĐƯA VÀO QUYẾT TOÁN</v>
          </cell>
        </row>
      </sheetData>
      <sheetData sheetId="4703">
        <row r="4">
          <cell r="A4" t="str">
            <v>BẢNG TÍNH TOÁN, ĐO BÓC KHỐI LƯỢNG HOÀN THÀNH ĐƯA VÀO QUYẾT TOÁN</v>
          </cell>
        </row>
      </sheetData>
      <sheetData sheetId="4704">
        <row r="4">
          <cell r="A4" t="str">
            <v>BẢNG TÍNH TOÁN, ĐO BÓC KHỐI LƯỢNG HOÀN THÀNH ĐƯA VÀO QUYẾT TOÁN</v>
          </cell>
        </row>
      </sheetData>
      <sheetData sheetId="4705">
        <row r="4">
          <cell r="A4" t="str">
            <v>BẢNG TÍNH TOÁN, ĐO BÓC KHỐI LƯỢNG HOÀN THÀNH ĐƯA VÀO QUYẾT TOÁN</v>
          </cell>
        </row>
      </sheetData>
      <sheetData sheetId="4706">
        <row r="4">
          <cell r="A4" t="str">
            <v>BẢNG TÍNH TOÁN, ĐO BÓC KHỐI LƯỢNG HOÀN THÀNH ĐƯA VÀO QUYẾT TOÁN</v>
          </cell>
        </row>
      </sheetData>
      <sheetData sheetId="4707">
        <row r="4">
          <cell r="A4" t="str">
            <v>BẢNG TÍNH TOÁN, ĐO BÓC KHỐI LƯỢNG HOÀN THÀNH ĐƯA VÀO QUYẾT TOÁN</v>
          </cell>
        </row>
      </sheetData>
      <sheetData sheetId="4708">
        <row r="4">
          <cell r="A4" t="str">
            <v>BẢNG TÍNH TOÁN, ĐO BÓC KHỐI LƯỢNG HOÀN THÀNH ĐƯA VÀO QUYẾT TOÁN</v>
          </cell>
        </row>
      </sheetData>
      <sheetData sheetId="4709">
        <row r="4">
          <cell r="A4" t="str">
            <v>BẢNG TÍNH TOÁN, ĐO BÓC KHỐI LƯỢNG HOÀN THÀNH ĐƯA VÀO QUYẾT TOÁN</v>
          </cell>
        </row>
      </sheetData>
      <sheetData sheetId="4710">
        <row r="4">
          <cell r="A4" t="str">
            <v>BẢNG TÍNH TOÁN, ĐO BÓC KHỐI LƯỢNG HOÀN THÀNH ĐƯA VÀO QUYẾT TOÁN</v>
          </cell>
        </row>
      </sheetData>
      <sheetData sheetId="4711">
        <row r="4">
          <cell r="A4" t="str">
            <v>BẢNG TÍNH TOÁN, ĐO BÓC KHỐI LƯỢNG HOÀN THÀNH ĐƯA VÀO QUYẾT TOÁN</v>
          </cell>
        </row>
      </sheetData>
      <sheetData sheetId="4712">
        <row r="4">
          <cell r="A4" t="str">
            <v>BẢNG TÍNH TOÁN, ĐO BÓC KHỐI LƯỢNG HOÀN THÀNH ĐƯA VÀO QUYẾT TOÁN</v>
          </cell>
        </row>
      </sheetData>
      <sheetData sheetId="4713">
        <row r="4">
          <cell r="A4" t="str">
            <v>BẢNG TÍNH TOÁN, ĐO BÓC KHỐI LƯỢNG HOÀN THÀNH ĐƯA VÀO QUYẾT TOÁN</v>
          </cell>
        </row>
      </sheetData>
      <sheetData sheetId="4714">
        <row r="4">
          <cell r="A4" t="str">
            <v>BẢNG TÍNH TOÁN, ĐO BÓC KHỐI LƯỢNG HOÀN THÀNH ĐƯA VÀO QUYẾT TOÁN</v>
          </cell>
        </row>
      </sheetData>
      <sheetData sheetId="4715">
        <row r="4">
          <cell r="A4" t="str">
            <v>BẢNG TÍNH TOÁN, ĐO BÓC KHỐI LƯỢNG HOÀN THÀNH ĐƯA VÀO QUYẾT TOÁN</v>
          </cell>
        </row>
      </sheetData>
      <sheetData sheetId="4716">
        <row r="4">
          <cell r="A4" t="str">
            <v>BẢNG TÍNH TOÁN, ĐO BÓC KHỐI LƯỢNG HOÀN THÀNH ĐƯA VÀO QUYẾT TOÁN</v>
          </cell>
        </row>
      </sheetData>
      <sheetData sheetId="4717">
        <row r="4">
          <cell r="A4" t="str">
            <v>BẢNG TÍNH TOÁN, ĐO BÓC KHỐI LƯỢNG HOÀN THÀNH ĐƯA VÀO QUYẾT TOÁN</v>
          </cell>
        </row>
      </sheetData>
      <sheetData sheetId="4718">
        <row r="4">
          <cell r="A4" t="str">
            <v>BẢNG TÍNH TOÁN, ĐO BÓC KHỐI LƯỢNG HOÀN THÀNH ĐƯA VÀO QUYẾT TOÁN</v>
          </cell>
        </row>
      </sheetData>
      <sheetData sheetId="4719">
        <row r="4">
          <cell r="A4" t="str">
            <v>BẢNG TÍNH TOÁN, ĐO BÓC KHỐI LƯỢNG HOÀN THÀNH ĐƯA VÀO QUYẾT TOÁN</v>
          </cell>
        </row>
      </sheetData>
      <sheetData sheetId="4720">
        <row r="4">
          <cell r="A4" t="str">
            <v>BẢNG TÍNH TOÁN, ĐO BÓC KHỐI LƯỢNG HOÀN THÀNH ĐƯA VÀO QUYẾT TOÁN</v>
          </cell>
        </row>
      </sheetData>
      <sheetData sheetId="4721">
        <row r="4">
          <cell r="A4" t="str">
            <v>BẢNG TÍNH TOÁN, ĐO BÓC KHỐI LƯỢNG HOÀN THÀNH ĐƯA VÀO QUYẾT TOÁN</v>
          </cell>
        </row>
      </sheetData>
      <sheetData sheetId="4722">
        <row r="4">
          <cell r="A4" t="str">
            <v>BẢNG TÍNH TOÁN, ĐO BÓC KHỐI LƯỢNG HOÀN THÀNH ĐƯA VÀO QUYẾT TOÁN</v>
          </cell>
        </row>
      </sheetData>
      <sheetData sheetId="4723">
        <row r="4">
          <cell r="A4" t="str">
            <v>BẢNG TÍNH TOÁN, ĐO BÓC KHỐI LƯỢNG HOÀN THÀNH ĐƯA VÀO QUYẾT TOÁN</v>
          </cell>
        </row>
      </sheetData>
      <sheetData sheetId="4724">
        <row r="4">
          <cell r="A4" t="str">
            <v>BẢNG TÍNH TOÁN, ĐO BÓC KHỐI LƯỢNG HOÀN THÀNH ĐƯA VÀO QUYẾT TOÁN</v>
          </cell>
        </row>
      </sheetData>
      <sheetData sheetId="4725">
        <row r="4">
          <cell r="A4" t="str">
            <v>BẢNG TÍNH TOÁN, ĐO BÓC KHỐI LƯỢNG HOÀN THÀNH ĐƯA VÀO QUYẾT TOÁN</v>
          </cell>
        </row>
      </sheetData>
      <sheetData sheetId="4726">
        <row r="4">
          <cell r="A4" t="str">
            <v>BẢNG TÍNH TOÁN, ĐO BÓC KHỐI LƯỢNG HOÀN THÀNH ĐƯA VÀO QUYẾT TOÁN</v>
          </cell>
        </row>
      </sheetData>
      <sheetData sheetId="4727">
        <row r="4">
          <cell r="A4" t="str">
            <v>BẢNG TÍNH TOÁN, ĐO BÓC KHỐI LƯỢNG HOÀN THÀNH ĐƯA VÀO QUYẾT TOÁN</v>
          </cell>
        </row>
      </sheetData>
      <sheetData sheetId="4728">
        <row r="4">
          <cell r="A4" t="str">
            <v>BẢNG TÍNH TOÁN, ĐO BÓC KHỐI LƯỢNG HOÀN THÀNH ĐƯA VÀO QUYẾT TOÁN</v>
          </cell>
        </row>
      </sheetData>
      <sheetData sheetId="4729">
        <row r="4">
          <cell r="A4" t="str">
            <v>BẢNG TÍNH TOÁN, ĐO BÓC KHỐI LƯỢNG HOÀN THÀNH ĐƯA VÀO QUYẾT TOÁN</v>
          </cell>
        </row>
      </sheetData>
      <sheetData sheetId="4730">
        <row r="4">
          <cell r="A4" t="str">
            <v>BẢNG TÍNH TOÁN, ĐO BÓC KHỐI LƯỢNG HOÀN THÀNH ĐƯA VÀO QUYẾT TOÁN</v>
          </cell>
        </row>
      </sheetData>
      <sheetData sheetId="4731">
        <row r="4">
          <cell r="A4" t="str">
            <v>BẢNG TÍNH TOÁN, ĐO BÓC KHỐI LƯỢNG HOÀN THÀNH ĐƯA VÀO QUYẾT TOÁN</v>
          </cell>
        </row>
      </sheetData>
      <sheetData sheetId="4732">
        <row r="4">
          <cell r="A4" t="str">
            <v>BẢNG TÍNH TOÁN, ĐO BÓC KHỐI LƯỢNG HOÀN THÀNH ĐƯA VÀO QUYẾT TOÁN</v>
          </cell>
        </row>
      </sheetData>
      <sheetData sheetId="4733">
        <row r="4">
          <cell r="A4" t="str">
            <v>BẢNG TÍNH TOÁN, ĐO BÓC KHỐI LƯỢNG HOÀN THÀNH ĐƯA VÀO QUYẾT TOÁN</v>
          </cell>
        </row>
      </sheetData>
      <sheetData sheetId="4734">
        <row r="4">
          <cell r="A4" t="str">
            <v>BẢNG TÍNH TOÁN, ĐO BÓC KHỐI LƯỢNG HOÀN THÀNH ĐƯA VÀO QUYẾT TOÁN</v>
          </cell>
        </row>
      </sheetData>
      <sheetData sheetId="4735">
        <row r="4">
          <cell r="A4" t="str">
            <v>BẢNG TÍNH TOÁN, ĐO BÓC KHỐI LƯỢNG HOÀN THÀNH ĐƯA VÀO QUYẾT TOÁN</v>
          </cell>
        </row>
      </sheetData>
      <sheetData sheetId="4736">
        <row r="4">
          <cell r="A4" t="str">
            <v>BẢNG TÍNH TOÁN, ĐO BÓC KHỐI LƯỢNG HOÀN THÀNH ĐƯA VÀO QUYẾT TOÁN</v>
          </cell>
        </row>
      </sheetData>
      <sheetData sheetId="4737">
        <row r="4">
          <cell r="A4" t="str">
            <v>BẢNG TÍNH TOÁN, ĐO BÓC KHỐI LƯỢNG HOÀN THÀNH ĐƯA VÀO QUYẾT TOÁN</v>
          </cell>
        </row>
      </sheetData>
      <sheetData sheetId="4738">
        <row r="4">
          <cell r="A4" t="str">
            <v>BẢNG TÍNH TOÁN, ĐO BÓC KHỐI LƯỢNG HOÀN THÀNH ĐƯA VÀO QUYẾT TOÁN</v>
          </cell>
        </row>
      </sheetData>
      <sheetData sheetId="4739">
        <row r="4">
          <cell r="A4" t="str">
            <v>BẢNG TÍNH TOÁN, ĐO BÓC KHỐI LƯỢNG HOÀN THÀNH ĐƯA VÀO QUYẾT TOÁN</v>
          </cell>
        </row>
      </sheetData>
      <sheetData sheetId="4740">
        <row r="4">
          <cell r="A4" t="str">
            <v>BẢNG TÍNH TOÁN, ĐO BÓC KHỐI LƯỢNG HOÀN THÀNH ĐƯA VÀO QUYẾT TOÁN</v>
          </cell>
        </row>
      </sheetData>
      <sheetData sheetId="4741">
        <row r="4">
          <cell r="A4" t="str">
            <v>BẢNG TÍNH TOÁN, ĐO BÓC KHỐI LƯỢNG HOÀN THÀNH ĐƯA VÀO QUYẾT TOÁN</v>
          </cell>
        </row>
      </sheetData>
      <sheetData sheetId="4742">
        <row r="4">
          <cell r="A4" t="str">
            <v>BẢNG TÍNH TOÁN, ĐO BÓC KHỐI LƯỢNG HOÀN THÀNH ĐƯA VÀO QUYẾT TOÁN</v>
          </cell>
        </row>
      </sheetData>
      <sheetData sheetId="4743">
        <row r="4">
          <cell r="A4" t="str">
            <v>BẢNG TÍNH TOÁN, ĐO BÓC KHỐI LƯỢNG HOÀN THÀNH ĐƯA VÀO QUYẾT TOÁN</v>
          </cell>
        </row>
      </sheetData>
      <sheetData sheetId="4744">
        <row r="4">
          <cell r="A4" t="str">
            <v>BẢNG TÍNH TOÁN, ĐO BÓC KHỐI LƯỢNG HOÀN THÀNH ĐƯA VÀO QUYẾT TOÁN</v>
          </cell>
        </row>
      </sheetData>
      <sheetData sheetId="4745">
        <row r="4">
          <cell r="A4" t="str">
            <v>BẢNG TÍNH TOÁN, ĐO BÓC KHỐI LƯỢNG HOÀN THÀNH ĐƯA VÀO QUYẾT TOÁN</v>
          </cell>
        </row>
      </sheetData>
      <sheetData sheetId="4746">
        <row r="4">
          <cell r="A4" t="str">
            <v>BẢNG TÍNH TOÁN, ĐO BÓC KHỐI LƯỢNG HOÀN THÀNH ĐƯA VÀO QUYẾT TOÁN</v>
          </cell>
        </row>
      </sheetData>
      <sheetData sheetId="4747">
        <row r="4">
          <cell r="A4" t="str">
            <v>BẢNG TÍNH TOÁN, ĐO BÓC KHỐI LƯỢNG HOÀN THÀNH ĐƯA VÀO QUYẾT TOÁN</v>
          </cell>
        </row>
      </sheetData>
      <sheetData sheetId="4748">
        <row r="4">
          <cell r="A4" t="str">
            <v>BẢNG TÍNH TOÁN, ĐO BÓC KHỐI LƯỢNG HOÀN THÀNH ĐƯA VÀO QUYẾT TOÁN</v>
          </cell>
        </row>
      </sheetData>
      <sheetData sheetId="4749">
        <row r="4">
          <cell r="A4" t="str">
            <v>BẢNG TÍNH TOÁN, ĐO BÓC KHỐI LƯỢNG HOÀN THÀNH ĐƯA VÀO QUYẾT TOÁN</v>
          </cell>
        </row>
      </sheetData>
      <sheetData sheetId="4750">
        <row r="4">
          <cell r="A4" t="str">
            <v>BẢNG TÍNH TOÁN, ĐO BÓC KHỐI LƯỢNG HOÀN THÀNH ĐƯA VÀO QUYẾT TOÁN</v>
          </cell>
        </row>
      </sheetData>
      <sheetData sheetId="4751">
        <row r="4">
          <cell r="A4" t="str">
            <v>BẢNG TÍNH TOÁN, ĐO BÓC KHỐI LƯỢNG HOÀN THÀNH ĐƯA VÀO QUYẾT TOÁN</v>
          </cell>
        </row>
      </sheetData>
      <sheetData sheetId="4752">
        <row r="4">
          <cell r="A4" t="str">
            <v>BẢNG TÍNH TOÁN, ĐO BÓC KHỐI LƯỢNG HOÀN THÀNH ĐƯA VÀO QUYẾT TOÁN</v>
          </cell>
        </row>
      </sheetData>
      <sheetData sheetId="4753">
        <row r="4">
          <cell r="A4" t="str">
            <v>BẢNG TÍNH TOÁN, ĐO BÓC KHỐI LƯỢNG HOÀN THÀNH ĐƯA VÀO QUYẾT TOÁN</v>
          </cell>
        </row>
      </sheetData>
      <sheetData sheetId="4754">
        <row r="4">
          <cell r="A4" t="str">
            <v>BẢNG TÍNH TOÁN, ĐO BÓC KHỐI LƯỢNG HOÀN THÀNH ĐƯA VÀO QUYẾT TOÁN</v>
          </cell>
        </row>
      </sheetData>
      <sheetData sheetId="4755">
        <row r="4">
          <cell r="A4" t="str">
            <v>BẢNG TÍNH TOÁN, ĐO BÓC KHỐI LƯỢNG HOÀN THÀNH ĐƯA VÀO QUYẾT TOÁN</v>
          </cell>
        </row>
      </sheetData>
      <sheetData sheetId="4756">
        <row r="4">
          <cell r="A4" t="str">
            <v>BẢNG TÍNH TOÁN, ĐO BÓC KHỐI LƯỢNG HOÀN THÀNH ĐƯA VÀO QUYẾT TOÁN</v>
          </cell>
        </row>
      </sheetData>
      <sheetData sheetId="4757">
        <row r="4">
          <cell r="A4" t="str">
            <v>BẢNG TÍNH TOÁN, ĐO BÓC KHỐI LƯỢNG HOÀN THÀNH ĐƯA VÀO QUYẾT TOÁN</v>
          </cell>
        </row>
      </sheetData>
      <sheetData sheetId="4758">
        <row r="4">
          <cell r="A4" t="str">
            <v>BẢNG TÍNH TOÁN, ĐO BÓC KHỐI LƯỢNG HOÀN THÀNH ĐƯA VÀO QUYẾT TOÁN</v>
          </cell>
        </row>
      </sheetData>
      <sheetData sheetId="4759">
        <row r="4">
          <cell r="A4" t="str">
            <v>BẢNG TÍNH TOÁN, ĐO BÓC KHỐI LƯỢNG HOÀN THÀNH ĐƯA VÀO QUYẾT TOÁN</v>
          </cell>
        </row>
      </sheetData>
      <sheetData sheetId="4760">
        <row r="4">
          <cell r="A4" t="str">
            <v>BẢNG TÍNH TOÁN, ĐO BÓC KHỐI LƯỢNG HOÀN THÀNH ĐƯA VÀO QUYẾT TOÁN</v>
          </cell>
        </row>
      </sheetData>
      <sheetData sheetId="4761">
        <row r="4">
          <cell r="A4" t="str">
            <v>BẢNG TÍNH TOÁN, ĐO BÓC KHỐI LƯỢNG HOÀN THÀNH ĐƯA VÀO QUYẾT TOÁN</v>
          </cell>
        </row>
      </sheetData>
      <sheetData sheetId="4762">
        <row r="4">
          <cell r="A4" t="str">
            <v>BẢNG TÍNH TOÁN, ĐO BÓC KHỐI LƯỢNG HOÀN THÀNH ĐƯA VÀO QUYẾT TOÁN</v>
          </cell>
        </row>
      </sheetData>
      <sheetData sheetId="4763">
        <row r="4">
          <cell r="A4" t="str">
            <v>BẢNG TÍNH TOÁN, ĐO BÓC KHỐI LƯỢNG HOÀN THÀNH ĐƯA VÀO QUYẾT TOÁN</v>
          </cell>
        </row>
      </sheetData>
      <sheetData sheetId="4764">
        <row r="4">
          <cell r="A4" t="str">
            <v>BẢNG TÍNH TOÁN, ĐO BÓC KHỐI LƯỢNG HOÀN THÀNH ĐƯA VÀO QUYẾT TOÁN</v>
          </cell>
        </row>
      </sheetData>
      <sheetData sheetId="4765">
        <row r="4">
          <cell r="A4" t="str">
            <v>BẢNG TÍNH TOÁN, ĐO BÓC KHỐI LƯỢNG HOÀN THÀNH ĐƯA VÀO QUYẾT TOÁN</v>
          </cell>
        </row>
      </sheetData>
      <sheetData sheetId="4766">
        <row r="4">
          <cell r="A4" t="str">
            <v>BẢNG TÍNH TOÁN, ĐO BÓC KHỐI LƯỢNG HOÀN THÀNH ĐƯA VÀO QUYẾT TOÁN</v>
          </cell>
        </row>
      </sheetData>
      <sheetData sheetId="4767">
        <row r="4">
          <cell r="A4" t="str">
            <v>BẢNG TÍNH TOÁN, ĐO BÓC KHỐI LƯỢNG HOÀN THÀNH ĐƯA VÀO QUYẾT TOÁN</v>
          </cell>
        </row>
      </sheetData>
      <sheetData sheetId="4768">
        <row r="4">
          <cell r="A4" t="str">
            <v>BẢNG TÍNH TOÁN, ĐO BÓC KHỐI LƯỢNG HOÀN THÀNH ĐƯA VÀO QUYẾT TOÁN</v>
          </cell>
        </row>
      </sheetData>
      <sheetData sheetId="4769">
        <row r="4">
          <cell r="A4" t="str">
            <v>BẢNG TÍNH TOÁN, ĐO BÓC KHỐI LƯỢNG HOÀN THÀNH ĐƯA VÀO QUYẾT TOÁN</v>
          </cell>
        </row>
      </sheetData>
      <sheetData sheetId="4770">
        <row r="4">
          <cell r="A4" t="str">
            <v>BẢNG TÍNH TOÁN, ĐO BÓC KHỐI LƯỢNG HOÀN THÀNH ĐƯA VÀO QUYẾT TOÁN</v>
          </cell>
        </row>
      </sheetData>
      <sheetData sheetId="4771">
        <row r="4">
          <cell r="A4" t="str">
            <v>BẢNG TÍNH TOÁN, ĐO BÓC KHỐI LƯỢNG HOÀN THÀNH ĐƯA VÀO QUYẾT TOÁN</v>
          </cell>
        </row>
      </sheetData>
      <sheetData sheetId="4772">
        <row r="4">
          <cell r="A4" t="str">
            <v>BẢNG TÍNH TOÁN, ĐO BÓC KHỐI LƯỢNG HOÀN THÀNH ĐƯA VÀO QUYẾT TOÁN</v>
          </cell>
        </row>
      </sheetData>
      <sheetData sheetId="4773">
        <row r="4">
          <cell r="A4" t="str">
            <v>BẢNG TÍNH TOÁN, ĐO BÓC KHỐI LƯỢNG HOÀN THÀNH ĐƯA VÀO QUYẾT TOÁN</v>
          </cell>
        </row>
      </sheetData>
      <sheetData sheetId="4774">
        <row r="4">
          <cell r="A4" t="str">
            <v>BẢNG TÍNH TOÁN, ĐO BÓC KHỐI LƯỢNG HOÀN THÀNH ĐƯA VÀO QUYẾT TOÁN</v>
          </cell>
        </row>
      </sheetData>
      <sheetData sheetId="4775">
        <row r="4">
          <cell r="A4" t="str">
            <v>BẢNG TÍNH TOÁN, ĐO BÓC KHỐI LƯỢNG HOÀN THÀNH ĐƯA VÀO QUYẾT TOÁN</v>
          </cell>
        </row>
      </sheetData>
      <sheetData sheetId="4776">
        <row r="4">
          <cell r="A4" t="str">
            <v>BẢNG TÍNH TOÁN, ĐO BÓC KHỐI LƯỢNG HOÀN THÀNH ĐƯA VÀO QUYẾT TOÁN</v>
          </cell>
        </row>
      </sheetData>
      <sheetData sheetId="4777">
        <row r="4">
          <cell r="A4" t="str">
            <v>BẢNG TÍNH TOÁN, ĐO BÓC KHỐI LƯỢNG HOÀN THÀNH ĐƯA VÀO QUYẾT TOÁN</v>
          </cell>
        </row>
      </sheetData>
      <sheetData sheetId="4778">
        <row r="4">
          <cell r="A4" t="str">
            <v>BẢNG TÍNH TOÁN, ĐO BÓC KHỐI LƯỢNG HOÀN THÀNH ĐƯA VÀO QUYẾT TOÁN</v>
          </cell>
        </row>
      </sheetData>
      <sheetData sheetId="4779">
        <row r="4">
          <cell r="A4" t="str">
            <v>BẢNG TÍNH TOÁN, ĐO BÓC KHỐI LƯỢNG HOÀN THÀNH ĐƯA VÀO QUYẾT TOÁN</v>
          </cell>
        </row>
      </sheetData>
      <sheetData sheetId="4780">
        <row r="4">
          <cell r="A4" t="str">
            <v>BẢNG TÍNH TOÁN, ĐO BÓC KHỐI LƯỢNG HOÀN THÀNH ĐƯA VÀO QUYẾT TOÁN</v>
          </cell>
        </row>
      </sheetData>
      <sheetData sheetId="4781">
        <row r="4">
          <cell r="A4" t="str">
            <v>BẢNG TÍNH TOÁN, ĐO BÓC KHỐI LƯỢNG HOÀN THÀNH ĐƯA VÀO QUYẾT TOÁN</v>
          </cell>
        </row>
      </sheetData>
      <sheetData sheetId="4782">
        <row r="4">
          <cell r="A4" t="str">
            <v>BẢNG TÍNH TOÁN, ĐO BÓC KHỐI LƯỢNG HOÀN THÀNH ĐƯA VÀO QUYẾT TOÁN</v>
          </cell>
        </row>
      </sheetData>
      <sheetData sheetId="4783">
        <row r="4">
          <cell r="A4" t="str">
            <v>BẢNG TÍNH TOÁN, ĐO BÓC KHỐI LƯỢNG HOÀN THÀNH ĐƯA VÀO QUYẾT TOÁN</v>
          </cell>
        </row>
      </sheetData>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ow r="4">
          <cell r="A4" t="str">
            <v>BẢNG TÍNH TOÁN, ĐO BÓC KHỐI LƯỢNG HOÀN THÀNH ĐƯA VÀO QUYẾT TOÁN</v>
          </cell>
        </row>
      </sheetData>
      <sheetData sheetId="4864">
        <row r="4">
          <cell r="A4" t="str">
            <v>BẢNG TÍNH TOÁN, ĐO BÓC KHỐI LƯỢNG HOÀN THÀNH ĐƯA VÀO QUYẾT TOÁN</v>
          </cell>
        </row>
      </sheetData>
      <sheetData sheetId="4865">
        <row r="4">
          <cell r="A4" t="str">
            <v>BẢNG TÍNH TOÁN, ĐO BÓC KHỐI LƯỢNG HOÀN THÀNH ĐƯA VÀO QUYẾT TOÁN</v>
          </cell>
        </row>
      </sheetData>
      <sheetData sheetId="4866">
        <row r="4">
          <cell r="A4" t="str">
            <v>BẢNG TÍNH TOÁN, ĐO BÓC KHỐI LƯỢNG HOÀN THÀNH ĐƯA VÀO QUYẾT TOÁN</v>
          </cell>
        </row>
      </sheetData>
      <sheetData sheetId="4867">
        <row r="4">
          <cell r="A4" t="str">
            <v>BẢNG TÍNH TOÁN, ĐO BÓC KHỐI LƯỢNG HOÀN THÀNH ĐƯA VÀO QUYẾT TOÁN</v>
          </cell>
        </row>
      </sheetData>
      <sheetData sheetId="4868">
        <row r="4">
          <cell r="A4" t="str">
            <v>BẢNG TÍNH TOÁN, ĐO BÓC KHỐI LƯỢNG HOÀN THÀNH ĐƯA VÀO QUYẾT TOÁN</v>
          </cell>
        </row>
      </sheetData>
      <sheetData sheetId="4869">
        <row r="4">
          <cell r="A4" t="str">
            <v>BẢNG TÍNH TOÁN, ĐO BÓC KHỐI LƯỢNG HOÀN THÀNH ĐƯA VÀO QUYẾT TOÁN</v>
          </cell>
        </row>
      </sheetData>
      <sheetData sheetId="4870">
        <row r="4">
          <cell r="A4" t="str">
            <v>BẢNG TÍNH TOÁN, ĐO BÓC KHỐI LƯỢNG HOÀN THÀNH ĐƯA VÀO QUYẾT TOÁN</v>
          </cell>
        </row>
      </sheetData>
      <sheetData sheetId="4871">
        <row r="4">
          <cell r="A4" t="str">
            <v>BẢNG TÍNH TOÁN, ĐO BÓC KHỐI LƯỢNG HOÀN THÀNH ĐƯA VÀO QUYẾT TOÁN</v>
          </cell>
        </row>
      </sheetData>
      <sheetData sheetId="4872">
        <row r="4">
          <cell r="A4" t="str">
            <v>BẢNG TÍNH TOÁN, ĐO BÓC KHỐI LƯỢNG HOÀN THÀNH ĐƯA VÀO QUYẾT TOÁN</v>
          </cell>
        </row>
      </sheetData>
      <sheetData sheetId="4873">
        <row r="4">
          <cell r="A4" t="str">
            <v>BẢNG TÍNH TOÁN, ĐO BÓC KHỐI LƯỢNG HOÀN THÀNH ĐƯA VÀO QUYẾT TOÁN</v>
          </cell>
        </row>
      </sheetData>
      <sheetData sheetId="4874">
        <row r="4">
          <cell r="A4" t="str">
            <v>BẢNG TÍNH TOÁN, ĐO BÓC KHỐI LƯỢNG HOÀN THÀNH ĐƯA VÀO QUYẾT TOÁN</v>
          </cell>
        </row>
      </sheetData>
      <sheetData sheetId="4875">
        <row r="4">
          <cell r="A4" t="str">
            <v>BẢNG TÍNH TOÁN, ĐO BÓC KHỐI LƯỢNG HOÀN THÀNH ĐƯA VÀO QUYẾT TOÁN</v>
          </cell>
        </row>
      </sheetData>
      <sheetData sheetId="4876">
        <row r="4">
          <cell r="A4" t="str">
            <v>BẢNG TÍNH TOÁN, ĐO BÓC KHỐI LƯỢNG HOÀN THÀNH ĐƯA VÀO QUYẾT TOÁN</v>
          </cell>
        </row>
      </sheetData>
      <sheetData sheetId="4877">
        <row r="4">
          <cell r="A4" t="str">
            <v>BẢNG TÍNH TOÁN, ĐO BÓC KHỐI LƯỢNG HOÀN THÀNH ĐƯA VÀO QUYẾT TOÁN</v>
          </cell>
        </row>
      </sheetData>
      <sheetData sheetId="4878">
        <row r="4">
          <cell r="A4" t="str">
            <v>BẢNG TÍNH TOÁN, ĐO BÓC KHỐI LƯỢNG HOÀN THÀNH ĐƯA VÀO QUYẾT TOÁN</v>
          </cell>
        </row>
      </sheetData>
      <sheetData sheetId="4879">
        <row r="4">
          <cell r="A4" t="str">
            <v>BẢNG TÍNH TOÁN, ĐO BÓC KHỐI LƯỢNG HOÀN THÀNH ĐƯA VÀO QUYẾT TOÁN</v>
          </cell>
        </row>
      </sheetData>
      <sheetData sheetId="4880">
        <row r="4">
          <cell r="A4" t="str">
            <v>BẢNG TÍNH TOÁN, ĐO BÓC KHỐI LƯỢNG HOÀN THÀNH ĐƯA VÀO QUYẾT TOÁN</v>
          </cell>
        </row>
      </sheetData>
      <sheetData sheetId="4881">
        <row r="4">
          <cell r="A4" t="str">
            <v>BẢNG TÍNH TOÁN, ĐO BÓC KHỐI LƯỢNG HOÀN THÀNH ĐƯA VÀO QUYẾT TOÁN</v>
          </cell>
        </row>
      </sheetData>
      <sheetData sheetId="4882">
        <row r="4">
          <cell r="A4" t="str">
            <v>BẢNG TÍNH TOÁN, ĐO BÓC KHỐI LƯỢNG HOÀN THÀNH ĐƯA VÀO QUYẾT TOÁN</v>
          </cell>
        </row>
      </sheetData>
      <sheetData sheetId="4883">
        <row r="4">
          <cell r="A4" t="str">
            <v>BẢNG TÍNH TOÁN, ĐO BÓC KHỐI LƯỢNG HOÀN THÀNH ĐƯA VÀO QUYẾT TOÁN</v>
          </cell>
        </row>
      </sheetData>
      <sheetData sheetId="4884">
        <row r="4">
          <cell r="A4" t="str">
            <v>BẢNG TÍNH TOÁN, ĐO BÓC KHỐI LƯỢNG HOÀN THÀNH ĐƯA VÀO QUYẾT TOÁN</v>
          </cell>
        </row>
      </sheetData>
      <sheetData sheetId="4885">
        <row r="4">
          <cell r="A4" t="str">
            <v>BẢNG TÍNH TOÁN, ĐO BÓC KHỐI LƯỢNG HOÀN THÀNH ĐƯA VÀO QUYẾT TOÁN</v>
          </cell>
        </row>
      </sheetData>
      <sheetData sheetId="4886">
        <row r="4">
          <cell r="A4" t="str">
            <v>BẢNG TÍNH TOÁN, ĐO BÓC KHỐI LƯỢNG HOÀN THÀNH ĐƯA VÀO QUYẾT TOÁN</v>
          </cell>
        </row>
      </sheetData>
      <sheetData sheetId="4887">
        <row r="4">
          <cell r="A4" t="str">
            <v>BẢNG TÍNH TOÁN, ĐO BÓC KHỐI LƯỢNG HOÀN THÀNH ĐƯA VÀO QUYẾT TOÁN</v>
          </cell>
        </row>
      </sheetData>
      <sheetData sheetId="4888">
        <row r="4">
          <cell r="A4" t="str">
            <v>BẢNG TÍNH TOÁN, ĐO BÓC KHỐI LƯỢNG HOÀN THÀNH ĐƯA VÀO QUYẾT TOÁN</v>
          </cell>
        </row>
      </sheetData>
      <sheetData sheetId="4889">
        <row r="4">
          <cell r="A4" t="str">
            <v>BẢNG TÍNH TOÁN, ĐO BÓC KHỐI LƯỢNG HOÀN THÀNH ĐƯA VÀO QUYẾT TOÁN</v>
          </cell>
        </row>
      </sheetData>
      <sheetData sheetId="4890">
        <row r="4">
          <cell r="A4" t="str">
            <v>BẢNG TÍNH TOÁN, ĐO BÓC KHỐI LƯỢNG HOÀN THÀNH ĐƯA VÀO QUYẾT TOÁN</v>
          </cell>
        </row>
      </sheetData>
      <sheetData sheetId="4891">
        <row r="4">
          <cell r="A4" t="str">
            <v>BẢNG TÍNH TOÁN, ĐO BÓC KHỐI LƯỢNG HOÀN THÀNH ĐƯA VÀO QUYẾT TOÁN</v>
          </cell>
        </row>
      </sheetData>
      <sheetData sheetId="4892">
        <row r="4">
          <cell r="A4" t="str">
            <v>BẢNG TÍNH TOÁN, ĐO BÓC KHỐI LƯỢNG HOÀN THÀNH ĐƯA VÀO QUYẾT TOÁN</v>
          </cell>
        </row>
      </sheetData>
      <sheetData sheetId="4893">
        <row r="4">
          <cell r="A4" t="str">
            <v>BẢNG TÍNH TOÁN, ĐO BÓC KHỐI LƯỢNG HOÀN THÀNH ĐƯA VÀO QUYẾT TOÁN</v>
          </cell>
        </row>
      </sheetData>
      <sheetData sheetId="4894">
        <row r="4">
          <cell r="A4" t="str">
            <v>BẢNG TÍNH TOÁN, ĐO BÓC KHỐI LƯỢNG HOÀN THÀNH ĐƯA VÀO QUYẾT TOÁN</v>
          </cell>
        </row>
      </sheetData>
      <sheetData sheetId="4895">
        <row r="4">
          <cell r="A4" t="str">
            <v>BẢNG TÍNH TOÁN, ĐO BÓC KHỐI LƯỢNG HOÀN THÀNH ĐƯA VÀO QUYẾT TOÁN</v>
          </cell>
        </row>
      </sheetData>
      <sheetData sheetId="4896">
        <row r="4">
          <cell r="A4" t="str">
            <v>BẢNG TÍNH TOÁN, ĐO BÓC KHỐI LƯỢNG HOÀN THÀNH ĐƯA VÀO QUYẾT TOÁN</v>
          </cell>
        </row>
      </sheetData>
      <sheetData sheetId="4897">
        <row r="4">
          <cell r="A4" t="str">
            <v>BẢNG TÍNH TOÁN, ĐO BÓC KHỐI LƯỢNG HOÀN THÀNH ĐƯA VÀO QUYẾT TOÁN</v>
          </cell>
        </row>
      </sheetData>
      <sheetData sheetId="4898">
        <row r="4">
          <cell r="A4" t="str">
            <v>BẢNG TÍNH TOÁN, ĐO BÓC KHỐI LƯỢNG HOÀN THÀNH ĐƯA VÀO QUYẾT TOÁN</v>
          </cell>
        </row>
      </sheetData>
      <sheetData sheetId="4899">
        <row r="4">
          <cell r="A4" t="str">
            <v>BẢNG TÍNH TOÁN, ĐO BÓC KHỐI LƯỢNG HOÀN THÀNH ĐƯA VÀO QUYẾT TOÁN</v>
          </cell>
        </row>
      </sheetData>
      <sheetData sheetId="4900">
        <row r="4">
          <cell r="A4" t="str">
            <v>BẢNG TÍNH TOÁN, ĐO BÓC KHỐI LƯỢNG HOÀN THÀNH ĐƯA VÀO QUYẾT TOÁN</v>
          </cell>
        </row>
      </sheetData>
      <sheetData sheetId="4901">
        <row r="4">
          <cell r="A4" t="str">
            <v>BẢNG TÍNH TOÁN, ĐO BÓC KHỐI LƯỢNG HOÀN THÀNH ĐƯA VÀO QUYẾT TOÁN</v>
          </cell>
        </row>
      </sheetData>
      <sheetData sheetId="4902">
        <row r="4">
          <cell r="A4" t="str">
            <v>BẢNG TÍNH TOÁN, ĐO BÓC KHỐI LƯỢNG HOÀN THÀNH ĐƯA VÀO QUYẾT TOÁN</v>
          </cell>
        </row>
      </sheetData>
      <sheetData sheetId="4903">
        <row r="4">
          <cell r="A4" t="str">
            <v>BẢNG TÍNH TOÁN, ĐO BÓC KHỐI LƯỢNG HOÀN THÀNH ĐƯA VÀO QUYẾT TOÁN</v>
          </cell>
        </row>
      </sheetData>
      <sheetData sheetId="4904">
        <row r="4">
          <cell r="A4" t="str">
            <v>BẢNG TÍNH TOÁN, ĐO BÓC KHỐI LƯỢNG HOÀN THÀNH ĐƯA VÀO QUYẾT TOÁN</v>
          </cell>
        </row>
      </sheetData>
      <sheetData sheetId="4905">
        <row r="4">
          <cell r="A4" t="str">
            <v>BẢNG TÍNH TOÁN, ĐO BÓC KHỐI LƯỢNG HOÀN THÀNH ĐƯA VÀO QUYẾT TOÁN</v>
          </cell>
        </row>
      </sheetData>
      <sheetData sheetId="4906">
        <row r="4">
          <cell r="A4" t="str">
            <v>BẢNG TÍNH TOÁN, ĐO BÓC KHỐI LƯỢNG HOÀN THÀNH ĐƯA VÀO QUYẾT TOÁN</v>
          </cell>
        </row>
      </sheetData>
      <sheetData sheetId="4907">
        <row r="4">
          <cell r="A4" t="str">
            <v>BẢNG TÍNH TOÁN, ĐO BÓC KHỐI LƯỢNG HOÀN THÀNH ĐƯA VÀO QUYẾT TOÁN</v>
          </cell>
        </row>
      </sheetData>
      <sheetData sheetId="4908">
        <row r="4">
          <cell r="A4" t="str">
            <v>BẢNG TÍNH TOÁN, ĐO BÓC KHỐI LƯỢNG HOÀN THÀNH ĐƯA VÀO QUYẾT TOÁN</v>
          </cell>
        </row>
      </sheetData>
      <sheetData sheetId="4909">
        <row r="4">
          <cell r="A4" t="str">
            <v>BẢNG TÍNH TOÁN, ĐO BÓC KHỐI LƯỢNG HOÀN THÀNH ĐƯA VÀO QUYẾT TOÁN</v>
          </cell>
        </row>
      </sheetData>
      <sheetData sheetId="4910">
        <row r="4">
          <cell r="A4" t="str">
            <v>BẢNG TÍNH TOÁN, ĐO BÓC KHỐI LƯỢNG HOÀN THÀNH ĐƯA VÀO QUYẾT TOÁN</v>
          </cell>
        </row>
      </sheetData>
      <sheetData sheetId="4911">
        <row r="4">
          <cell r="A4" t="str">
            <v>BẢNG TÍNH TOÁN, ĐO BÓC KHỐI LƯỢNG HOÀN THÀNH ĐƯA VÀO QUYẾT TOÁN</v>
          </cell>
        </row>
      </sheetData>
      <sheetData sheetId="4912">
        <row r="4">
          <cell r="A4" t="str">
            <v>BẢNG TÍNH TOÁN, ĐO BÓC KHỐI LƯỢNG HOÀN THÀNH ĐƯA VÀO QUYẾT TOÁN</v>
          </cell>
        </row>
      </sheetData>
      <sheetData sheetId="4913">
        <row r="4">
          <cell r="A4" t="str">
            <v>BẢNG TÍNH TOÁN, ĐO BÓC KHỐI LƯỢNG HOÀN THÀNH ĐƯA VÀO QUYẾT TOÁN</v>
          </cell>
        </row>
      </sheetData>
      <sheetData sheetId="4914">
        <row r="4">
          <cell r="A4" t="str">
            <v>BẢNG TÍNH TOÁN, ĐO BÓC KHỐI LƯỢNG HOÀN THÀNH ĐƯA VÀO QUYẾT TOÁN</v>
          </cell>
        </row>
      </sheetData>
      <sheetData sheetId="4915">
        <row r="4">
          <cell r="A4" t="str">
            <v>BẢNG TÍNH TOÁN, ĐO BÓC KHỐI LƯỢNG HOÀN THÀNH ĐƯA VÀO QUYẾT TOÁN</v>
          </cell>
        </row>
      </sheetData>
      <sheetData sheetId="4916">
        <row r="4">
          <cell r="A4" t="str">
            <v>BẢNG TÍNH TOÁN, ĐO BÓC KHỐI LƯỢNG HOÀN THÀNH ĐƯA VÀO QUYẾT TOÁN</v>
          </cell>
        </row>
      </sheetData>
      <sheetData sheetId="4917">
        <row r="4">
          <cell r="A4" t="str">
            <v>BẢNG TÍNH TOÁN, ĐO BÓC KHỐI LƯỢNG HOÀN THÀNH ĐƯA VÀO QUYẾT TOÁN</v>
          </cell>
        </row>
      </sheetData>
      <sheetData sheetId="4918">
        <row r="4">
          <cell r="A4" t="str">
            <v>BẢNG TÍNH TOÁN, ĐO BÓC KHỐI LƯỢNG HOÀN THÀNH ĐƯA VÀO QUYẾT TOÁN</v>
          </cell>
        </row>
      </sheetData>
      <sheetData sheetId="4919">
        <row r="4">
          <cell r="A4" t="str">
            <v>BẢNG TÍNH TOÁN, ĐO BÓC KHỐI LƯỢNG HOÀN THÀNH ĐƯA VÀO QUYẾT TOÁN</v>
          </cell>
        </row>
      </sheetData>
      <sheetData sheetId="4920">
        <row r="4">
          <cell r="A4" t="str">
            <v>BẢNG TÍNH TOÁN, ĐO BÓC KHỐI LƯỢNG HOÀN THÀNH ĐƯA VÀO QUYẾT TOÁN</v>
          </cell>
        </row>
      </sheetData>
      <sheetData sheetId="4921">
        <row r="4">
          <cell r="A4" t="str">
            <v>BẢNG TÍNH TOÁN, ĐO BÓC KHỐI LƯỢNG HOÀN THÀNH ĐƯA VÀO QUYẾT TOÁN</v>
          </cell>
        </row>
      </sheetData>
      <sheetData sheetId="4922">
        <row r="4">
          <cell r="A4" t="str">
            <v>BẢNG TÍNH TOÁN, ĐO BÓC KHỐI LƯỢNG HOÀN THÀNH ĐƯA VÀO QUYẾT TOÁN</v>
          </cell>
        </row>
      </sheetData>
      <sheetData sheetId="4923">
        <row r="4">
          <cell r="A4" t="str">
            <v>BẢNG TÍNH TOÁN, ĐO BÓC KHỐI LƯỢNG HOÀN THÀNH ĐƯA VÀO QUYẾT TOÁN</v>
          </cell>
        </row>
      </sheetData>
      <sheetData sheetId="4924">
        <row r="4">
          <cell r="A4" t="str">
            <v>BẢNG TÍNH TOÁN, ĐO BÓC KHỐI LƯỢNG HOÀN THÀNH ĐƯA VÀO QUYẾT TOÁN</v>
          </cell>
        </row>
      </sheetData>
      <sheetData sheetId="4925">
        <row r="4">
          <cell r="A4" t="str">
            <v>BẢNG TÍNH TOÁN, ĐO BÓC KHỐI LƯỢNG HOÀN THÀNH ĐƯA VÀO QUYẾT TOÁN</v>
          </cell>
        </row>
      </sheetData>
      <sheetData sheetId="4926">
        <row r="4">
          <cell r="A4" t="str">
            <v>BẢNG TÍNH TOÁN, ĐO BÓC KHỐI LƯỢNG HOÀN THÀNH ĐƯA VÀO QUYẾT TOÁN</v>
          </cell>
        </row>
      </sheetData>
      <sheetData sheetId="4927">
        <row r="4">
          <cell r="A4" t="str">
            <v>BẢNG TÍNH TOÁN, ĐO BÓC KHỐI LƯỢNG HOÀN THÀNH ĐƯA VÀO QUYẾT TOÁN</v>
          </cell>
        </row>
      </sheetData>
      <sheetData sheetId="4928">
        <row r="4">
          <cell r="A4" t="str">
            <v>BẢNG TÍNH TOÁN, ĐO BÓC KHỐI LƯỢNG HOÀN THÀNH ĐƯA VÀO QUYẾT TOÁN</v>
          </cell>
        </row>
      </sheetData>
      <sheetData sheetId="4929">
        <row r="4">
          <cell r="A4" t="str">
            <v>BẢNG TÍNH TOÁN, ĐO BÓC KHỐI LƯỢNG HOÀN THÀNH ĐƯA VÀO QUYẾT TOÁN</v>
          </cell>
        </row>
      </sheetData>
      <sheetData sheetId="4930">
        <row r="4">
          <cell r="A4" t="str">
            <v>BẢNG TÍNH TOÁN, ĐO BÓC KHỐI LƯỢNG HOÀN THÀNH ĐƯA VÀO QUYẾT TOÁN</v>
          </cell>
        </row>
      </sheetData>
      <sheetData sheetId="4931">
        <row r="4">
          <cell r="A4" t="str">
            <v>BẢNG TÍNH TOÁN, ĐO BÓC KHỐI LƯỢNG HOÀN THÀNH ĐƯA VÀO QUYẾT TOÁN</v>
          </cell>
        </row>
      </sheetData>
      <sheetData sheetId="4932">
        <row r="4">
          <cell r="A4" t="str">
            <v>BẢNG TÍNH TOÁN, ĐO BÓC KHỐI LƯỢNG HOÀN THÀNH ĐƯA VÀO QUYẾT TOÁN</v>
          </cell>
        </row>
      </sheetData>
      <sheetData sheetId="4933">
        <row r="4">
          <cell r="A4" t="str">
            <v>BẢNG TÍNH TOÁN, ĐO BÓC KHỐI LƯỢNG HOÀN THÀNH ĐƯA VÀO QUYẾT TOÁN</v>
          </cell>
        </row>
      </sheetData>
      <sheetData sheetId="4934">
        <row r="4">
          <cell r="A4" t="str">
            <v>BẢNG TÍNH TOÁN, ĐO BÓC KHỐI LƯỢNG HOÀN THÀNH ĐƯA VÀO QUYẾT TOÁN</v>
          </cell>
        </row>
      </sheetData>
      <sheetData sheetId="4935">
        <row r="4">
          <cell r="A4" t="str">
            <v>BẢNG TÍNH TOÁN, ĐO BÓC KHỐI LƯỢNG HOÀN THÀNH ĐƯA VÀO QUYẾT TOÁN</v>
          </cell>
        </row>
      </sheetData>
      <sheetData sheetId="4936">
        <row r="4">
          <cell r="A4" t="str">
            <v>BẢNG TÍNH TOÁN, ĐO BÓC KHỐI LƯỢNG HOÀN THÀNH ĐƯA VÀO QUYẾT TOÁN</v>
          </cell>
        </row>
      </sheetData>
      <sheetData sheetId="4937">
        <row r="4">
          <cell r="A4" t="str">
            <v>BẢNG TÍNH TOÁN, ĐO BÓC KHỐI LƯỢNG HOÀN THÀNH ĐƯA VÀO QUYẾT TOÁN</v>
          </cell>
        </row>
      </sheetData>
      <sheetData sheetId="4938">
        <row r="4">
          <cell r="A4" t="str">
            <v>BẢNG TÍNH TOÁN, ĐO BÓC KHỐI LƯỢNG HOÀN THÀNH ĐƯA VÀO QUYẾT TOÁN</v>
          </cell>
        </row>
      </sheetData>
      <sheetData sheetId="4939">
        <row r="4">
          <cell r="A4" t="str">
            <v>BẢNG TÍNH TOÁN, ĐO BÓC KHỐI LƯỢNG HOÀN THÀNH ĐƯA VÀO QUYẾT TOÁN</v>
          </cell>
        </row>
      </sheetData>
      <sheetData sheetId="4940">
        <row r="4">
          <cell r="A4" t="str">
            <v>BẢNG TÍNH TOÁN, ĐO BÓC KHỐI LƯỢNG HOÀN THÀNH ĐƯA VÀO QUYẾT TOÁN</v>
          </cell>
        </row>
      </sheetData>
      <sheetData sheetId="4941">
        <row r="4">
          <cell r="A4" t="str">
            <v>BẢNG TÍNH TOÁN, ĐO BÓC KHỐI LƯỢNG HOÀN THÀNH ĐƯA VÀO QUYẾT TOÁN</v>
          </cell>
        </row>
      </sheetData>
      <sheetData sheetId="4942">
        <row r="4">
          <cell r="A4" t="str">
            <v>BẢNG TÍNH TOÁN, ĐO BÓC KHỐI LƯỢNG HOÀN THÀNH ĐƯA VÀO QUYẾT TOÁN</v>
          </cell>
        </row>
      </sheetData>
      <sheetData sheetId="4943">
        <row r="4">
          <cell r="A4" t="str">
            <v>BẢNG TÍNH TOÁN, ĐO BÓC KHỐI LƯỢNG HOÀN THÀNH ĐƯA VÀO QUYẾT TOÁN</v>
          </cell>
        </row>
      </sheetData>
      <sheetData sheetId="4944">
        <row r="4">
          <cell r="A4" t="str">
            <v>BẢNG TÍNH TOÁN, ĐO BÓC KHỐI LƯỢNG HOÀN THÀNH ĐƯA VÀO QUYẾT TOÁN</v>
          </cell>
        </row>
      </sheetData>
      <sheetData sheetId="4945">
        <row r="4">
          <cell r="A4" t="str">
            <v>BẢNG TÍNH TOÁN, ĐO BÓC KHỐI LƯỢNG HOÀN THÀNH ĐƯA VÀO QUYẾT TOÁN</v>
          </cell>
        </row>
      </sheetData>
      <sheetData sheetId="4946">
        <row r="4">
          <cell r="A4" t="str">
            <v>BẢNG TÍNH TOÁN, ĐO BÓC KHỐI LƯỢNG HOÀN THÀNH ĐƯA VÀO QUYẾT TOÁN</v>
          </cell>
        </row>
      </sheetData>
      <sheetData sheetId="4947">
        <row r="4">
          <cell r="A4" t="str">
            <v>BẢNG TÍNH TOÁN, ĐO BÓC KHỐI LƯỢNG HOÀN THÀNH ĐƯA VÀO QUYẾT TOÁN</v>
          </cell>
        </row>
      </sheetData>
      <sheetData sheetId="4948">
        <row r="4">
          <cell r="A4" t="str">
            <v>BẢNG TÍNH TOÁN, ĐO BÓC KHỐI LƯỢNG HOÀN THÀNH ĐƯA VÀO QUYẾT TOÁN</v>
          </cell>
        </row>
      </sheetData>
      <sheetData sheetId="4949">
        <row r="4">
          <cell r="A4" t="str">
            <v>BẢNG TÍNH TOÁN, ĐO BÓC KHỐI LƯỢNG HOÀN THÀNH ĐƯA VÀO QUYẾT TOÁN</v>
          </cell>
        </row>
      </sheetData>
      <sheetData sheetId="4950">
        <row r="4">
          <cell r="A4" t="str">
            <v>BẢNG TÍNH TOÁN, ĐO BÓC KHỐI LƯỢNG HOÀN THÀNH ĐƯA VÀO QUYẾT TOÁN</v>
          </cell>
        </row>
      </sheetData>
      <sheetData sheetId="4951">
        <row r="4">
          <cell r="A4" t="str">
            <v>BẢNG TÍNH TOÁN, ĐO BÓC KHỐI LƯỢNG HOÀN THÀNH ĐƯA VÀO QUYẾT TOÁN</v>
          </cell>
        </row>
      </sheetData>
      <sheetData sheetId="4952">
        <row r="4">
          <cell r="A4" t="str">
            <v>BẢNG TÍNH TOÁN, ĐO BÓC KHỐI LƯỢNG HOÀN THÀNH ĐƯA VÀO QUYẾT TOÁN</v>
          </cell>
        </row>
      </sheetData>
      <sheetData sheetId="4953">
        <row r="4">
          <cell r="A4" t="str">
            <v>BẢNG TÍNH TOÁN, ĐO BÓC KHỐI LƯỢNG HOÀN THÀNH ĐƯA VÀO QUYẾT TOÁN</v>
          </cell>
        </row>
      </sheetData>
      <sheetData sheetId="4954">
        <row r="4">
          <cell r="A4" t="str">
            <v>BẢNG TÍNH TOÁN, ĐO BÓC KHỐI LƯỢNG HOÀN THÀNH ĐƯA VÀO QUYẾT TOÁN</v>
          </cell>
        </row>
      </sheetData>
      <sheetData sheetId="4955">
        <row r="4">
          <cell r="A4" t="str">
            <v>BẢNG TÍNH TOÁN, ĐO BÓC KHỐI LƯỢNG HOÀN THÀNH ĐƯA VÀO QUYẾT TOÁN</v>
          </cell>
        </row>
      </sheetData>
      <sheetData sheetId="4956">
        <row r="4">
          <cell r="A4" t="str">
            <v>BẢNG TÍNH TOÁN, ĐO BÓC KHỐI LƯỢNG HOÀN THÀNH ĐƯA VÀO QUYẾT TOÁN</v>
          </cell>
        </row>
      </sheetData>
      <sheetData sheetId="4957">
        <row r="4">
          <cell r="A4" t="str">
            <v>BẢNG TÍNH TOÁN, ĐO BÓC KHỐI LƯỢNG HOÀN THÀNH ĐƯA VÀO QUYẾT TOÁN</v>
          </cell>
        </row>
      </sheetData>
      <sheetData sheetId="4958">
        <row r="4">
          <cell r="A4" t="str">
            <v>BẢNG TÍNH TOÁN, ĐO BÓC KHỐI LƯỢNG HOÀN THÀNH ĐƯA VÀO QUYẾT TOÁN</v>
          </cell>
        </row>
      </sheetData>
      <sheetData sheetId="4959">
        <row r="4">
          <cell r="A4" t="str">
            <v>BẢNG TÍNH TOÁN, ĐO BÓC KHỐI LƯỢNG HOÀN THÀNH ĐƯA VÀO QUYẾT TOÁN</v>
          </cell>
        </row>
      </sheetData>
      <sheetData sheetId="4960">
        <row r="4">
          <cell r="A4" t="str">
            <v>BẢNG TÍNH TOÁN, ĐO BÓC KHỐI LƯỢNG HOÀN THÀNH ĐƯA VÀO QUYẾT TOÁN</v>
          </cell>
        </row>
      </sheetData>
      <sheetData sheetId="4961">
        <row r="4">
          <cell r="A4" t="str">
            <v>BẢNG TÍNH TOÁN, ĐO BÓC KHỐI LƯỢNG HOÀN THÀNH ĐƯA VÀO QUYẾT TOÁN</v>
          </cell>
        </row>
      </sheetData>
      <sheetData sheetId="4962">
        <row r="4">
          <cell r="A4" t="str">
            <v>BẢNG TÍNH TOÁN, ĐO BÓC KHỐI LƯỢNG HOÀN THÀNH ĐƯA VÀO QUYẾT TOÁN</v>
          </cell>
        </row>
      </sheetData>
      <sheetData sheetId="4963">
        <row r="4">
          <cell r="A4" t="str">
            <v>BẢNG TÍNH TOÁN, ĐO BÓC KHỐI LƯỢNG HOÀN THÀNH ĐƯA VÀO QUYẾT TOÁN</v>
          </cell>
        </row>
      </sheetData>
      <sheetData sheetId="4964">
        <row r="4">
          <cell r="A4" t="str">
            <v>BẢNG TÍNH TOÁN, ĐO BÓC KHỐI LƯỢNG HOÀN THÀNH ĐƯA VÀO QUYẾT TOÁN</v>
          </cell>
        </row>
      </sheetData>
      <sheetData sheetId="4965">
        <row r="4">
          <cell r="A4" t="str">
            <v>BẢNG TÍNH TOÁN, ĐO BÓC KHỐI LƯỢNG HOÀN THÀNH ĐƯA VÀO QUYẾT TOÁN</v>
          </cell>
        </row>
      </sheetData>
      <sheetData sheetId="4966">
        <row r="4">
          <cell r="A4" t="str">
            <v>BẢNG TÍNH TOÁN, ĐO BÓC KHỐI LƯỢNG HOÀN THÀNH ĐƯA VÀO QUYẾT TOÁN</v>
          </cell>
        </row>
      </sheetData>
      <sheetData sheetId="4967">
        <row r="4">
          <cell r="A4" t="str">
            <v>BẢNG TÍNH TOÁN, ĐO BÓC KHỐI LƯỢNG HOÀN THÀNH ĐƯA VÀO QUYẾT TOÁN</v>
          </cell>
        </row>
      </sheetData>
      <sheetData sheetId="4968">
        <row r="4">
          <cell r="A4" t="str">
            <v>BẢNG TÍNH TOÁN, ĐO BÓC KHỐI LƯỢNG HOÀN THÀNH ĐƯA VÀO QUYẾT TOÁN</v>
          </cell>
        </row>
      </sheetData>
      <sheetData sheetId="4969">
        <row r="4">
          <cell r="A4" t="str">
            <v>BẢNG TÍNH TOÁN, ĐO BÓC KHỐI LƯỢNG HOÀN THÀNH ĐƯA VÀO QUYẾT TOÁN</v>
          </cell>
        </row>
      </sheetData>
      <sheetData sheetId="4970">
        <row r="4">
          <cell r="A4" t="str">
            <v>BẢNG TÍNH TOÁN, ĐO BÓC KHỐI LƯỢNG HOÀN THÀNH ĐƯA VÀO QUYẾT TOÁN</v>
          </cell>
        </row>
      </sheetData>
      <sheetData sheetId="4971">
        <row r="4">
          <cell r="A4" t="str">
            <v>BẢNG TÍNH TOÁN, ĐO BÓC KHỐI LƯỢNG HOÀN THÀNH ĐƯA VÀO QUYẾT TOÁN</v>
          </cell>
        </row>
      </sheetData>
      <sheetData sheetId="4972">
        <row r="4">
          <cell r="A4" t="str">
            <v>BẢNG TÍNH TOÁN, ĐO BÓC KHỐI LƯỢNG HOÀN THÀNH ĐƯA VÀO QUYẾT TOÁN</v>
          </cell>
        </row>
      </sheetData>
      <sheetData sheetId="4973">
        <row r="4">
          <cell r="A4" t="str">
            <v>BẢNG TÍNH TOÁN, ĐO BÓC KHỐI LƯỢNG HOÀN THÀNH ĐƯA VÀO QUYẾT TOÁN</v>
          </cell>
        </row>
      </sheetData>
      <sheetData sheetId="4974">
        <row r="4">
          <cell r="A4" t="str">
            <v>BẢNG TÍNH TOÁN, ĐO BÓC KHỐI LƯỢNG HOÀN THÀNH ĐƯA VÀO QUYẾT TOÁN</v>
          </cell>
        </row>
      </sheetData>
      <sheetData sheetId="4975">
        <row r="4">
          <cell r="A4" t="str">
            <v>BẢNG TÍNH TOÁN, ĐO BÓC KHỐI LƯỢNG HOÀN THÀNH ĐƯA VÀO QUYẾT TOÁN</v>
          </cell>
        </row>
      </sheetData>
      <sheetData sheetId="4976">
        <row r="4">
          <cell r="A4" t="str">
            <v>BẢNG TÍNH TOÁN, ĐO BÓC KHỐI LƯỢNG HOÀN THÀNH ĐƯA VÀO QUYẾT TOÁN</v>
          </cell>
        </row>
      </sheetData>
      <sheetData sheetId="4977">
        <row r="4">
          <cell r="A4" t="str">
            <v>BẢNG TÍNH TOÁN, ĐO BÓC KHỐI LƯỢNG HOÀN THÀNH ĐƯA VÀO QUYẾT TOÁN</v>
          </cell>
        </row>
      </sheetData>
      <sheetData sheetId="4978">
        <row r="4">
          <cell r="A4" t="str">
            <v>BẢNG TÍNH TOÁN, ĐO BÓC KHỐI LƯỢNG HOÀN THÀNH ĐƯA VÀO QUYẾT TOÁN</v>
          </cell>
        </row>
      </sheetData>
      <sheetData sheetId="4979">
        <row r="4">
          <cell r="A4" t="str">
            <v>BẢNG TÍNH TOÁN, ĐO BÓC KHỐI LƯỢNG HOÀN THÀNH ĐƯA VÀO QUYẾT TOÁN</v>
          </cell>
        </row>
      </sheetData>
      <sheetData sheetId="4980">
        <row r="4">
          <cell r="A4" t="str">
            <v>BẢNG TÍNH TOÁN, ĐO BÓC KHỐI LƯỢNG HOÀN THÀNH ĐƯA VÀO QUYẾT TOÁN</v>
          </cell>
        </row>
      </sheetData>
      <sheetData sheetId="4981">
        <row r="4">
          <cell r="A4" t="str">
            <v>BẢNG TÍNH TOÁN, ĐO BÓC KHỐI LƯỢNG HOÀN THÀNH ĐƯA VÀO QUYẾT TOÁN</v>
          </cell>
        </row>
      </sheetData>
      <sheetData sheetId="4982">
        <row r="4">
          <cell r="A4" t="str">
            <v>BẢNG TÍNH TOÁN, ĐO BÓC KHỐI LƯỢNG HOÀN THÀNH ĐƯA VÀO QUYẾT TOÁN</v>
          </cell>
        </row>
      </sheetData>
      <sheetData sheetId="4983">
        <row r="4">
          <cell r="A4" t="str">
            <v>BẢNG TÍNH TOÁN, ĐO BÓC KHỐI LƯỢNG HOÀN THÀNH ĐƯA VÀO QUYẾT TOÁN</v>
          </cell>
        </row>
      </sheetData>
      <sheetData sheetId="4984">
        <row r="4">
          <cell r="A4" t="str">
            <v>BẢNG TÍNH TOÁN, ĐO BÓC KHỐI LƯỢNG HOÀN THÀNH ĐƯA VÀO QUYẾT TOÁN</v>
          </cell>
        </row>
      </sheetData>
      <sheetData sheetId="4985">
        <row r="4">
          <cell r="A4" t="str">
            <v>BẢNG TÍNH TOÁN, ĐO BÓC KHỐI LƯỢNG HOÀN THÀNH ĐƯA VÀO QUYẾT TOÁN</v>
          </cell>
        </row>
      </sheetData>
      <sheetData sheetId="4986">
        <row r="4">
          <cell r="A4" t="str">
            <v>BẢNG TÍNH TOÁN, ĐO BÓC KHỐI LƯỢNG HOÀN THÀNH ĐƯA VÀO QUYẾT TOÁN</v>
          </cell>
        </row>
      </sheetData>
      <sheetData sheetId="4987">
        <row r="4">
          <cell r="A4" t="str">
            <v>BẢNG TÍNH TOÁN, ĐO BÓC KHỐI LƯỢNG HOÀN THÀNH ĐƯA VÀO QUYẾT TOÁN</v>
          </cell>
        </row>
      </sheetData>
      <sheetData sheetId="4988">
        <row r="4">
          <cell r="A4" t="str">
            <v>BẢNG TÍNH TOÁN, ĐO BÓC KHỐI LƯỢNG HOÀN THÀNH ĐƯA VÀO QUYẾT TOÁN</v>
          </cell>
        </row>
      </sheetData>
      <sheetData sheetId="4989">
        <row r="4">
          <cell r="A4" t="str">
            <v>BẢNG TÍNH TOÁN, ĐO BÓC KHỐI LƯỢNG HOÀN THÀNH ĐƯA VÀO QUYẾT TOÁN</v>
          </cell>
        </row>
      </sheetData>
      <sheetData sheetId="4990">
        <row r="4">
          <cell r="A4" t="str">
            <v>BẢNG TÍNH TOÁN, ĐO BÓC KHỐI LƯỢNG HOÀN THÀNH ĐƯA VÀO QUYẾT TOÁN</v>
          </cell>
        </row>
      </sheetData>
      <sheetData sheetId="4991">
        <row r="4">
          <cell r="A4" t="str">
            <v>BẢNG TÍNH TOÁN, ĐO BÓC KHỐI LƯỢNG HOÀN THÀNH ĐƯA VÀO QUYẾT TOÁN</v>
          </cell>
        </row>
      </sheetData>
      <sheetData sheetId="4992">
        <row r="4">
          <cell r="A4" t="str">
            <v>BẢNG TÍNH TOÁN, ĐO BÓC KHỐI LƯỢNG HOÀN THÀNH ĐƯA VÀO QUYẾT TOÁN</v>
          </cell>
        </row>
      </sheetData>
      <sheetData sheetId="4993">
        <row r="4">
          <cell r="A4" t="str">
            <v>BẢNG TÍNH TOÁN, ĐO BÓC KHỐI LƯỢNG HOÀN THÀNH ĐƯA VÀO QUYẾT TOÁN</v>
          </cell>
        </row>
      </sheetData>
      <sheetData sheetId="4994">
        <row r="4">
          <cell r="A4" t="str">
            <v>BẢNG TÍNH TOÁN, ĐO BÓC KHỐI LƯỢNG HOÀN THÀNH ĐƯA VÀO QUYẾT TOÁN</v>
          </cell>
        </row>
      </sheetData>
      <sheetData sheetId="4995">
        <row r="4">
          <cell r="A4" t="str">
            <v>BẢNG TÍNH TOÁN, ĐO BÓC KHỐI LƯỢNG HOÀN THÀNH ĐƯA VÀO QUYẾT TOÁN</v>
          </cell>
        </row>
      </sheetData>
      <sheetData sheetId="4996">
        <row r="4">
          <cell r="A4" t="str">
            <v>BẢNG TÍNH TOÁN, ĐO BÓC KHỐI LƯỢNG HOÀN THÀNH ĐƯA VÀO QUYẾT TOÁN</v>
          </cell>
        </row>
      </sheetData>
      <sheetData sheetId="4997">
        <row r="4">
          <cell r="A4" t="str">
            <v>BẢNG TÍNH TOÁN, ĐO BÓC KHỐI LƯỢNG HOÀN THÀNH ĐƯA VÀO QUYẾT TOÁN</v>
          </cell>
        </row>
      </sheetData>
      <sheetData sheetId="4998">
        <row r="4">
          <cell r="A4" t="str">
            <v>BẢNG TÍNH TOÁN, ĐO BÓC KHỐI LƯỢNG HOÀN THÀNH ĐƯA VÀO QUYẾT TOÁN</v>
          </cell>
        </row>
      </sheetData>
      <sheetData sheetId="4999">
        <row r="4">
          <cell r="A4" t="str">
            <v>BẢNG TÍNH TOÁN, ĐO BÓC KHỐI LƯỢNG HOÀN THÀNH ĐƯA VÀO QUYẾT TOÁN</v>
          </cell>
        </row>
      </sheetData>
      <sheetData sheetId="5000">
        <row r="4">
          <cell r="A4" t="str">
            <v>BẢNG TÍNH TOÁN, ĐO BÓC KHỐI LƯỢNG HOÀN THÀNH ĐƯA VÀO QUYẾT TOÁN</v>
          </cell>
        </row>
      </sheetData>
      <sheetData sheetId="5001">
        <row r="4">
          <cell r="A4" t="str">
            <v>BẢNG TÍNH TOÁN, ĐO BÓC KHỐI LƯỢNG HOÀN THÀNH ĐƯA VÀO QUYẾT TOÁN</v>
          </cell>
        </row>
      </sheetData>
      <sheetData sheetId="5002">
        <row r="4">
          <cell r="A4" t="str">
            <v>BẢNG TÍNH TOÁN, ĐO BÓC KHỐI LƯỢNG HOÀN THÀNH ĐƯA VÀO QUYẾT TOÁN</v>
          </cell>
        </row>
      </sheetData>
      <sheetData sheetId="5003">
        <row r="4">
          <cell r="A4" t="str">
            <v>BẢNG TÍNH TOÁN, ĐO BÓC KHỐI LƯỢNG HOÀN THÀNH ĐƯA VÀO QUYẾT TOÁN</v>
          </cell>
        </row>
      </sheetData>
      <sheetData sheetId="5004">
        <row r="4">
          <cell r="A4" t="str">
            <v>BẢNG TÍNH TOÁN, ĐO BÓC KHỐI LƯỢNG HOÀN THÀNH ĐƯA VÀO QUYẾT TOÁN</v>
          </cell>
        </row>
      </sheetData>
      <sheetData sheetId="5005">
        <row r="4">
          <cell r="A4" t="str">
            <v>BẢNG TÍNH TOÁN, ĐO BÓC KHỐI LƯỢNG HOÀN THÀNH ĐƯA VÀO QUYẾT TOÁN</v>
          </cell>
        </row>
      </sheetData>
      <sheetData sheetId="5006">
        <row r="4">
          <cell r="A4" t="str">
            <v>BẢNG TÍNH TOÁN, ĐO BÓC KHỐI LƯỢNG HOÀN THÀNH ĐƯA VÀO QUYẾT TOÁN</v>
          </cell>
        </row>
      </sheetData>
      <sheetData sheetId="5007">
        <row r="4">
          <cell r="A4" t="str">
            <v>BẢNG TÍNH TOÁN, ĐO BÓC KHỐI LƯỢNG HOÀN THÀNH ĐƯA VÀO QUYẾT TOÁN</v>
          </cell>
        </row>
      </sheetData>
      <sheetData sheetId="5008">
        <row r="4">
          <cell r="A4" t="str">
            <v>BẢNG TÍNH TOÁN, ĐO BÓC KHỐI LƯỢNG HOÀN THÀNH ĐƯA VÀO QUYẾT TOÁN</v>
          </cell>
        </row>
      </sheetData>
      <sheetData sheetId="5009">
        <row r="4">
          <cell r="A4" t="str">
            <v>BẢNG TÍNH TOÁN, ĐO BÓC KHỐI LƯỢNG HOÀN THÀNH ĐƯA VÀO QUYẾT TOÁN</v>
          </cell>
        </row>
      </sheetData>
      <sheetData sheetId="5010">
        <row r="4">
          <cell r="A4" t="str">
            <v>BẢNG TÍNH TOÁN, ĐO BÓC KHỐI LƯỢNG HOÀN THÀNH ĐƯA VÀO QUYẾT TOÁN</v>
          </cell>
        </row>
      </sheetData>
      <sheetData sheetId="5011">
        <row r="4">
          <cell r="A4" t="str">
            <v>BẢNG TÍNH TOÁN, ĐO BÓC KHỐI LƯỢNG HOÀN THÀNH ĐƯA VÀO QUYẾT TOÁN</v>
          </cell>
        </row>
      </sheetData>
      <sheetData sheetId="5012">
        <row r="4">
          <cell r="A4" t="str">
            <v>BẢNG TÍNH TOÁN, ĐO BÓC KHỐI LƯỢNG HOÀN THÀNH ĐƯA VÀO QUYẾT TOÁN</v>
          </cell>
        </row>
      </sheetData>
      <sheetData sheetId="5013">
        <row r="4">
          <cell r="A4" t="str">
            <v>BẢNG TÍNH TOÁN, ĐO BÓC KHỐI LƯỢNG HOÀN THÀNH ĐƯA VÀO QUYẾT TOÁN</v>
          </cell>
        </row>
      </sheetData>
      <sheetData sheetId="5014">
        <row r="4">
          <cell r="A4" t="str">
            <v>BẢNG TÍNH TOÁN, ĐO BÓC KHỐI LƯỢNG HOÀN THÀNH ĐƯA VÀO QUYẾT TOÁN</v>
          </cell>
        </row>
      </sheetData>
      <sheetData sheetId="5015">
        <row r="4">
          <cell r="A4" t="str">
            <v>BẢNG TÍNH TOÁN, ĐO BÓC KHỐI LƯỢNG HOÀN THÀNH ĐƯA VÀO QUYẾT TOÁN</v>
          </cell>
        </row>
      </sheetData>
      <sheetData sheetId="5016">
        <row r="4">
          <cell r="A4" t="str">
            <v>BẢNG TÍNH TOÁN, ĐO BÓC KHỐI LƯỢNG HOÀN THÀNH ĐƯA VÀO QUYẾT TOÁN</v>
          </cell>
        </row>
      </sheetData>
      <sheetData sheetId="5017">
        <row r="4">
          <cell r="A4" t="str">
            <v>BẢNG TÍNH TOÁN, ĐO BÓC KHỐI LƯỢNG HOÀN THÀNH ĐƯA VÀO QUYẾT TOÁN</v>
          </cell>
        </row>
      </sheetData>
      <sheetData sheetId="5018">
        <row r="4">
          <cell r="A4" t="str">
            <v>BẢNG TÍNH TOÁN, ĐO BÓC KHỐI LƯỢNG HOÀN THÀNH ĐƯA VÀO QUYẾT TOÁN</v>
          </cell>
        </row>
      </sheetData>
      <sheetData sheetId="5019">
        <row r="4">
          <cell r="A4" t="str">
            <v>BẢNG TÍNH TOÁN, ĐO BÓC KHỐI LƯỢNG HOÀN THÀNH ĐƯA VÀO QUYẾT TOÁN</v>
          </cell>
        </row>
      </sheetData>
      <sheetData sheetId="5020">
        <row r="4">
          <cell r="A4" t="str">
            <v>BẢNG TÍNH TOÁN, ĐO BÓC KHỐI LƯỢNG HOÀN THÀNH ĐƯA VÀO QUYẾT TOÁN</v>
          </cell>
        </row>
      </sheetData>
      <sheetData sheetId="5021">
        <row r="4">
          <cell r="A4" t="str">
            <v>BẢNG TÍNH TOÁN, ĐO BÓC KHỐI LƯỢNG HOÀN THÀNH ĐƯA VÀO QUYẾT TOÁN</v>
          </cell>
        </row>
      </sheetData>
      <sheetData sheetId="5022">
        <row r="4">
          <cell r="A4" t="str">
            <v>BẢNG TÍNH TOÁN, ĐO BÓC KHỐI LƯỢNG HOÀN THÀNH ĐƯA VÀO QUYẾT TOÁN</v>
          </cell>
        </row>
      </sheetData>
      <sheetData sheetId="5023">
        <row r="4">
          <cell r="A4" t="str">
            <v>BẢNG TÍNH TOÁN, ĐO BÓC KHỐI LƯỢNG HOÀN THÀNH ĐƯA VÀO QUYẾT TOÁN</v>
          </cell>
        </row>
      </sheetData>
      <sheetData sheetId="5024">
        <row r="4">
          <cell r="A4" t="str">
            <v>BẢNG TÍNH TOÁN, ĐO BÓC KHỐI LƯỢNG HOÀN THÀNH ĐƯA VÀO QUYẾT TOÁN</v>
          </cell>
        </row>
      </sheetData>
      <sheetData sheetId="5025">
        <row r="4">
          <cell r="A4" t="str">
            <v>BẢNG TÍNH TOÁN, ĐO BÓC KHỐI LƯỢNG HOÀN THÀNH ĐƯA VÀO QUYẾT TOÁN</v>
          </cell>
        </row>
      </sheetData>
      <sheetData sheetId="5026">
        <row r="4">
          <cell r="A4" t="str">
            <v>BẢNG TÍNH TOÁN, ĐO BÓC KHỐI LƯỢNG HOÀN THÀNH ĐƯA VÀO QUYẾT TOÁN</v>
          </cell>
        </row>
      </sheetData>
      <sheetData sheetId="5027">
        <row r="4">
          <cell r="A4" t="str">
            <v>BẢNG TÍNH TOÁN, ĐO BÓC KHỐI LƯỢNG HOÀN THÀNH ĐƯA VÀO QUYẾT TOÁN</v>
          </cell>
        </row>
      </sheetData>
      <sheetData sheetId="5028">
        <row r="4">
          <cell r="A4" t="str">
            <v>BẢNG TÍNH TOÁN, ĐO BÓC KHỐI LƯỢNG HOÀN THÀNH ĐƯA VÀO QUYẾT TOÁN</v>
          </cell>
        </row>
      </sheetData>
      <sheetData sheetId="5029">
        <row r="4">
          <cell r="A4" t="str">
            <v>BẢNG TÍNH TOÁN, ĐO BÓC KHỐI LƯỢNG HOÀN THÀNH ĐƯA VÀO QUYẾT TOÁN</v>
          </cell>
        </row>
      </sheetData>
      <sheetData sheetId="5030">
        <row r="4">
          <cell r="A4" t="str">
            <v>BẢNG TÍNH TOÁN, ĐO BÓC KHỐI LƯỢNG HOÀN THÀNH ĐƯA VÀO QUYẾT TOÁN</v>
          </cell>
        </row>
      </sheetData>
      <sheetData sheetId="5031">
        <row r="4">
          <cell r="A4" t="str">
            <v>BẢNG TÍNH TOÁN, ĐO BÓC KHỐI LƯỢNG HOÀN THÀNH ĐƯA VÀO QUYẾT TOÁN</v>
          </cell>
        </row>
      </sheetData>
      <sheetData sheetId="5032">
        <row r="4">
          <cell r="A4" t="str">
            <v>BẢNG TÍNH TOÁN, ĐO BÓC KHỐI LƯỢNG HOÀN THÀNH ĐƯA VÀO QUYẾT TOÁN</v>
          </cell>
        </row>
      </sheetData>
      <sheetData sheetId="5033">
        <row r="4">
          <cell r="A4" t="str">
            <v>BẢNG TÍNH TOÁN, ĐO BÓC KHỐI LƯỢNG HOÀN THÀNH ĐƯA VÀO QUYẾT TOÁN</v>
          </cell>
        </row>
      </sheetData>
      <sheetData sheetId="5034">
        <row r="4">
          <cell r="A4" t="str">
            <v>BẢNG TÍNH TOÁN, ĐO BÓC KHỐI LƯỢNG HOÀN THÀNH ĐƯA VÀO QUYẾT TOÁN</v>
          </cell>
        </row>
      </sheetData>
      <sheetData sheetId="5035">
        <row r="4">
          <cell r="A4" t="str">
            <v>BẢNG TÍNH TOÁN, ĐO BÓC KHỐI LƯỢNG HOÀN THÀNH ĐƯA VÀO QUYẾT TOÁN</v>
          </cell>
        </row>
      </sheetData>
      <sheetData sheetId="5036">
        <row r="4">
          <cell r="A4" t="str">
            <v>BẢNG TÍNH TOÁN, ĐO BÓC KHỐI LƯỢNG HOÀN THÀNH ĐƯA VÀO QUYẾT TOÁN</v>
          </cell>
        </row>
      </sheetData>
      <sheetData sheetId="5037">
        <row r="4">
          <cell r="A4" t="str">
            <v>BẢNG TÍNH TOÁN, ĐO BÓC KHỐI LƯỢNG HOÀN THÀNH ĐƯA VÀO QUYẾT TOÁN</v>
          </cell>
        </row>
      </sheetData>
      <sheetData sheetId="5038">
        <row r="4">
          <cell r="A4" t="str">
            <v>BẢNG TÍNH TOÁN, ĐO BÓC KHỐI LƯỢNG HOÀN THÀNH ĐƯA VÀO QUYẾT TOÁN</v>
          </cell>
        </row>
      </sheetData>
      <sheetData sheetId="5039">
        <row r="4">
          <cell r="A4" t="str">
            <v>BẢNG TÍNH TOÁN, ĐO BÓC KHỐI LƯỢNG HOÀN THÀNH ĐƯA VÀO QUYẾT TOÁN</v>
          </cell>
        </row>
      </sheetData>
      <sheetData sheetId="5040">
        <row r="4">
          <cell r="A4" t="str">
            <v>BẢNG TÍNH TOÁN, ĐO BÓC KHỐI LƯỢNG HOÀN THÀNH ĐƯA VÀO QUYẾT TOÁN</v>
          </cell>
        </row>
      </sheetData>
      <sheetData sheetId="5041">
        <row r="4">
          <cell r="A4" t="str">
            <v>BẢNG TÍNH TOÁN, ĐO BÓC KHỐI LƯỢNG HOÀN THÀNH ĐƯA VÀO QUYẾT TOÁN</v>
          </cell>
        </row>
      </sheetData>
      <sheetData sheetId="5042">
        <row r="4">
          <cell r="A4" t="str">
            <v>BẢNG TÍNH TOÁN, ĐO BÓC KHỐI LƯỢNG HOÀN THÀNH ĐƯA VÀO QUYẾT TOÁN</v>
          </cell>
        </row>
      </sheetData>
      <sheetData sheetId="5043">
        <row r="4">
          <cell r="A4" t="str">
            <v>BẢNG TÍNH TOÁN, ĐO BÓC KHỐI LƯỢNG HOÀN THÀNH ĐƯA VÀO QUYẾT TOÁN</v>
          </cell>
        </row>
      </sheetData>
      <sheetData sheetId="5044">
        <row r="4">
          <cell r="A4" t="str">
            <v>BẢNG TÍNH TOÁN, ĐO BÓC KHỐI LƯỢNG HOÀN THÀNH ĐƯA VÀO QUYẾT TOÁN</v>
          </cell>
        </row>
      </sheetData>
      <sheetData sheetId="5045">
        <row r="4">
          <cell r="A4" t="str">
            <v>BẢNG TÍNH TOÁN, ĐO BÓC KHỐI LƯỢNG HOÀN THÀNH ĐƯA VÀO QUYẾT TOÁN</v>
          </cell>
        </row>
      </sheetData>
      <sheetData sheetId="5046">
        <row r="4">
          <cell r="A4" t="str">
            <v>BẢNG TÍNH TOÁN, ĐO BÓC KHỐI LƯỢNG HOÀN THÀNH ĐƯA VÀO QUYẾT TOÁN</v>
          </cell>
        </row>
      </sheetData>
      <sheetData sheetId="5047">
        <row r="4">
          <cell r="A4" t="str">
            <v>BẢNG TÍNH TOÁN, ĐO BÓC KHỐI LƯỢNG HOÀN THÀNH ĐƯA VÀO QUYẾT TOÁN</v>
          </cell>
        </row>
      </sheetData>
      <sheetData sheetId="5048">
        <row r="4">
          <cell r="A4" t="str">
            <v>BẢNG TÍNH TOÁN, ĐO BÓC KHỐI LƯỢNG HOÀN THÀNH ĐƯA VÀO QUYẾT TOÁN</v>
          </cell>
        </row>
      </sheetData>
      <sheetData sheetId="5049">
        <row r="4">
          <cell r="A4" t="str">
            <v>BẢNG TÍNH TOÁN, ĐO BÓC KHỐI LƯỢNG HOÀN THÀNH ĐƯA VÀO QUYẾT TOÁN</v>
          </cell>
        </row>
      </sheetData>
      <sheetData sheetId="5050">
        <row r="4">
          <cell r="A4" t="str">
            <v>BẢNG TÍNH TOÁN, ĐO BÓC KHỐI LƯỢNG HOÀN THÀNH ĐƯA VÀO QUYẾT TOÁN</v>
          </cell>
        </row>
      </sheetData>
      <sheetData sheetId="5051">
        <row r="4">
          <cell r="A4" t="str">
            <v>BẢNG TÍNH TOÁN, ĐO BÓC KHỐI LƯỢNG HOÀN THÀNH ĐƯA VÀO QUYẾT TOÁN</v>
          </cell>
        </row>
      </sheetData>
      <sheetData sheetId="5052">
        <row r="4">
          <cell r="A4" t="str">
            <v>BẢNG TÍNH TOÁN, ĐO BÓC KHỐI LƯỢNG HOÀN THÀNH ĐƯA VÀO QUYẾT TOÁN</v>
          </cell>
        </row>
      </sheetData>
      <sheetData sheetId="5053">
        <row r="4">
          <cell r="A4" t="str">
            <v>BẢNG TÍNH TOÁN, ĐO BÓC KHỐI LƯỢNG HOÀN THÀNH ĐƯA VÀO QUYẾT TOÁN</v>
          </cell>
        </row>
      </sheetData>
      <sheetData sheetId="5054">
        <row r="4">
          <cell r="A4" t="str">
            <v>BẢNG TÍNH TOÁN, ĐO BÓC KHỐI LƯỢNG HOÀN THÀNH ĐƯA VÀO QUYẾT TOÁN</v>
          </cell>
        </row>
      </sheetData>
      <sheetData sheetId="5055">
        <row r="4">
          <cell r="A4" t="str">
            <v>BẢNG TÍNH TOÁN, ĐO BÓC KHỐI LƯỢNG HOÀN THÀNH ĐƯA VÀO QUYẾT TOÁN</v>
          </cell>
        </row>
      </sheetData>
      <sheetData sheetId="5056">
        <row r="4">
          <cell r="A4" t="str">
            <v>BẢNG TÍNH TOÁN, ĐO BÓC KHỐI LƯỢNG HOÀN THÀNH ĐƯA VÀO QUYẾT TOÁN</v>
          </cell>
        </row>
      </sheetData>
      <sheetData sheetId="5057">
        <row r="4">
          <cell r="A4" t="str">
            <v>BẢNG TÍNH TOÁN, ĐO BÓC KHỐI LƯỢNG HOÀN THÀNH ĐƯA VÀO QUYẾT TOÁN</v>
          </cell>
        </row>
      </sheetData>
      <sheetData sheetId="5058">
        <row r="4">
          <cell r="A4" t="str">
            <v>BẢNG TÍNH TOÁN, ĐO BÓC KHỐI LƯỢNG HOÀN THÀNH ĐƯA VÀO QUYẾT TOÁN</v>
          </cell>
        </row>
      </sheetData>
      <sheetData sheetId="5059">
        <row r="4">
          <cell r="A4" t="str">
            <v>BẢNG TÍNH TOÁN, ĐO BÓC KHỐI LƯỢNG HOÀN THÀNH ĐƯA VÀO QUYẾT TOÁN</v>
          </cell>
        </row>
      </sheetData>
      <sheetData sheetId="5060">
        <row r="4">
          <cell r="A4" t="str">
            <v>BẢNG TÍNH TOÁN, ĐO BÓC KHỐI LƯỢNG HOÀN THÀNH ĐƯA VÀO QUYẾT TOÁN</v>
          </cell>
        </row>
      </sheetData>
      <sheetData sheetId="5061">
        <row r="4">
          <cell r="A4" t="str">
            <v>BẢNG TÍNH TOÁN, ĐO BÓC KHỐI LƯỢNG HOÀN THÀNH ĐƯA VÀO QUYẾT TOÁN</v>
          </cell>
        </row>
      </sheetData>
      <sheetData sheetId="5062">
        <row r="4">
          <cell r="A4" t="str">
            <v>BẢNG TÍNH TOÁN, ĐO BÓC KHỐI LƯỢNG HOÀN THÀNH ĐƯA VÀO QUYẾT TOÁN</v>
          </cell>
        </row>
      </sheetData>
      <sheetData sheetId="5063">
        <row r="4">
          <cell r="A4" t="str">
            <v>BẢNG TÍNH TOÁN, ĐO BÓC KHỐI LƯỢNG HOÀN THÀNH ĐƯA VÀO QUYẾT TOÁN</v>
          </cell>
        </row>
      </sheetData>
      <sheetData sheetId="5064">
        <row r="4">
          <cell r="A4" t="str">
            <v>BẢNG TÍNH TOÁN, ĐO BÓC KHỐI LƯỢNG HOÀN THÀNH ĐƯA VÀO QUYẾT TOÁN</v>
          </cell>
        </row>
      </sheetData>
      <sheetData sheetId="5065">
        <row r="4">
          <cell r="A4" t="str">
            <v>BẢNG TÍNH TOÁN, ĐO BÓC KHỐI LƯỢNG HOÀN THÀNH ĐƯA VÀO QUYẾT TOÁN</v>
          </cell>
        </row>
      </sheetData>
      <sheetData sheetId="5066">
        <row r="4">
          <cell r="A4" t="str">
            <v>BẢNG TÍNH TOÁN, ĐO BÓC KHỐI LƯỢNG HOÀN THÀNH ĐƯA VÀO QUYẾT TOÁN</v>
          </cell>
        </row>
      </sheetData>
      <sheetData sheetId="5067">
        <row r="4">
          <cell r="A4" t="str">
            <v>BẢNG TÍNH TOÁN, ĐO BÓC KHỐI LƯỢNG HOÀN THÀNH ĐƯA VÀO QUYẾT TOÁN</v>
          </cell>
        </row>
      </sheetData>
      <sheetData sheetId="5068">
        <row r="4">
          <cell r="A4" t="str">
            <v>BẢNG TÍNH TOÁN, ĐO BÓC KHỐI LƯỢNG HOÀN THÀNH ĐƯA VÀO QUYẾT TOÁN</v>
          </cell>
        </row>
      </sheetData>
      <sheetData sheetId="5069">
        <row r="4">
          <cell r="A4" t="str">
            <v>BẢNG TÍNH TOÁN, ĐO BÓC KHỐI LƯỢNG HOÀN THÀNH ĐƯA VÀO QUYẾT TOÁN</v>
          </cell>
        </row>
      </sheetData>
      <sheetData sheetId="5070">
        <row r="4">
          <cell r="A4" t="str">
            <v>BẢNG TÍNH TOÁN, ĐO BÓC KHỐI LƯỢNG HOÀN THÀNH ĐƯA VÀO QUYẾT TOÁN</v>
          </cell>
        </row>
      </sheetData>
      <sheetData sheetId="5071">
        <row r="4">
          <cell r="A4" t="str">
            <v>BẢNG TÍNH TOÁN, ĐO BÓC KHỐI LƯỢNG HOÀN THÀNH ĐƯA VÀO QUYẾT TOÁN</v>
          </cell>
        </row>
      </sheetData>
      <sheetData sheetId="5072">
        <row r="4">
          <cell r="A4" t="str">
            <v>BẢNG TÍNH TOÁN, ĐO BÓC KHỐI LƯỢNG HOÀN THÀNH ĐƯA VÀO QUYẾT TOÁN</v>
          </cell>
        </row>
      </sheetData>
      <sheetData sheetId="5073">
        <row r="4">
          <cell r="A4" t="str">
            <v>BẢNG TÍNH TOÁN, ĐO BÓC KHỐI LƯỢNG HOÀN THÀNH ĐƯA VÀO QUYẾT TOÁN</v>
          </cell>
        </row>
      </sheetData>
      <sheetData sheetId="5074">
        <row r="4">
          <cell r="A4" t="str">
            <v>BẢNG TÍNH TOÁN, ĐO BÓC KHỐI LƯỢNG HOÀN THÀNH ĐƯA VÀO QUYẾT TOÁN</v>
          </cell>
        </row>
      </sheetData>
      <sheetData sheetId="5075">
        <row r="4">
          <cell r="A4" t="str">
            <v>BẢNG TÍNH TOÁN, ĐO BÓC KHỐI LƯỢNG HOÀN THÀNH ĐƯA VÀO QUYẾT TOÁN</v>
          </cell>
        </row>
      </sheetData>
      <sheetData sheetId="5076">
        <row r="4">
          <cell r="A4" t="str">
            <v>BẢNG TÍNH TOÁN, ĐO BÓC KHỐI LƯỢNG HOÀN THÀNH ĐƯA VÀO QUYẾT TOÁN</v>
          </cell>
        </row>
      </sheetData>
      <sheetData sheetId="5077">
        <row r="4">
          <cell r="A4" t="str">
            <v>BẢNG TÍNH TOÁN, ĐO BÓC KHỐI LƯỢNG HOÀN THÀNH ĐƯA VÀO QUYẾT TOÁN</v>
          </cell>
        </row>
      </sheetData>
      <sheetData sheetId="5078">
        <row r="4">
          <cell r="A4" t="str">
            <v>BẢNG TÍNH TOÁN, ĐO BÓC KHỐI LƯỢNG HOÀN THÀNH ĐƯA VÀO QUYẾT TOÁN</v>
          </cell>
        </row>
      </sheetData>
      <sheetData sheetId="5079">
        <row r="4">
          <cell r="A4" t="str">
            <v>BẢNG TÍNH TOÁN, ĐO BÓC KHỐI LƯỢNG HOÀN THÀNH ĐƯA VÀO QUYẾT TOÁN</v>
          </cell>
        </row>
      </sheetData>
      <sheetData sheetId="5080">
        <row r="4">
          <cell r="A4" t="str">
            <v>BẢNG TÍNH TOÁN, ĐO BÓC KHỐI LƯỢNG HOÀN THÀNH ĐƯA VÀO QUYẾT TOÁN</v>
          </cell>
        </row>
      </sheetData>
      <sheetData sheetId="5081">
        <row r="4">
          <cell r="A4" t="str">
            <v>BẢNG TÍNH TOÁN, ĐO BÓC KHỐI LƯỢNG HOÀN THÀNH ĐƯA VÀO QUYẾT TOÁN</v>
          </cell>
        </row>
      </sheetData>
      <sheetData sheetId="5082">
        <row r="4">
          <cell r="A4" t="str">
            <v>BẢNG TÍNH TOÁN, ĐO BÓC KHỐI LƯỢNG HOÀN THÀNH ĐƯA VÀO QUYẾT TOÁN</v>
          </cell>
        </row>
      </sheetData>
      <sheetData sheetId="5083">
        <row r="4">
          <cell r="A4" t="str">
            <v>BẢNG TÍNH TOÁN, ĐO BÓC KHỐI LƯỢNG HOÀN THÀNH ĐƯA VÀO QUYẾT TOÁN</v>
          </cell>
        </row>
      </sheetData>
      <sheetData sheetId="5084">
        <row r="4">
          <cell r="A4" t="str">
            <v>BẢNG TÍNH TOÁN, ĐO BÓC KHỐI LƯỢNG HOÀN THÀNH ĐƯA VÀO QUYẾT TOÁN</v>
          </cell>
        </row>
      </sheetData>
      <sheetData sheetId="5085">
        <row r="4">
          <cell r="A4" t="str">
            <v>BẢNG TÍNH TOÁN, ĐO BÓC KHỐI LƯỢNG HOÀN THÀNH ĐƯA VÀO QUYẾT TOÁN</v>
          </cell>
        </row>
      </sheetData>
      <sheetData sheetId="5086">
        <row r="4">
          <cell r="A4" t="str">
            <v>BẢNG TÍNH TOÁN, ĐO BÓC KHỐI LƯỢNG HOÀN THÀNH ĐƯA VÀO QUYẾT TOÁN</v>
          </cell>
        </row>
      </sheetData>
      <sheetData sheetId="5087">
        <row r="4">
          <cell r="A4" t="str">
            <v>BẢNG TÍNH TOÁN, ĐO BÓC KHỐI LƯỢNG HOÀN THÀNH ĐƯA VÀO QUYẾT TOÁN</v>
          </cell>
        </row>
      </sheetData>
      <sheetData sheetId="5088">
        <row r="4">
          <cell r="A4" t="str">
            <v>BẢNG TÍNH TOÁN, ĐO BÓC KHỐI LƯỢNG HOÀN THÀNH ĐƯA VÀO QUYẾT TOÁN</v>
          </cell>
        </row>
      </sheetData>
      <sheetData sheetId="5089">
        <row r="4">
          <cell r="A4" t="str">
            <v>BẢNG TÍNH TOÁN, ĐO BÓC KHỐI LƯỢNG HOÀN THÀNH ĐƯA VÀO QUYẾT TOÁN</v>
          </cell>
        </row>
      </sheetData>
      <sheetData sheetId="5090">
        <row r="4">
          <cell r="A4" t="str">
            <v>BẢNG TÍNH TOÁN, ĐO BÓC KHỐI LƯỢNG HOÀN THÀNH ĐƯA VÀO QUYẾT TOÁN</v>
          </cell>
        </row>
      </sheetData>
      <sheetData sheetId="5091">
        <row r="4">
          <cell r="A4" t="str">
            <v>BẢNG TÍNH TOÁN, ĐO BÓC KHỐI LƯỢNG HOÀN THÀNH ĐƯA VÀO QUYẾT TOÁN</v>
          </cell>
        </row>
      </sheetData>
      <sheetData sheetId="5092">
        <row r="4">
          <cell r="A4" t="str">
            <v>BẢNG TÍNH TOÁN, ĐO BÓC KHỐI LƯỢNG HOÀN THÀNH ĐƯA VÀO QUYẾT TOÁN</v>
          </cell>
        </row>
      </sheetData>
      <sheetData sheetId="5093">
        <row r="4">
          <cell r="A4" t="str">
            <v>BẢNG TÍNH TOÁN, ĐO BÓC KHỐI LƯỢNG HOÀN THÀNH ĐƯA VÀO QUYẾT TOÁN</v>
          </cell>
        </row>
      </sheetData>
      <sheetData sheetId="5094">
        <row r="4">
          <cell r="A4" t="str">
            <v>BẢNG TÍNH TOÁN, ĐO BÓC KHỐI LƯỢNG HOÀN THÀNH ĐƯA VÀO QUYẾT TOÁN</v>
          </cell>
        </row>
      </sheetData>
      <sheetData sheetId="5095">
        <row r="4">
          <cell r="A4" t="str">
            <v>BẢNG TÍNH TOÁN, ĐO BÓC KHỐI LƯỢNG HOÀN THÀNH ĐƯA VÀO QUYẾT TOÁN</v>
          </cell>
        </row>
      </sheetData>
      <sheetData sheetId="5096">
        <row r="4">
          <cell r="A4" t="str">
            <v>BẢNG TÍNH TOÁN, ĐO BÓC KHỐI LƯỢNG HOÀN THÀNH ĐƯA VÀO QUYẾT TOÁN</v>
          </cell>
        </row>
      </sheetData>
      <sheetData sheetId="5097">
        <row r="4">
          <cell r="A4" t="str">
            <v>BẢNG TÍNH TOÁN, ĐO BÓC KHỐI LƯỢNG HOÀN THÀNH ĐƯA VÀO QUYẾT TOÁN</v>
          </cell>
        </row>
      </sheetData>
      <sheetData sheetId="5098">
        <row r="4">
          <cell r="A4" t="str">
            <v>BẢNG TÍNH TOÁN, ĐO BÓC KHỐI LƯỢNG HOÀN THÀNH ĐƯA VÀO QUYẾT TOÁN</v>
          </cell>
        </row>
      </sheetData>
      <sheetData sheetId="5099">
        <row r="4">
          <cell r="A4" t="str">
            <v>BẢNG TÍNH TOÁN, ĐO BÓC KHỐI LƯỢNG HOÀN THÀNH ĐƯA VÀO QUYẾT TOÁN</v>
          </cell>
        </row>
      </sheetData>
      <sheetData sheetId="5100">
        <row r="4">
          <cell r="A4" t="str">
            <v>BẢNG TÍNH TOÁN, ĐO BÓC KHỐI LƯỢNG HOÀN THÀNH ĐƯA VÀO QUYẾT TOÁN</v>
          </cell>
        </row>
      </sheetData>
      <sheetData sheetId="5101">
        <row r="4">
          <cell r="A4" t="str">
            <v>BẢNG TÍNH TOÁN, ĐO BÓC KHỐI LƯỢNG HOÀN THÀNH ĐƯA VÀO QUYẾT TOÁN</v>
          </cell>
        </row>
      </sheetData>
      <sheetData sheetId="5102">
        <row r="4">
          <cell r="A4" t="str">
            <v>BẢNG TÍNH TOÁN, ĐO BÓC KHỐI LƯỢNG HOÀN THÀNH ĐƯA VÀO QUYẾT TOÁN</v>
          </cell>
        </row>
      </sheetData>
      <sheetData sheetId="5103">
        <row r="4">
          <cell r="A4" t="str">
            <v>BẢNG TÍNH TOÁN, ĐO BÓC KHỐI LƯỢNG HOÀN THÀNH ĐƯA VÀO QUYẾT TOÁN</v>
          </cell>
        </row>
      </sheetData>
      <sheetData sheetId="5104">
        <row r="4">
          <cell r="A4" t="str">
            <v>BẢNG TÍNH TOÁN, ĐO BÓC KHỐI LƯỢNG HOÀN THÀNH ĐƯA VÀO QUYẾT TOÁN</v>
          </cell>
        </row>
      </sheetData>
      <sheetData sheetId="5105">
        <row r="4">
          <cell r="A4" t="str">
            <v>BẢNG TÍNH TOÁN, ĐO BÓC KHỐI LƯỢNG HOÀN THÀNH ĐƯA VÀO QUYẾT TOÁN</v>
          </cell>
        </row>
      </sheetData>
      <sheetData sheetId="5106">
        <row r="4">
          <cell r="A4" t="str">
            <v>BẢNG TÍNH TOÁN, ĐO BÓC KHỐI LƯỢNG HOÀN THÀNH ĐƯA VÀO QUYẾT TOÁN</v>
          </cell>
        </row>
      </sheetData>
      <sheetData sheetId="5107">
        <row r="4">
          <cell r="A4" t="str">
            <v>BẢNG TÍNH TOÁN, ĐO BÓC KHỐI LƯỢNG HOÀN THÀNH ĐƯA VÀO QUYẾT TOÁN</v>
          </cell>
        </row>
      </sheetData>
      <sheetData sheetId="5108">
        <row r="4">
          <cell r="A4" t="str">
            <v>BẢNG TÍNH TOÁN, ĐO BÓC KHỐI LƯỢNG HOÀN THÀNH ĐƯA VÀO QUYẾT TOÁN</v>
          </cell>
        </row>
      </sheetData>
      <sheetData sheetId="5109">
        <row r="4">
          <cell r="A4" t="str">
            <v>BẢNG TÍNH TOÁN, ĐO BÓC KHỐI LƯỢNG HOÀN THÀNH ĐƯA VÀO QUYẾT TOÁN</v>
          </cell>
        </row>
      </sheetData>
      <sheetData sheetId="5110">
        <row r="4">
          <cell r="A4" t="str">
            <v>BẢNG TÍNH TOÁN, ĐO BÓC KHỐI LƯỢNG HOÀN THÀNH ĐƯA VÀO QUYẾT TOÁN</v>
          </cell>
        </row>
      </sheetData>
      <sheetData sheetId="5111">
        <row r="4">
          <cell r="A4" t="str">
            <v>BẢNG TÍNH TOÁN, ĐO BÓC KHỐI LƯỢNG HOÀN THÀNH ĐƯA VÀO QUYẾT TOÁN</v>
          </cell>
        </row>
      </sheetData>
      <sheetData sheetId="5112">
        <row r="4">
          <cell r="A4" t="str">
            <v>BẢNG TÍNH TOÁN, ĐO BÓC KHỐI LƯỢNG HOÀN THÀNH ĐƯA VÀO QUYẾT TOÁN</v>
          </cell>
        </row>
      </sheetData>
      <sheetData sheetId="5113">
        <row r="4">
          <cell r="A4" t="str">
            <v>BẢNG TÍNH TOÁN, ĐO BÓC KHỐI LƯỢNG HOÀN THÀNH ĐƯA VÀO QUYẾT TOÁN</v>
          </cell>
        </row>
      </sheetData>
      <sheetData sheetId="5114">
        <row r="4">
          <cell r="A4" t="str">
            <v>BẢNG TÍNH TOÁN, ĐO BÓC KHỐI LƯỢNG HOÀN THÀNH ĐƯA VÀO QUYẾT TOÁN</v>
          </cell>
        </row>
      </sheetData>
      <sheetData sheetId="5115">
        <row r="4">
          <cell r="A4" t="str">
            <v>BẢNG TÍNH TOÁN, ĐO BÓC KHỐI LƯỢNG HOÀN THÀNH ĐƯA VÀO QUYẾT TOÁN</v>
          </cell>
        </row>
      </sheetData>
      <sheetData sheetId="5116">
        <row r="4">
          <cell r="A4" t="str">
            <v>BẢNG TÍNH TOÁN, ĐO BÓC KHỐI LƯỢNG HOÀN THÀNH ĐƯA VÀO QUYẾT TOÁN</v>
          </cell>
        </row>
      </sheetData>
      <sheetData sheetId="5117">
        <row r="4">
          <cell r="A4" t="str">
            <v>BẢNG TÍNH TOÁN, ĐO BÓC KHỐI LƯỢNG HOÀN THÀNH ĐƯA VÀO QUYẾT TOÁN</v>
          </cell>
        </row>
      </sheetData>
      <sheetData sheetId="5118">
        <row r="4">
          <cell r="A4" t="str">
            <v>BẢNG TÍNH TOÁN, ĐO BÓC KHỐI LƯỢNG HOÀN THÀNH ĐƯA VÀO QUYẾT TOÁN</v>
          </cell>
        </row>
      </sheetData>
      <sheetData sheetId="5119">
        <row r="4">
          <cell r="A4" t="str">
            <v>BẢNG TÍNH TOÁN, ĐO BÓC KHỐI LƯỢNG HOÀN THÀNH ĐƯA VÀO QUYẾT TOÁN</v>
          </cell>
        </row>
      </sheetData>
      <sheetData sheetId="5120">
        <row r="4">
          <cell r="A4" t="str">
            <v>BẢNG TÍNH TOÁN, ĐO BÓC KHỐI LƯỢNG HOÀN THÀNH ĐƯA VÀO QUYẾT TOÁN</v>
          </cell>
        </row>
      </sheetData>
      <sheetData sheetId="5121">
        <row r="4">
          <cell r="A4" t="str">
            <v>BẢNG TÍNH TOÁN, ĐO BÓC KHỐI LƯỢNG HOÀN THÀNH ĐƯA VÀO QUYẾT TOÁN</v>
          </cell>
        </row>
      </sheetData>
      <sheetData sheetId="5122">
        <row r="4">
          <cell r="A4" t="str">
            <v>BẢNG TÍNH TOÁN, ĐO BÓC KHỐI LƯỢNG HOÀN THÀNH ĐƯA VÀO QUYẾT TOÁN</v>
          </cell>
        </row>
      </sheetData>
      <sheetData sheetId="5123">
        <row r="4">
          <cell r="A4" t="str">
            <v>BẢNG TÍNH TOÁN, ĐO BÓC KHỐI LƯỢNG HOÀN THÀNH ĐƯA VÀO QUYẾT TOÁN</v>
          </cell>
        </row>
      </sheetData>
      <sheetData sheetId="5124">
        <row r="4">
          <cell r="A4" t="str">
            <v>BẢNG TÍNH TOÁN, ĐO BÓC KHỐI LƯỢNG HOÀN THÀNH ĐƯA VÀO QUYẾT TOÁN</v>
          </cell>
        </row>
      </sheetData>
      <sheetData sheetId="5125">
        <row r="4">
          <cell r="A4" t="str">
            <v>BẢNG TÍNH TOÁN, ĐO BÓC KHỐI LƯỢNG HOÀN THÀNH ĐƯA VÀO QUYẾT TOÁN</v>
          </cell>
        </row>
      </sheetData>
      <sheetData sheetId="5126">
        <row r="4">
          <cell r="A4" t="str">
            <v>BẢNG TÍNH TOÁN, ĐO BÓC KHỐI LƯỢNG HOÀN THÀNH ĐƯA VÀO QUYẾT TOÁN</v>
          </cell>
        </row>
      </sheetData>
      <sheetData sheetId="5127">
        <row r="4">
          <cell r="A4" t="str">
            <v>BẢNG TÍNH TOÁN, ĐO BÓC KHỐI LƯỢNG HOÀN THÀNH ĐƯA VÀO QUYẾT TOÁN</v>
          </cell>
        </row>
      </sheetData>
      <sheetData sheetId="5128">
        <row r="4">
          <cell r="A4" t="str">
            <v>BẢNG TÍNH TOÁN, ĐO BÓC KHỐI LƯỢNG HOÀN THÀNH ĐƯA VÀO QUYẾT TOÁN</v>
          </cell>
        </row>
      </sheetData>
      <sheetData sheetId="5129">
        <row r="4">
          <cell r="A4" t="str">
            <v>BẢNG TÍNH TOÁN, ĐO BÓC KHỐI LƯỢNG HOÀN THÀNH ĐƯA VÀO QUYẾT TOÁN</v>
          </cell>
        </row>
      </sheetData>
      <sheetData sheetId="5130">
        <row r="4">
          <cell r="A4" t="str">
            <v>BẢNG TÍNH TOÁN, ĐO BÓC KHỐI LƯỢNG HOÀN THÀNH ĐƯA VÀO QUYẾT TOÁN</v>
          </cell>
        </row>
      </sheetData>
      <sheetData sheetId="5131">
        <row r="4">
          <cell r="A4" t="str">
            <v>BẢNG TÍNH TOÁN, ĐO BÓC KHỐI LƯỢNG HOÀN THÀNH ĐƯA VÀO QUYẾT TOÁN</v>
          </cell>
        </row>
      </sheetData>
      <sheetData sheetId="5132">
        <row r="4">
          <cell r="A4" t="str">
            <v>BẢNG TÍNH TOÁN, ĐO BÓC KHỐI LƯỢNG HOÀN THÀNH ĐƯA VÀO QUYẾT TOÁN</v>
          </cell>
        </row>
      </sheetData>
      <sheetData sheetId="5133">
        <row r="4">
          <cell r="A4" t="str">
            <v>BẢNG TÍNH TOÁN, ĐO BÓC KHỐI LƯỢNG HOÀN THÀNH ĐƯA VÀO QUYẾT TOÁN</v>
          </cell>
        </row>
      </sheetData>
      <sheetData sheetId="5134">
        <row r="4">
          <cell r="A4" t="str">
            <v>BẢNG TÍNH TOÁN, ĐO BÓC KHỐI LƯỢNG HOÀN THÀNH ĐƯA VÀO QUYẾT TOÁN</v>
          </cell>
        </row>
      </sheetData>
      <sheetData sheetId="5135">
        <row r="4">
          <cell r="A4" t="str">
            <v>BẢNG TÍNH TOÁN, ĐO BÓC KHỐI LƯỢNG HOÀN THÀNH ĐƯA VÀO QUYẾT TOÁN</v>
          </cell>
        </row>
      </sheetData>
      <sheetData sheetId="5136">
        <row r="4">
          <cell r="A4" t="str">
            <v>BẢNG TÍNH TOÁN, ĐO BÓC KHỐI LƯỢNG HOÀN THÀNH ĐƯA VÀO QUYẾT TOÁN</v>
          </cell>
        </row>
      </sheetData>
      <sheetData sheetId="5137">
        <row r="4">
          <cell r="A4" t="str">
            <v>BẢNG TÍNH TOÁN, ĐO BÓC KHỐI LƯỢNG HOÀN THÀNH ĐƯA VÀO QUYẾT TOÁN</v>
          </cell>
        </row>
      </sheetData>
      <sheetData sheetId="5138">
        <row r="4">
          <cell r="A4" t="str">
            <v>BẢNG TÍNH TOÁN, ĐO BÓC KHỐI LƯỢNG HOÀN THÀNH ĐƯA VÀO QUYẾT TOÁN</v>
          </cell>
        </row>
      </sheetData>
      <sheetData sheetId="5139">
        <row r="4">
          <cell r="A4" t="str">
            <v>BẢNG TÍNH TOÁN, ĐO BÓC KHỐI LƯỢNG HOÀN THÀNH ĐƯA VÀO QUYẾT TOÁN</v>
          </cell>
        </row>
      </sheetData>
      <sheetData sheetId="5140">
        <row r="4">
          <cell r="A4" t="str">
            <v>BẢNG TÍNH TOÁN, ĐO BÓC KHỐI LƯỢNG HOÀN THÀNH ĐƯA VÀO QUYẾT TOÁN</v>
          </cell>
        </row>
      </sheetData>
      <sheetData sheetId="5141">
        <row r="4">
          <cell r="A4" t="str">
            <v>BẢNG TÍNH TOÁN, ĐO BÓC KHỐI LƯỢNG HOÀN THÀNH ĐƯA VÀO QUYẾT TOÁN</v>
          </cell>
        </row>
      </sheetData>
      <sheetData sheetId="5142">
        <row r="4">
          <cell r="A4" t="str">
            <v>BẢNG TÍNH TOÁN, ĐO BÓC KHỐI LƯỢNG HOÀN THÀNH ĐƯA VÀO QUYẾT TOÁN</v>
          </cell>
        </row>
      </sheetData>
      <sheetData sheetId="5143">
        <row r="4">
          <cell r="A4" t="str">
            <v>BẢNG TÍNH TOÁN, ĐO BÓC KHỐI LƯỢNG HOÀN THÀNH ĐƯA VÀO QUYẾT TOÁN</v>
          </cell>
        </row>
      </sheetData>
      <sheetData sheetId="5144">
        <row r="4">
          <cell r="A4" t="str">
            <v>BẢNG TÍNH TOÁN, ĐO BÓC KHỐI LƯỢNG HOÀN THÀNH ĐƯA VÀO QUYẾT TOÁN</v>
          </cell>
        </row>
      </sheetData>
      <sheetData sheetId="5145">
        <row r="4">
          <cell r="A4" t="str">
            <v>BẢNG TÍNH TOÁN, ĐO BÓC KHỐI LƯỢNG HOÀN THÀNH ĐƯA VÀO QUYẾT TOÁN</v>
          </cell>
        </row>
      </sheetData>
      <sheetData sheetId="5146">
        <row r="4">
          <cell r="A4" t="str">
            <v>BẢNG TÍNH TOÁN, ĐO BÓC KHỐI LƯỢNG HOÀN THÀNH ĐƯA VÀO QUYẾT TOÁN</v>
          </cell>
        </row>
      </sheetData>
      <sheetData sheetId="5147">
        <row r="4">
          <cell r="A4" t="str">
            <v>BẢNG TÍNH TOÁN, ĐO BÓC KHỐI LƯỢNG HOÀN THÀNH ĐƯA VÀO QUYẾT TOÁN</v>
          </cell>
        </row>
      </sheetData>
      <sheetData sheetId="5148">
        <row r="4">
          <cell r="A4" t="str">
            <v>BẢNG TÍNH TOÁN, ĐO BÓC KHỐI LƯỢNG HOÀN THÀNH ĐƯA VÀO QUYẾT TOÁN</v>
          </cell>
        </row>
      </sheetData>
      <sheetData sheetId="5149">
        <row r="4">
          <cell r="A4" t="str">
            <v>BẢNG TÍNH TOÁN, ĐO BÓC KHỐI LƯỢNG HOÀN THÀNH ĐƯA VÀO QUYẾT TOÁN</v>
          </cell>
        </row>
      </sheetData>
      <sheetData sheetId="5150">
        <row r="4">
          <cell r="A4" t="str">
            <v>BẢNG TÍNH TOÁN, ĐO BÓC KHỐI LƯỢNG HOÀN THÀNH ĐƯA VÀO QUYẾT TOÁN</v>
          </cell>
        </row>
      </sheetData>
      <sheetData sheetId="5151">
        <row r="4">
          <cell r="A4" t="str">
            <v>BẢNG TÍNH TOÁN, ĐO BÓC KHỐI LƯỢNG HOÀN THÀNH ĐƯA VÀO QUYẾT TOÁN</v>
          </cell>
        </row>
      </sheetData>
      <sheetData sheetId="5152">
        <row r="4">
          <cell r="A4" t="str">
            <v>BẢNG TÍNH TOÁN, ĐO BÓC KHỐI LƯỢNG HOÀN THÀNH ĐƯA VÀO QUYẾT TOÁN</v>
          </cell>
        </row>
      </sheetData>
      <sheetData sheetId="5153">
        <row r="4">
          <cell r="A4" t="str">
            <v>BẢNG TÍNH TOÁN, ĐO BÓC KHỐI LƯỢNG HOÀN THÀNH ĐƯA VÀO QUYẾT TOÁN</v>
          </cell>
        </row>
      </sheetData>
      <sheetData sheetId="5154">
        <row r="4">
          <cell r="A4" t="str">
            <v>BẢNG TÍNH TOÁN, ĐO BÓC KHỐI LƯỢNG HOÀN THÀNH ĐƯA VÀO QUYẾT TOÁN</v>
          </cell>
        </row>
      </sheetData>
      <sheetData sheetId="5155">
        <row r="4">
          <cell r="A4" t="str">
            <v>BẢNG TÍNH TOÁN, ĐO BÓC KHỐI LƯỢNG HOÀN THÀNH ĐƯA VÀO QUYẾT TOÁN</v>
          </cell>
        </row>
      </sheetData>
      <sheetData sheetId="5156">
        <row r="4">
          <cell r="A4" t="str">
            <v>BẢNG TÍNH TOÁN, ĐO BÓC KHỐI LƯỢNG HOÀN THÀNH ĐƯA VÀO QUYẾT TOÁN</v>
          </cell>
        </row>
      </sheetData>
      <sheetData sheetId="5157">
        <row r="4">
          <cell r="A4" t="str">
            <v>BẢNG TÍNH TOÁN, ĐO BÓC KHỐI LƯỢNG HOÀN THÀNH ĐƯA VÀO QUYẾT TOÁN</v>
          </cell>
        </row>
      </sheetData>
      <sheetData sheetId="5158">
        <row r="4">
          <cell r="A4" t="str">
            <v>BẢNG TÍNH TOÁN, ĐO BÓC KHỐI LƯỢNG HOÀN THÀNH ĐƯA VÀO QUYẾT TOÁN</v>
          </cell>
        </row>
      </sheetData>
      <sheetData sheetId="5159">
        <row r="4">
          <cell r="A4" t="str">
            <v>BẢNG TÍNH TOÁN, ĐO BÓC KHỐI LƯỢNG HOÀN THÀNH ĐƯA VÀO QUYẾT TOÁN</v>
          </cell>
        </row>
      </sheetData>
      <sheetData sheetId="5160">
        <row r="4">
          <cell r="A4" t="str">
            <v>BẢNG TÍNH TOÁN, ĐO BÓC KHỐI LƯỢNG HOÀN THÀNH ĐƯA VÀO QUYẾT TOÁN</v>
          </cell>
        </row>
      </sheetData>
      <sheetData sheetId="5161">
        <row r="4">
          <cell r="A4" t="str">
            <v>BẢNG TÍNH TOÁN, ĐO BÓC KHỐI LƯỢNG HOÀN THÀNH ĐƯA VÀO QUYẾT TOÁN</v>
          </cell>
        </row>
      </sheetData>
      <sheetData sheetId="5162">
        <row r="4">
          <cell r="A4" t="str">
            <v>BẢNG TÍNH TOÁN, ĐO BÓC KHỐI LƯỢNG HOÀN THÀNH ĐƯA VÀO QUYẾT TOÁN</v>
          </cell>
        </row>
      </sheetData>
      <sheetData sheetId="5163">
        <row r="4">
          <cell r="A4" t="str">
            <v>BẢNG TÍNH TOÁN, ĐO BÓC KHỐI LƯỢNG HOÀN THÀNH ĐƯA VÀO QUYẾT TOÁN</v>
          </cell>
        </row>
      </sheetData>
      <sheetData sheetId="5164">
        <row r="4">
          <cell r="A4" t="str">
            <v>BẢNG TÍNH TOÁN, ĐO BÓC KHỐI LƯỢNG HOÀN THÀNH ĐƯA VÀO QUYẾT TOÁN</v>
          </cell>
        </row>
      </sheetData>
      <sheetData sheetId="5165">
        <row r="4">
          <cell r="A4" t="str">
            <v>BẢNG TÍNH TOÁN, ĐO BÓC KHỐI LƯỢNG HOÀN THÀNH ĐƯA VÀO QUYẾT TOÁN</v>
          </cell>
        </row>
      </sheetData>
      <sheetData sheetId="5166">
        <row r="4">
          <cell r="A4" t="str">
            <v>BẢNG TÍNH TOÁN, ĐO BÓC KHỐI LƯỢNG HOÀN THÀNH ĐƯA VÀO QUYẾT TOÁN</v>
          </cell>
        </row>
      </sheetData>
      <sheetData sheetId="5167">
        <row r="4">
          <cell r="A4" t="str">
            <v>BẢNG TÍNH TOÁN, ĐO BÓC KHỐI LƯỢNG HOÀN THÀNH ĐƯA VÀO QUYẾT TOÁN</v>
          </cell>
        </row>
      </sheetData>
      <sheetData sheetId="5168">
        <row r="4">
          <cell r="A4" t="str">
            <v>BẢNG TÍNH TOÁN, ĐO BÓC KHỐI LƯỢNG HOÀN THÀNH ĐƯA VÀO QUYẾT TOÁN</v>
          </cell>
        </row>
      </sheetData>
      <sheetData sheetId="5169">
        <row r="4">
          <cell r="A4" t="str">
            <v>BẢNG TÍNH TOÁN, ĐO BÓC KHỐI LƯỢNG HOÀN THÀNH ĐƯA VÀO QUYẾT TOÁN</v>
          </cell>
        </row>
      </sheetData>
      <sheetData sheetId="5170">
        <row r="4">
          <cell r="A4" t="str">
            <v>BẢNG TÍNH TOÁN, ĐO BÓC KHỐI LƯỢNG HOÀN THÀNH ĐƯA VÀO QUYẾT TOÁN</v>
          </cell>
        </row>
      </sheetData>
      <sheetData sheetId="5171">
        <row r="4">
          <cell r="A4" t="str">
            <v>BẢNG TÍNH TOÁN, ĐO BÓC KHỐI LƯỢNG HOÀN THÀNH ĐƯA VÀO QUYẾT TOÁN</v>
          </cell>
        </row>
      </sheetData>
      <sheetData sheetId="5172">
        <row r="4">
          <cell r="A4" t="str">
            <v>BẢNG TÍNH TOÁN, ĐO BÓC KHỐI LƯỢNG HOÀN THÀNH ĐƯA VÀO QUYẾT TOÁN</v>
          </cell>
        </row>
      </sheetData>
      <sheetData sheetId="5173">
        <row r="4">
          <cell r="A4" t="str">
            <v>BẢNG TÍNH TOÁN, ĐO BÓC KHỐI LƯỢNG HOÀN THÀNH ĐƯA VÀO QUYẾT TOÁN</v>
          </cell>
        </row>
      </sheetData>
      <sheetData sheetId="5174">
        <row r="4">
          <cell r="A4" t="str">
            <v>BẢNG TÍNH TOÁN, ĐO BÓC KHỐI LƯỢNG HOÀN THÀNH ĐƯA VÀO QUYẾT TOÁN</v>
          </cell>
        </row>
      </sheetData>
      <sheetData sheetId="5175">
        <row r="4">
          <cell r="A4" t="str">
            <v>BẢNG TÍNH TOÁN, ĐO BÓC KHỐI LƯỢNG HOÀN THÀNH ĐƯA VÀO QUYẾT TOÁN</v>
          </cell>
        </row>
      </sheetData>
      <sheetData sheetId="5176">
        <row r="4">
          <cell r="A4" t="str">
            <v>BẢNG TÍNH TOÁN, ĐO BÓC KHỐI LƯỢNG HOÀN THÀNH ĐƯA VÀO QUYẾT TOÁN</v>
          </cell>
        </row>
      </sheetData>
      <sheetData sheetId="5177">
        <row r="4">
          <cell r="A4" t="str">
            <v>BẢNG TÍNH TOÁN, ĐO BÓC KHỐI LƯỢNG HOÀN THÀNH ĐƯA VÀO QUYẾT TOÁN</v>
          </cell>
        </row>
      </sheetData>
      <sheetData sheetId="5178">
        <row r="4">
          <cell r="A4" t="str">
            <v>BẢNG TÍNH TOÁN, ĐO BÓC KHỐI LƯỢNG HOÀN THÀNH ĐƯA VÀO QUYẾT TOÁN</v>
          </cell>
        </row>
      </sheetData>
      <sheetData sheetId="5179">
        <row r="4">
          <cell r="A4" t="str">
            <v>BẢNG TÍNH TOÁN, ĐO BÓC KHỐI LƯỢNG HOÀN THÀNH ĐƯA VÀO QUYẾT TOÁN</v>
          </cell>
        </row>
      </sheetData>
      <sheetData sheetId="5180">
        <row r="4">
          <cell r="A4" t="str">
            <v>BẢNG TÍNH TOÁN, ĐO BÓC KHỐI LƯỢNG HOÀN THÀNH ĐƯA VÀO QUYẾT TOÁN</v>
          </cell>
        </row>
      </sheetData>
      <sheetData sheetId="5181">
        <row r="4">
          <cell r="A4" t="str">
            <v>BẢNG TÍNH TOÁN, ĐO BÓC KHỐI LƯỢNG HOÀN THÀNH ĐƯA VÀO QUYẾT TOÁN</v>
          </cell>
        </row>
      </sheetData>
      <sheetData sheetId="5182">
        <row r="4">
          <cell r="A4" t="str">
            <v>BẢNG TÍNH TOÁN, ĐO BÓC KHỐI LƯỢNG HOÀN THÀNH ĐƯA VÀO QUYẾT TOÁN</v>
          </cell>
        </row>
      </sheetData>
      <sheetData sheetId="5183">
        <row r="4">
          <cell r="A4" t="str">
            <v>BẢNG TÍNH TOÁN, ĐO BÓC KHỐI LƯỢNG HOÀN THÀNH ĐƯA VÀO QUYẾT TOÁN</v>
          </cell>
        </row>
      </sheetData>
      <sheetData sheetId="5184">
        <row r="4">
          <cell r="A4" t="str">
            <v>BẢNG TÍNH TOÁN, ĐO BÓC KHỐI LƯỢNG HOÀN THÀNH ĐƯA VÀO QUYẾT TOÁN</v>
          </cell>
        </row>
      </sheetData>
      <sheetData sheetId="5185">
        <row r="4">
          <cell r="A4" t="str">
            <v>BẢNG TÍNH TOÁN, ĐO BÓC KHỐI LƯỢNG HOÀN THÀNH ĐƯA VÀO QUYẾT TOÁN</v>
          </cell>
        </row>
      </sheetData>
      <sheetData sheetId="5186">
        <row r="4">
          <cell r="A4" t="str">
            <v>BẢNG TÍNH TOÁN, ĐO BÓC KHỐI LƯỢNG HOÀN THÀNH ĐƯA VÀO QUYẾT TOÁN</v>
          </cell>
        </row>
      </sheetData>
      <sheetData sheetId="5187">
        <row r="4">
          <cell r="A4" t="str">
            <v>BẢNG TÍNH TOÁN, ĐO BÓC KHỐI LƯỢNG HOÀN THÀNH ĐƯA VÀO QUYẾT TOÁN</v>
          </cell>
        </row>
      </sheetData>
      <sheetData sheetId="5188">
        <row r="4">
          <cell r="A4" t="str">
            <v>BẢNG TÍNH TOÁN, ĐO BÓC KHỐI LƯỢNG HOÀN THÀNH ĐƯA VÀO QUYẾT TOÁN</v>
          </cell>
        </row>
      </sheetData>
      <sheetData sheetId="5189">
        <row r="4">
          <cell r="A4" t="str">
            <v>BẢNG TÍNH TOÁN, ĐO BÓC KHỐI LƯỢNG HOÀN THÀNH ĐƯA VÀO QUYẾT TOÁN</v>
          </cell>
        </row>
      </sheetData>
      <sheetData sheetId="5190">
        <row r="4">
          <cell r="A4" t="str">
            <v>BẢNG TÍNH TOÁN, ĐO BÓC KHỐI LƯỢNG HOÀN THÀNH ĐƯA VÀO QUYẾT TOÁN</v>
          </cell>
        </row>
      </sheetData>
      <sheetData sheetId="5191">
        <row r="4">
          <cell r="A4" t="str">
            <v>BẢNG TÍNH TOÁN, ĐO BÓC KHỐI LƯỢNG HOÀN THÀNH ĐƯA VÀO QUYẾT TOÁN</v>
          </cell>
        </row>
      </sheetData>
      <sheetData sheetId="5192">
        <row r="4">
          <cell r="A4" t="str">
            <v>BẢNG TÍNH TOÁN, ĐO BÓC KHỐI LƯỢNG HOÀN THÀNH ĐƯA VÀO QUYẾT TOÁN</v>
          </cell>
        </row>
      </sheetData>
      <sheetData sheetId="5193">
        <row r="4">
          <cell r="A4" t="str">
            <v>BẢNG TÍNH TOÁN, ĐO BÓC KHỐI LƯỢNG HOÀN THÀNH ĐƯA VÀO QUYẾT TOÁN</v>
          </cell>
        </row>
      </sheetData>
      <sheetData sheetId="5194">
        <row r="4">
          <cell r="A4" t="str">
            <v>BẢNG TÍNH TOÁN, ĐO BÓC KHỐI LƯỢNG HOÀN THÀNH ĐƯA VÀO QUYẾT TOÁN</v>
          </cell>
        </row>
      </sheetData>
      <sheetData sheetId="5195">
        <row r="4">
          <cell r="A4" t="str">
            <v>BẢNG TÍNH TOÁN, ĐO BÓC KHỐI LƯỢNG HOÀN THÀNH ĐƯA VÀO QUYẾT TOÁN</v>
          </cell>
        </row>
      </sheetData>
      <sheetData sheetId="5196">
        <row r="4">
          <cell r="A4" t="str">
            <v>BẢNG TÍNH TOÁN, ĐO BÓC KHỐI LƯỢNG HOÀN THÀNH ĐƯA VÀO QUYẾT TOÁN</v>
          </cell>
        </row>
      </sheetData>
      <sheetData sheetId="5197">
        <row r="4">
          <cell r="A4" t="str">
            <v>BẢNG TÍNH TOÁN, ĐO BÓC KHỐI LƯỢNG HOÀN THÀNH ĐƯA VÀO QUYẾT TOÁN</v>
          </cell>
        </row>
      </sheetData>
      <sheetData sheetId="5198">
        <row r="4">
          <cell r="A4" t="str">
            <v>BẢNG TÍNH TOÁN, ĐO BÓC KHỐI LƯỢNG HOÀN THÀNH ĐƯA VÀO QUYẾT TOÁN</v>
          </cell>
        </row>
      </sheetData>
      <sheetData sheetId="5199">
        <row r="4">
          <cell r="A4" t="str">
            <v>BẢNG TÍNH TOÁN, ĐO BÓC KHỐI LƯỢNG HOÀN THÀNH ĐƯA VÀO QUYẾT TOÁN</v>
          </cell>
        </row>
      </sheetData>
      <sheetData sheetId="5200">
        <row r="4">
          <cell r="A4" t="str">
            <v>BẢNG TÍNH TOÁN, ĐO BÓC KHỐI LƯỢNG HOÀN THÀNH ĐƯA VÀO QUYẾT TOÁN</v>
          </cell>
        </row>
      </sheetData>
      <sheetData sheetId="5201">
        <row r="4">
          <cell r="A4" t="str">
            <v>BẢNG TÍNH TOÁN, ĐO BÓC KHỐI LƯỢNG HOÀN THÀNH ĐƯA VÀO QUYẾT TOÁN</v>
          </cell>
        </row>
      </sheetData>
      <sheetData sheetId="5202">
        <row r="4">
          <cell r="A4" t="str">
            <v>BẢNG TÍNH TOÁN, ĐO BÓC KHỐI LƯỢNG HOÀN THÀNH ĐƯA VÀO QUYẾT TOÁN</v>
          </cell>
        </row>
      </sheetData>
      <sheetData sheetId="5203">
        <row r="4">
          <cell r="A4" t="str">
            <v>BẢNG TÍNH TOÁN, ĐO BÓC KHỐI LƯỢNG HOÀN THÀNH ĐƯA VÀO QUYẾT TOÁN</v>
          </cell>
        </row>
      </sheetData>
      <sheetData sheetId="5204">
        <row r="4">
          <cell r="A4" t="str">
            <v>BẢNG TÍNH TOÁN, ĐO BÓC KHỐI LƯỢNG HOÀN THÀNH ĐƯA VÀO QUYẾT TOÁN</v>
          </cell>
        </row>
      </sheetData>
      <sheetData sheetId="5205">
        <row r="4">
          <cell r="A4" t="str">
            <v>BẢNG TÍNH TOÁN, ĐO BÓC KHỐI LƯỢNG HOÀN THÀNH ĐƯA VÀO QUYẾT TOÁN</v>
          </cell>
        </row>
      </sheetData>
      <sheetData sheetId="5206">
        <row r="4">
          <cell r="A4" t="str">
            <v>BẢNG TÍNH TOÁN, ĐO BÓC KHỐI LƯỢNG HOÀN THÀNH ĐƯA VÀO QUYẾT TOÁN</v>
          </cell>
        </row>
      </sheetData>
      <sheetData sheetId="5207">
        <row r="4">
          <cell r="A4" t="str">
            <v>BẢNG TÍNH TOÁN, ĐO BÓC KHỐI LƯỢNG HOÀN THÀNH ĐƯA VÀO QUYẾT TOÁN</v>
          </cell>
        </row>
      </sheetData>
      <sheetData sheetId="5208">
        <row r="4">
          <cell r="A4" t="str">
            <v>BẢNG TÍNH TOÁN, ĐO BÓC KHỐI LƯỢNG HOÀN THÀNH ĐƯA VÀO QUYẾT TOÁN</v>
          </cell>
        </row>
      </sheetData>
      <sheetData sheetId="5209">
        <row r="4">
          <cell r="A4" t="str">
            <v>BẢNG TÍNH TOÁN, ĐO BÓC KHỐI LƯỢNG HOÀN THÀNH ĐƯA VÀO QUYẾT TOÁN</v>
          </cell>
        </row>
      </sheetData>
      <sheetData sheetId="5210">
        <row r="4">
          <cell r="A4" t="str">
            <v>BẢNG TÍNH TOÁN, ĐO BÓC KHỐI LƯỢNG HOÀN THÀNH ĐƯA VÀO QUYẾT TOÁN</v>
          </cell>
        </row>
      </sheetData>
      <sheetData sheetId="5211">
        <row r="4">
          <cell r="A4" t="str">
            <v>BẢNG TÍNH TOÁN, ĐO BÓC KHỐI LƯỢNG HOÀN THÀNH ĐƯA VÀO QUYẾT TOÁN</v>
          </cell>
        </row>
      </sheetData>
      <sheetData sheetId="5212">
        <row r="4">
          <cell r="A4" t="str">
            <v>BẢNG TÍNH TOÁN, ĐO BÓC KHỐI LƯỢNG HOÀN THÀNH ĐƯA VÀO QUYẾT TOÁN</v>
          </cell>
        </row>
      </sheetData>
      <sheetData sheetId="5213">
        <row r="4">
          <cell r="A4" t="str">
            <v>BẢNG TÍNH TOÁN, ĐO BÓC KHỐI LƯỢNG HOÀN THÀNH ĐƯA VÀO QUYẾT TOÁN</v>
          </cell>
        </row>
      </sheetData>
      <sheetData sheetId="5214">
        <row r="4">
          <cell r="A4" t="str">
            <v>BẢNG TÍNH TOÁN, ĐO BÓC KHỐI LƯỢNG HOÀN THÀNH ĐƯA VÀO QUYẾT TOÁN</v>
          </cell>
        </row>
      </sheetData>
      <sheetData sheetId="5215">
        <row r="4">
          <cell r="A4" t="str">
            <v>BẢNG TÍNH TOÁN, ĐO BÓC KHỐI LƯỢNG HOÀN THÀNH ĐƯA VÀO QUYẾT TOÁN</v>
          </cell>
        </row>
      </sheetData>
      <sheetData sheetId="5216">
        <row r="4">
          <cell r="A4" t="str">
            <v>BẢNG TÍNH TOÁN, ĐO BÓC KHỐI LƯỢNG HOÀN THÀNH ĐƯA VÀO QUYẾT TOÁN</v>
          </cell>
        </row>
      </sheetData>
      <sheetData sheetId="5217">
        <row r="4">
          <cell r="A4" t="str">
            <v>BẢNG TÍNH TOÁN, ĐO BÓC KHỐI LƯỢNG HOÀN THÀNH ĐƯA VÀO QUYẾT TOÁN</v>
          </cell>
        </row>
      </sheetData>
      <sheetData sheetId="5218">
        <row r="4">
          <cell r="A4" t="str">
            <v>BẢNG TÍNH TOÁN, ĐO BÓC KHỐI LƯỢNG HOÀN THÀNH ĐƯA VÀO QUYẾT TOÁN</v>
          </cell>
        </row>
      </sheetData>
      <sheetData sheetId="5219">
        <row r="4">
          <cell r="A4" t="str">
            <v>BẢNG TÍNH TOÁN, ĐO BÓC KHỐI LƯỢNG HOÀN THÀNH ĐƯA VÀO QUYẾT TOÁN</v>
          </cell>
        </row>
      </sheetData>
      <sheetData sheetId="5220">
        <row r="4">
          <cell r="A4" t="str">
            <v>BẢNG TÍNH TOÁN, ĐO BÓC KHỐI LƯỢNG HOÀN THÀNH ĐƯA VÀO QUYẾT TOÁN</v>
          </cell>
        </row>
      </sheetData>
      <sheetData sheetId="5221">
        <row r="4">
          <cell r="A4" t="str">
            <v>BẢNG TÍNH TOÁN, ĐO BÓC KHỐI LƯỢNG HOÀN THÀNH ĐƯA VÀO QUYẾT TOÁN</v>
          </cell>
        </row>
      </sheetData>
      <sheetData sheetId="5222">
        <row r="4">
          <cell r="A4" t="str">
            <v>BẢNG TÍNH TOÁN, ĐO BÓC KHỐI LƯỢNG HOÀN THÀNH ĐƯA VÀO QUYẾT TOÁN</v>
          </cell>
        </row>
      </sheetData>
      <sheetData sheetId="5223">
        <row r="4">
          <cell r="A4" t="str">
            <v>BẢNG TÍNH TOÁN, ĐO BÓC KHỐI LƯỢNG HOÀN THÀNH ĐƯA VÀO QUYẾT TOÁN</v>
          </cell>
        </row>
      </sheetData>
      <sheetData sheetId="5224">
        <row r="4">
          <cell r="A4" t="str">
            <v>BẢNG TÍNH TOÁN, ĐO BÓC KHỐI LƯỢNG HOÀN THÀNH ĐƯA VÀO QUYẾT TOÁN</v>
          </cell>
        </row>
      </sheetData>
      <sheetData sheetId="5225">
        <row r="4">
          <cell r="A4" t="str">
            <v>BẢNG TÍNH TOÁN, ĐO BÓC KHỐI LƯỢNG HOÀN THÀNH ĐƯA VÀO QUYẾT TOÁN</v>
          </cell>
        </row>
      </sheetData>
      <sheetData sheetId="5226">
        <row r="4">
          <cell r="A4" t="str">
            <v>BẢNG TÍNH TOÁN, ĐO BÓC KHỐI LƯỢNG HOÀN THÀNH ĐƯA VÀO QUYẾT TOÁN</v>
          </cell>
        </row>
      </sheetData>
      <sheetData sheetId="5227">
        <row r="4">
          <cell r="A4" t="str">
            <v>BẢNG TÍNH TOÁN, ĐO BÓC KHỐI LƯỢNG HOÀN THÀNH ĐƯA VÀO QUYẾT TOÁN</v>
          </cell>
        </row>
      </sheetData>
      <sheetData sheetId="5228">
        <row r="4">
          <cell r="A4" t="str">
            <v>BẢNG TÍNH TOÁN, ĐO BÓC KHỐI LƯỢNG HOÀN THÀNH ĐƯA VÀO QUYẾT TOÁN</v>
          </cell>
        </row>
      </sheetData>
      <sheetData sheetId="5229">
        <row r="4">
          <cell r="A4" t="str">
            <v>BẢNG TÍNH TOÁN, ĐO BÓC KHỐI LƯỢNG HOÀN THÀNH ĐƯA VÀO QUYẾT TOÁN</v>
          </cell>
        </row>
      </sheetData>
      <sheetData sheetId="5230">
        <row r="4">
          <cell r="A4" t="str">
            <v>BẢNG TÍNH TOÁN, ĐO BÓC KHỐI LƯỢNG HOÀN THÀNH ĐƯA VÀO QUYẾT TOÁN</v>
          </cell>
        </row>
      </sheetData>
      <sheetData sheetId="5231">
        <row r="4">
          <cell r="A4" t="str">
            <v>BẢNG TÍNH TOÁN, ĐO BÓC KHỐI LƯỢNG HOÀN THÀNH ĐƯA VÀO QUYẾT TOÁN</v>
          </cell>
        </row>
      </sheetData>
      <sheetData sheetId="5232">
        <row r="4">
          <cell r="A4" t="str">
            <v>BẢNG TÍNH TOÁN, ĐO BÓC KHỐI LƯỢNG HOÀN THÀNH ĐƯA VÀO QUYẾT TOÁN</v>
          </cell>
        </row>
      </sheetData>
      <sheetData sheetId="5233">
        <row r="4">
          <cell r="A4" t="str">
            <v>BẢNG TÍNH TOÁN, ĐO BÓC KHỐI LƯỢNG HOÀN THÀNH ĐƯA VÀO QUYẾT TOÁN</v>
          </cell>
        </row>
      </sheetData>
      <sheetData sheetId="5234">
        <row r="4">
          <cell r="A4" t="str">
            <v>BẢNG TÍNH TOÁN, ĐO BÓC KHỐI LƯỢNG HOÀN THÀNH ĐƯA VÀO QUYẾT TOÁN</v>
          </cell>
        </row>
      </sheetData>
      <sheetData sheetId="5235">
        <row r="4">
          <cell r="A4" t="str">
            <v>BẢNG TÍNH TOÁN, ĐO BÓC KHỐI LƯỢNG HOÀN THÀNH ĐƯA VÀO QUYẾT TOÁN</v>
          </cell>
        </row>
      </sheetData>
      <sheetData sheetId="5236">
        <row r="4">
          <cell r="A4" t="str">
            <v>BẢNG TÍNH TOÁN, ĐO BÓC KHỐI LƯỢNG HOÀN THÀNH ĐƯA VÀO QUYẾT TOÁN</v>
          </cell>
        </row>
      </sheetData>
      <sheetData sheetId="5237">
        <row r="4">
          <cell r="A4" t="str">
            <v>BẢNG TÍNH TOÁN, ĐO BÓC KHỐI LƯỢNG HOÀN THÀNH ĐƯA VÀO QUYẾT TOÁN</v>
          </cell>
        </row>
      </sheetData>
      <sheetData sheetId="5238">
        <row r="4">
          <cell r="A4" t="str">
            <v>BẢNG TÍNH TOÁN, ĐO BÓC KHỐI LƯỢNG HOÀN THÀNH ĐƯA VÀO QUYẾT TOÁN</v>
          </cell>
        </row>
      </sheetData>
      <sheetData sheetId="5239">
        <row r="4">
          <cell r="A4" t="str">
            <v>BẢNG TÍNH TOÁN, ĐO BÓC KHỐI LƯỢNG HOÀN THÀNH ĐƯA VÀO QUYẾT TOÁN</v>
          </cell>
        </row>
      </sheetData>
      <sheetData sheetId="5240">
        <row r="4">
          <cell r="A4" t="str">
            <v>BẢNG TÍNH TOÁN, ĐO BÓC KHỐI LƯỢNG HOÀN THÀNH ĐƯA VÀO QUYẾT TOÁN</v>
          </cell>
        </row>
      </sheetData>
      <sheetData sheetId="5241">
        <row r="4">
          <cell r="A4" t="str">
            <v>BẢNG TÍNH TOÁN, ĐO BÓC KHỐI LƯỢNG HOÀN THÀNH ĐƯA VÀO QUYẾT TOÁN</v>
          </cell>
        </row>
      </sheetData>
      <sheetData sheetId="5242">
        <row r="4">
          <cell r="A4" t="str">
            <v>BẢNG TÍNH TOÁN, ĐO BÓC KHỐI LƯỢNG HOÀN THÀNH ĐƯA VÀO QUYẾT TOÁN</v>
          </cell>
        </row>
      </sheetData>
      <sheetData sheetId="5243">
        <row r="4">
          <cell r="A4" t="str">
            <v>BẢNG TÍNH TOÁN, ĐO BÓC KHỐI LƯỢNG HOÀN THÀNH ĐƯA VÀO QUYẾT TOÁN</v>
          </cell>
        </row>
      </sheetData>
      <sheetData sheetId="5244">
        <row r="4">
          <cell r="A4" t="str">
            <v>BẢNG TÍNH TOÁN, ĐO BÓC KHỐI LƯỢNG HOÀN THÀNH ĐƯA VÀO QUYẾT TOÁN</v>
          </cell>
        </row>
      </sheetData>
      <sheetData sheetId="5245">
        <row r="4">
          <cell r="A4" t="str">
            <v>BẢNG TÍNH TOÁN, ĐO BÓC KHỐI LƯỢNG HOÀN THÀNH ĐƯA VÀO QUYẾT TOÁN</v>
          </cell>
        </row>
      </sheetData>
      <sheetData sheetId="5246">
        <row r="4">
          <cell r="A4" t="str">
            <v>BẢNG TÍNH TOÁN, ĐO BÓC KHỐI LƯỢNG HOÀN THÀNH ĐƯA VÀO QUYẾT TOÁN</v>
          </cell>
        </row>
      </sheetData>
      <sheetData sheetId="5247">
        <row r="4">
          <cell r="A4" t="str">
            <v>BẢNG TÍNH TOÁN, ĐO BÓC KHỐI LƯỢNG HOÀN THÀNH ĐƯA VÀO QUYẾT TOÁN</v>
          </cell>
        </row>
      </sheetData>
      <sheetData sheetId="5248">
        <row r="4">
          <cell r="A4" t="str">
            <v>BẢNG TÍNH TOÁN, ĐO BÓC KHỐI LƯỢNG HOÀN THÀNH ĐƯA VÀO QUYẾT TOÁN</v>
          </cell>
        </row>
      </sheetData>
      <sheetData sheetId="5249">
        <row r="4">
          <cell r="A4" t="str">
            <v>BẢNG TÍNH TOÁN, ĐO BÓC KHỐI LƯỢNG HOÀN THÀNH ĐƯA VÀO QUYẾT TOÁN</v>
          </cell>
        </row>
      </sheetData>
      <sheetData sheetId="5250">
        <row r="4">
          <cell r="A4" t="str">
            <v>BẢNG TÍNH TOÁN, ĐO BÓC KHỐI LƯỢNG HOÀN THÀNH ĐƯA VÀO QUYẾT TOÁN</v>
          </cell>
        </row>
      </sheetData>
      <sheetData sheetId="5251">
        <row r="4">
          <cell r="A4" t="str">
            <v>BẢNG TÍNH TOÁN, ĐO BÓC KHỐI LƯỢNG HOÀN THÀNH ĐƯA VÀO QUYẾT TOÁN</v>
          </cell>
        </row>
      </sheetData>
      <sheetData sheetId="5252">
        <row r="4">
          <cell r="A4" t="str">
            <v>BẢNG TÍNH TOÁN, ĐO BÓC KHỐI LƯỢNG HOÀN THÀNH ĐƯA VÀO QUYẾT TOÁN</v>
          </cell>
        </row>
      </sheetData>
      <sheetData sheetId="5253">
        <row r="4">
          <cell r="A4" t="str">
            <v>BẢNG TÍNH TOÁN, ĐO BÓC KHỐI LƯỢNG HOÀN THÀNH ĐƯA VÀO QUYẾT TOÁN</v>
          </cell>
        </row>
      </sheetData>
      <sheetData sheetId="5254">
        <row r="4">
          <cell r="A4" t="str">
            <v>BẢNG TÍNH TOÁN, ĐO BÓC KHỐI LƯỢNG HOÀN THÀNH ĐƯA VÀO QUYẾT TOÁN</v>
          </cell>
        </row>
      </sheetData>
      <sheetData sheetId="5255">
        <row r="4">
          <cell r="A4" t="str">
            <v>BẢNG TÍNH TOÁN, ĐO BÓC KHỐI LƯỢNG HOÀN THÀNH ĐƯA VÀO QUYẾT TOÁN</v>
          </cell>
        </row>
      </sheetData>
      <sheetData sheetId="5256">
        <row r="4">
          <cell r="A4" t="str">
            <v>BẢNG TÍNH TOÁN, ĐO BÓC KHỐI LƯỢNG HOÀN THÀNH ĐƯA VÀO QUYẾT TOÁN</v>
          </cell>
        </row>
      </sheetData>
      <sheetData sheetId="5257">
        <row r="4">
          <cell r="A4" t="str">
            <v>BẢNG TÍNH TOÁN, ĐO BÓC KHỐI LƯỢNG HOÀN THÀNH ĐƯA VÀO QUYẾT TOÁN</v>
          </cell>
        </row>
      </sheetData>
      <sheetData sheetId="5258">
        <row r="4">
          <cell r="A4" t="str">
            <v>BẢNG TÍNH TOÁN, ĐO BÓC KHỐI LƯỢNG HOÀN THÀNH ĐƯA VÀO QUYẾT TOÁN</v>
          </cell>
        </row>
      </sheetData>
      <sheetData sheetId="5259">
        <row r="4">
          <cell r="A4" t="str">
            <v>BẢNG TÍNH TOÁN, ĐO BÓC KHỐI LƯỢNG HOÀN THÀNH ĐƯA VÀO QUYẾT TOÁN</v>
          </cell>
        </row>
      </sheetData>
      <sheetData sheetId="5260">
        <row r="4">
          <cell r="A4" t="str">
            <v>BẢNG TÍNH TOÁN, ĐO BÓC KHỐI LƯỢNG HOÀN THÀNH ĐƯA VÀO QUYẾT TOÁN</v>
          </cell>
        </row>
      </sheetData>
      <sheetData sheetId="5261">
        <row r="4">
          <cell r="A4" t="str">
            <v>BẢNG TÍNH TOÁN, ĐO BÓC KHỐI LƯỢNG HOÀN THÀNH ĐƯA VÀO QUYẾT TOÁN</v>
          </cell>
        </row>
      </sheetData>
      <sheetData sheetId="5262">
        <row r="4">
          <cell r="A4" t="str">
            <v>BẢNG TÍNH TOÁN, ĐO BÓC KHỐI LƯỢNG HOÀN THÀNH ĐƯA VÀO QUYẾT TOÁN</v>
          </cell>
        </row>
      </sheetData>
      <sheetData sheetId="5263">
        <row r="4">
          <cell r="A4" t="str">
            <v>BẢNG TÍNH TOÁN, ĐO BÓC KHỐI LƯỢNG HOÀN THÀNH ĐƯA VÀO QUYẾT TOÁN</v>
          </cell>
        </row>
      </sheetData>
      <sheetData sheetId="5264">
        <row r="4">
          <cell r="A4" t="str">
            <v>BẢNG TÍNH TOÁN, ĐO BÓC KHỐI LƯỢNG HOÀN THÀNH ĐƯA VÀO QUYẾT TOÁN</v>
          </cell>
        </row>
      </sheetData>
      <sheetData sheetId="5265">
        <row r="4">
          <cell r="A4" t="str">
            <v>BẢNG TÍNH TOÁN, ĐO BÓC KHỐI LƯỢNG HOÀN THÀNH ĐƯA VÀO QUYẾT TOÁN</v>
          </cell>
        </row>
      </sheetData>
      <sheetData sheetId="5266">
        <row r="4">
          <cell r="A4" t="str">
            <v>BẢNG TÍNH TOÁN, ĐO BÓC KHỐI LƯỢNG HOÀN THÀNH ĐƯA VÀO QUYẾT TOÁN</v>
          </cell>
        </row>
      </sheetData>
      <sheetData sheetId="5267">
        <row r="4">
          <cell r="A4" t="str">
            <v>BẢNG TÍNH TOÁN, ĐO BÓC KHỐI LƯỢNG HOÀN THÀNH ĐƯA VÀO QUYẾT TOÁN</v>
          </cell>
        </row>
      </sheetData>
      <sheetData sheetId="5268">
        <row r="4">
          <cell r="A4" t="str">
            <v>BẢNG TÍNH TOÁN, ĐO BÓC KHỐI LƯỢNG HOÀN THÀNH ĐƯA VÀO QUYẾT TOÁN</v>
          </cell>
        </row>
      </sheetData>
      <sheetData sheetId="5269">
        <row r="4">
          <cell r="A4" t="str">
            <v>BẢNG TÍNH TOÁN, ĐO BÓC KHỐI LƯỢNG HOÀN THÀNH ĐƯA VÀO QUYẾT TOÁN</v>
          </cell>
        </row>
      </sheetData>
      <sheetData sheetId="5270">
        <row r="4">
          <cell r="A4" t="str">
            <v>BẢNG TÍNH TOÁN, ĐO BÓC KHỐI LƯỢNG HOÀN THÀNH ĐƯA VÀO QUYẾT TOÁN</v>
          </cell>
        </row>
      </sheetData>
      <sheetData sheetId="5271">
        <row r="4">
          <cell r="A4" t="str">
            <v>BẢNG TÍNH TOÁN, ĐO BÓC KHỐI LƯỢNG HOÀN THÀNH ĐƯA VÀO QUYẾT TOÁN</v>
          </cell>
        </row>
      </sheetData>
      <sheetData sheetId="5272">
        <row r="4">
          <cell r="A4" t="str">
            <v>BẢNG TÍNH TOÁN, ĐO BÓC KHỐI LƯỢNG HOÀN THÀNH ĐƯA VÀO QUYẾT TOÁN</v>
          </cell>
        </row>
      </sheetData>
      <sheetData sheetId="5273">
        <row r="4">
          <cell r="A4" t="str">
            <v>BẢNG TÍNH TOÁN, ĐO BÓC KHỐI LƯỢNG HOÀN THÀNH ĐƯA VÀO QUYẾT TOÁN</v>
          </cell>
        </row>
      </sheetData>
      <sheetData sheetId="5274">
        <row r="4">
          <cell r="A4" t="str">
            <v>BẢNG TÍNH TOÁN, ĐO BÓC KHỐI LƯỢNG HOÀN THÀNH ĐƯA VÀO QUYẾT TOÁN</v>
          </cell>
        </row>
      </sheetData>
      <sheetData sheetId="5275">
        <row r="4">
          <cell r="A4" t="str">
            <v>BẢNG TÍNH TOÁN, ĐO BÓC KHỐI LƯỢNG HOÀN THÀNH ĐƯA VÀO QUYẾT TOÁN</v>
          </cell>
        </row>
      </sheetData>
      <sheetData sheetId="5276">
        <row r="4">
          <cell r="A4" t="str">
            <v>BẢNG TÍNH TOÁN, ĐO BÓC KHỐI LƯỢNG HOÀN THÀNH ĐƯA VÀO QUYẾT TOÁN</v>
          </cell>
        </row>
      </sheetData>
      <sheetData sheetId="5277">
        <row r="4">
          <cell r="A4" t="str">
            <v>BẢNG TÍNH TOÁN, ĐO BÓC KHỐI LƯỢNG HOÀN THÀNH ĐƯA VÀO QUYẾT TOÁN</v>
          </cell>
        </row>
      </sheetData>
      <sheetData sheetId="5278">
        <row r="4">
          <cell r="A4" t="str">
            <v>BẢNG TÍNH TOÁN, ĐO BÓC KHỐI LƯỢNG HOÀN THÀNH ĐƯA VÀO QUYẾT TOÁN</v>
          </cell>
        </row>
      </sheetData>
      <sheetData sheetId="5279">
        <row r="4">
          <cell r="A4" t="str">
            <v>BẢNG TÍNH TOÁN, ĐO BÓC KHỐI LƯỢNG HOÀN THÀNH ĐƯA VÀO QUYẾT TOÁN</v>
          </cell>
        </row>
      </sheetData>
      <sheetData sheetId="5280">
        <row r="4">
          <cell r="A4" t="str">
            <v>BẢNG TÍNH TOÁN, ĐO BÓC KHỐI LƯỢNG HOÀN THÀNH ĐƯA VÀO QUYẾT TOÁN</v>
          </cell>
        </row>
      </sheetData>
      <sheetData sheetId="5281">
        <row r="4">
          <cell r="A4" t="str">
            <v>BẢNG TÍNH TOÁN, ĐO BÓC KHỐI LƯỢNG HOÀN THÀNH ĐƯA VÀO QUYẾT TOÁN</v>
          </cell>
        </row>
      </sheetData>
      <sheetData sheetId="5282">
        <row r="4">
          <cell r="A4" t="str">
            <v>BẢNG TÍNH TOÁN, ĐO BÓC KHỐI LƯỢNG HOÀN THÀNH ĐƯA VÀO QUYẾT TOÁN</v>
          </cell>
        </row>
      </sheetData>
      <sheetData sheetId="5283">
        <row r="4">
          <cell r="A4" t="str">
            <v>BẢNG TÍNH TOÁN, ĐO BÓC KHỐI LƯỢNG HOÀN THÀNH ĐƯA VÀO QUYẾT TOÁN</v>
          </cell>
        </row>
      </sheetData>
      <sheetData sheetId="5284">
        <row r="4">
          <cell r="A4" t="str">
            <v>BẢNG TÍNH TOÁN, ĐO BÓC KHỐI LƯỢNG HOÀN THÀNH ĐƯA VÀO QUYẾT TOÁN</v>
          </cell>
        </row>
      </sheetData>
      <sheetData sheetId="5285">
        <row r="4">
          <cell r="A4" t="str">
            <v>BẢNG TÍNH TOÁN, ĐO BÓC KHỐI LƯỢNG HOÀN THÀNH ĐƯA VÀO QUYẾT TOÁN</v>
          </cell>
        </row>
      </sheetData>
      <sheetData sheetId="5286">
        <row r="4">
          <cell r="A4" t="str">
            <v>BẢNG TÍNH TOÁN, ĐO BÓC KHỐI LƯỢNG HOÀN THÀNH ĐƯA VÀO QUYẾT TOÁN</v>
          </cell>
        </row>
      </sheetData>
      <sheetData sheetId="5287">
        <row r="4">
          <cell r="A4" t="str">
            <v>BẢNG TÍNH TOÁN, ĐO BÓC KHỐI LƯỢNG HOÀN THÀNH ĐƯA VÀO QUYẾT TOÁN</v>
          </cell>
        </row>
      </sheetData>
      <sheetData sheetId="5288">
        <row r="4">
          <cell r="A4" t="str">
            <v>BẢNG TÍNH TOÁN, ĐO BÓC KHỐI LƯỢNG HOÀN THÀNH ĐƯA VÀO QUYẾT TOÁN</v>
          </cell>
        </row>
      </sheetData>
      <sheetData sheetId="5289">
        <row r="4">
          <cell r="A4" t="str">
            <v>BẢNG TÍNH TOÁN, ĐO BÓC KHỐI LƯỢNG HOÀN THÀNH ĐƯA VÀO QUYẾT TOÁN</v>
          </cell>
        </row>
      </sheetData>
      <sheetData sheetId="5290">
        <row r="4">
          <cell r="A4" t="str">
            <v>BẢNG TÍNH TOÁN, ĐO BÓC KHỐI LƯỢNG HOÀN THÀNH ĐƯA VÀO QUYẾT TOÁN</v>
          </cell>
        </row>
      </sheetData>
      <sheetData sheetId="5291">
        <row r="4">
          <cell r="A4" t="str">
            <v>BẢNG TÍNH TOÁN, ĐO BÓC KHỐI LƯỢNG HOÀN THÀNH ĐƯA VÀO QUYẾT TOÁN</v>
          </cell>
        </row>
      </sheetData>
      <sheetData sheetId="5292">
        <row r="4">
          <cell r="A4" t="str">
            <v>BẢNG TÍNH TOÁN, ĐO BÓC KHỐI LƯỢNG HOÀN THÀNH ĐƯA VÀO QUYẾT TOÁN</v>
          </cell>
        </row>
      </sheetData>
      <sheetData sheetId="5293">
        <row r="4">
          <cell r="A4" t="str">
            <v>BẢNG TÍNH TOÁN, ĐO BÓC KHỐI LƯỢNG HOÀN THÀNH ĐƯA VÀO QUYẾT TOÁN</v>
          </cell>
        </row>
      </sheetData>
      <sheetData sheetId="5294">
        <row r="4">
          <cell r="A4" t="str">
            <v>BẢNG TÍNH TOÁN, ĐO BÓC KHỐI LƯỢNG HOÀN THÀNH ĐƯA VÀO QUYẾT TOÁN</v>
          </cell>
        </row>
      </sheetData>
      <sheetData sheetId="5295">
        <row r="4">
          <cell r="A4" t="str">
            <v>BẢNG TÍNH TOÁN, ĐO BÓC KHỐI LƯỢNG HOÀN THÀNH ĐƯA VÀO QUYẾT TOÁN</v>
          </cell>
        </row>
      </sheetData>
      <sheetData sheetId="5296">
        <row r="4">
          <cell r="A4" t="str">
            <v>BẢNG TÍNH TOÁN, ĐO BÓC KHỐI LƯỢNG HOÀN THÀNH ĐƯA VÀO QUYẾT TOÁN</v>
          </cell>
        </row>
      </sheetData>
      <sheetData sheetId="5297">
        <row r="4">
          <cell r="A4" t="str">
            <v>BẢNG TÍNH TOÁN, ĐO BÓC KHỐI LƯỢNG HOÀN THÀNH ĐƯA VÀO QUYẾT TOÁN</v>
          </cell>
        </row>
      </sheetData>
      <sheetData sheetId="5298">
        <row r="4">
          <cell r="A4" t="str">
            <v>BẢNG TÍNH TOÁN, ĐO BÓC KHỐI LƯỢNG HOÀN THÀNH ĐƯA VÀO QUYẾT TOÁN</v>
          </cell>
        </row>
      </sheetData>
      <sheetData sheetId="5299">
        <row r="4">
          <cell r="A4" t="str">
            <v>BẢNG TÍNH TOÁN, ĐO BÓC KHỐI LƯỢNG HOÀN THÀNH ĐƯA VÀO QUYẾT TOÁN</v>
          </cell>
        </row>
      </sheetData>
      <sheetData sheetId="5300">
        <row r="4">
          <cell r="A4" t="str">
            <v>BẢNG TÍNH TOÁN, ĐO BÓC KHỐI LƯỢNG HOÀN THÀNH ĐƯA VÀO QUYẾT TOÁN</v>
          </cell>
        </row>
      </sheetData>
      <sheetData sheetId="5301">
        <row r="4">
          <cell r="A4" t="str">
            <v>BẢNG TÍNH TOÁN, ĐO BÓC KHỐI LƯỢNG HOÀN THÀNH ĐƯA VÀO QUYẾT TOÁN</v>
          </cell>
        </row>
      </sheetData>
      <sheetData sheetId="5302">
        <row r="4">
          <cell r="A4" t="str">
            <v>BẢNG TÍNH TOÁN, ĐO BÓC KHỐI LƯỢNG HOÀN THÀNH ĐƯA VÀO QUYẾT TOÁN</v>
          </cell>
        </row>
      </sheetData>
      <sheetData sheetId="5303">
        <row r="4">
          <cell r="A4" t="str">
            <v>BẢNG TÍNH TOÁN, ĐO BÓC KHỐI LƯỢNG HOÀN THÀNH ĐƯA VÀO QUYẾT TOÁN</v>
          </cell>
        </row>
      </sheetData>
      <sheetData sheetId="5304">
        <row r="4">
          <cell r="A4" t="str">
            <v>BẢNG TÍNH TOÁN, ĐO BÓC KHỐI LƯỢNG HOÀN THÀNH ĐƯA VÀO QUYẾT TOÁN</v>
          </cell>
        </row>
      </sheetData>
      <sheetData sheetId="5305">
        <row r="4">
          <cell r="A4" t="str">
            <v>BẢNG TÍNH TOÁN, ĐO BÓC KHỐI LƯỢNG HOÀN THÀNH ĐƯA VÀO QUYẾT TOÁN</v>
          </cell>
        </row>
      </sheetData>
      <sheetData sheetId="5306">
        <row r="4">
          <cell r="A4" t="str">
            <v>BẢNG TÍNH TOÁN, ĐO BÓC KHỐI LƯỢNG HOÀN THÀNH ĐƯA VÀO QUYẾT TOÁN</v>
          </cell>
        </row>
      </sheetData>
      <sheetData sheetId="5307">
        <row r="4">
          <cell r="A4" t="str">
            <v>BẢNG TÍNH TOÁN, ĐO BÓC KHỐI LƯỢNG HOÀN THÀNH ĐƯA VÀO QUYẾT TOÁN</v>
          </cell>
        </row>
      </sheetData>
      <sheetData sheetId="5308">
        <row r="4">
          <cell r="A4" t="str">
            <v>BẢNG TÍNH TOÁN, ĐO BÓC KHỐI LƯỢNG HOÀN THÀNH ĐƯA VÀO QUYẾT TOÁN</v>
          </cell>
        </row>
      </sheetData>
      <sheetData sheetId="5309">
        <row r="4">
          <cell r="A4" t="str">
            <v>BẢNG TÍNH TOÁN, ĐO BÓC KHỐI LƯỢNG HOÀN THÀNH ĐƯA VÀO QUYẾT TOÁN</v>
          </cell>
        </row>
      </sheetData>
      <sheetData sheetId="5310">
        <row r="4">
          <cell r="A4" t="str">
            <v>BẢNG TÍNH TOÁN, ĐO BÓC KHỐI LƯỢNG HOÀN THÀNH ĐƯA VÀO QUYẾT TOÁN</v>
          </cell>
        </row>
      </sheetData>
      <sheetData sheetId="5311">
        <row r="4">
          <cell r="A4" t="str">
            <v>BẢNG TÍNH TOÁN, ĐO BÓC KHỐI LƯỢNG HOÀN THÀNH ĐƯA VÀO QUYẾT TOÁN</v>
          </cell>
        </row>
      </sheetData>
      <sheetData sheetId="5312">
        <row r="4">
          <cell r="A4" t="str">
            <v>BẢNG TÍNH TOÁN, ĐO BÓC KHỐI LƯỢNG HOÀN THÀNH ĐƯA VÀO QUYẾT TOÁN</v>
          </cell>
        </row>
      </sheetData>
      <sheetData sheetId="5313">
        <row r="4">
          <cell r="A4" t="str">
            <v>BẢNG TÍNH TOÁN, ĐO BÓC KHỐI LƯỢNG HOÀN THÀNH ĐƯA VÀO QUYẾT TOÁN</v>
          </cell>
        </row>
      </sheetData>
      <sheetData sheetId="5314">
        <row r="4">
          <cell r="A4" t="str">
            <v>BẢNG TÍNH TOÁN, ĐO BÓC KHỐI LƯỢNG HOÀN THÀNH ĐƯA VÀO QUYẾT TOÁN</v>
          </cell>
        </row>
      </sheetData>
      <sheetData sheetId="5315">
        <row r="4">
          <cell r="A4" t="str">
            <v>BẢNG TÍNH TOÁN, ĐO BÓC KHỐI LƯỢNG HOÀN THÀNH ĐƯA VÀO QUYẾT TOÁN</v>
          </cell>
        </row>
      </sheetData>
      <sheetData sheetId="5316">
        <row r="4">
          <cell r="A4" t="str">
            <v>BẢNG TÍNH TOÁN, ĐO BÓC KHỐI LƯỢNG HOÀN THÀNH ĐƯA VÀO QUYẾT TOÁN</v>
          </cell>
        </row>
      </sheetData>
      <sheetData sheetId="5317">
        <row r="4">
          <cell r="A4" t="str">
            <v>BẢNG TÍNH TOÁN, ĐO BÓC KHỐI LƯỢNG HOÀN THÀNH ĐƯA VÀO QUYẾT TOÁN</v>
          </cell>
        </row>
      </sheetData>
      <sheetData sheetId="5318">
        <row r="4">
          <cell r="A4" t="str">
            <v>BẢNG TÍNH TOÁN, ĐO BÓC KHỐI LƯỢNG HOÀN THÀNH ĐƯA VÀO QUYẾT TOÁN</v>
          </cell>
        </row>
      </sheetData>
      <sheetData sheetId="5319">
        <row r="4">
          <cell r="A4" t="str">
            <v>BẢNG TÍNH TOÁN, ĐO BÓC KHỐI LƯỢNG HOÀN THÀNH ĐƯA VÀO QUYẾT TOÁN</v>
          </cell>
        </row>
      </sheetData>
      <sheetData sheetId="5320">
        <row r="4">
          <cell r="A4" t="str">
            <v>BẢNG TÍNH TOÁN, ĐO BÓC KHỐI LƯỢNG HOÀN THÀNH ĐƯA VÀO QUYẾT TOÁN</v>
          </cell>
        </row>
      </sheetData>
      <sheetData sheetId="5321">
        <row r="4">
          <cell r="A4" t="str">
            <v>BẢNG TÍNH TOÁN, ĐO BÓC KHỐI LƯỢNG HOÀN THÀNH ĐƯA VÀO QUYẾT TOÁN</v>
          </cell>
        </row>
      </sheetData>
      <sheetData sheetId="5322">
        <row r="4">
          <cell r="A4" t="str">
            <v>BẢNG TÍNH TOÁN, ĐO BÓC KHỐI LƯỢNG HOÀN THÀNH ĐƯA VÀO QUYẾT TOÁN</v>
          </cell>
        </row>
      </sheetData>
      <sheetData sheetId="5323">
        <row r="4">
          <cell r="A4" t="str">
            <v>BẢNG TÍNH TOÁN, ĐO BÓC KHỐI LƯỢNG HOÀN THÀNH ĐƯA VÀO QUYẾT TOÁN</v>
          </cell>
        </row>
      </sheetData>
      <sheetData sheetId="5324">
        <row r="4">
          <cell r="A4" t="str">
            <v>BẢNG TÍNH TOÁN, ĐO BÓC KHỐI LƯỢNG HOÀN THÀNH ĐƯA VÀO QUYẾT TOÁN</v>
          </cell>
        </row>
      </sheetData>
      <sheetData sheetId="5325">
        <row r="4">
          <cell r="A4" t="str">
            <v>BẢNG TÍNH TOÁN, ĐO BÓC KHỐI LƯỢNG HOÀN THÀNH ĐƯA VÀO QUYẾT TOÁN</v>
          </cell>
        </row>
      </sheetData>
      <sheetData sheetId="5326">
        <row r="4">
          <cell r="A4" t="str">
            <v>BẢNG TÍNH TOÁN, ĐO BÓC KHỐI LƯỢNG HOÀN THÀNH ĐƯA VÀO QUYẾT TOÁN</v>
          </cell>
        </row>
      </sheetData>
      <sheetData sheetId="5327">
        <row r="4">
          <cell r="A4" t="str">
            <v>BẢNG TÍNH TOÁN, ĐO BÓC KHỐI LƯỢNG HOÀN THÀNH ĐƯA VÀO QUYẾT TOÁN</v>
          </cell>
        </row>
      </sheetData>
      <sheetData sheetId="5328">
        <row r="4">
          <cell r="A4" t="str">
            <v>BẢNG TÍNH TOÁN, ĐO BÓC KHỐI LƯỢNG HOÀN THÀNH ĐƯA VÀO QUYẾT TOÁN</v>
          </cell>
        </row>
      </sheetData>
      <sheetData sheetId="5329">
        <row r="4">
          <cell r="A4" t="str">
            <v>BẢNG TÍNH TOÁN, ĐO BÓC KHỐI LƯỢNG HOÀN THÀNH ĐƯA VÀO QUYẾT TOÁN</v>
          </cell>
        </row>
      </sheetData>
      <sheetData sheetId="5330">
        <row r="4">
          <cell r="A4" t="str">
            <v>BẢNG TÍNH TOÁN, ĐO BÓC KHỐI LƯỢNG HOÀN THÀNH ĐƯA VÀO QUYẾT TOÁN</v>
          </cell>
        </row>
      </sheetData>
      <sheetData sheetId="5331">
        <row r="4">
          <cell r="A4" t="str">
            <v>BẢNG TÍNH TOÁN, ĐO BÓC KHỐI LƯỢNG HOÀN THÀNH ĐƯA VÀO QUYẾT TOÁN</v>
          </cell>
        </row>
      </sheetData>
      <sheetData sheetId="5332">
        <row r="4">
          <cell r="A4" t="str">
            <v>BẢNG TÍNH TOÁN, ĐO BÓC KHỐI LƯỢNG HOÀN THÀNH ĐƯA VÀO QUYẾT TOÁN</v>
          </cell>
        </row>
      </sheetData>
      <sheetData sheetId="5333">
        <row r="4">
          <cell r="A4" t="str">
            <v>BẢNG TÍNH TOÁN, ĐO BÓC KHỐI LƯỢNG HOÀN THÀNH ĐƯA VÀO QUYẾT TOÁN</v>
          </cell>
        </row>
      </sheetData>
      <sheetData sheetId="5334">
        <row r="4">
          <cell r="A4" t="str">
            <v>BẢNG TÍNH TOÁN, ĐO BÓC KHỐI LƯỢNG HOÀN THÀNH ĐƯA VÀO QUYẾT TOÁN</v>
          </cell>
        </row>
      </sheetData>
      <sheetData sheetId="5335">
        <row r="4">
          <cell r="A4" t="str">
            <v>BẢNG TÍNH TOÁN, ĐO BÓC KHỐI LƯỢNG HOÀN THÀNH ĐƯA VÀO QUYẾT TOÁN</v>
          </cell>
        </row>
      </sheetData>
      <sheetData sheetId="5336">
        <row r="4">
          <cell r="A4" t="str">
            <v>BẢNG TÍNH TOÁN, ĐO BÓC KHỐI LƯỢNG HOÀN THÀNH ĐƯA VÀO QUYẾT TOÁN</v>
          </cell>
        </row>
      </sheetData>
      <sheetData sheetId="5337">
        <row r="4">
          <cell r="A4" t="str">
            <v>BẢNG TÍNH TOÁN, ĐO BÓC KHỐI LƯỢNG HOÀN THÀNH ĐƯA VÀO QUYẾT TOÁN</v>
          </cell>
        </row>
      </sheetData>
      <sheetData sheetId="5338">
        <row r="4">
          <cell r="A4" t="str">
            <v>BẢNG TÍNH TOÁN, ĐO BÓC KHỐI LƯỢNG HOÀN THÀNH ĐƯA VÀO QUYẾT TOÁN</v>
          </cell>
        </row>
      </sheetData>
      <sheetData sheetId="5339">
        <row r="4">
          <cell r="A4" t="str">
            <v>BẢNG TÍNH TOÁN, ĐO BÓC KHỐI LƯỢNG HOÀN THÀNH ĐƯA VÀO QUYẾT TOÁN</v>
          </cell>
        </row>
      </sheetData>
      <sheetData sheetId="5340">
        <row r="4">
          <cell r="A4" t="str">
            <v>BẢNG TÍNH TOÁN, ĐO BÓC KHỐI LƯỢNG HOÀN THÀNH ĐƯA VÀO QUYẾT TOÁN</v>
          </cell>
        </row>
      </sheetData>
      <sheetData sheetId="5341">
        <row r="4">
          <cell r="A4" t="str">
            <v>BẢNG TÍNH TOÁN, ĐO BÓC KHỐI LƯỢNG HOÀN THÀNH ĐƯA VÀO QUYẾT TOÁN</v>
          </cell>
        </row>
      </sheetData>
      <sheetData sheetId="5342">
        <row r="4">
          <cell r="A4" t="str">
            <v>BẢNG TÍNH TOÁN, ĐO BÓC KHỐI LƯỢNG HOÀN THÀNH ĐƯA VÀO QUYẾT TOÁN</v>
          </cell>
        </row>
      </sheetData>
      <sheetData sheetId="5343">
        <row r="4">
          <cell r="A4" t="str">
            <v>BẢNG TÍNH TOÁN, ĐO BÓC KHỐI LƯỢNG HOÀN THÀNH ĐƯA VÀO QUYẾT TOÁN</v>
          </cell>
        </row>
      </sheetData>
      <sheetData sheetId="5344">
        <row r="4">
          <cell r="A4" t="str">
            <v>BẢNG TÍNH TOÁN, ĐO BÓC KHỐI LƯỢNG HOÀN THÀNH ĐƯA VÀO QUYẾT TOÁN</v>
          </cell>
        </row>
      </sheetData>
      <sheetData sheetId="5345">
        <row r="4">
          <cell r="A4" t="str">
            <v>BẢNG TÍNH TOÁN, ĐO BÓC KHỐI LƯỢNG HOÀN THÀNH ĐƯA VÀO QUYẾT TOÁN</v>
          </cell>
        </row>
      </sheetData>
      <sheetData sheetId="5346">
        <row r="4">
          <cell r="A4" t="str">
            <v>BẢNG TÍNH TOÁN, ĐO BÓC KHỐI LƯỢNG HOÀN THÀNH ĐƯA VÀO QUYẾT TOÁN</v>
          </cell>
        </row>
      </sheetData>
      <sheetData sheetId="5347">
        <row r="4">
          <cell r="A4" t="str">
            <v>BẢNG TÍNH TOÁN, ĐO BÓC KHỐI LƯỢNG HOÀN THÀNH ĐƯA VÀO QUYẾT TOÁN</v>
          </cell>
        </row>
      </sheetData>
      <sheetData sheetId="5348">
        <row r="4">
          <cell r="A4" t="str">
            <v>BẢNG TÍNH TOÁN, ĐO BÓC KHỐI LƯỢNG HOÀN THÀNH ĐƯA VÀO QUYẾT TOÁN</v>
          </cell>
        </row>
      </sheetData>
      <sheetData sheetId="5349">
        <row r="4">
          <cell r="A4" t="str">
            <v>BẢNG TÍNH TOÁN, ĐO BÓC KHỐI LƯỢNG HOÀN THÀNH ĐƯA VÀO QUYẾT TOÁN</v>
          </cell>
        </row>
      </sheetData>
      <sheetData sheetId="5350">
        <row r="4">
          <cell r="A4" t="str">
            <v>BẢNG TÍNH TOÁN, ĐO BÓC KHỐI LƯỢNG HOÀN THÀNH ĐƯA VÀO QUYẾT TOÁN</v>
          </cell>
        </row>
      </sheetData>
      <sheetData sheetId="5351">
        <row r="4">
          <cell r="A4" t="str">
            <v>BẢNG TÍNH TOÁN, ĐO BÓC KHỐI LƯỢNG HOÀN THÀNH ĐƯA VÀO QUYẾT TOÁN</v>
          </cell>
        </row>
      </sheetData>
      <sheetData sheetId="5352">
        <row r="4">
          <cell r="A4" t="str">
            <v>BẢNG TÍNH TOÁN, ĐO BÓC KHỐI LƯỢNG HOÀN THÀNH ĐƯA VÀO QUYẾT TOÁN</v>
          </cell>
        </row>
      </sheetData>
      <sheetData sheetId="5353">
        <row r="4">
          <cell r="A4" t="str">
            <v>BẢNG TÍNH TOÁN, ĐO BÓC KHỐI LƯỢNG HOÀN THÀNH ĐƯA VÀO QUYẾT TOÁN</v>
          </cell>
        </row>
      </sheetData>
      <sheetData sheetId="5354">
        <row r="4">
          <cell r="A4" t="str">
            <v>BẢNG TÍNH TOÁN, ĐO BÓC KHỐI LƯỢNG HOÀN THÀNH ĐƯA VÀO QUYẾT TOÁN</v>
          </cell>
        </row>
      </sheetData>
      <sheetData sheetId="5355">
        <row r="4">
          <cell r="A4" t="str">
            <v>BẢNG TÍNH TOÁN, ĐO BÓC KHỐI LƯỢNG HOÀN THÀNH ĐƯA VÀO QUYẾT TOÁN</v>
          </cell>
        </row>
      </sheetData>
      <sheetData sheetId="5356">
        <row r="4">
          <cell r="A4" t="str">
            <v>BẢNG TÍNH TOÁN, ĐO BÓC KHỐI LƯỢNG HOÀN THÀNH ĐƯA VÀO QUYẾT TOÁN</v>
          </cell>
        </row>
      </sheetData>
      <sheetData sheetId="5357">
        <row r="4">
          <cell r="A4" t="str">
            <v>BẢNG TÍNH TOÁN, ĐO BÓC KHỐI LƯỢNG HOÀN THÀNH ĐƯA VÀO QUYẾT TOÁN</v>
          </cell>
        </row>
      </sheetData>
      <sheetData sheetId="5358">
        <row r="4">
          <cell r="A4" t="str">
            <v>BẢNG TÍNH TOÁN, ĐO BÓC KHỐI LƯỢNG HOÀN THÀNH ĐƯA VÀO QUYẾT TOÁN</v>
          </cell>
        </row>
      </sheetData>
      <sheetData sheetId="5359">
        <row r="4">
          <cell r="A4" t="str">
            <v>BẢNG TÍNH TOÁN, ĐO BÓC KHỐI LƯỢNG HOÀN THÀNH ĐƯA VÀO QUYẾT TOÁN</v>
          </cell>
        </row>
      </sheetData>
      <sheetData sheetId="5360">
        <row r="4">
          <cell r="A4" t="str">
            <v>BẢNG TÍNH TOÁN, ĐO BÓC KHỐI LƯỢNG HOÀN THÀNH ĐƯA VÀO QUYẾT TOÁN</v>
          </cell>
        </row>
      </sheetData>
      <sheetData sheetId="5361">
        <row r="4">
          <cell r="A4" t="str">
            <v>BẢNG TÍNH TOÁN, ĐO BÓC KHỐI LƯỢNG HOÀN THÀNH ĐƯA VÀO QUYẾT TOÁN</v>
          </cell>
        </row>
      </sheetData>
      <sheetData sheetId="5362">
        <row r="4">
          <cell r="A4" t="str">
            <v>BẢNG TÍNH TOÁN, ĐO BÓC KHỐI LƯỢNG HOÀN THÀNH ĐƯA VÀO QUYẾT TOÁN</v>
          </cell>
        </row>
      </sheetData>
      <sheetData sheetId="5363">
        <row r="4">
          <cell r="A4" t="str">
            <v>BẢNG TÍNH TOÁN, ĐO BÓC KHỐI LƯỢNG HOÀN THÀNH ĐƯA VÀO QUYẾT TOÁN</v>
          </cell>
        </row>
      </sheetData>
      <sheetData sheetId="5364">
        <row r="4">
          <cell r="A4" t="str">
            <v>BẢNG TÍNH TOÁN, ĐO BÓC KHỐI LƯỢNG HOÀN THÀNH ĐƯA VÀO QUYẾT TOÁN</v>
          </cell>
        </row>
      </sheetData>
      <sheetData sheetId="5365">
        <row r="4">
          <cell r="A4" t="str">
            <v>BẢNG TÍNH TOÁN, ĐO BÓC KHỐI LƯỢNG HOÀN THÀNH ĐƯA VÀO QUYẾT TOÁN</v>
          </cell>
        </row>
      </sheetData>
      <sheetData sheetId="5366">
        <row r="4">
          <cell r="A4" t="str">
            <v>BẢNG TÍNH TOÁN, ĐO BÓC KHỐI LƯỢNG HOÀN THÀNH ĐƯA VÀO QUYẾT TOÁN</v>
          </cell>
        </row>
      </sheetData>
      <sheetData sheetId="5367">
        <row r="4">
          <cell r="A4" t="str">
            <v>BẢNG TÍNH TOÁN, ĐO BÓC KHỐI LƯỢNG HOÀN THÀNH ĐƯA VÀO QUYẾT TOÁN</v>
          </cell>
        </row>
      </sheetData>
      <sheetData sheetId="5368">
        <row r="4">
          <cell r="A4" t="str">
            <v>BẢNG TÍNH TOÁN, ĐO BÓC KHỐI LƯỢNG HOÀN THÀNH ĐƯA VÀO QUYẾT TOÁN</v>
          </cell>
        </row>
      </sheetData>
      <sheetData sheetId="5369">
        <row r="4">
          <cell r="A4" t="str">
            <v>BẢNG TÍNH TOÁN, ĐO BÓC KHỐI LƯỢNG HOÀN THÀNH ĐƯA VÀO QUYẾT TOÁN</v>
          </cell>
        </row>
      </sheetData>
      <sheetData sheetId="5370">
        <row r="4">
          <cell r="A4" t="str">
            <v>BẢNG TÍNH TOÁN, ĐO BÓC KHỐI LƯỢNG HOÀN THÀNH ĐƯA VÀO QUYẾT TOÁN</v>
          </cell>
        </row>
      </sheetData>
      <sheetData sheetId="5371">
        <row r="4">
          <cell r="A4" t="str">
            <v>BẢNG TÍNH TOÁN, ĐO BÓC KHỐI LƯỢNG HOÀN THÀNH ĐƯA VÀO QUYẾT TOÁN</v>
          </cell>
        </row>
      </sheetData>
      <sheetData sheetId="5372">
        <row r="4">
          <cell r="A4" t="str">
            <v>BẢNG TÍNH TOÁN, ĐO BÓC KHỐI LƯỢNG HOÀN THÀNH ĐƯA VÀO QUYẾT TOÁN</v>
          </cell>
        </row>
      </sheetData>
      <sheetData sheetId="5373">
        <row r="4">
          <cell r="A4" t="str">
            <v>BẢNG TÍNH TOÁN, ĐO BÓC KHỐI LƯỢNG HOÀN THÀNH ĐƯA VÀO QUYẾT TOÁN</v>
          </cell>
        </row>
      </sheetData>
      <sheetData sheetId="5374">
        <row r="4">
          <cell r="A4" t="str">
            <v>BẢNG TÍNH TOÁN, ĐO BÓC KHỐI LƯỢNG HOÀN THÀNH ĐƯA VÀO QUYẾT TOÁN</v>
          </cell>
        </row>
      </sheetData>
      <sheetData sheetId="5375">
        <row r="4">
          <cell r="A4" t="str">
            <v>BẢNG TÍNH TOÁN, ĐO BÓC KHỐI LƯỢNG HOÀN THÀNH ĐƯA VÀO QUYẾT TOÁN</v>
          </cell>
        </row>
      </sheetData>
      <sheetData sheetId="5376">
        <row r="4">
          <cell r="A4" t="str">
            <v>BẢNG TÍNH TOÁN, ĐO BÓC KHỐI LƯỢNG HOÀN THÀNH ĐƯA VÀO QUYẾT TOÁN</v>
          </cell>
        </row>
      </sheetData>
      <sheetData sheetId="5377">
        <row r="4">
          <cell r="A4" t="str">
            <v>BẢNG TÍNH TOÁN, ĐO BÓC KHỐI LƯỢNG HOÀN THÀNH ĐƯA VÀO QUYẾT TOÁN</v>
          </cell>
        </row>
      </sheetData>
      <sheetData sheetId="5378">
        <row r="4">
          <cell r="A4" t="str">
            <v>BẢNG TÍNH TOÁN, ĐO BÓC KHỐI LƯỢNG HOÀN THÀNH ĐƯA VÀO QUYẾT TOÁN</v>
          </cell>
        </row>
      </sheetData>
      <sheetData sheetId="5379">
        <row r="4">
          <cell r="A4" t="str">
            <v>BẢNG TÍNH TOÁN, ĐO BÓC KHỐI LƯỢNG HOÀN THÀNH ĐƯA VÀO QUYẾT TOÁN</v>
          </cell>
        </row>
      </sheetData>
      <sheetData sheetId="5380">
        <row r="4">
          <cell r="A4" t="str">
            <v>BẢNG TÍNH TOÁN, ĐO BÓC KHỐI LƯỢNG HOÀN THÀNH ĐƯA VÀO QUYẾT TOÁN</v>
          </cell>
        </row>
      </sheetData>
      <sheetData sheetId="5381">
        <row r="4">
          <cell r="A4" t="str">
            <v>BẢNG TÍNH TOÁN, ĐO BÓC KHỐI LƯỢNG HOÀN THÀNH ĐƯA VÀO QUYẾT TOÁN</v>
          </cell>
        </row>
      </sheetData>
      <sheetData sheetId="5382">
        <row r="4">
          <cell r="A4" t="str">
            <v>BẢNG TÍNH TOÁN, ĐO BÓC KHỐI LƯỢNG HOÀN THÀNH ĐƯA VÀO QUYẾT TOÁN</v>
          </cell>
        </row>
      </sheetData>
      <sheetData sheetId="5383">
        <row r="4">
          <cell r="A4" t="str">
            <v>BẢNG TÍNH TOÁN, ĐO BÓC KHỐI LƯỢNG HOÀN THÀNH ĐƯA VÀO QUYẾT TOÁN</v>
          </cell>
        </row>
      </sheetData>
      <sheetData sheetId="5384">
        <row r="4">
          <cell r="A4" t="str">
            <v>BẢNG TÍNH TOÁN, ĐO BÓC KHỐI LƯỢNG HOÀN THÀNH ĐƯA VÀO QUYẾT TOÁN</v>
          </cell>
        </row>
      </sheetData>
      <sheetData sheetId="5385">
        <row r="4">
          <cell r="A4" t="str">
            <v>BẢNG TÍNH TOÁN, ĐO BÓC KHỐI LƯỢNG HOÀN THÀNH ĐƯA VÀO QUYẾT TOÁN</v>
          </cell>
        </row>
      </sheetData>
      <sheetData sheetId="5386">
        <row r="4">
          <cell r="A4" t="str">
            <v>BẢNG TÍNH TOÁN, ĐO BÓC KHỐI LƯỢNG HOÀN THÀNH ĐƯA VÀO QUYẾT TOÁN</v>
          </cell>
        </row>
      </sheetData>
      <sheetData sheetId="5387">
        <row r="4">
          <cell r="A4" t="str">
            <v>BẢNG TÍNH TOÁN, ĐO BÓC KHỐI LƯỢNG HOÀN THÀNH ĐƯA VÀO QUYẾT TOÁN</v>
          </cell>
        </row>
      </sheetData>
      <sheetData sheetId="5388">
        <row r="4">
          <cell r="A4" t="str">
            <v>BẢNG TÍNH TOÁN, ĐO BÓC KHỐI LƯỢNG HOÀN THÀNH ĐƯA VÀO QUYẾT TOÁN</v>
          </cell>
        </row>
      </sheetData>
      <sheetData sheetId="5389">
        <row r="4">
          <cell r="A4" t="str">
            <v>BẢNG TÍNH TOÁN, ĐO BÓC KHỐI LƯỢNG HOÀN THÀNH ĐƯA VÀO QUYẾT TOÁN</v>
          </cell>
        </row>
      </sheetData>
      <sheetData sheetId="5390">
        <row r="4">
          <cell r="A4" t="str">
            <v>BẢNG TÍNH TOÁN, ĐO BÓC KHỐI LƯỢNG HOÀN THÀNH ĐƯA VÀO QUYẾT TOÁN</v>
          </cell>
        </row>
      </sheetData>
      <sheetData sheetId="5391">
        <row r="4">
          <cell r="A4" t="str">
            <v>BẢNG TÍNH TOÁN, ĐO BÓC KHỐI LƯỢNG HOÀN THÀNH ĐƯA VÀO QUYẾT TOÁN</v>
          </cell>
        </row>
      </sheetData>
      <sheetData sheetId="5392">
        <row r="4">
          <cell r="A4" t="str">
            <v>BẢNG TÍNH TOÁN, ĐO BÓC KHỐI LƯỢNG HOÀN THÀNH ĐƯA VÀO QUYẾT TOÁN</v>
          </cell>
        </row>
      </sheetData>
      <sheetData sheetId="5393">
        <row r="4">
          <cell r="A4" t="str">
            <v>BẢNG TÍNH TOÁN, ĐO BÓC KHỐI LƯỢNG HOÀN THÀNH ĐƯA VÀO QUYẾT TOÁN</v>
          </cell>
        </row>
      </sheetData>
      <sheetData sheetId="5394">
        <row r="4">
          <cell r="A4" t="str">
            <v>BẢNG TÍNH TOÁN, ĐO BÓC KHỐI LƯỢNG HOÀN THÀNH ĐƯA VÀO QUYẾT TOÁN</v>
          </cell>
        </row>
      </sheetData>
      <sheetData sheetId="5395">
        <row r="4">
          <cell r="A4" t="str">
            <v>BẢNG TÍNH TOÁN, ĐO BÓC KHỐI LƯỢNG HOÀN THÀNH ĐƯA VÀO QUYẾT TOÁN</v>
          </cell>
        </row>
      </sheetData>
      <sheetData sheetId="5396">
        <row r="4">
          <cell r="A4" t="str">
            <v>BẢNG TÍNH TOÁN, ĐO BÓC KHỐI LƯỢNG HOÀN THÀNH ĐƯA VÀO QUYẾT TOÁN</v>
          </cell>
        </row>
      </sheetData>
      <sheetData sheetId="5397">
        <row r="4">
          <cell r="A4" t="str">
            <v>BẢNG TÍNH TOÁN, ĐO BÓC KHỐI LƯỢNG HOÀN THÀNH ĐƯA VÀO QUYẾT TOÁN</v>
          </cell>
        </row>
      </sheetData>
      <sheetData sheetId="5398">
        <row r="4">
          <cell r="A4" t="str">
            <v>BẢNG TÍNH TOÁN, ĐO BÓC KHỐI LƯỢNG HOÀN THÀNH ĐƯA VÀO QUYẾT TOÁN</v>
          </cell>
        </row>
      </sheetData>
      <sheetData sheetId="5399">
        <row r="4">
          <cell r="A4" t="str">
            <v>BẢNG TÍNH TOÁN, ĐO BÓC KHỐI LƯỢNG HOÀN THÀNH ĐƯA VÀO QUYẾT TOÁN</v>
          </cell>
        </row>
      </sheetData>
      <sheetData sheetId="5400">
        <row r="4">
          <cell r="A4" t="str">
            <v>BẢNG TÍNH TOÁN, ĐO BÓC KHỐI LƯỢNG HOÀN THÀNH ĐƯA VÀO QUYẾT TOÁN</v>
          </cell>
        </row>
      </sheetData>
      <sheetData sheetId="5401">
        <row r="4">
          <cell r="A4" t="str">
            <v>BẢNG TÍNH TOÁN, ĐO BÓC KHỐI LƯỢNG HOÀN THÀNH ĐƯA VÀO QUYẾT TOÁN</v>
          </cell>
        </row>
      </sheetData>
      <sheetData sheetId="5402">
        <row r="4">
          <cell r="A4" t="str">
            <v>BẢNG TÍNH TOÁN, ĐO BÓC KHỐI LƯỢNG HOÀN THÀNH ĐƯA VÀO QUYẾT TOÁN</v>
          </cell>
        </row>
      </sheetData>
      <sheetData sheetId="5403">
        <row r="4">
          <cell r="A4" t="str">
            <v>BẢNG TÍNH TOÁN, ĐO BÓC KHỐI LƯỢNG HOÀN THÀNH ĐƯA VÀO QUYẾT TOÁN</v>
          </cell>
        </row>
      </sheetData>
      <sheetData sheetId="5404">
        <row r="4">
          <cell r="A4" t="str">
            <v>BẢNG TÍNH TOÁN, ĐO BÓC KHỐI LƯỢNG HOÀN THÀNH ĐƯA VÀO QUYẾT TOÁN</v>
          </cell>
        </row>
      </sheetData>
      <sheetData sheetId="5405">
        <row r="4">
          <cell r="A4" t="str">
            <v>BẢNG TÍNH TOÁN, ĐO BÓC KHỐI LƯỢNG HOÀN THÀNH ĐƯA VÀO QUYẾT TOÁN</v>
          </cell>
        </row>
      </sheetData>
      <sheetData sheetId="5406">
        <row r="4">
          <cell r="A4" t="str">
            <v>BẢNG TÍNH TOÁN, ĐO BÓC KHỐI LƯỢNG HOÀN THÀNH ĐƯA VÀO QUYẾT TOÁN</v>
          </cell>
        </row>
      </sheetData>
      <sheetData sheetId="5407">
        <row r="4">
          <cell r="A4" t="str">
            <v>BẢNG TÍNH TOÁN, ĐO BÓC KHỐI LƯỢNG HOÀN THÀNH ĐƯA VÀO QUYẾT TOÁN</v>
          </cell>
        </row>
      </sheetData>
      <sheetData sheetId="5408">
        <row r="4">
          <cell r="A4" t="str">
            <v>BẢNG TÍNH TOÁN, ĐO BÓC KHỐI LƯỢNG HOÀN THÀNH ĐƯA VÀO QUYẾT TOÁN</v>
          </cell>
        </row>
      </sheetData>
      <sheetData sheetId="5409">
        <row r="4">
          <cell r="A4" t="str">
            <v>BẢNG TÍNH TOÁN, ĐO BÓC KHỐI LƯỢNG HOÀN THÀNH ĐƯA VÀO QUYẾT TOÁN</v>
          </cell>
        </row>
      </sheetData>
      <sheetData sheetId="5410">
        <row r="4">
          <cell r="A4" t="str">
            <v>BẢNG TÍNH TOÁN, ĐO BÓC KHỐI LƯỢNG HOÀN THÀNH ĐƯA VÀO QUYẾT TOÁN</v>
          </cell>
        </row>
      </sheetData>
      <sheetData sheetId="5411">
        <row r="4">
          <cell r="A4" t="str">
            <v>BẢNG TÍNH TOÁN, ĐO BÓC KHỐI LƯỢNG HOÀN THÀNH ĐƯA VÀO QUYẾT TOÁN</v>
          </cell>
        </row>
      </sheetData>
      <sheetData sheetId="5412">
        <row r="4">
          <cell r="A4" t="str">
            <v>BẢNG TÍNH TOÁN, ĐO BÓC KHỐI LƯỢNG HOÀN THÀNH ĐƯA VÀO QUYẾT TOÁN</v>
          </cell>
        </row>
      </sheetData>
      <sheetData sheetId="5413">
        <row r="4">
          <cell r="A4" t="str">
            <v>BẢNG TÍNH TOÁN, ĐO BÓC KHỐI LƯỢNG HOÀN THÀNH ĐƯA VÀO QUYẾT TOÁN</v>
          </cell>
        </row>
      </sheetData>
      <sheetData sheetId="5414">
        <row r="4">
          <cell r="A4" t="str">
            <v>BẢNG TÍNH TOÁN, ĐO BÓC KHỐI LƯỢNG HOÀN THÀNH ĐƯA VÀO QUYẾT TOÁN</v>
          </cell>
        </row>
      </sheetData>
      <sheetData sheetId="5415">
        <row r="4">
          <cell r="A4" t="str">
            <v>BẢNG TÍNH TOÁN, ĐO BÓC KHỐI LƯỢNG HOÀN THÀNH ĐƯA VÀO QUYẾT TOÁN</v>
          </cell>
        </row>
      </sheetData>
      <sheetData sheetId="5416">
        <row r="4">
          <cell r="A4" t="str">
            <v>BẢNG TÍNH TOÁN, ĐO BÓC KHỐI LƯỢNG HOÀN THÀNH ĐƯA VÀO QUYẾT TOÁN</v>
          </cell>
        </row>
      </sheetData>
      <sheetData sheetId="5417">
        <row r="4">
          <cell r="A4" t="str">
            <v>BẢNG TÍNH TOÁN, ĐO BÓC KHỐI LƯỢNG HOÀN THÀNH ĐƯA VÀO QUYẾT TOÁN</v>
          </cell>
        </row>
      </sheetData>
      <sheetData sheetId="5418">
        <row r="4">
          <cell r="A4" t="str">
            <v>BẢNG TÍNH TOÁN, ĐO BÓC KHỐI LƯỢNG HOÀN THÀNH ĐƯA VÀO QUYẾT TOÁN</v>
          </cell>
        </row>
      </sheetData>
      <sheetData sheetId="5419">
        <row r="4">
          <cell r="A4" t="str">
            <v>BẢNG TÍNH TOÁN, ĐO BÓC KHỐI LƯỢNG HOÀN THÀNH ĐƯA VÀO QUYẾT TOÁN</v>
          </cell>
        </row>
      </sheetData>
      <sheetData sheetId="5420">
        <row r="4">
          <cell r="A4" t="str">
            <v>BẢNG TÍNH TOÁN, ĐO BÓC KHỐI LƯỢNG HOÀN THÀNH ĐƯA VÀO QUYẾT TOÁN</v>
          </cell>
        </row>
      </sheetData>
      <sheetData sheetId="5421">
        <row r="4">
          <cell r="A4" t="str">
            <v>BẢNG TÍNH TOÁN, ĐO BÓC KHỐI LƯỢNG HOÀN THÀNH ĐƯA VÀO QUYẾT TOÁN</v>
          </cell>
        </row>
      </sheetData>
      <sheetData sheetId="5422">
        <row r="4">
          <cell r="A4" t="str">
            <v>BẢNG TÍNH TOÁN, ĐO BÓC KHỐI LƯỢNG HOÀN THÀNH ĐƯA VÀO QUYẾT TOÁN</v>
          </cell>
        </row>
      </sheetData>
      <sheetData sheetId="5423">
        <row r="4">
          <cell r="A4" t="str">
            <v>BẢNG TÍNH TOÁN, ĐO BÓC KHỐI LƯỢNG HOÀN THÀNH ĐƯA VÀO QUYẾT TOÁN</v>
          </cell>
        </row>
      </sheetData>
      <sheetData sheetId="5424">
        <row r="4">
          <cell r="A4" t="str">
            <v>BẢNG TÍNH TOÁN, ĐO BÓC KHỐI LƯỢNG HOÀN THÀNH ĐƯA VÀO QUYẾT TOÁN</v>
          </cell>
        </row>
      </sheetData>
      <sheetData sheetId="5425">
        <row r="4">
          <cell r="A4" t="str">
            <v>BẢNG TÍNH TOÁN, ĐO BÓC KHỐI LƯỢNG HOÀN THÀNH ĐƯA VÀO QUYẾT TOÁN</v>
          </cell>
        </row>
      </sheetData>
      <sheetData sheetId="5426">
        <row r="4">
          <cell r="A4" t="str">
            <v>BẢNG TÍNH TOÁN, ĐO BÓC KHỐI LƯỢNG HOÀN THÀNH ĐƯA VÀO QUYẾT TOÁN</v>
          </cell>
        </row>
      </sheetData>
      <sheetData sheetId="5427">
        <row r="4">
          <cell r="A4" t="str">
            <v>BẢNG TÍNH TOÁN, ĐO BÓC KHỐI LƯỢNG HOÀN THÀNH ĐƯA VÀO QUYẾT TOÁN</v>
          </cell>
        </row>
      </sheetData>
      <sheetData sheetId="5428">
        <row r="4">
          <cell r="A4" t="str">
            <v>BẢNG TÍNH TOÁN, ĐO BÓC KHỐI LƯỢNG HOÀN THÀNH ĐƯA VÀO QUYẾT TOÁN</v>
          </cell>
        </row>
      </sheetData>
      <sheetData sheetId="5429">
        <row r="4">
          <cell r="A4" t="str">
            <v>BẢNG TÍNH TOÁN, ĐO BÓC KHỐI LƯỢNG HOÀN THÀNH ĐƯA VÀO QUYẾT TOÁN</v>
          </cell>
        </row>
      </sheetData>
      <sheetData sheetId="5430">
        <row r="4">
          <cell r="A4" t="str">
            <v>BẢNG TÍNH TOÁN, ĐO BÓC KHỐI LƯỢNG HOÀN THÀNH ĐƯA VÀO QUYẾT TOÁN</v>
          </cell>
        </row>
      </sheetData>
      <sheetData sheetId="5431">
        <row r="4">
          <cell r="A4" t="str">
            <v>BẢNG TÍNH TOÁN, ĐO BÓC KHỐI LƯỢNG HOÀN THÀNH ĐƯA VÀO QUYẾT TOÁN</v>
          </cell>
        </row>
      </sheetData>
      <sheetData sheetId="5432">
        <row r="4">
          <cell r="A4" t="str">
            <v>BẢNG TÍNH TOÁN, ĐO BÓC KHỐI LƯỢNG HOÀN THÀNH ĐƯA VÀO QUYẾT TOÁN</v>
          </cell>
        </row>
      </sheetData>
      <sheetData sheetId="5433">
        <row r="4">
          <cell r="A4" t="str">
            <v>BẢNG TÍNH TOÁN, ĐO BÓC KHỐI LƯỢNG HOÀN THÀNH ĐƯA VÀO QUYẾT TOÁN</v>
          </cell>
        </row>
      </sheetData>
      <sheetData sheetId="5434">
        <row r="4">
          <cell r="A4" t="str">
            <v>BẢNG TÍNH TOÁN, ĐO BÓC KHỐI LƯỢNG HOÀN THÀNH ĐƯA VÀO QUYẾT TOÁN</v>
          </cell>
        </row>
      </sheetData>
      <sheetData sheetId="5435">
        <row r="4">
          <cell r="A4" t="str">
            <v>BẢNG TÍNH TOÁN, ĐO BÓC KHỐI LƯỢNG HOÀN THÀNH ĐƯA VÀO QUYẾT TOÁN</v>
          </cell>
        </row>
      </sheetData>
      <sheetData sheetId="5436">
        <row r="4">
          <cell r="A4" t="str">
            <v>BẢNG TÍNH TOÁN, ĐO BÓC KHỐI LƯỢNG HOÀN THÀNH ĐƯA VÀO QUYẾT TOÁN</v>
          </cell>
        </row>
      </sheetData>
      <sheetData sheetId="5437">
        <row r="4">
          <cell r="A4" t="str">
            <v>BẢNG TÍNH TOÁN, ĐO BÓC KHỐI LƯỢNG HOÀN THÀNH ĐƯA VÀO QUYẾT TOÁN</v>
          </cell>
        </row>
      </sheetData>
      <sheetData sheetId="5438">
        <row r="4">
          <cell r="A4" t="str">
            <v>BẢNG TÍNH TOÁN, ĐO BÓC KHỐI LƯỢNG HOÀN THÀNH ĐƯA VÀO QUYẾT TOÁN</v>
          </cell>
        </row>
      </sheetData>
      <sheetData sheetId="5439">
        <row r="4">
          <cell r="A4" t="str">
            <v>BẢNG TÍNH TOÁN, ĐO BÓC KHỐI LƯỢNG HOÀN THÀNH ĐƯA VÀO QUYẾT TOÁN</v>
          </cell>
        </row>
      </sheetData>
      <sheetData sheetId="5440">
        <row r="4">
          <cell r="A4" t="str">
            <v>BẢNG TÍNH TOÁN, ĐO BÓC KHỐI LƯỢNG HOÀN THÀNH ĐƯA VÀO QUYẾT TOÁN</v>
          </cell>
        </row>
      </sheetData>
      <sheetData sheetId="5441">
        <row r="4">
          <cell r="A4" t="str">
            <v>BẢNG TÍNH TOÁN, ĐO BÓC KHỐI LƯỢNG HOÀN THÀNH ĐƯA VÀO QUYẾT TOÁN</v>
          </cell>
        </row>
      </sheetData>
      <sheetData sheetId="5442">
        <row r="4">
          <cell r="A4" t="str">
            <v>BẢNG TÍNH TOÁN, ĐO BÓC KHỐI LƯỢNG HOÀN THÀNH ĐƯA VÀO QUYẾT TOÁN</v>
          </cell>
        </row>
      </sheetData>
      <sheetData sheetId="5443">
        <row r="4">
          <cell r="A4" t="str">
            <v>BẢNG TÍNH TOÁN, ĐO BÓC KHỐI LƯỢNG HOÀN THÀNH ĐƯA VÀO QUYẾT TOÁN</v>
          </cell>
        </row>
      </sheetData>
      <sheetData sheetId="5444">
        <row r="4">
          <cell r="A4" t="str">
            <v>BẢNG TÍNH TOÁN, ĐO BÓC KHỐI LƯỢNG HOÀN THÀNH ĐƯA VÀO QUYẾT TOÁN</v>
          </cell>
        </row>
      </sheetData>
      <sheetData sheetId="5445">
        <row r="4">
          <cell r="A4" t="str">
            <v>BẢNG TÍNH TOÁN, ĐO BÓC KHỐI LƯỢNG HOÀN THÀNH ĐƯA VÀO QUYẾT TOÁN</v>
          </cell>
        </row>
      </sheetData>
      <sheetData sheetId="5446">
        <row r="4">
          <cell r="A4" t="str">
            <v>BẢNG TÍNH TOÁN, ĐO BÓC KHỐI LƯỢNG HOÀN THÀNH ĐƯA VÀO QUYẾT TOÁN</v>
          </cell>
        </row>
      </sheetData>
      <sheetData sheetId="5447">
        <row r="4">
          <cell r="A4" t="str">
            <v>BẢNG TÍNH TOÁN, ĐO BÓC KHỐI LƯỢNG HOÀN THÀNH ĐƯA VÀO QUYẾT TOÁN</v>
          </cell>
        </row>
      </sheetData>
      <sheetData sheetId="5448">
        <row r="4">
          <cell r="A4" t="str">
            <v>BẢNG TÍNH TOÁN, ĐO BÓC KHỐI LƯỢNG HOÀN THÀNH ĐƯA VÀO QUYẾT TOÁN</v>
          </cell>
        </row>
      </sheetData>
      <sheetData sheetId="5449">
        <row r="4">
          <cell r="A4" t="str">
            <v>BẢNG TÍNH TOÁN, ĐO BÓC KHỐI LƯỢNG HOÀN THÀNH ĐƯA VÀO QUYẾT TOÁN</v>
          </cell>
        </row>
      </sheetData>
      <sheetData sheetId="5450">
        <row r="4">
          <cell r="A4" t="str">
            <v>BẢNG TÍNH TOÁN, ĐO BÓC KHỐI LƯỢNG HOÀN THÀNH ĐƯA VÀO QUYẾT TOÁN</v>
          </cell>
        </row>
      </sheetData>
      <sheetData sheetId="5451">
        <row r="4">
          <cell r="A4" t="str">
            <v>BẢNG TÍNH TOÁN, ĐO BÓC KHỐI LƯỢNG HOÀN THÀNH ĐƯA VÀO QUYẾT TOÁN</v>
          </cell>
        </row>
      </sheetData>
      <sheetData sheetId="5452">
        <row r="4">
          <cell r="A4" t="str">
            <v>BẢNG TÍNH TOÁN, ĐO BÓC KHỐI LƯỢNG HOÀN THÀNH ĐƯA VÀO QUYẾT TOÁN</v>
          </cell>
        </row>
      </sheetData>
      <sheetData sheetId="5453">
        <row r="4">
          <cell r="A4" t="str">
            <v>BẢNG TÍNH TOÁN, ĐO BÓC KHỐI LƯỢNG HOÀN THÀNH ĐƯA VÀO QUYẾT TOÁN</v>
          </cell>
        </row>
      </sheetData>
      <sheetData sheetId="5454">
        <row r="4">
          <cell r="A4" t="str">
            <v>BẢNG TÍNH TOÁN, ĐO BÓC KHỐI LƯỢNG HOÀN THÀNH ĐƯA VÀO QUYẾT TOÁN</v>
          </cell>
        </row>
      </sheetData>
      <sheetData sheetId="5455">
        <row r="4">
          <cell r="A4" t="str">
            <v>BẢNG TÍNH TOÁN, ĐO BÓC KHỐI LƯỢNG HOÀN THÀNH ĐƯA VÀO QUYẾT TOÁN</v>
          </cell>
        </row>
      </sheetData>
      <sheetData sheetId="5456">
        <row r="4">
          <cell r="A4" t="str">
            <v>BẢNG TÍNH TOÁN, ĐO BÓC KHỐI LƯỢNG HOÀN THÀNH ĐƯA VÀO QUYẾT TOÁN</v>
          </cell>
        </row>
      </sheetData>
      <sheetData sheetId="5457">
        <row r="4">
          <cell r="A4" t="str">
            <v>BẢNG TÍNH TOÁN, ĐO BÓC KHỐI LƯỢNG HOÀN THÀNH ĐƯA VÀO QUYẾT TOÁN</v>
          </cell>
        </row>
      </sheetData>
      <sheetData sheetId="5458">
        <row r="4">
          <cell r="A4" t="str">
            <v>BẢNG TÍNH TOÁN, ĐO BÓC KHỐI LƯỢNG HOÀN THÀNH ĐƯA VÀO QUYẾT TOÁN</v>
          </cell>
        </row>
      </sheetData>
      <sheetData sheetId="5459">
        <row r="4">
          <cell r="A4" t="str">
            <v>BẢNG TÍNH TOÁN, ĐO BÓC KHỐI LƯỢNG HOÀN THÀNH ĐƯA VÀO QUYẾT TOÁN</v>
          </cell>
        </row>
      </sheetData>
      <sheetData sheetId="5460">
        <row r="4">
          <cell r="A4" t="str">
            <v>BẢNG TÍNH TOÁN, ĐO BÓC KHỐI LƯỢNG HOÀN THÀNH ĐƯA VÀO QUYẾT TOÁN</v>
          </cell>
        </row>
      </sheetData>
      <sheetData sheetId="5461">
        <row r="4">
          <cell r="A4" t="str">
            <v>BẢNG TÍNH TOÁN, ĐO BÓC KHỐI LƯỢNG HOÀN THÀNH ĐƯA VÀO QUYẾT TOÁN</v>
          </cell>
        </row>
      </sheetData>
      <sheetData sheetId="5462">
        <row r="4">
          <cell r="A4" t="str">
            <v>BẢNG TÍNH TOÁN, ĐO BÓC KHỐI LƯỢNG HOÀN THÀNH ĐƯA VÀO QUYẾT TOÁN</v>
          </cell>
        </row>
      </sheetData>
      <sheetData sheetId="5463">
        <row r="4">
          <cell r="A4" t="str">
            <v>BẢNG TÍNH TOÁN, ĐO BÓC KHỐI LƯỢNG HOÀN THÀNH ĐƯA VÀO QUYẾT TOÁN</v>
          </cell>
        </row>
      </sheetData>
      <sheetData sheetId="5464">
        <row r="4">
          <cell r="A4" t="str">
            <v>BẢNG TÍNH TOÁN, ĐO BÓC KHỐI LƯỢNG HOÀN THÀNH ĐƯA VÀO QUYẾT TOÁN</v>
          </cell>
        </row>
      </sheetData>
      <sheetData sheetId="5465">
        <row r="4">
          <cell r="A4" t="str">
            <v>BẢNG TÍNH TOÁN, ĐO BÓC KHỐI LƯỢNG HOÀN THÀNH ĐƯA VÀO QUYẾT TOÁN</v>
          </cell>
        </row>
      </sheetData>
      <sheetData sheetId="5466">
        <row r="4">
          <cell r="A4" t="str">
            <v>BẢNG TÍNH TOÁN, ĐO BÓC KHỐI LƯỢNG HOÀN THÀNH ĐƯA VÀO QUYẾT TOÁN</v>
          </cell>
        </row>
      </sheetData>
      <sheetData sheetId="5467">
        <row r="4">
          <cell r="A4" t="str">
            <v>BẢNG TÍNH TOÁN, ĐO BÓC KHỐI LƯỢNG HOÀN THÀNH ĐƯA VÀO QUYẾT TOÁN</v>
          </cell>
        </row>
      </sheetData>
      <sheetData sheetId="5468">
        <row r="4">
          <cell r="A4" t="str">
            <v>BẢNG TÍNH TOÁN, ĐO BÓC KHỐI LƯỢNG HOÀN THÀNH ĐƯA VÀO QUYẾT TOÁN</v>
          </cell>
        </row>
      </sheetData>
      <sheetData sheetId="5469">
        <row r="4">
          <cell r="A4" t="str">
            <v>BẢNG TÍNH TOÁN, ĐO BÓC KHỐI LƯỢNG HOÀN THÀNH ĐƯA VÀO QUYẾT TOÁN</v>
          </cell>
        </row>
      </sheetData>
      <sheetData sheetId="5470">
        <row r="4">
          <cell r="A4" t="str">
            <v>BẢNG TÍNH TOÁN, ĐO BÓC KHỐI LƯỢNG HOÀN THÀNH ĐƯA VÀO QUYẾT TOÁN</v>
          </cell>
        </row>
      </sheetData>
      <sheetData sheetId="5471">
        <row r="4">
          <cell r="A4" t="str">
            <v>BẢNG TÍNH TOÁN, ĐO BÓC KHỐI LƯỢNG HOÀN THÀNH ĐƯA VÀO QUYẾT TOÁN</v>
          </cell>
        </row>
      </sheetData>
      <sheetData sheetId="5472">
        <row r="4">
          <cell r="A4" t="str">
            <v>BẢNG TÍNH TOÁN, ĐO BÓC KHỐI LƯỢNG HOÀN THÀNH ĐƯA VÀO QUYẾT TOÁN</v>
          </cell>
        </row>
      </sheetData>
      <sheetData sheetId="5473">
        <row r="4">
          <cell r="A4" t="str">
            <v>BẢNG TÍNH TOÁN, ĐO BÓC KHỐI LƯỢNG HOÀN THÀNH ĐƯA VÀO QUYẾT TOÁN</v>
          </cell>
        </row>
      </sheetData>
      <sheetData sheetId="5474">
        <row r="4">
          <cell r="A4" t="str">
            <v>BẢNG TÍNH TOÁN, ĐO BÓC KHỐI LƯỢNG HOÀN THÀNH ĐƯA VÀO QUYẾT TOÁN</v>
          </cell>
        </row>
      </sheetData>
      <sheetData sheetId="5475">
        <row r="4">
          <cell r="A4" t="str">
            <v>BẢNG TÍNH TOÁN, ĐO BÓC KHỐI LƯỢNG HOÀN THÀNH ĐƯA VÀO QUYẾT TOÁN</v>
          </cell>
        </row>
      </sheetData>
      <sheetData sheetId="5476">
        <row r="4">
          <cell r="A4" t="str">
            <v>BẢNG TÍNH TOÁN, ĐO BÓC KHỐI LƯỢNG HOÀN THÀNH ĐƯA VÀO QUYẾT TOÁN</v>
          </cell>
        </row>
      </sheetData>
      <sheetData sheetId="5477">
        <row r="4">
          <cell r="A4" t="str">
            <v>BẢNG TÍNH TOÁN, ĐO BÓC KHỐI LƯỢNG HOÀN THÀNH ĐƯA VÀO QUYẾT TOÁN</v>
          </cell>
        </row>
      </sheetData>
      <sheetData sheetId="5478">
        <row r="4">
          <cell r="A4" t="str">
            <v>BẢNG TÍNH TOÁN, ĐO BÓC KHỐI LƯỢNG HOÀN THÀNH ĐƯA VÀO QUYẾT TOÁN</v>
          </cell>
        </row>
      </sheetData>
      <sheetData sheetId="5479">
        <row r="4">
          <cell r="A4" t="str">
            <v>BẢNG TÍNH TOÁN, ĐO BÓC KHỐI LƯỢNG HOÀN THÀNH ĐƯA VÀO QUYẾT TOÁN</v>
          </cell>
        </row>
      </sheetData>
      <sheetData sheetId="5480">
        <row r="4">
          <cell r="A4" t="str">
            <v>BẢNG TÍNH TOÁN, ĐO BÓC KHỐI LƯỢNG HOÀN THÀNH ĐƯA VÀO QUYẾT TOÁN</v>
          </cell>
        </row>
      </sheetData>
      <sheetData sheetId="5481">
        <row r="4">
          <cell r="A4" t="str">
            <v>BẢNG TÍNH TOÁN, ĐO BÓC KHỐI LƯỢNG HOÀN THÀNH ĐƯA VÀO QUYẾT TOÁN</v>
          </cell>
        </row>
      </sheetData>
      <sheetData sheetId="5482">
        <row r="4">
          <cell r="A4" t="str">
            <v>BẢNG TÍNH TOÁN, ĐO BÓC KHỐI LƯỢNG HOÀN THÀNH ĐƯA VÀO QUYẾT TOÁN</v>
          </cell>
        </row>
      </sheetData>
      <sheetData sheetId="5483">
        <row r="4">
          <cell r="A4" t="str">
            <v>BẢNG TÍNH TOÁN, ĐO BÓC KHỐI LƯỢNG HOÀN THÀNH ĐƯA VÀO QUYẾT TOÁN</v>
          </cell>
        </row>
      </sheetData>
      <sheetData sheetId="5484">
        <row r="4">
          <cell r="A4" t="str">
            <v>BẢNG TÍNH TOÁN, ĐO BÓC KHỐI LƯỢNG HOÀN THÀNH ĐƯA VÀO QUYẾT TOÁN</v>
          </cell>
        </row>
      </sheetData>
      <sheetData sheetId="5485">
        <row r="4">
          <cell r="A4" t="str">
            <v>BẢNG TÍNH TOÁN, ĐO BÓC KHỐI LƯỢNG HOÀN THÀNH ĐƯA VÀO QUYẾT TOÁN</v>
          </cell>
        </row>
      </sheetData>
      <sheetData sheetId="5486">
        <row r="4">
          <cell r="A4" t="str">
            <v>BẢNG TÍNH TOÁN, ĐO BÓC KHỐI LƯỢNG HOÀN THÀNH ĐƯA VÀO QUYẾT TOÁN</v>
          </cell>
        </row>
      </sheetData>
      <sheetData sheetId="5487">
        <row r="4">
          <cell r="A4" t="str">
            <v>BẢNG TÍNH TOÁN, ĐO BÓC KHỐI LƯỢNG HOÀN THÀNH ĐƯA VÀO QUYẾT TOÁN</v>
          </cell>
        </row>
      </sheetData>
      <sheetData sheetId="5488">
        <row r="4">
          <cell r="A4" t="str">
            <v>BẢNG TÍNH TOÁN, ĐO BÓC KHỐI LƯỢNG HOÀN THÀNH ĐƯA VÀO QUYẾT TOÁN</v>
          </cell>
        </row>
      </sheetData>
      <sheetData sheetId="5489">
        <row r="4">
          <cell r="A4" t="str">
            <v>BẢNG TÍNH TOÁN, ĐO BÓC KHỐI LƯỢNG HOÀN THÀNH ĐƯA VÀO QUYẾT TOÁN</v>
          </cell>
        </row>
      </sheetData>
      <sheetData sheetId="5490">
        <row r="4">
          <cell r="A4" t="str">
            <v>BẢNG TÍNH TOÁN, ĐO BÓC KHỐI LƯỢNG HOÀN THÀNH ĐƯA VÀO QUYẾT TOÁN</v>
          </cell>
        </row>
      </sheetData>
      <sheetData sheetId="5491">
        <row r="4">
          <cell r="A4" t="str">
            <v>BẢNG TÍNH TOÁN, ĐO BÓC KHỐI LƯỢNG HOÀN THÀNH ĐƯA VÀO QUYẾT TOÁN</v>
          </cell>
        </row>
      </sheetData>
      <sheetData sheetId="5492">
        <row r="4">
          <cell r="A4" t="str">
            <v>BẢNG TÍNH TOÁN, ĐO BÓC KHỐI LƯỢNG HOÀN THÀNH ĐƯA VÀO QUYẾT TOÁN</v>
          </cell>
        </row>
      </sheetData>
      <sheetData sheetId="5493">
        <row r="4">
          <cell r="A4" t="str">
            <v>BẢNG TÍNH TOÁN, ĐO BÓC KHỐI LƯỢNG HOÀN THÀNH ĐƯA VÀO QUYẾT TOÁN</v>
          </cell>
        </row>
      </sheetData>
      <sheetData sheetId="5494">
        <row r="4">
          <cell r="A4" t="str">
            <v>BẢNG TÍNH TOÁN, ĐO BÓC KHỐI LƯỢNG HOÀN THÀNH ĐƯA VÀO QUYẾT TOÁN</v>
          </cell>
        </row>
      </sheetData>
      <sheetData sheetId="5495">
        <row r="4">
          <cell r="A4" t="str">
            <v>BẢNG TÍNH TOÁN, ĐO BÓC KHỐI LƯỢNG HOÀN THÀNH ĐƯA VÀO QUYẾT TOÁN</v>
          </cell>
        </row>
      </sheetData>
      <sheetData sheetId="5496">
        <row r="4">
          <cell r="A4" t="str">
            <v>BẢNG TÍNH TOÁN, ĐO BÓC KHỐI LƯỢNG HOÀN THÀNH ĐƯA VÀO QUYẾT TOÁN</v>
          </cell>
        </row>
      </sheetData>
      <sheetData sheetId="5497">
        <row r="4">
          <cell r="A4" t="str">
            <v>BẢNG TÍNH TOÁN, ĐO BÓC KHỐI LƯỢNG HOÀN THÀNH ĐƯA VÀO QUYẾT TOÁN</v>
          </cell>
        </row>
      </sheetData>
      <sheetData sheetId="5498">
        <row r="4">
          <cell r="A4" t="str">
            <v>BẢNG TÍNH TOÁN, ĐO BÓC KHỐI LƯỢNG HOÀN THÀNH ĐƯA VÀO QUYẾT TOÁN</v>
          </cell>
        </row>
      </sheetData>
      <sheetData sheetId="5499">
        <row r="4">
          <cell r="A4" t="str">
            <v>BẢNG TÍNH TOÁN, ĐO BÓC KHỐI LƯỢNG HOÀN THÀNH ĐƯA VÀO QUYẾT TOÁN</v>
          </cell>
        </row>
      </sheetData>
      <sheetData sheetId="5500">
        <row r="4">
          <cell r="A4" t="str">
            <v>BẢNG TÍNH TOÁN, ĐO BÓC KHỐI LƯỢNG HOÀN THÀNH ĐƯA VÀO QUYẾT TOÁN</v>
          </cell>
        </row>
      </sheetData>
      <sheetData sheetId="5501">
        <row r="4">
          <cell r="A4" t="str">
            <v>BẢNG TÍNH TOÁN, ĐO BÓC KHỐI LƯỢNG HOÀN THÀNH ĐƯA VÀO QUYẾT TOÁN</v>
          </cell>
        </row>
      </sheetData>
      <sheetData sheetId="5502">
        <row r="4">
          <cell r="A4" t="str">
            <v>BẢNG TÍNH TOÁN, ĐO BÓC KHỐI LƯỢNG HOÀN THÀNH ĐƯA VÀO QUYẾT TOÁN</v>
          </cell>
        </row>
      </sheetData>
      <sheetData sheetId="5503">
        <row r="4">
          <cell r="A4" t="str">
            <v>BẢNG TÍNH TOÁN, ĐO BÓC KHỐI LƯỢNG HOÀN THÀNH ĐƯA VÀO QUYẾT TOÁN</v>
          </cell>
        </row>
      </sheetData>
      <sheetData sheetId="5504">
        <row r="4">
          <cell r="A4" t="str">
            <v>BẢNG TÍNH TOÁN, ĐO BÓC KHỐI LƯỢNG HOÀN THÀNH ĐƯA VÀO QUYẾT TOÁN</v>
          </cell>
        </row>
      </sheetData>
      <sheetData sheetId="5505">
        <row r="4">
          <cell r="A4" t="str">
            <v>BẢNG TÍNH TOÁN, ĐO BÓC KHỐI LƯỢNG HOÀN THÀNH ĐƯA VÀO QUYẾT TOÁN</v>
          </cell>
        </row>
      </sheetData>
      <sheetData sheetId="5506">
        <row r="4">
          <cell r="A4" t="str">
            <v>BẢNG TÍNH TOÁN, ĐO BÓC KHỐI LƯỢNG HOÀN THÀNH ĐƯA VÀO QUYẾT TOÁN</v>
          </cell>
        </row>
      </sheetData>
      <sheetData sheetId="5507">
        <row r="4">
          <cell r="A4" t="str">
            <v>BẢNG TÍNH TOÁN, ĐO BÓC KHỐI LƯỢNG HOÀN THÀNH ĐƯA VÀO QUYẾT TOÁN</v>
          </cell>
        </row>
      </sheetData>
      <sheetData sheetId="5508">
        <row r="4">
          <cell r="A4" t="str">
            <v>BẢNG TÍNH TOÁN, ĐO BÓC KHỐI LƯỢNG HOÀN THÀNH ĐƯA VÀO QUYẾT TOÁN</v>
          </cell>
        </row>
      </sheetData>
      <sheetData sheetId="5509">
        <row r="4">
          <cell r="A4" t="str">
            <v>BẢNG TÍNH TOÁN, ĐO BÓC KHỐI LƯỢNG HOÀN THÀNH ĐƯA VÀO QUYẾT TOÁN</v>
          </cell>
        </row>
      </sheetData>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A4" t="str">
            <v>BẢNG TÍNH TOÁN, ĐO BÓC KHỐI LƯỢNG HOÀN THÀNH ĐƯA VÀO QUYẾT TOÁN</v>
          </cell>
        </row>
      </sheetData>
      <sheetData sheetId="5535">
        <row r="4">
          <cell r="A4" t="str">
            <v>BẢNG TÍNH TOÁN, ĐO BÓC KHỐI LƯỢNG HOÀN THÀNH ĐƯA VÀO QUYẾT TOÁN</v>
          </cell>
        </row>
      </sheetData>
      <sheetData sheetId="5536">
        <row r="4">
          <cell r="A4" t="str">
            <v>BẢNG TÍNH TOÁN, ĐO BÓC KHỐI LƯỢNG HOÀN THÀNH ĐƯA VÀO QUYẾT TOÁN</v>
          </cell>
        </row>
      </sheetData>
      <sheetData sheetId="5537">
        <row r="4">
          <cell r="A4" t="str">
            <v>BẢNG TÍNH TOÁN, ĐO BÓC KHỐI LƯỢNG HOÀN THÀNH ĐƯA VÀO QUYẾT TOÁN</v>
          </cell>
        </row>
      </sheetData>
      <sheetData sheetId="5538">
        <row r="4">
          <cell r="A4" t="str">
            <v>BẢNG TÍNH TOÁN, ĐO BÓC KHỐI LƯỢNG HOÀN THÀNH ĐƯA VÀO QUYẾT TOÁN</v>
          </cell>
        </row>
      </sheetData>
      <sheetData sheetId="5539">
        <row r="4">
          <cell r="A4" t="str">
            <v>BẢNG TÍNH TOÁN, ĐO BÓC KHỐI LƯỢNG HOÀN THÀNH ĐƯA VÀO QUYẾT TOÁN</v>
          </cell>
        </row>
      </sheetData>
      <sheetData sheetId="5540">
        <row r="4">
          <cell r="A4" t="str">
            <v>BẢNG TÍNH TOÁN, ĐO BÓC KHỐI LƯỢNG HOÀN THÀNH ĐƯA VÀO QUYẾT TOÁN</v>
          </cell>
        </row>
      </sheetData>
      <sheetData sheetId="5541">
        <row r="4">
          <cell r="A4" t="str">
            <v>BẢNG TÍNH TOÁN, ĐO BÓC KHỐI LƯỢNG HOÀN THÀNH ĐƯA VÀO QUYẾT TOÁN</v>
          </cell>
        </row>
      </sheetData>
      <sheetData sheetId="5542">
        <row r="4">
          <cell r="A4" t="str">
            <v>BẢNG TÍNH TOÁN, ĐO BÓC KHỐI LƯỢNG HOÀN THÀNH ĐƯA VÀO QUYẾT TOÁN</v>
          </cell>
        </row>
      </sheetData>
      <sheetData sheetId="5543">
        <row r="4">
          <cell r="A4" t="str">
            <v>BẢNG TÍNH TOÁN, ĐO BÓC KHỐI LƯỢNG HOÀN THÀNH ĐƯA VÀO QUYẾT TOÁN</v>
          </cell>
        </row>
      </sheetData>
      <sheetData sheetId="5544">
        <row r="4">
          <cell r="A4" t="str">
            <v>BẢNG TÍNH TOÁN, ĐO BÓC KHỐI LƯỢNG HOÀN THÀNH ĐƯA VÀO QUYẾT TOÁN</v>
          </cell>
        </row>
      </sheetData>
      <sheetData sheetId="5545">
        <row r="4">
          <cell r="A4" t="str">
            <v>BẢNG TÍNH TOÁN, ĐO BÓC KHỐI LƯỢNG HOÀN THÀNH ĐƯA VÀO QUYẾT TOÁN</v>
          </cell>
        </row>
      </sheetData>
      <sheetData sheetId="5546">
        <row r="4">
          <cell r="A4" t="str">
            <v>BẢNG TÍNH TOÁN, ĐO BÓC KHỐI LƯỢNG HOÀN THÀNH ĐƯA VÀO QUYẾT TOÁN</v>
          </cell>
        </row>
      </sheetData>
      <sheetData sheetId="5547">
        <row r="4">
          <cell r="A4" t="str">
            <v>BẢNG TÍNH TOÁN, ĐO BÓC KHỐI LƯỢNG HOÀN THÀNH ĐƯA VÀO QUYẾT TOÁN</v>
          </cell>
        </row>
      </sheetData>
      <sheetData sheetId="5548">
        <row r="4">
          <cell r="A4" t="str">
            <v>BẢNG TÍNH TOÁN, ĐO BÓC KHỐI LƯỢNG HOÀN THÀNH ĐƯA VÀO QUYẾT TOÁN</v>
          </cell>
        </row>
      </sheetData>
      <sheetData sheetId="5549" refreshError="1"/>
      <sheetData sheetId="5550" refreshError="1"/>
      <sheetData sheetId="5551" refreshError="1"/>
      <sheetData sheetId="5552" refreshError="1"/>
      <sheetData sheetId="5553" refreshError="1"/>
      <sheetData sheetId="5554">
        <row r="4">
          <cell r="A4" t="str">
            <v>BẢNG TÍNH TOÁN, ĐO BÓC KHỐI LƯỢNG HOÀN THÀNH ĐƯA VÀO QUYẾT TOÁN</v>
          </cell>
        </row>
      </sheetData>
      <sheetData sheetId="5555">
        <row r="4">
          <cell r="A4" t="str">
            <v>BẢNG TÍNH TOÁN, ĐO BÓC KHỐI LƯỢNG HOÀN THÀNH ĐƯA VÀO QUYẾT TOÁN</v>
          </cell>
        </row>
      </sheetData>
      <sheetData sheetId="5556">
        <row r="4">
          <cell r="A4" t="str">
            <v>BẢNG TÍNH TOÁN, ĐO BÓC KHỐI LƯỢNG HOÀN THÀNH ĐƯA VÀO QUYẾT TOÁN</v>
          </cell>
        </row>
      </sheetData>
      <sheetData sheetId="5557">
        <row r="4">
          <cell r="A4" t="str">
            <v>BẢNG TÍNH TOÁN, ĐO BÓC KHỐI LƯỢNG HOÀN THÀNH ĐƯA VÀO QUYẾT TOÁN</v>
          </cell>
        </row>
      </sheetData>
      <sheetData sheetId="5558">
        <row r="4">
          <cell r="A4" t="str">
            <v>BẢNG TÍNH TOÁN, ĐO BÓC KHỐI LƯỢNG HOÀN THÀNH ĐƯA VÀO QUYẾT TOÁN</v>
          </cell>
        </row>
      </sheetData>
      <sheetData sheetId="5559">
        <row r="4">
          <cell r="A4" t="str">
            <v>BẢNG TÍNH TOÁN, ĐO BÓC KHỐI LƯỢNG HOÀN THÀNH ĐƯA VÀO QUYẾT TOÁN</v>
          </cell>
        </row>
      </sheetData>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ow r="4">
          <cell r="A4" t="str">
            <v>BẢNG TÍNH TOÁN, ĐO BÓC KHỐI LƯỢNG HOÀN THÀNH ĐƯA VÀO QUYẾT TOÁN</v>
          </cell>
        </row>
      </sheetData>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ow r="4">
          <cell r="A4" t="str">
            <v>BẢNG TÍNH TOÁN, ĐO BÓC KHỐI LƯỢNG HOÀN THÀNH ĐƯA VÀO QUYẾT TOÁN</v>
          </cell>
        </row>
      </sheetData>
      <sheetData sheetId="5609">
        <row r="4">
          <cell r="A4" t="str">
            <v>BẢNG TÍNH TOÁN, ĐO BÓC KHỐI LƯỢNG HOÀN THÀNH ĐƯA VÀO QUYẾT TOÁN</v>
          </cell>
        </row>
      </sheetData>
      <sheetData sheetId="5610">
        <row r="4">
          <cell r="A4" t="str">
            <v>BẢNG TÍNH TOÁN, ĐO BÓC KHỐI LƯỢNG HOÀN THÀNH ĐƯA VÀO QUYẾT TOÁN</v>
          </cell>
        </row>
      </sheetData>
      <sheetData sheetId="5611">
        <row r="4">
          <cell r="A4" t="str">
            <v>BẢNG TÍNH TOÁN, ĐO BÓC KHỐI LƯỢNG HOÀN THÀNH ĐƯA VÀO QUYẾT TOÁN</v>
          </cell>
        </row>
      </sheetData>
      <sheetData sheetId="5612">
        <row r="4">
          <cell r="A4" t="str">
            <v>BẢNG TÍNH TOÁN, ĐO BÓC KHỐI LƯỢNG HOÀN THÀNH ĐƯA VÀO QUYẾT TOÁN</v>
          </cell>
        </row>
      </sheetData>
      <sheetData sheetId="5613">
        <row r="4">
          <cell r="A4" t="str">
            <v>BẢNG TÍNH TOÁN, ĐO BÓC KHỐI LƯỢNG HOÀN THÀNH ĐƯA VÀO QUYẾT TOÁN</v>
          </cell>
        </row>
      </sheetData>
      <sheetData sheetId="5614">
        <row r="4">
          <cell r="A4" t="str">
            <v>BẢNG TÍNH TOÁN, ĐO BÓC KHỐI LƯỢNG HOÀN THÀNH ĐƯA VÀO QUYẾT TOÁN</v>
          </cell>
        </row>
      </sheetData>
      <sheetData sheetId="5615">
        <row r="4">
          <cell r="A4" t="str">
            <v>BẢNG TÍNH TOÁN, ĐO BÓC KHỐI LƯỢNG HOÀN THÀNH ĐƯA VÀO QUYẾT TOÁN</v>
          </cell>
        </row>
      </sheetData>
      <sheetData sheetId="5616">
        <row r="4">
          <cell r="A4" t="str">
            <v>BẢNG TÍNH TOÁN, ĐO BÓC KHỐI LƯỢNG HOÀN THÀNH ĐƯA VÀO QUYẾT TOÁN</v>
          </cell>
        </row>
      </sheetData>
      <sheetData sheetId="5617">
        <row r="4">
          <cell r="A4" t="str">
            <v>BẢNG TÍNH TOÁN, ĐO BÓC KHỐI LƯỢNG HOÀN THÀNH ĐƯA VÀO QUYẾT TOÁN</v>
          </cell>
        </row>
      </sheetData>
      <sheetData sheetId="5618">
        <row r="4">
          <cell r="A4" t="str">
            <v>BẢNG TÍNH TOÁN, ĐO BÓC KHỐI LƯỢNG HOÀN THÀNH ĐƯA VÀO QUYẾT TOÁN</v>
          </cell>
        </row>
      </sheetData>
      <sheetData sheetId="5619">
        <row r="4">
          <cell r="A4" t="str">
            <v>BẢNG TÍNH TOÁN, ĐO BÓC KHỐI LƯỢNG HOÀN THÀNH ĐƯA VÀO QUYẾT TOÁN</v>
          </cell>
        </row>
      </sheetData>
      <sheetData sheetId="5620">
        <row r="4">
          <cell r="A4" t="str">
            <v>BẢNG TÍNH TOÁN, ĐO BÓC KHỐI LƯỢNG HOÀN THÀNH ĐƯA VÀO QUYẾT TOÁN</v>
          </cell>
        </row>
      </sheetData>
      <sheetData sheetId="5621">
        <row r="4">
          <cell r="A4" t="str">
            <v>BẢNG TÍNH TOÁN, ĐO BÓC KHỐI LƯỢNG HOÀN THÀNH ĐƯA VÀO QUYẾT TOÁN</v>
          </cell>
        </row>
      </sheetData>
      <sheetData sheetId="5622">
        <row r="4">
          <cell r="A4" t="str">
            <v>BẢNG TÍNH TOÁN, ĐO BÓC KHỐI LƯỢNG HOÀN THÀNH ĐƯA VÀO QUYẾT TOÁN</v>
          </cell>
        </row>
      </sheetData>
      <sheetData sheetId="5623">
        <row r="4">
          <cell r="A4" t="str">
            <v>BẢNG TÍNH TOÁN, ĐO BÓC KHỐI LƯỢNG HOÀN THÀNH ĐƯA VÀO QUYẾT TOÁN</v>
          </cell>
        </row>
      </sheetData>
      <sheetData sheetId="5624">
        <row r="4">
          <cell r="A4" t="str">
            <v>BẢNG TÍNH TOÁN, ĐO BÓC KHỐI LƯỢNG HOÀN THÀNH ĐƯA VÀO QUYẾT TOÁN</v>
          </cell>
        </row>
      </sheetData>
      <sheetData sheetId="5625">
        <row r="4">
          <cell r="A4" t="str">
            <v>BẢNG TÍNH TOÁN, ĐO BÓC KHỐI LƯỢNG HOÀN THÀNH ĐƯA VÀO QUYẾT TOÁN</v>
          </cell>
        </row>
      </sheetData>
      <sheetData sheetId="5626">
        <row r="4">
          <cell r="A4" t="str">
            <v>BẢNG TÍNH TOÁN, ĐO BÓC KHỐI LƯỢNG HOÀN THÀNH ĐƯA VÀO QUYẾT TOÁN</v>
          </cell>
        </row>
      </sheetData>
      <sheetData sheetId="5627">
        <row r="4">
          <cell r="A4" t="str">
            <v>BẢNG TÍNH TOÁN, ĐO BÓC KHỐI LƯỢNG HOÀN THÀNH ĐƯA VÀO QUYẾT TOÁN</v>
          </cell>
        </row>
      </sheetData>
      <sheetData sheetId="5628">
        <row r="4">
          <cell r="A4" t="str">
            <v>BẢNG TÍNH TOÁN, ĐO BÓC KHỐI LƯỢNG HOÀN THÀNH ĐƯA VÀO QUYẾT TOÁN</v>
          </cell>
        </row>
      </sheetData>
      <sheetData sheetId="5629">
        <row r="4">
          <cell r="A4" t="str">
            <v>BẢNG TÍNH TOÁN, ĐO BÓC KHỐI LƯỢNG HOÀN THÀNH ĐƯA VÀO QUYẾT TOÁN</v>
          </cell>
        </row>
      </sheetData>
      <sheetData sheetId="5630">
        <row r="4">
          <cell r="A4" t="str">
            <v>BẢNG TÍNH TOÁN, ĐO BÓC KHỐI LƯỢNG HOÀN THÀNH ĐƯA VÀO QUYẾT TOÁN</v>
          </cell>
        </row>
      </sheetData>
      <sheetData sheetId="5631">
        <row r="4">
          <cell r="A4" t="str">
            <v>BẢNG TÍNH TOÁN, ĐO BÓC KHỐI LƯỢNG HOÀN THÀNH ĐƯA VÀO QUYẾT TOÁN</v>
          </cell>
        </row>
      </sheetData>
      <sheetData sheetId="5632">
        <row r="4">
          <cell r="A4" t="str">
            <v>BẢNG TÍNH TOÁN, ĐO BÓC KHỐI LƯỢNG HOÀN THÀNH ĐƯA VÀO QUYẾT TOÁN</v>
          </cell>
        </row>
      </sheetData>
      <sheetData sheetId="5633">
        <row r="4">
          <cell r="A4" t="str">
            <v>BẢNG TÍNH TOÁN, ĐO BÓC KHỐI LƯỢNG HOÀN THÀNH ĐƯA VÀO QUYẾT TOÁN</v>
          </cell>
        </row>
      </sheetData>
      <sheetData sheetId="5634">
        <row r="4">
          <cell r="A4" t="str">
            <v>BẢNG TÍNH TOÁN, ĐO BÓC KHỐI LƯỢNG HOÀN THÀNH ĐƯA VÀO QUYẾT TOÁN</v>
          </cell>
        </row>
      </sheetData>
      <sheetData sheetId="5635">
        <row r="4">
          <cell r="A4" t="str">
            <v>BẢNG TÍNH TOÁN, ĐO BÓC KHỐI LƯỢNG HOÀN THÀNH ĐƯA VÀO QUYẾT TOÁN</v>
          </cell>
        </row>
      </sheetData>
      <sheetData sheetId="5636">
        <row r="4">
          <cell r="A4" t="str">
            <v>BẢNG TÍNH TOÁN, ĐO BÓC KHỐI LƯỢNG HOÀN THÀNH ĐƯA VÀO QUYẾT TOÁN</v>
          </cell>
        </row>
      </sheetData>
      <sheetData sheetId="5637">
        <row r="4">
          <cell r="A4" t="str">
            <v>BẢNG TÍNH TOÁN, ĐO BÓC KHỐI LƯỢNG HOÀN THÀNH ĐƯA VÀO QUYẾT TOÁN</v>
          </cell>
        </row>
      </sheetData>
      <sheetData sheetId="5638">
        <row r="4">
          <cell r="A4" t="str">
            <v>BẢNG TÍNH TOÁN, ĐO BÓC KHỐI LƯỢNG HOÀN THÀNH ĐƯA VÀO QUYẾT TOÁN</v>
          </cell>
        </row>
      </sheetData>
      <sheetData sheetId="5639">
        <row r="4">
          <cell r="A4" t="str">
            <v>BẢNG TÍNH TOÁN, ĐO BÓC KHỐI LƯỢNG HOÀN THÀNH ĐƯA VÀO QUYẾT TOÁN</v>
          </cell>
        </row>
      </sheetData>
      <sheetData sheetId="5640">
        <row r="4">
          <cell r="A4" t="str">
            <v>BẢNG TÍNH TOÁN, ĐO BÓC KHỐI LƯỢNG HOÀN THÀNH ĐƯA VÀO QUYẾT TOÁN</v>
          </cell>
        </row>
      </sheetData>
      <sheetData sheetId="5641">
        <row r="4">
          <cell r="A4" t="str">
            <v>BẢNG TÍNH TOÁN, ĐO BÓC KHỐI LƯỢNG HOÀN THÀNH ĐƯA VÀO QUYẾT TOÁN</v>
          </cell>
        </row>
      </sheetData>
      <sheetData sheetId="5642">
        <row r="4">
          <cell r="A4" t="str">
            <v>BẢNG TÍNH TOÁN, ĐO BÓC KHỐI LƯỢNG HOÀN THÀNH ĐƯA VÀO QUYẾT TOÁN</v>
          </cell>
        </row>
      </sheetData>
      <sheetData sheetId="5643">
        <row r="4">
          <cell r="A4" t="str">
            <v>BẢNG TÍNH TOÁN, ĐO BÓC KHỐI LƯỢNG HOÀN THÀNH ĐƯA VÀO QUYẾT TOÁN</v>
          </cell>
        </row>
      </sheetData>
      <sheetData sheetId="5644">
        <row r="4">
          <cell r="A4" t="str">
            <v>BẢNG TÍNH TOÁN, ĐO BÓC KHỐI LƯỢNG HOÀN THÀNH ĐƯA VÀO QUYẾT TOÁN</v>
          </cell>
        </row>
      </sheetData>
      <sheetData sheetId="5645">
        <row r="4">
          <cell r="A4" t="str">
            <v>BẢNG TÍNH TOÁN, ĐO BÓC KHỐI LƯỢNG HOÀN THÀNH ĐƯA VÀO QUYẾT TOÁN</v>
          </cell>
        </row>
      </sheetData>
      <sheetData sheetId="5646">
        <row r="4">
          <cell r="A4" t="str">
            <v>BẢNG TÍNH TOÁN, ĐO BÓC KHỐI LƯỢNG HOÀN THÀNH ĐƯA VÀO QUYẾT TOÁN</v>
          </cell>
        </row>
      </sheetData>
      <sheetData sheetId="5647">
        <row r="4">
          <cell r="A4" t="str">
            <v>BẢNG TÍNH TOÁN, ĐO BÓC KHỐI LƯỢNG HOÀN THÀNH ĐƯA VÀO QUYẾT TOÁN</v>
          </cell>
        </row>
      </sheetData>
      <sheetData sheetId="5648">
        <row r="4">
          <cell r="A4" t="str">
            <v>BẢNG TÍNH TOÁN, ĐO BÓC KHỐI LƯỢNG HOÀN THÀNH ĐƯA VÀO QUYẾT TOÁN</v>
          </cell>
        </row>
      </sheetData>
      <sheetData sheetId="5649">
        <row r="4">
          <cell r="A4" t="str">
            <v>BẢNG TÍNH TOÁN, ĐO BÓC KHỐI LƯỢNG HOÀN THÀNH ĐƯA VÀO QUYẾT TOÁN</v>
          </cell>
        </row>
      </sheetData>
      <sheetData sheetId="5650">
        <row r="4">
          <cell r="A4" t="str">
            <v>BẢNG TÍNH TOÁN, ĐO BÓC KHỐI LƯỢNG HOÀN THÀNH ĐƯA VÀO QUYẾT TOÁN</v>
          </cell>
        </row>
      </sheetData>
      <sheetData sheetId="5651">
        <row r="4">
          <cell r="A4" t="str">
            <v>BẢNG TÍNH TOÁN, ĐO BÓC KHỐI LƯỢNG HOÀN THÀNH ĐƯA VÀO QUYẾT TOÁN</v>
          </cell>
        </row>
      </sheetData>
      <sheetData sheetId="5652">
        <row r="4">
          <cell r="A4" t="str">
            <v>BẢNG TÍNH TOÁN, ĐO BÓC KHỐI LƯỢNG HOÀN THÀNH ĐƯA VÀO QUYẾT TOÁN</v>
          </cell>
        </row>
      </sheetData>
      <sheetData sheetId="5653">
        <row r="4">
          <cell r="A4" t="str">
            <v>BẢNG TÍNH TOÁN, ĐO BÓC KHỐI LƯỢNG HOÀN THÀNH ĐƯA VÀO QUYẾT TOÁN</v>
          </cell>
        </row>
      </sheetData>
      <sheetData sheetId="5654">
        <row r="4">
          <cell r="A4" t="str">
            <v>BẢNG TÍNH TOÁN, ĐO BÓC KHỐI LƯỢNG HOÀN THÀNH ĐƯA VÀO QUYẾT TOÁN</v>
          </cell>
        </row>
      </sheetData>
      <sheetData sheetId="5655">
        <row r="4">
          <cell r="A4" t="str">
            <v>BẢNG TÍNH TOÁN, ĐO BÓC KHỐI LƯỢNG HOÀN THÀNH ĐƯA VÀO QUYẾT TOÁN</v>
          </cell>
        </row>
      </sheetData>
      <sheetData sheetId="5656">
        <row r="4">
          <cell r="A4" t="str">
            <v>BẢNG TÍNH TOÁN, ĐO BÓC KHỐI LƯỢNG HOÀN THÀNH ĐƯA VÀO QUYẾT TOÁN</v>
          </cell>
        </row>
      </sheetData>
      <sheetData sheetId="5657">
        <row r="4">
          <cell r="A4" t="str">
            <v>BẢNG TÍNH TOÁN, ĐO BÓC KHỐI LƯỢNG HOÀN THÀNH ĐƯA VÀO QUYẾT TOÁN</v>
          </cell>
        </row>
      </sheetData>
      <sheetData sheetId="5658">
        <row r="4">
          <cell r="A4" t="str">
            <v>BẢNG TÍNH TOÁN, ĐO BÓC KHỐI LƯỢNG HOÀN THÀNH ĐƯA VÀO QUYẾT TOÁN</v>
          </cell>
        </row>
      </sheetData>
      <sheetData sheetId="5659">
        <row r="4">
          <cell r="A4" t="str">
            <v>BẢNG TÍNH TOÁN, ĐO BÓC KHỐI LƯỢNG HOÀN THÀNH ĐƯA VÀO QUYẾT TOÁN</v>
          </cell>
        </row>
      </sheetData>
      <sheetData sheetId="5660">
        <row r="4">
          <cell r="A4" t="str">
            <v>BẢNG TÍNH TOÁN, ĐO BÓC KHỐI LƯỢNG HOÀN THÀNH ĐƯA VÀO QUYẾT TOÁN</v>
          </cell>
        </row>
      </sheetData>
      <sheetData sheetId="5661">
        <row r="4">
          <cell r="A4" t="str">
            <v>BẢNG TÍNH TOÁN, ĐO BÓC KHỐI LƯỢNG HOÀN THÀNH ĐƯA VÀO QUYẾT TOÁN</v>
          </cell>
        </row>
      </sheetData>
      <sheetData sheetId="5662">
        <row r="4">
          <cell r="A4" t="str">
            <v>BẢNG TÍNH TOÁN, ĐO BÓC KHỐI LƯỢNG HOÀN THÀNH ĐƯA VÀO QUYẾT TOÁN</v>
          </cell>
        </row>
      </sheetData>
      <sheetData sheetId="5663">
        <row r="4">
          <cell r="A4" t="str">
            <v>BẢNG TÍNH TOÁN, ĐO BÓC KHỐI LƯỢNG HOÀN THÀNH ĐƯA VÀO QUYẾT TOÁN</v>
          </cell>
        </row>
      </sheetData>
      <sheetData sheetId="5664">
        <row r="4">
          <cell r="A4" t="str">
            <v>BẢNG TÍNH TOÁN, ĐO BÓC KHỐI LƯỢNG HOÀN THÀNH ĐƯA VÀO QUYẾT TOÁN</v>
          </cell>
        </row>
      </sheetData>
      <sheetData sheetId="5665">
        <row r="4">
          <cell r="A4" t="str">
            <v>BẢNG TÍNH TOÁN, ĐO BÓC KHỐI LƯỢNG HOÀN THÀNH ĐƯA VÀO QUYẾT TOÁN</v>
          </cell>
        </row>
      </sheetData>
      <sheetData sheetId="5666">
        <row r="4">
          <cell r="A4" t="str">
            <v>BẢNG TÍNH TOÁN, ĐO BÓC KHỐI LƯỢNG HOÀN THÀNH ĐƯA VÀO QUYẾT TOÁN</v>
          </cell>
        </row>
      </sheetData>
      <sheetData sheetId="5667">
        <row r="4">
          <cell r="A4" t="str">
            <v>BẢNG TÍNH TOÁN, ĐO BÓC KHỐI LƯỢNG HOÀN THÀNH ĐƯA VÀO QUYẾT TOÁN</v>
          </cell>
        </row>
      </sheetData>
      <sheetData sheetId="5668">
        <row r="4">
          <cell r="A4" t="str">
            <v>BẢNG TÍNH TOÁN, ĐO BÓC KHỐI LƯỢNG HOÀN THÀNH ĐƯA VÀO QUYẾT TOÁN</v>
          </cell>
        </row>
      </sheetData>
      <sheetData sheetId="5669">
        <row r="4">
          <cell r="A4" t="str">
            <v>BẢNG TÍNH TOÁN, ĐO BÓC KHỐI LƯỢNG HOÀN THÀNH ĐƯA VÀO QUYẾT TOÁN</v>
          </cell>
        </row>
      </sheetData>
      <sheetData sheetId="5670">
        <row r="4">
          <cell r="A4" t="str">
            <v>BẢNG TÍNH TOÁN, ĐO BÓC KHỐI LƯỢNG HOÀN THÀNH ĐƯA VÀO QUYẾT TOÁN</v>
          </cell>
        </row>
      </sheetData>
      <sheetData sheetId="5671">
        <row r="4">
          <cell r="A4" t="str">
            <v>BẢNG TÍNH TOÁN, ĐO BÓC KHỐI LƯỢNG HOÀN THÀNH ĐƯA VÀO QUYẾT TOÁN</v>
          </cell>
        </row>
      </sheetData>
      <sheetData sheetId="5672">
        <row r="4">
          <cell r="A4" t="str">
            <v>BẢNG TÍNH TOÁN, ĐO BÓC KHỐI LƯỢNG HOÀN THÀNH ĐƯA VÀO QUYẾT TOÁN</v>
          </cell>
        </row>
      </sheetData>
      <sheetData sheetId="5673">
        <row r="4">
          <cell r="A4" t="str">
            <v>BẢNG TÍNH TOÁN, ĐO BÓC KHỐI LƯỢNG HOÀN THÀNH ĐƯA VÀO QUYẾT TOÁN</v>
          </cell>
        </row>
      </sheetData>
      <sheetData sheetId="5674">
        <row r="4">
          <cell r="A4" t="str">
            <v>BẢNG TÍNH TOÁN, ĐO BÓC KHỐI LƯỢNG HOÀN THÀNH ĐƯA VÀO QUYẾT TOÁN</v>
          </cell>
        </row>
      </sheetData>
      <sheetData sheetId="5675">
        <row r="4">
          <cell r="A4" t="str">
            <v>BẢNG TÍNH TOÁN, ĐO BÓC KHỐI LƯỢNG HOÀN THÀNH ĐƯA VÀO QUYẾT TOÁN</v>
          </cell>
        </row>
      </sheetData>
      <sheetData sheetId="5676">
        <row r="4">
          <cell r="A4" t="str">
            <v>BẢNG TÍNH TOÁN, ĐO BÓC KHỐI LƯỢNG HOÀN THÀNH ĐƯA VÀO QUYẾT TOÁN</v>
          </cell>
        </row>
      </sheetData>
      <sheetData sheetId="5677">
        <row r="4">
          <cell r="A4" t="str">
            <v>BẢNG TÍNH TOÁN, ĐO BÓC KHỐI LƯỢNG HOÀN THÀNH ĐƯA VÀO QUYẾT TOÁN</v>
          </cell>
        </row>
      </sheetData>
      <sheetData sheetId="5678">
        <row r="4">
          <cell r="A4" t="str">
            <v>BẢNG TÍNH TOÁN, ĐO BÓC KHỐI LƯỢNG HOÀN THÀNH ĐƯA VÀO QUYẾT TOÁN</v>
          </cell>
        </row>
      </sheetData>
      <sheetData sheetId="5679">
        <row r="4">
          <cell r="A4" t="str">
            <v>BẢNG TÍNH TOÁN, ĐO BÓC KHỐI LƯỢNG HOÀN THÀNH ĐƯA VÀO QUYẾT TOÁN</v>
          </cell>
        </row>
      </sheetData>
      <sheetData sheetId="5680">
        <row r="4">
          <cell r="A4" t="str">
            <v>BẢNG TÍNH TOÁN, ĐO BÓC KHỐI LƯỢNG HOÀN THÀNH ĐƯA VÀO QUYẾT TOÁN</v>
          </cell>
        </row>
      </sheetData>
      <sheetData sheetId="5681">
        <row r="4">
          <cell r="A4" t="str">
            <v>BẢNG TÍNH TOÁN, ĐO BÓC KHỐI LƯỢNG HOÀN THÀNH ĐƯA VÀO QUYẾT TOÁN</v>
          </cell>
        </row>
      </sheetData>
      <sheetData sheetId="5682">
        <row r="4">
          <cell r="A4" t="str">
            <v>BẢNG TÍNH TOÁN, ĐO BÓC KHỐI LƯỢNG HOÀN THÀNH ĐƯA VÀO QUYẾT TOÁN</v>
          </cell>
        </row>
      </sheetData>
      <sheetData sheetId="5683">
        <row r="4">
          <cell r="A4" t="str">
            <v>BẢNG TÍNH TOÁN, ĐO BÓC KHỐI LƯỢNG HOÀN THÀNH ĐƯA VÀO QUYẾT TOÁN</v>
          </cell>
        </row>
      </sheetData>
      <sheetData sheetId="5684">
        <row r="4">
          <cell r="A4" t="str">
            <v>BẢNG TÍNH TOÁN, ĐO BÓC KHỐI LƯỢNG HOÀN THÀNH ĐƯA VÀO QUYẾT TOÁN</v>
          </cell>
        </row>
      </sheetData>
      <sheetData sheetId="5685">
        <row r="4">
          <cell r="A4" t="str">
            <v>BẢNG TÍNH TOÁN, ĐO BÓC KHỐI LƯỢNG HOÀN THÀNH ĐƯA VÀO QUYẾT TOÁN</v>
          </cell>
        </row>
      </sheetData>
      <sheetData sheetId="5686">
        <row r="4">
          <cell r="A4" t="str">
            <v>BẢNG TÍNH TOÁN, ĐO BÓC KHỐI LƯỢNG HOÀN THÀNH ĐƯA VÀO QUYẾT TOÁN</v>
          </cell>
        </row>
      </sheetData>
      <sheetData sheetId="5687">
        <row r="4">
          <cell r="A4" t="str">
            <v>BẢNG TÍNH TOÁN, ĐO BÓC KHỐI LƯỢNG HOÀN THÀNH ĐƯA VÀO QUYẾT TOÁN</v>
          </cell>
        </row>
      </sheetData>
      <sheetData sheetId="5688">
        <row r="4">
          <cell r="A4" t="str">
            <v>BẢNG TÍNH TOÁN, ĐO BÓC KHỐI LƯỢNG HOÀN THÀNH ĐƯA VÀO QUYẾT TOÁN</v>
          </cell>
        </row>
      </sheetData>
      <sheetData sheetId="5689">
        <row r="4">
          <cell r="A4" t="str">
            <v>BẢNG TÍNH TOÁN, ĐO BÓC KHỐI LƯỢNG HOÀN THÀNH ĐƯA VÀO QUYẾT TOÁN</v>
          </cell>
        </row>
      </sheetData>
      <sheetData sheetId="5690">
        <row r="4">
          <cell r="A4" t="str">
            <v>BẢNG TÍNH TOÁN, ĐO BÓC KHỐI LƯỢNG HOÀN THÀNH ĐƯA VÀO QUYẾT TOÁN</v>
          </cell>
        </row>
      </sheetData>
      <sheetData sheetId="5691">
        <row r="4">
          <cell r="A4" t="str">
            <v>BẢNG TÍNH TOÁN, ĐO BÓC KHỐI LƯỢNG HOÀN THÀNH ĐƯA VÀO QUYẾT TOÁN</v>
          </cell>
        </row>
      </sheetData>
      <sheetData sheetId="5692">
        <row r="4">
          <cell r="A4" t="str">
            <v>BẢNG TÍNH TOÁN, ĐO BÓC KHỐI LƯỢNG HOÀN THÀNH ĐƯA VÀO QUYẾT TOÁN</v>
          </cell>
        </row>
      </sheetData>
      <sheetData sheetId="5693">
        <row r="4">
          <cell r="A4" t="str">
            <v>BẢNG TÍNH TOÁN, ĐO BÓC KHỐI LƯỢNG HOÀN THÀNH ĐƯA VÀO QUYẾT TOÁN</v>
          </cell>
        </row>
      </sheetData>
      <sheetData sheetId="5694">
        <row r="4">
          <cell r="A4" t="str">
            <v>BẢNG TÍNH TOÁN, ĐO BÓC KHỐI LƯỢNG HOÀN THÀNH ĐƯA VÀO QUYẾT TOÁN</v>
          </cell>
        </row>
      </sheetData>
      <sheetData sheetId="5695">
        <row r="4">
          <cell r="A4" t="str">
            <v>BẢNG TÍNH TOÁN, ĐO BÓC KHỐI LƯỢNG HOÀN THÀNH ĐƯA VÀO QUYẾT TOÁN</v>
          </cell>
        </row>
      </sheetData>
      <sheetData sheetId="5696">
        <row r="4">
          <cell r="A4" t="str">
            <v>BẢNG TÍNH TOÁN, ĐO BÓC KHỐI LƯỢNG HOÀN THÀNH ĐƯA VÀO QUYẾT TOÁN</v>
          </cell>
        </row>
      </sheetData>
      <sheetData sheetId="5697">
        <row r="4">
          <cell r="A4" t="str">
            <v>BẢNG TÍNH TOÁN, ĐO BÓC KHỐI LƯỢNG HOÀN THÀNH ĐƯA VÀO QUYẾT TOÁN</v>
          </cell>
        </row>
      </sheetData>
      <sheetData sheetId="5698">
        <row r="4">
          <cell r="A4" t="str">
            <v>BẢNG TÍNH TOÁN, ĐO BÓC KHỐI LƯỢNG HOÀN THÀNH ĐƯA VÀO QUYẾT TOÁN</v>
          </cell>
        </row>
      </sheetData>
      <sheetData sheetId="5699">
        <row r="4">
          <cell r="A4" t="str">
            <v>BẢNG TÍNH TOÁN, ĐO BÓC KHỐI LƯỢNG HOÀN THÀNH ĐƯA VÀO QUYẾT TOÁN</v>
          </cell>
        </row>
      </sheetData>
      <sheetData sheetId="5700">
        <row r="4">
          <cell r="A4" t="str">
            <v>BẢNG TÍNH TOÁN, ĐO BÓC KHỐI LƯỢNG HOÀN THÀNH ĐƯA VÀO QUYẾT TOÁN</v>
          </cell>
        </row>
      </sheetData>
      <sheetData sheetId="5701">
        <row r="4">
          <cell r="A4" t="str">
            <v>BẢNG TÍNH TOÁN, ĐO BÓC KHỐI LƯỢNG HOÀN THÀNH ĐƯA VÀO QUYẾT TOÁN</v>
          </cell>
        </row>
      </sheetData>
      <sheetData sheetId="5702">
        <row r="4">
          <cell r="A4" t="str">
            <v>BẢNG TÍNH TOÁN, ĐO BÓC KHỐI LƯỢNG HOÀN THÀNH ĐƯA VÀO QUYẾT TOÁN</v>
          </cell>
        </row>
      </sheetData>
      <sheetData sheetId="5703">
        <row r="4">
          <cell r="A4" t="str">
            <v>BẢNG TÍNH TOÁN, ĐO BÓC KHỐI LƯỢNG HOÀN THÀNH ĐƯA VÀO QUYẾT TOÁN</v>
          </cell>
        </row>
      </sheetData>
      <sheetData sheetId="5704">
        <row r="4">
          <cell r="A4" t="str">
            <v>BẢNG TÍNH TOÁN, ĐO BÓC KHỐI LƯỢNG HOÀN THÀNH ĐƯA VÀO QUYẾT TOÁN</v>
          </cell>
        </row>
      </sheetData>
      <sheetData sheetId="5705">
        <row r="4">
          <cell r="A4" t="str">
            <v>BẢNG TÍNH TOÁN, ĐO BÓC KHỐI LƯỢNG HOÀN THÀNH ĐƯA VÀO QUYẾT TOÁN</v>
          </cell>
        </row>
      </sheetData>
      <sheetData sheetId="5706">
        <row r="4">
          <cell r="A4" t="str">
            <v>BẢNG TÍNH TOÁN, ĐO BÓC KHỐI LƯỢNG HOÀN THÀNH ĐƯA VÀO QUYẾT TOÁN</v>
          </cell>
        </row>
      </sheetData>
      <sheetData sheetId="5707">
        <row r="4">
          <cell r="A4" t="str">
            <v>BẢNG TÍNH TOÁN, ĐO BÓC KHỐI LƯỢNG HOÀN THÀNH ĐƯA VÀO QUYẾT TOÁN</v>
          </cell>
        </row>
      </sheetData>
      <sheetData sheetId="5708">
        <row r="4">
          <cell r="A4" t="str">
            <v>BẢNG TÍNH TOÁN, ĐO BÓC KHỐI LƯỢNG HOÀN THÀNH ĐƯA VÀO QUYẾT TOÁN</v>
          </cell>
        </row>
      </sheetData>
      <sheetData sheetId="5709">
        <row r="4">
          <cell r="A4" t="str">
            <v>BẢNG TÍNH TOÁN, ĐO BÓC KHỐI LƯỢNG HOÀN THÀNH ĐƯA VÀO QUYẾT TOÁN</v>
          </cell>
        </row>
      </sheetData>
      <sheetData sheetId="5710">
        <row r="4">
          <cell r="A4" t="str">
            <v>BẢNG TÍNH TOÁN, ĐO BÓC KHỐI LƯỢNG HOÀN THÀNH ĐƯA VÀO QUYẾT TOÁN</v>
          </cell>
        </row>
      </sheetData>
      <sheetData sheetId="5711">
        <row r="4">
          <cell r="A4" t="str">
            <v>BẢNG TÍNH TOÁN, ĐO BÓC KHỐI LƯỢNG HOÀN THÀNH ĐƯA VÀO QUYẾT TOÁN</v>
          </cell>
        </row>
      </sheetData>
      <sheetData sheetId="5712">
        <row r="4">
          <cell r="A4" t="str">
            <v>BẢNG TÍNH TOÁN, ĐO BÓC KHỐI LƯỢNG HOÀN THÀNH ĐƯA VÀO QUYẾT TOÁN</v>
          </cell>
        </row>
      </sheetData>
      <sheetData sheetId="5713">
        <row r="4">
          <cell r="A4" t="str">
            <v>BẢNG TÍNH TOÁN, ĐO BÓC KHỐI LƯỢNG HOÀN THÀNH ĐƯA VÀO QUYẾT TOÁN</v>
          </cell>
        </row>
      </sheetData>
      <sheetData sheetId="5714">
        <row r="4">
          <cell r="A4" t="str">
            <v>BẢNG TÍNH TOÁN, ĐO BÓC KHỐI LƯỢNG HOÀN THÀNH ĐƯA VÀO QUYẾT TOÁN</v>
          </cell>
        </row>
      </sheetData>
      <sheetData sheetId="5715">
        <row r="4">
          <cell r="A4" t="str">
            <v>BẢNG TÍNH TOÁN, ĐO BÓC KHỐI LƯỢNG HOÀN THÀNH ĐƯA VÀO QUYẾT TOÁN</v>
          </cell>
        </row>
      </sheetData>
      <sheetData sheetId="5716">
        <row r="4">
          <cell r="A4" t="str">
            <v>BẢNG TÍNH TOÁN, ĐO BÓC KHỐI LƯỢNG HOÀN THÀNH ĐƯA VÀO QUYẾT TOÁN</v>
          </cell>
        </row>
      </sheetData>
      <sheetData sheetId="5717">
        <row r="4">
          <cell r="A4" t="str">
            <v>BẢNG TÍNH TOÁN, ĐO BÓC KHỐI LƯỢNG HOÀN THÀNH ĐƯA VÀO QUYẾT TOÁN</v>
          </cell>
        </row>
      </sheetData>
      <sheetData sheetId="5718">
        <row r="4">
          <cell r="A4" t="str">
            <v>BẢNG TÍNH TOÁN, ĐO BÓC KHỐI LƯỢNG HOÀN THÀNH ĐƯA VÀO QUYẾT TOÁN</v>
          </cell>
        </row>
      </sheetData>
      <sheetData sheetId="5719">
        <row r="4">
          <cell r="A4" t="str">
            <v>BẢNG TÍNH TOÁN, ĐO BÓC KHỐI LƯỢNG HOÀN THÀNH ĐƯA VÀO QUYẾT TOÁN</v>
          </cell>
        </row>
      </sheetData>
      <sheetData sheetId="5720">
        <row r="4">
          <cell r="A4" t="str">
            <v>BẢNG TÍNH TOÁN, ĐO BÓC KHỐI LƯỢNG HOÀN THÀNH ĐƯA VÀO QUYẾT TOÁN</v>
          </cell>
        </row>
      </sheetData>
      <sheetData sheetId="5721">
        <row r="4">
          <cell r="A4" t="str">
            <v>BẢNG TÍNH TOÁN, ĐO BÓC KHỐI LƯỢNG HOÀN THÀNH ĐƯA VÀO QUYẾT TOÁN</v>
          </cell>
        </row>
      </sheetData>
      <sheetData sheetId="5722">
        <row r="4">
          <cell r="A4" t="str">
            <v>BẢNG TÍNH TOÁN, ĐO BÓC KHỐI LƯỢNG HOÀN THÀNH ĐƯA VÀO QUYẾT TOÁN</v>
          </cell>
        </row>
      </sheetData>
      <sheetData sheetId="5723">
        <row r="4">
          <cell r="A4" t="str">
            <v>BẢNG TÍNH TOÁN, ĐO BÓC KHỐI LƯỢNG HOÀN THÀNH ĐƯA VÀO QUYẾT TOÁN</v>
          </cell>
        </row>
      </sheetData>
      <sheetData sheetId="5724">
        <row r="4">
          <cell r="A4" t="str">
            <v>BẢNG TÍNH TOÁN, ĐO BÓC KHỐI LƯỢNG HOÀN THÀNH ĐƯA VÀO QUYẾT TOÁN</v>
          </cell>
        </row>
      </sheetData>
      <sheetData sheetId="5725">
        <row r="4">
          <cell r="A4" t="str">
            <v>BẢNG TÍNH TOÁN, ĐO BÓC KHỐI LƯỢNG HOÀN THÀNH ĐƯA VÀO QUYẾT TOÁN</v>
          </cell>
        </row>
      </sheetData>
      <sheetData sheetId="5726">
        <row r="4">
          <cell r="A4" t="str">
            <v>BẢNG TÍNH TOÁN, ĐO BÓC KHỐI LƯỢNG HOÀN THÀNH ĐƯA VÀO QUYẾT TOÁN</v>
          </cell>
        </row>
      </sheetData>
      <sheetData sheetId="5727">
        <row r="4">
          <cell r="A4" t="str">
            <v>BẢNG TÍNH TOÁN, ĐO BÓC KHỐI LƯỢNG HOÀN THÀNH ĐƯA VÀO QUYẾT TOÁN</v>
          </cell>
        </row>
      </sheetData>
      <sheetData sheetId="5728">
        <row r="4">
          <cell r="A4" t="str">
            <v>BẢNG TÍNH TOÁN, ĐO BÓC KHỐI LƯỢNG HOÀN THÀNH ĐƯA VÀO QUYẾT TOÁN</v>
          </cell>
        </row>
      </sheetData>
      <sheetData sheetId="5729">
        <row r="4">
          <cell r="A4" t="str">
            <v>BẢNG TÍNH TOÁN, ĐO BÓC KHỐI LƯỢNG HOÀN THÀNH ĐƯA VÀO QUYẾT TOÁN</v>
          </cell>
        </row>
      </sheetData>
      <sheetData sheetId="5730">
        <row r="4">
          <cell r="A4" t="str">
            <v>BẢNG TÍNH TOÁN, ĐO BÓC KHỐI LƯỢNG HOÀN THÀNH ĐƯA VÀO QUYẾT TOÁN</v>
          </cell>
        </row>
      </sheetData>
      <sheetData sheetId="5731">
        <row r="4">
          <cell r="A4" t="str">
            <v>BẢNG TÍNH TOÁN, ĐO BÓC KHỐI LƯỢNG HOÀN THÀNH ĐƯA VÀO QUYẾT TOÁN</v>
          </cell>
        </row>
      </sheetData>
      <sheetData sheetId="5732">
        <row r="4">
          <cell r="A4" t="str">
            <v>BẢNG TÍNH TOÁN, ĐO BÓC KHỐI LƯỢNG HOÀN THÀNH ĐƯA VÀO QUYẾT TOÁN</v>
          </cell>
        </row>
      </sheetData>
      <sheetData sheetId="5733">
        <row r="4">
          <cell r="A4" t="str">
            <v>BẢNG TÍNH TOÁN, ĐO BÓC KHỐI LƯỢNG HOÀN THÀNH ĐƯA VÀO QUYẾT TOÁN</v>
          </cell>
        </row>
      </sheetData>
      <sheetData sheetId="5734">
        <row r="4">
          <cell r="A4" t="str">
            <v>BẢNG TÍNH TOÁN, ĐO BÓC KHỐI LƯỢNG HOÀN THÀNH ĐƯA VÀO QUYẾT TOÁN</v>
          </cell>
        </row>
      </sheetData>
      <sheetData sheetId="5735">
        <row r="4">
          <cell r="A4" t="str">
            <v>BẢNG TÍNH TOÁN, ĐO BÓC KHỐI LƯỢNG HOÀN THÀNH ĐƯA VÀO QUYẾT TOÁN</v>
          </cell>
        </row>
      </sheetData>
      <sheetData sheetId="5736">
        <row r="4">
          <cell r="A4" t="str">
            <v>BẢNG TÍNH TOÁN, ĐO BÓC KHỐI LƯỢNG HOÀN THÀNH ĐƯA VÀO QUYẾT TOÁN</v>
          </cell>
        </row>
      </sheetData>
      <sheetData sheetId="5737">
        <row r="4">
          <cell r="A4" t="str">
            <v>BẢNG TÍNH TOÁN, ĐO BÓC KHỐI LƯỢNG HOÀN THÀNH ĐƯA VÀO QUYẾT TOÁN</v>
          </cell>
        </row>
      </sheetData>
      <sheetData sheetId="5738">
        <row r="4">
          <cell r="A4" t="str">
            <v>BẢNG TÍNH TOÁN, ĐO BÓC KHỐI LƯỢNG HOÀN THÀNH ĐƯA VÀO QUYẾT TOÁN</v>
          </cell>
        </row>
      </sheetData>
      <sheetData sheetId="5739">
        <row r="4">
          <cell r="A4" t="str">
            <v>BẢNG TÍNH TOÁN, ĐO BÓC KHỐI LƯỢNG HOÀN THÀNH ĐƯA VÀO QUYẾT TOÁN</v>
          </cell>
        </row>
      </sheetData>
      <sheetData sheetId="5740">
        <row r="4">
          <cell r="A4" t="str">
            <v>BẢNG TÍNH TOÁN, ĐO BÓC KHỐI LƯỢNG HOÀN THÀNH ĐƯA VÀO QUYẾT TOÁN</v>
          </cell>
        </row>
      </sheetData>
      <sheetData sheetId="5741">
        <row r="4">
          <cell r="A4" t="str">
            <v>BẢNG TÍNH TOÁN, ĐO BÓC KHỐI LƯỢNG HOÀN THÀNH ĐƯA VÀO QUYẾT TOÁN</v>
          </cell>
        </row>
      </sheetData>
      <sheetData sheetId="5742">
        <row r="4">
          <cell r="A4" t="str">
            <v>BẢNG TÍNH TOÁN, ĐO BÓC KHỐI LƯỢNG HOÀN THÀNH ĐƯA VÀO QUYẾT TOÁN</v>
          </cell>
        </row>
      </sheetData>
      <sheetData sheetId="5743">
        <row r="4">
          <cell r="A4" t="str">
            <v>BẢNG TÍNH TOÁN, ĐO BÓC KHỐI LƯỢNG HOÀN THÀNH ĐƯA VÀO QUYẾT TOÁN</v>
          </cell>
        </row>
      </sheetData>
      <sheetData sheetId="5744">
        <row r="4">
          <cell r="A4" t="str">
            <v>BẢNG TÍNH TOÁN, ĐO BÓC KHỐI LƯỢNG HOÀN THÀNH ĐƯA VÀO QUYẾT TOÁN</v>
          </cell>
        </row>
      </sheetData>
      <sheetData sheetId="5745">
        <row r="4">
          <cell r="A4" t="str">
            <v>BẢNG TÍNH TOÁN, ĐO BÓC KHỐI LƯỢNG HOÀN THÀNH ĐƯA VÀO QUYẾT TOÁN</v>
          </cell>
        </row>
      </sheetData>
      <sheetData sheetId="5746">
        <row r="4">
          <cell r="A4" t="str">
            <v>BẢNG TÍNH TOÁN, ĐO BÓC KHỐI LƯỢNG HOÀN THÀNH ĐƯA VÀO QUYẾT TOÁN</v>
          </cell>
        </row>
      </sheetData>
      <sheetData sheetId="5747">
        <row r="4">
          <cell r="A4" t="str">
            <v>BẢNG TÍNH TOÁN, ĐO BÓC KHỐI LƯỢNG HOÀN THÀNH ĐƯA VÀO QUYẾT TOÁN</v>
          </cell>
        </row>
      </sheetData>
      <sheetData sheetId="5748">
        <row r="4">
          <cell r="A4" t="str">
            <v>BẢNG TÍNH TOÁN, ĐO BÓC KHỐI LƯỢNG HOÀN THÀNH ĐƯA VÀO QUYẾT TOÁN</v>
          </cell>
        </row>
      </sheetData>
      <sheetData sheetId="5749">
        <row r="4">
          <cell r="A4" t="str">
            <v>BẢNG TÍNH TOÁN, ĐO BÓC KHỐI LƯỢNG HOÀN THÀNH ĐƯA VÀO QUYẾT TOÁN</v>
          </cell>
        </row>
      </sheetData>
      <sheetData sheetId="5750">
        <row r="4">
          <cell r="A4" t="str">
            <v>BẢNG TÍNH TOÁN, ĐO BÓC KHỐI LƯỢNG HOÀN THÀNH ĐƯA VÀO QUYẾT TOÁN</v>
          </cell>
        </row>
      </sheetData>
      <sheetData sheetId="5751">
        <row r="4">
          <cell r="A4" t="str">
            <v>BẢNG TÍNH TOÁN, ĐO BÓC KHỐI LƯỢNG HOÀN THÀNH ĐƯA VÀO QUYẾT TOÁN</v>
          </cell>
        </row>
      </sheetData>
      <sheetData sheetId="5752">
        <row r="4">
          <cell r="A4" t="str">
            <v>BẢNG TÍNH TOÁN, ĐO BÓC KHỐI LƯỢNG HOÀN THÀNH ĐƯA VÀO QUYẾT TOÁN</v>
          </cell>
        </row>
      </sheetData>
      <sheetData sheetId="5753">
        <row r="4">
          <cell r="A4" t="str">
            <v>BẢNG TÍNH TOÁN, ĐO BÓC KHỐI LƯỢNG HOÀN THÀNH ĐƯA VÀO QUYẾT TOÁN</v>
          </cell>
        </row>
      </sheetData>
      <sheetData sheetId="5754">
        <row r="4">
          <cell r="A4" t="str">
            <v>BẢNG TÍNH TOÁN, ĐO BÓC KHỐI LƯỢNG HOÀN THÀNH ĐƯA VÀO QUYẾT TOÁN</v>
          </cell>
        </row>
      </sheetData>
      <sheetData sheetId="5755">
        <row r="4">
          <cell r="A4" t="str">
            <v>BẢNG TÍNH TOÁN, ĐO BÓC KHỐI LƯỢNG HOÀN THÀNH ĐƯA VÀO QUYẾT TOÁN</v>
          </cell>
        </row>
      </sheetData>
      <sheetData sheetId="5756">
        <row r="4">
          <cell r="A4" t="str">
            <v>BẢNG TÍNH TOÁN, ĐO BÓC KHỐI LƯỢNG HOÀN THÀNH ĐƯA VÀO QUYẾT TOÁN</v>
          </cell>
        </row>
      </sheetData>
      <sheetData sheetId="5757">
        <row r="4">
          <cell r="A4" t="str">
            <v>BẢNG TÍNH TOÁN, ĐO BÓC KHỐI LƯỢNG HOÀN THÀNH ĐƯA VÀO QUYẾT TOÁN</v>
          </cell>
        </row>
      </sheetData>
      <sheetData sheetId="5758">
        <row r="4">
          <cell r="A4" t="str">
            <v>BẢNG TÍNH TOÁN, ĐO BÓC KHỐI LƯỢNG HOÀN THÀNH ĐƯA VÀO QUYẾT TOÁN</v>
          </cell>
        </row>
      </sheetData>
      <sheetData sheetId="5759">
        <row r="4">
          <cell r="A4" t="str">
            <v>BẢNG TÍNH TOÁN, ĐO BÓC KHỐI LƯỢNG HOÀN THÀNH ĐƯA VÀO QUYẾT TOÁN</v>
          </cell>
        </row>
      </sheetData>
      <sheetData sheetId="5760">
        <row r="4">
          <cell r="A4" t="str">
            <v>BẢNG TÍNH TOÁN, ĐO BÓC KHỐI LƯỢNG HOÀN THÀNH ĐƯA VÀO QUYẾT TOÁN</v>
          </cell>
        </row>
      </sheetData>
      <sheetData sheetId="5761">
        <row r="4">
          <cell r="A4" t="str">
            <v>BẢNG TÍNH TOÁN, ĐO BÓC KHỐI LƯỢNG HOÀN THÀNH ĐƯA VÀO QUYẾT TOÁN</v>
          </cell>
        </row>
      </sheetData>
      <sheetData sheetId="5762">
        <row r="4">
          <cell r="A4" t="str">
            <v>BẢNG TÍNH TOÁN, ĐO BÓC KHỐI LƯỢNG HOÀN THÀNH ĐƯA VÀO QUYẾT TOÁN</v>
          </cell>
        </row>
      </sheetData>
      <sheetData sheetId="5763">
        <row r="4">
          <cell r="A4" t="str">
            <v>BẢNG TÍNH TOÁN, ĐO BÓC KHỐI LƯỢNG HOÀN THÀNH ĐƯA VÀO QUYẾT TOÁN</v>
          </cell>
        </row>
      </sheetData>
      <sheetData sheetId="5764">
        <row r="4">
          <cell r="A4" t="str">
            <v>BẢNG TÍNH TOÁN, ĐO BÓC KHỐI LƯỢNG HOÀN THÀNH ĐƯA VÀO QUYẾT TOÁN</v>
          </cell>
        </row>
      </sheetData>
      <sheetData sheetId="5765">
        <row r="4">
          <cell r="A4" t="str">
            <v>BẢNG TÍNH TOÁN, ĐO BÓC KHỐI LƯỢNG HOÀN THÀNH ĐƯA VÀO QUYẾT TOÁN</v>
          </cell>
        </row>
      </sheetData>
      <sheetData sheetId="5766">
        <row r="4">
          <cell r="A4" t="str">
            <v>BẢNG TÍNH TOÁN, ĐO BÓC KHỐI LƯỢNG HOÀN THÀNH ĐƯA VÀO QUYẾT TOÁN</v>
          </cell>
        </row>
      </sheetData>
      <sheetData sheetId="5767">
        <row r="4">
          <cell r="A4" t="str">
            <v>BẢNG TÍNH TOÁN, ĐO BÓC KHỐI LƯỢNG HOÀN THÀNH ĐƯA VÀO QUYẾT TOÁN</v>
          </cell>
        </row>
      </sheetData>
      <sheetData sheetId="5768">
        <row r="4">
          <cell r="A4" t="str">
            <v>BẢNG TÍNH TOÁN, ĐO BÓC KHỐI LƯỢNG HOÀN THÀNH ĐƯA VÀO QUYẾT TOÁN</v>
          </cell>
        </row>
      </sheetData>
      <sheetData sheetId="5769">
        <row r="4">
          <cell r="A4" t="str">
            <v>BẢNG TÍNH TOÁN, ĐO BÓC KHỐI LƯỢNG HOÀN THÀNH ĐƯA VÀO QUYẾT TOÁN</v>
          </cell>
        </row>
      </sheetData>
      <sheetData sheetId="5770">
        <row r="4">
          <cell r="A4" t="str">
            <v>BẢNG TÍNH TOÁN, ĐO BÓC KHỐI LƯỢNG HOÀN THÀNH ĐƯA VÀO QUYẾT TOÁN</v>
          </cell>
        </row>
      </sheetData>
      <sheetData sheetId="5771">
        <row r="4">
          <cell r="A4" t="str">
            <v>BẢNG TÍNH TOÁN, ĐO BÓC KHỐI LƯỢNG HOÀN THÀNH ĐƯA VÀO QUYẾT TOÁN</v>
          </cell>
        </row>
      </sheetData>
      <sheetData sheetId="5772">
        <row r="4">
          <cell r="A4" t="str">
            <v>BẢNG TÍNH TOÁN, ĐO BÓC KHỐI LƯỢNG HOÀN THÀNH ĐƯA VÀO QUYẾT TOÁN</v>
          </cell>
        </row>
      </sheetData>
      <sheetData sheetId="5773">
        <row r="4">
          <cell r="A4" t="str">
            <v>BẢNG TÍNH TOÁN, ĐO BÓC KHỐI LƯỢNG HOÀN THÀNH ĐƯA VÀO QUYẾT TOÁN</v>
          </cell>
        </row>
      </sheetData>
      <sheetData sheetId="5774">
        <row r="4">
          <cell r="A4" t="str">
            <v>BẢNG TÍNH TOÁN, ĐO BÓC KHỐI LƯỢNG HOÀN THÀNH ĐƯA VÀO QUYẾT TOÁN</v>
          </cell>
        </row>
      </sheetData>
      <sheetData sheetId="5775">
        <row r="4">
          <cell r="A4" t="str">
            <v>BẢNG TÍNH TOÁN, ĐO BÓC KHỐI LƯỢNG HOÀN THÀNH ĐƯA VÀO QUYẾT TOÁN</v>
          </cell>
        </row>
      </sheetData>
      <sheetData sheetId="5776">
        <row r="4">
          <cell r="A4" t="str">
            <v>BẢNG TÍNH TOÁN, ĐO BÓC KHỐI LƯỢNG HOÀN THÀNH ĐƯA VÀO QUYẾT TOÁN</v>
          </cell>
        </row>
      </sheetData>
      <sheetData sheetId="5777">
        <row r="4">
          <cell r="A4" t="str">
            <v>BẢNG TÍNH TOÁN, ĐO BÓC KHỐI LƯỢNG HOÀN THÀNH ĐƯA VÀO QUYẾT TOÁN</v>
          </cell>
        </row>
      </sheetData>
      <sheetData sheetId="5778">
        <row r="4">
          <cell r="A4" t="str">
            <v>BẢNG TÍNH TOÁN, ĐO BÓC KHỐI LƯỢNG HOÀN THÀNH ĐƯA VÀO QUYẾT TOÁN</v>
          </cell>
        </row>
      </sheetData>
      <sheetData sheetId="5779">
        <row r="4">
          <cell r="A4" t="str">
            <v>BẢNG TÍNH TOÁN, ĐO BÓC KHỐI LƯỢNG HOÀN THÀNH ĐƯA VÀO QUYẾT TOÁN</v>
          </cell>
        </row>
      </sheetData>
      <sheetData sheetId="5780">
        <row r="4">
          <cell r="A4" t="str">
            <v>BẢNG TÍNH TOÁN, ĐO BÓC KHỐI LƯỢNG HOÀN THÀNH ĐƯA VÀO QUYẾT TOÁN</v>
          </cell>
        </row>
      </sheetData>
      <sheetData sheetId="5781">
        <row r="4">
          <cell r="A4" t="str">
            <v>BẢNG TÍNH TOÁN, ĐO BÓC KHỐI LƯỢNG HOÀN THÀNH ĐƯA VÀO QUYẾT TOÁN</v>
          </cell>
        </row>
      </sheetData>
      <sheetData sheetId="5782">
        <row r="4">
          <cell r="A4" t="str">
            <v>BẢNG TÍNH TOÁN, ĐO BÓC KHỐI LƯỢNG HOÀN THÀNH ĐƯA VÀO QUYẾT TOÁN</v>
          </cell>
        </row>
      </sheetData>
      <sheetData sheetId="5783">
        <row r="4">
          <cell r="A4" t="str">
            <v>BẢNG TÍNH TOÁN, ĐO BÓC KHỐI LƯỢNG HOÀN THÀNH ĐƯA VÀO QUYẾT TOÁN</v>
          </cell>
        </row>
      </sheetData>
      <sheetData sheetId="5784">
        <row r="4">
          <cell r="A4" t="str">
            <v>BẢNG TÍNH TOÁN, ĐO BÓC KHỐI LƯỢNG HOÀN THÀNH ĐƯA VÀO QUYẾT TOÁN</v>
          </cell>
        </row>
      </sheetData>
      <sheetData sheetId="5785">
        <row r="4">
          <cell r="A4" t="str">
            <v>BẢNG TÍNH TOÁN, ĐO BÓC KHỐI LƯỢNG HOÀN THÀNH ĐƯA VÀO QUYẾT TOÁN</v>
          </cell>
        </row>
      </sheetData>
      <sheetData sheetId="5786">
        <row r="4">
          <cell r="A4" t="str">
            <v>BẢNG TÍNH TOÁN, ĐO BÓC KHỐI LƯỢNG HOÀN THÀNH ĐƯA VÀO QUYẾT TOÁN</v>
          </cell>
        </row>
      </sheetData>
      <sheetData sheetId="5787">
        <row r="4">
          <cell r="A4" t="str">
            <v>BẢNG TÍNH TOÁN, ĐO BÓC KHỐI LƯỢNG HOÀN THÀNH ĐƯA VÀO QUYẾT TOÁN</v>
          </cell>
        </row>
      </sheetData>
      <sheetData sheetId="5788">
        <row r="4">
          <cell r="A4" t="str">
            <v>BẢNG TÍNH TOÁN, ĐO BÓC KHỐI LƯỢNG HOÀN THÀNH ĐƯA VÀO QUYẾT TOÁN</v>
          </cell>
        </row>
      </sheetData>
      <sheetData sheetId="5789">
        <row r="4">
          <cell r="A4" t="str">
            <v>BẢNG TÍNH TOÁN, ĐO BÓC KHỐI LƯỢNG HOÀN THÀNH ĐƯA VÀO QUYẾT TOÁN</v>
          </cell>
        </row>
      </sheetData>
      <sheetData sheetId="5790">
        <row r="4">
          <cell r="A4" t="str">
            <v>BẢNG TÍNH TOÁN, ĐO BÓC KHỐI LƯỢNG HOÀN THÀNH ĐƯA VÀO QUYẾT TOÁN</v>
          </cell>
        </row>
      </sheetData>
      <sheetData sheetId="5791">
        <row r="4">
          <cell r="A4" t="str">
            <v>BẢNG TÍNH TOÁN, ĐO BÓC KHỐI LƯỢNG HOÀN THÀNH ĐƯA VÀO QUYẾT TOÁN</v>
          </cell>
        </row>
      </sheetData>
      <sheetData sheetId="5792">
        <row r="4">
          <cell r="A4" t="str">
            <v>BẢNG TÍNH TOÁN, ĐO BÓC KHỐI LƯỢNG HOÀN THÀNH ĐƯA VÀO QUYẾT TOÁN</v>
          </cell>
        </row>
      </sheetData>
      <sheetData sheetId="5793">
        <row r="4">
          <cell r="A4" t="str">
            <v>BẢNG TÍNH TOÁN, ĐO BÓC KHỐI LƯỢNG HOÀN THÀNH ĐƯA VÀO QUYẾT TOÁN</v>
          </cell>
        </row>
      </sheetData>
      <sheetData sheetId="5794">
        <row r="4">
          <cell r="A4" t="str">
            <v>BẢNG TÍNH TOÁN, ĐO BÓC KHỐI LƯỢNG HOÀN THÀNH ĐƯA VÀO QUYẾT TOÁN</v>
          </cell>
        </row>
      </sheetData>
      <sheetData sheetId="5795">
        <row r="4">
          <cell r="A4" t="str">
            <v>BẢNG TÍNH TOÁN, ĐO BÓC KHỐI LƯỢNG HOÀN THÀNH ĐƯA VÀO QUYẾT TOÁN</v>
          </cell>
        </row>
      </sheetData>
      <sheetData sheetId="5796">
        <row r="4">
          <cell r="A4" t="str">
            <v>BẢNG TÍNH TOÁN, ĐO BÓC KHỐI LƯỢNG HOÀN THÀNH ĐƯA VÀO QUYẾT TOÁN</v>
          </cell>
        </row>
      </sheetData>
      <sheetData sheetId="5797">
        <row r="4">
          <cell r="A4" t="str">
            <v>BẢNG TÍNH TOÁN, ĐO BÓC KHỐI LƯỢNG HOÀN THÀNH ĐƯA VÀO QUYẾT TOÁN</v>
          </cell>
        </row>
      </sheetData>
      <sheetData sheetId="5798">
        <row r="4">
          <cell r="A4" t="str">
            <v>BẢNG TÍNH TOÁN, ĐO BÓC KHỐI LƯỢNG HOÀN THÀNH ĐƯA VÀO QUYẾT TOÁN</v>
          </cell>
        </row>
      </sheetData>
      <sheetData sheetId="5799">
        <row r="4">
          <cell r="A4" t="str">
            <v>BẢNG TÍNH TOÁN, ĐO BÓC KHỐI LƯỢNG HOÀN THÀNH ĐƯA VÀO QUYẾT TOÁN</v>
          </cell>
        </row>
      </sheetData>
      <sheetData sheetId="5800">
        <row r="4">
          <cell r="A4" t="str">
            <v>BẢNG TÍNH TOÁN, ĐO BÓC KHỐI LƯỢNG HOÀN THÀNH ĐƯA VÀO QUYẾT TOÁN</v>
          </cell>
        </row>
      </sheetData>
      <sheetData sheetId="5801">
        <row r="4">
          <cell r="A4" t="str">
            <v>BẢNG TÍNH TOÁN, ĐO BÓC KHỐI LƯỢNG HOÀN THÀNH ĐƯA VÀO QUYẾT TOÁN</v>
          </cell>
        </row>
      </sheetData>
      <sheetData sheetId="5802">
        <row r="4">
          <cell r="A4" t="str">
            <v>BẢNG TÍNH TOÁN, ĐO BÓC KHỐI LƯỢNG HOÀN THÀNH ĐƯA VÀO QUYẾT TOÁN</v>
          </cell>
        </row>
      </sheetData>
      <sheetData sheetId="5803">
        <row r="4">
          <cell r="A4" t="str">
            <v>BẢNG TÍNH TOÁN, ĐO BÓC KHỐI LƯỢNG HOÀN THÀNH ĐƯA VÀO QUYẾT TOÁN</v>
          </cell>
        </row>
      </sheetData>
      <sheetData sheetId="5804">
        <row r="4">
          <cell r="A4" t="str">
            <v>BẢNG TÍNH TOÁN, ĐO BÓC KHỐI LƯỢNG HOÀN THÀNH ĐƯA VÀO QUYẾT TOÁN</v>
          </cell>
        </row>
      </sheetData>
      <sheetData sheetId="5805">
        <row r="4">
          <cell r="A4" t="str">
            <v>BẢNG TÍNH TOÁN, ĐO BÓC KHỐI LƯỢNG HOÀN THÀNH ĐƯA VÀO QUYẾT TOÁN</v>
          </cell>
        </row>
      </sheetData>
      <sheetData sheetId="5806">
        <row r="4">
          <cell r="A4" t="str">
            <v>BẢNG TÍNH TOÁN, ĐO BÓC KHỐI LƯỢNG HOÀN THÀNH ĐƯA VÀO QUYẾT TOÁN</v>
          </cell>
        </row>
      </sheetData>
      <sheetData sheetId="5807">
        <row r="4">
          <cell r="A4" t="str">
            <v>BẢNG TÍNH TOÁN, ĐO BÓC KHỐI LƯỢNG HOÀN THÀNH ĐƯA VÀO QUYẾT TOÁN</v>
          </cell>
        </row>
      </sheetData>
      <sheetData sheetId="5808">
        <row r="4">
          <cell r="A4" t="str">
            <v>BẢNG TÍNH TOÁN, ĐO BÓC KHỐI LƯỢNG HOÀN THÀNH ĐƯA VÀO QUYẾT TOÁN</v>
          </cell>
        </row>
      </sheetData>
      <sheetData sheetId="5809">
        <row r="4">
          <cell r="A4" t="str">
            <v>BẢNG TÍNH TOÁN, ĐO BÓC KHỐI LƯỢNG HOÀN THÀNH ĐƯA VÀO QUYẾT TOÁN</v>
          </cell>
        </row>
      </sheetData>
      <sheetData sheetId="5810">
        <row r="4">
          <cell r="A4" t="str">
            <v>BẢNG TÍNH TOÁN, ĐO BÓC KHỐI LƯỢNG HOÀN THÀNH ĐƯA VÀO QUYẾT TOÁN</v>
          </cell>
        </row>
      </sheetData>
      <sheetData sheetId="5811">
        <row r="4">
          <cell r="A4" t="str">
            <v>BẢNG TÍNH TOÁN, ĐO BÓC KHỐI LƯỢNG HOÀN THÀNH ĐƯA VÀO QUYẾT TOÁN</v>
          </cell>
        </row>
      </sheetData>
      <sheetData sheetId="5812">
        <row r="4">
          <cell r="A4" t="str">
            <v>BẢNG TÍNH TOÁN, ĐO BÓC KHỐI LƯỢNG HOÀN THÀNH ĐƯA VÀO QUYẾT TOÁN</v>
          </cell>
        </row>
      </sheetData>
      <sheetData sheetId="5813">
        <row r="4">
          <cell r="A4" t="str">
            <v>BẢNG TÍNH TOÁN, ĐO BÓC KHỐI LƯỢNG HOÀN THÀNH ĐƯA VÀO QUYẾT TOÁN</v>
          </cell>
        </row>
      </sheetData>
      <sheetData sheetId="5814">
        <row r="4">
          <cell r="A4" t="str">
            <v>BẢNG TÍNH TOÁN, ĐO BÓC KHỐI LƯỢNG HOÀN THÀNH ĐƯA VÀO QUYẾT TOÁN</v>
          </cell>
        </row>
      </sheetData>
      <sheetData sheetId="5815">
        <row r="4">
          <cell r="A4" t="str">
            <v>BẢNG TÍNH TOÁN, ĐO BÓC KHỐI LƯỢNG HOÀN THÀNH ĐƯA VÀO QUYẾT TOÁN</v>
          </cell>
        </row>
      </sheetData>
      <sheetData sheetId="5816">
        <row r="4">
          <cell r="A4" t="str">
            <v>BẢNG TÍNH TOÁN, ĐO BÓC KHỐI LƯỢNG HOÀN THÀNH ĐƯA VÀO QUYẾT TOÁN</v>
          </cell>
        </row>
      </sheetData>
      <sheetData sheetId="5817">
        <row r="4">
          <cell r="A4" t="str">
            <v>BẢNG TÍNH TOÁN, ĐO BÓC KHỐI LƯỢNG HOÀN THÀNH ĐƯA VÀO QUYẾT TOÁN</v>
          </cell>
        </row>
      </sheetData>
      <sheetData sheetId="5818">
        <row r="4">
          <cell r="A4" t="str">
            <v>BẢNG TÍNH TOÁN, ĐO BÓC KHỐI LƯỢNG HOÀN THÀNH ĐƯA VÀO QUYẾT TOÁN</v>
          </cell>
        </row>
      </sheetData>
      <sheetData sheetId="5819">
        <row r="4">
          <cell r="A4" t="str">
            <v>BẢNG TÍNH TOÁN, ĐO BÓC KHỐI LƯỢNG HOÀN THÀNH ĐƯA VÀO QUYẾT TOÁN</v>
          </cell>
        </row>
      </sheetData>
      <sheetData sheetId="5820">
        <row r="4">
          <cell r="A4" t="str">
            <v>BẢNG TÍNH TOÁN, ĐO BÓC KHỐI LƯỢNG HOÀN THÀNH ĐƯA VÀO QUYẾT TOÁN</v>
          </cell>
        </row>
      </sheetData>
      <sheetData sheetId="5821">
        <row r="4">
          <cell r="A4" t="str">
            <v>BẢNG TÍNH TOÁN, ĐO BÓC KHỐI LƯỢNG HOÀN THÀNH ĐƯA VÀO QUYẾT TOÁN</v>
          </cell>
        </row>
      </sheetData>
      <sheetData sheetId="5822">
        <row r="4">
          <cell r="A4" t="str">
            <v>BẢNG TÍNH TOÁN, ĐO BÓC KHỐI LƯỢNG HOÀN THÀNH ĐƯA VÀO QUYẾT TOÁN</v>
          </cell>
        </row>
      </sheetData>
      <sheetData sheetId="5823">
        <row r="4">
          <cell r="A4" t="str">
            <v>BẢNG TÍNH TOÁN, ĐO BÓC KHỐI LƯỢNG HOÀN THÀNH ĐƯA VÀO QUYẾT TOÁN</v>
          </cell>
        </row>
      </sheetData>
      <sheetData sheetId="5824">
        <row r="4">
          <cell r="A4" t="str">
            <v>BẢNG TÍNH TOÁN, ĐO BÓC KHỐI LƯỢNG HOÀN THÀNH ĐƯA VÀO QUYẾT TOÁN</v>
          </cell>
        </row>
      </sheetData>
      <sheetData sheetId="5825">
        <row r="4">
          <cell r="A4" t="str">
            <v>BẢNG TÍNH TOÁN, ĐO BÓC KHỐI LƯỢNG HOÀN THÀNH ĐƯA VÀO QUYẾT TOÁN</v>
          </cell>
        </row>
      </sheetData>
      <sheetData sheetId="5826">
        <row r="4">
          <cell r="A4" t="str">
            <v>BẢNG TÍNH TOÁN, ĐO BÓC KHỐI LƯỢNG HOÀN THÀNH ĐƯA VÀO QUYẾT TOÁN</v>
          </cell>
        </row>
      </sheetData>
      <sheetData sheetId="5827">
        <row r="4">
          <cell r="A4" t="str">
            <v>BẢNG TÍNH TOÁN, ĐO BÓC KHỐI LƯỢNG HOÀN THÀNH ĐƯA VÀO QUYẾT TOÁN</v>
          </cell>
        </row>
      </sheetData>
      <sheetData sheetId="5828">
        <row r="4">
          <cell r="A4" t="str">
            <v>BẢNG TÍNH TOÁN, ĐO BÓC KHỐI LƯỢNG HOÀN THÀNH ĐƯA VÀO QUYẾT TOÁN</v>
          </cell>
        </row>
      </sheetData>
      <sheetData sheetId="5829">
        <row r="4">
          <cell r="A4" t="str">
            <v>BẢNG TÍNH TOÁN, ĐO BÓC KHỐI LƯỢNG HOÀN THÀNH ĐƯA VÀO QUYẾT TOÁN</v>
          </cell>
        </row>
      </sheetData>
      <sheetData sheetId="5830">
        <row r="4">
          <cell r="A4" t="str">
            <v>BẢNG TÍNH TOÁN, ĐO BÓC KHỐI LƯỢNG HOÀN THÀNH ĐƯA VÀO QUYẾT TOÁN</v>
          </cell>
        </row>
      </sheetData>
      <sheetData sheetId="5831">
        <row r="4">
          <cell r="A4" t="str">
            <v>BẢNG TÍNH TOÁN, ĐO BÓC KHỐI LƯỢNG HOÀN THÀNH ĐƯA VÀO QUYẾT TOÁN</v>
          </cell>
        </row>
      </sheetData>
      <sheetData sheetId="5832">
        <row r="4">
          <cell r="A4" t="str">
            <v>BẢNG TÍNH TOÁN, ĐO BÓC KHỐI LƯỢNG HOÀN THÀNH ĐƯA VÀO QUYẾT TOÁN</v>
          </cell>
        </row>
      </sheetData>
      <sheetData sheetId="5833">
        <row r="4">
          <cell r="A4" t="str">
            <v>BẢNG TÍNH TOÁN, ĐO BÓC KHỐI LƯỢNG HOÀN THÀNH ĐƯA VÀO QUYẾT TOÁN</v>
          </cell>
        </row>
      </sheetData>
      <sheetData sheetId="5834">
        <row r="4">
          <cell r="A4" t="str">
            <v>BẢNG TÍNH TOÁN, ĐO BÓC KHỐI LƯỢNG HOÀN THÀNH ĐƯA VÀO QUYẾT TOÁN</v>
          </cell>
        </row>
      </sheetData>
      <sheetData sheetId="5835">
        <row r="4">
          <cell r="A4" t="str">
            <v>BẢNG TÍNH TOÁN, ĐO BÓC KHỐI LƯỢNG HOÀN THÀNH ĐƯA VÀO QUYẾT TOÁN</v>
          </cell>
        </row>
      </sheetData>
      <sheetData sheetId="5836">
        <row r="4">
          <cell r="A4" t="str">
            <v>BẢNG TÍNH TOÁN, ĐO BÓC KHỐI LƯỢNG HOÀN THÀNH ĐƯA VÀO QUYẾT TOÁN</v>
          </cell>
        </row>
      </sheetData>
      <sheetData sheetId="5837">
        <row r="4">
          <cell r="A4" t="str">
            <v>BẢNG TÍNH TOÁN, ĐO BÓC KHỐI LƯỢNG HOÀN THÀNH ĐƯA VÀO QUYẾT TOÁN</v>
          </cell>
        </row>
      </sheetData>
      <sheetData sheetId="5838">
        <row r="4">
          <cell r="A4" t="str">
            <v>BẢNG TÍNH TOÁN, ĐO BÓC KHỐI LƯỢNG HOÀN THÀNH ĐƯA VÀO QUYẾT TOÁN</v>
          </cell>
        </row>
      </sheetData>
      <sheetData sheetId="5839">
        <row r="4">
          <cell r="A4" t="str">
            <v>BẢNG TÍNH TOÁN, ĐO BÓC KHỐI LƯỢNG HOÀN THÀNH ĐƯA VÀO QUYẾT TOÁN</v>
          </cell>
        </row>
      </sheetData>
      <sheetData sheetId="5840">
        <row r="4">
          <cell r="A4" t="str">
            <v>BẢNG TÍNH TOÁN, ĐO BÓC KHỐI LƯỢNG HOÀN THÀNH ĐƯA VÀO QUYẾT TOÁN</v>
          </cell>
        </row>
      </sheetData>
      <sheetData sheetId="5841">
        <row r="4">
          <cell r="A4" t="str">
            <v>BẢNG TÍNH TOÁN, ĐO BÓC KHỐI LƯỢNG HOÀN THÀNH ĐƯA VÀO QUYẾT TOÁN</v>
          </cell>
        </row>
      </sheetData>
      <sheetData sheetId="5842">
        <row r="4">
          <cell r="A4" t="str">
            <v>BẢNG TÍNH TOÁN, ĐO BÓC KHỐI LƯỢNG HOÀN THÀNH ĐƯA VÀO QUYẾT TOÁN</v>
          </cell>
        </row>
      </sheetData>
      <sheetData sheetId="5843">
        <row r="4">
          <cell r="A4" t="str">
            <v>BẢNG TÍNH TOÁN, ĐO BÓC KHỐI LƯỢNG HOÀN THÀNH ĐƯA VÀO QUYẾT TOÁN</v>
          </cell>
        </row>
      </sheetData>
      <sheetData sheetId="5844">
        <row r="4">
          <cell r="A4" t="str">
            <v>BẢNG TÍNH TOÁN, ĐO BÓC KHỐI LƯỢNG HOÀN THÀNH ĐƯA VÀO QUYẾT TOÁN</v>
          </cell>
        </row>
      </sheetData>
      <sheetData sheetId="5845">
        <row r="4">
          <cell r="A4" t="str">
            <v>BẢNG TÍNH TOÁN, ĐO BÓC KHỐI LƯỢNG HOÀN THÀNH ĐƯA VÀO QUYẾT TOÁN</v>
          </cell>
        </row>
      </sheetData>
      <sheetData sheetId="5846">
        <row r="4">
          <cell r="A4" t="str">
            <v>BẢNG TÍNH TOÁN, ĐO BÓC KHỐI LƯỢNG HOÀN THÀNH ĐƯA VÀO QUYẾT TOÁN</v>
          </cell>
        </row>
      </sheetData>
      <sheetData sheetId="5847">
        <row r="4">
          <cell r="A4" t="str">
            <v>BẢNG TÍNH TOÁN, ĐO BÓC KHỐI LƯỢNG HOÀN THÀNH ĐƯA VÀO QUYẾT TOÁN</v>
          </cell>
        </row>
      </sheetData>
      <sheetData sheetId="5848">
        <row r="4">
          <cell r="A4" t="str">
            <v>BẢNG TÍNH TOÁN, ĐO BÓC KHỐI LƯỢNG HOÀN THÀNH ĐƯA VÀO QUYẾT TOÁN</v>
          </cell>
        </row>
      </sheetData>
      <sheetData sheetId="5849">
        <row r="4">
          <cell r="A4" t="str">
            <v>BẢNG TÍNH TOÁN, ĐO BÓC KHỐI LƯỢNG HOÀN THÀNH ĐƯA VÀO QUYẾT TOÁN</v>
          </cell>
        </row>
      </sheetData>
      <sheetData sheetId="5850">
        <row r="4">
          <cell r="A4" t="str">
            <v>BẢNG TÍNH TOÁN, ĐO BÓC KHỐI LƯỢNG HOÀN THÀNH ĐƯA VÀO QUYẾT TOÁN</v>
          </cell>
        </row>
      </sheetData>
      <sheetData sheetId="5851">
        <row r="4">
          <cell r="A4" t="str">
            <v>BẢNG TÍNH TOÁN, ĐO BÓC KHỐI LƯỢNG HOÀN THÀNH ĐƯA VÀO QUYẾT TOÁN</v>
          </cell>
        </row>
      </sheetData>
      <sheetData sheetId="5852">
        <row r="4">
          <cell r="A4" t="str">
            <v>BẢNG TÍNH TOÁN, ĐO BÓC KHỐI LƯỢNG HOÀN THÀNH ĐƯA VÀO QUYẾT TOÁN</v>
          </cell>
        </row>
      </sheetData>
      <sheetData sheetId="5853">
        <row r="4">
          <cell r="A4" t="str">
            <v>BẢNG TÍNH TOÁN, ĐO BÓC KHỐI LƯỢNG HOÀN THÀNH ĐƯA VÀO QUYẾT TOÁN</v>
          </cell>
        </row>
      </sheetData>
      <sheetData sheetId="5854">
        <row r="4">
          <cell r="A4" t="str">
            <v>BẢNG TÍNH TOÁN, ĐO BÓC KHỐI LƯỢNG HOÀN THÀNH ĐƯA VÀO QUYẾT TOÁN</v>
          </cell>
        </row>
      </sheetData>
      <sheetData sheetId="5855">
        <row r="4">
          <cell r="A4" t="str">
            <v>BẢNG TÍNH TOÁN, ĐO BÓC KHỐI LƯỢNG HOÀN THÀNH ĐƯA VÀO QUYẾT TOÁN</v>
          </cell>
        </row>
      </sheetData>
      <sheetData sheetId="5856">
        <row r="4">
          <cell r="A4" t="str">
            <v>BẢNG TÍNH TOÁN, ĐO BÓC KHỐI LƯỢNG HOÀN THÀNH ĐƯA VÀO QUYẾT TOÁN</v>
          </cell>
        </row>
      </sheetData>
      <sheetData sheetId="5857">
        <row r="4">
          <cell r="A4" t="str">
            <v>BẢNG TÍNH TOÁN, ĐO BÓC KHỐI LƯỢNG HOÀN THÀNH ĐƯA VÀO QUYẾT TOÁN</v>
          </cell>
        </row>
      </sheetData>
      <sheetData sheetId="5858">
        <row r="4">
          <cell r="A4" t="str">
            <v>BẢNG TÍNH TOÁN, ĐO BÓC KHỐI LƯỢNG HOÀN THÀNH ĐƯA VÀO QUYẾT TOÁN</v>
          </cell>
        </row>
      </sheetData>
      <sheetData sheetId="5859">
        <row r="4">
          <cell r="A4" t="str">
            <v>BẢNG TÍNH TOÁN, ĐO BÓC KHỐI LƯỢNG HOÀN THÀNH ĐƯA VÀO QUYẾT TOÁN</v>
          </cell>
        </row>
      </sheetData>
      <sheetData sheetId="5860">
        <row r="4">
          <cell r="A4" t="str">
            <v>BẢNG TÍNH TOÁN, ĐO BÓC KHỐI LƯỢNG HOÀN THÀNH ĐƯA VÀO QUYẾT TOÁN</v>
          </cell>
        </row>
      </sheetData>
      <sheetData sheetId="5861">
        <row r="4">
          <cell r="A4" t="str">
            <v>BẢNG TÍNH TOÁN, ĐO BÓC KHỐI LƯỢNG HOÀN THÀNH ĐƯA VÀO QUYẾT TOÁN</v>
          </cell>
        </row>
      </sheetData>
      <sheetData sheetId="5862">
        <row r="4">
          <cell r="A4" t="str">
            <v>BẢNG TÍNH TOÁN, ĐO BÓC KHỐI LƯỢNG HOÀN THÀNH ĐƯA VÀO QUYẾT TOÁN</v>
          </cell>
        </row>
      </sheetData>
      <sheetData sheetId="5863">
        <row r="4">
          <cell r="A4" t="str">
            <v>BẢNG TÍNH TOÁN, ĐO BÓC KHỐI LƯỢNG HOÀN THÀNH ĐƯA VÀO QUYẾT TOÁN</v>
          </cell>
        </row>
      </sheetData>
      <sheetData sheetId="5864">
        <row r="4">
          <cell r="A4" t="str">
            <v>BẢNG TÍNH TOÁN, ĐO BÓC KHỐI LƯỢNG HOÀN THÀNH ĐƯA VÀO QUYẾT TOÁN</v>
          </cell>
        </row>
      </sheetData>
      <sheetData sheetId="5865">
        <row r="4">
          <cell r="A4" t="str">
            <v>BẢNG TÍNH TOÁN, ĐO BÓC KHỐI LƯỢNG HOÀN THÀNH ĐƯA VÀO QUYẾT TOÁN</v>
          </cell>
        </row>
      </sheetData>
      <sheetData sheetId="5866">
        <row r="4">
          <cell r="A4" t="str">
            <v>BẢNG TÍNH TOÁN, ĐO BÓC KHỐI LƯỢNG HOÀN THÀNH ĐƯA VÀO QUYẾT TOÁN</v>
          </cell>
        </row>
      </sheetData>
      <sheetData sheetId="5867">
        <row r="4">
          <cell r="A4" t="str">
            <v>BẢNG TÍNH TOÁN, ĐO BÓC KHỐI LƯỢNG HOÀN THÀNH ĐƯA VÀO QUYẾT TOÁN</v>
          </cell>
        </row>
      </sheetData>
      <sheetData sheetId="5868">
        <row r="4">
          <cell r="A4" t="str">
            <v>BẢNG TÍNH TOÁN, ĐO BÓC KHỐI LƯỢNG HOÀN THÀNH ĐƯA VÀO QUYẾT TOÁN</v>
          </cell>
        </row>
      </sheetData>
      <sheetData sheetId="5869">
        <row r="4">
          <cell r="A4" t="str">
            <v>BẢNG TÍNH TOÁN, ĐO BÓC KHỐI LƯỢNG HOÀN THÀNH ĐƯA VÀO QUYẾT TOÁN</v>
          </cell>
        </row>
      </sheetData>
      <sheetData sheetId="5870">
        <row r="4">
          <cell r="A4" t="str">
            <v>BẢNG TÍNH TOÁN, ĐO BÓC KHỐI LƯỢNG HOÀN THÀNH ĐƯA VÀO QUYẾT TOÁN</v>
          </cell>
        </row>
      </sheetData>
      <sheetData sheetId="5871">
        <row r="4">
          <cell r="A4" t="str">
            <v>BẢNG TÍNH TOÁN, ĐO BÓC KHỐI LƯỢNG HOÀN THÀNH ĐƯA VÀO QUYẾT TOÁN</v>
          </cell>
        </row>
      </sheetData>
      <sheetData sheetId="5872">
        <row r="4">
          <cell r="A4" t="str">
            <v>BẢNG TÍNH TOÁN, ĐO BÓC KHỐI LƯỢNG HOÀN THÀNH ĐƯA VÀO QUYẾT TOÁN</v>
          </cell>
        </row>
      </sheetData>
      <sheetData sheetId="5873">
        <row r="4">
          <cell r="A4" t="str">
            <v>BẢNG TÍNH TOÁN, ĐO BÓC KHỐI LƯỢNG HOÀN THÀNH ĐƯA VÀO QUYẾT TOÁN</v>
          </cell>
        </row>
      </sheetData>
      <sheetData sheetId="5874">
        <row r="4">
          <cell r="A4" t="str">
            <v>BẢNG TÍNH TOÁN, ĐO BÓC KHỐI LƯỢNG HOÀN THÀNH ĐƯA VÀO QUYẾT TOÁN</v>
          </cell>
        </row>
      </sheetData>
      <sheetData sheetId="5875">
        <row r="4">
          <cell r="A4" t="str">
            <v>BẢNG TÍNH TOÁN, ĐO BÓC KHỐI LƯỢNG HOÀN THÀNH ĐƯA VÀO QUYẾT TOÁN</v>
          </cell>
        </row>
      </sheetData>
      <sheetData sheetId="5876">
        <row r="4">
          <cell r="A4" t="str">
            <v>BẢNG TÍNH TOÁN, ĐO BÓC KHỐI LƯỢNG HOÀN THÀNH ĐƯA VÀO QUYẾT TOÁN</v>
          </cell>
        </row>
      </sheetData>
      <sheetData sheetId="5877">
        <row r="4">
          <cell r="A4" t="str">
            <v>BẢNG TÍNH TOÁN, ĐO BÓC KHỐI LƯỢNG HOÀN THÀNH ĐƯA VÀO QUYẾT TOÁN</v>
          </cell>
        </row>
      </sheetData>
      <sheetData sheetId="5878">
        <row r="4">
          <cell r="A4" t="str">
            <v>BẢNG TÍNH TOÁN, ĐO BÓC KHỐI LƯỢNG HOÀN THÀNH ĐƯA VÀO QUYẾT TOÁN</v>
          </cell>
        </row>
      </sheetData>
      <sheetData sheetId="5879">
        <row r="4">
          <cell r="A4" t="str">
            <v>BẢNG TÍNH TOÁN, ĐO BÓC KHỐI LƯỢNG HOÀN THÀNH ĐƯA VÀO QUYẾT TOÁN</v>
          </cell>
        </row>
      </sheetData>
      <sheetData sheetId="5880">
        <row r="4">
          <cell r="A4" t="str">
            <v>BẢNG TÍNH TOÁN, ĐO BÓC KHỐI LƯỢNG HOÀN THÀNH ĐƯA VÀO QUYẾT TOÁN</v>
          </cell>
        </row>
      </sheetData>
      <sheetData sheetId="5881">
        <row r="4">
          <cell r="A4" t="str">
            <v>BẢNG TÍNH TOÁN, ĐO BÓC KHỐI LƯỢNG HOÀN THÀNH ĐƯA VÀO QUYẾT TOÁN</v>
          </cell>
        </row>
      </sheetData>
      <sheetData sheetId="5882">
        <row r="4">
          <cell r="A4" t="str">
            <v>BẢNG TÍNH TOÁN, ĐO BÓC KHỐI LƯỢNG HOÀN THÀNH ĐƯA VÀO QUYẾT TOÁN</v>
          </cell>
        </row>
      </sheetData>
      <sheetData sheetId="5883">
        <row r="4">
          <cell r="A4" t="str">
            <v>BẢNG TÍNH TOÁN, ĐO BÓC KHỐI LƯỢNG HOÀN THÀNH ĐƯA VÀO QUYẾT TOÁN</v>
          </cell>
        </row>
      </sheetData>
      <sheetData sheetId="5884">
        <row r="4">
          <cell r="A4" t="str">
            <v>BẢNG TÍNH TOÁN, ĐO BÓC KHỐI LƯỢNG HOÀN THÀNH ĐƯA VÀO QUYẾT TOÁN</v>
          </cell>
        </row>
      </sheetData>
      <sheetData sheetId="5885">
        <row r="4">
          <cell r="A4" t="str">
            <v>BẢNG TÍNH TOÁN, ĐO BÓC KHỐI LƯỢNG HOÀN THÀNH ĐƯA VÀO QUYẾT TOÁN</v>
          </cell>
        </row>
      </sheetData>
      <sheetData sheetId="5886">
        <row r="4">
          <cell r="A4" t="str">
            <v>BẢNG TÍNH TOÁN, ĐO BÓC KHỐI LƯỢNG HOÀN THÀNH ĐƯA VÀO QUYẾT TOÁN</v>
          </cell>
        </row>
      </sheetData>
      <sheetData sheetId="5887">
        <row r="4">
          <cell r="A4" t="str">
            <v>BẢNG TÍNH TOÁN, ĐO BÓC KHỐI LƯỢNG HOÀN THÀNH ĐƯA VÀO QUYẾT TOÁN</v>
          </cell>
        </row>
      </sheetData>
      <sheetData sheetId="5888">
        <row r="4">
          <cell r="A4" t="str">
            <v>BẢNG TÍNH TOÁN, ĐO BÓC KHỐI LƯỢNG HOÀN THÀNH ĐƯA VÀO QUYẾT TOÁN</v>
          </cell>
        </row>
      </sheetData>
      <sheetData sheetId="5889">
        <row r="4">
          <cell r="A4" t="str">
            <v>BẢNG TÍNH TOÁN, ĐO BÓC KHỐI LƯỢNG HOÀN THÀNH ĐƯA VÀO QUYẾT TOÁN</v>
          </cell>
        </row>
      </sheetData>
      <sheetData sheetId="5890">
        <row r="4">
          <cell r="A4" t="str">
            <v>BẢNG TÍNH TOÁN, ĐO BÓC KHỐI LƯỢNG HOÀN THÀNH ĐƯA VÀO QUYẾT TOÁN</v>
          </cell>
        </row>
      </sheetData>
      <sheetData sheetId="5891">
        <row r="4">
          <cell r="A4" t="str">
            <v>BẢNG TÍNH TOÁN, ĐO BÓC KHỐI LƯỢNG HOÀN THÀNH ĐƯA VÀO QUYẾT TOÁN</v>
          </cell>
        </row>
      </sheetData>
      <sheetData sheetId="5892">
        <row r="4">
          <cell r="A4" t="str">
            <v>BẢNG TÍNH TOÁN, ĐO BÓC KHỐI LƯỢNG HOÀN THÀNH ĐƯA VÀO QUYẾT TOÁN</v>
          </cell>
        </row>
      </sheetData>
      <sheetData sheetId="5893">
        <row r="4">
          <cell r="A4" t="str">
            <v>BẢNG TÍNH TOÁN, ĐO BÓC KHỐI LƯỢNG HOÀN THÀNH ĐƯA VÀO QUYẾT TOÁN</v>
          </cell>
        </row>
      </sheetData>
      <sheetData sheetId="5894">
        <row r="4">
          <cell r="A4" t="str">
            <v>BẢNG TÍNH TOÁN, ĐO BÓC KHỐI LƯỢNG HOÀN THÀNH ĐƯA VÀO QUYẾT TOÁN</v>
          </cell>
        </row>
      </sheetData>
      <sheetData sheetId="5895">
        <row r="4">
          <cell r="A4" t="str">
            <v>BẢNG TÍNH TOÁN, ĐO BÓC KHỐI LƯỢNG HOÀN THÀNH ĐƯA VÀO QUYẾT TOÁN</v>
          </cell>
        </row>
      </sheetData>
      <sheetData sheetId="5896">
        <row r="4">
          <cell r="A4" t="str">
            <v>BẢNG TÍNH TOÁN, ĐO BÓC KHỐI LƯỢNG HOÀN THÀNH ĐƯA VÀO QUYẾT TOÁN</v>
          </cell>
        </row>
      </sheetData>
      <sheetData sheetId="5897">
        <row r="4">
          <cell r="A4" t="str">
            <v>BẢNG TÍNH TOÁN, ĐO BÓC KHỐI LƯỢNG HOÀN THÀNH ĐƯA VÀO QUYẾT TOÁN</v>
          </cell>
        </row>
      </sheetData>
      <sheetData sheetId="5898">
        <row r="4">
          <cell r="A4" t="str">
            <v>BẢNG TÍNH TOÁN, ĐO BÓC KHỐI LƯỢNG HOÀN THÀNH ĐƯA VÀO QUYẾT TOÁN</v>
          </cell>
        </row>
      </sheetData>
      <sheetData sheetId="5899">
        <row r="4">
          <cell r="A4" t="str">
            <v>BẢNG TÍNH TOÁN, ĐO BÓC KHỐI LƯỢNG HOÀN THÀNH ĐƯA VÀO QUYẾT TOÁN</v>
          </cell>
        </row>
      </sheetData>
      <sheetData sheetId="5900">
        <row r="4">
          <cell r="A4" t="str">
            <v>BẢNG TÍNH TOÁN, ĐO BÓC KHỐI LƯỢNG HOÀN THÀNH ĐƯA VÀO QUYẾT TOÁN</v>
          </cell>
        </row>
      </sheetData>
      <sheetData sheetId="5901">
        <row r="4">
          <cell r="A4" t="str">
            <v>BẢNG TÍNH TOÁN, ĐO BÓC KHỐI LƯỢNG HOÀN THÀNH ĐƯA VÀO QUYẾT TOÁN</v>
          </cell>
        </row>
      </sheetData>
      <sheetData sheetId="5902">
        <row r="4">
          <cell r="A4" t="str">
            <v>BẢNG TÍNH TOÁN, ĐO BÓC KHỐI LƯỢNG HOÀN THÀNH ĐƯA VÀO QUYẾT TOÁN</v>
          </cell>
        </row>
      </sheetData>
      <sheetData sheetId="5903">
        <row r="4">
          <cell r="A4" t="str">
            <v>BẢNG TÍNH TOÁN, ĐO BÓC KHỐI LƯỢNG HOÀN THÀNH ĐƯA VÀO QUYẾT TOÁN</v>
          </cell>
        </row>
      </sheetData>
      <sheetData sheetId="5904">
        <row r="4">
          <cell r="A4" t="str">
            <v>BẢNG TÍNH TOÁN, ĐO BÓC KHỐI LƯỢNG HOÀN THÀNH ĐƯA VÀO QUYẾT TOÁN</v>
          </cell>
        </row>
      </sheetData>
      <sheetData sheetId="5905">
        <row r="4">
          <cell r="A4" t="str">
            <v>BẢNG TÍNH TOÁN, ĐO BÓC KHỐI LƯỢNG HOÀN THÀNH ĐƯA VÀO QUYẾT TOÁN</v>
          </cell>
        </row>
      </sheetData>
      <sheetData sheetId="5906">
        <row r="4">
          <cell r="A4" t="str">
            <v>BẢNG TÍNH TOÁN, ĐO BÓC KHỐI LƯỢNG HOÀN THÀNH ĐƯA VÀO QUYẾT TOÁN</v>
          </cell>
        </row>
      </sheetData>
      <sheetData sheetId="5907">
        <row r="4">
          <cell r="A4" t="str">
            <v>BẢNG TÍNH TOÁN, ĐO BÓC KHỐI LƯỢNG HOÀN THÀNH ĐƯA VÀO QUYẾT TOÁN</v>
          </cell>
        </row>
      </sheetData>
      <sheetData sheetId="5908">
        <row r="4">
          <cell r="A4" t="str">
            <v>BẢNG TÍNH TOÁN, ĐO BÓC KHỐI LƯỢNG HOÀN THÀNH ĐƯA VÀO QUYẾT TOÁN</v>
          </cell>
        </row>
      </sheetData>
      <sheetData sheetId="5909">
        <row r="4">
          <cell r="A4" t="str">
            <v>BẢNG TÍNH TOÁN, ĐO BÓC KHỐI LƯỢNG HOÀN THÀNH ĐƯA VÀO QUYẾT TOÁN</v>
          </cell>
        </row>
      </sheetData>
      <sheetData sheetId="5910">
        <row r="4">
          <cell r="A4" t="str">
            <v>BẢNG TÍNH TOÁN, ĐO BÓC KHỐI LƯỢNG HOÀN THÀNH ĐƯA VÀO QUYẾT TOÁN</v>
          </cell>
        </row>
      </sheetData>
      <sheetData sheetId="5911">
        <row r="4">
          <cell r="A4" t="str">
            <v>BẢNG TÍNH TOÁN, ĐO BÓC KHỐI LƯỢNG HOÀN THÀNH ĐƯA VÀO QUYẾT TOÁN</v>
          </cell>
        </row>
      </sheetData>
      <sheetData sheetId="5912">
        <row r="4">
          <cell r="A4" t="str">
            <v>BẢNG TÍNH TOÁN, ĐO BÓC KHỐI LƯỢNG HOÀN THÀNH ĐƯA VÀO QUYẾT TOÁN</v>
          </cell>
        </row>
      </sheetData>
      <sheetData sheetId="5913">
        <row r="4">
          <cell r="A4" t="str">
            <v>BẢNG TÍNH TOÁN, ĐO BÓC KHỐI LƯỢNG HOÀN THÀNH ĐƯA VÀO QUYẾT TOÁN</v>
          </cell>
        </row>
      </sheetData>
      <sheetData sheetId="5914">
        <row r="4">
          <cell r="A4" t="str">
            <v>BẢNG TÍNH TOÁN, ĐO BÓC KHỐI LƯỢNG HOÀN THÀNH ĐƯA VÀO QUYẾT TOÁN</v>
          </cell>
        </row>
      </sheetData>
      <sheetData sheetId="5915">
        <row r="4">
          <cell r="A4" t="str">
            <v>BẢNG TÍNH TOÁN, ĐO BÓC KHỐI LƯỢNG HOÀN THÀNH ĐƯA VÀO QUYẾT TOÁN</v>
          </cell>
        </row>
      </sheetData>
      <sheetData sheetId="5916">
        <row r="4">
          <cell r="A4" t="str">
            <v>BẢNG TÍNH TOÁN, ĐO BÓC KHỐI LƯỢNG HOÀN THÀNH ĐƯA VÀO QUYẾT TOÁN</v>
          </cell>
        </row>
      </sheetData>
      <sheetData sheetId="5917">
        <row r="4">
          <cell r="A4" t="str">
            <v>BẢNG TÍNH TOÁN, ĐO BÓC KHỐI LƯỢNG HOÀN THÀNH ĐƯA VÀO QUYẾT TOÁN</v>
          </cell>
        </row>
      </sheetData>
      <sheetData sheetId="5918">
        <row r="4">
          <cell r="A4" t="str">
            <v>BẢNG TÍNH TOÁN, ĐO BÓC KHỐI LƯỢNG HOÀN THÀNH ĐƯA VÀO QUYẾT TOÁN</v>
          </cell>
        </row>
      </sheetData>
      <sheetData sheetId="5919">
        <row r="4">
          <cell r="A4" t="str">
            <v>BẢNG TÍNH TOÁN, ĐO BÓC KHỐI LƯỢNG HOÀN THÀNH ĐƯA VÀO QUYẾT TOÁN</v>
          </cell>
        </row>
      </sheetData>
      <sheetData sheetId="5920">
        <row r="4">
          <cell r="A4" t="str">
            <v>BẢNG TÍNH TOÁN, ĐO BÓC KHỐI LƯỢNG HOÀN THÀNH ĐƯA VÀO QUYẾT TOÁN</v>
          </cell>
        </row>
      </sheetData>
      <sheetData sheetId="5921">
        <row r="4">
          <cell r="A4" t="str">
            <v>BẢNG TÍNH TOÁN, ĐO BÓC KHỐI LƯỢNG HOÀN THÀNH ĐƯA VÀO QUYẾT TOÁN</v>
          </cell>
        </row>
      </sheetData>
      <sheetData sheetId="5922">
        <row r="4">
          <cell r="A4" t="str">
            <v>BẢNG TÍNH TOÁN, ĐO BÓC KHỐI LƯỢNG HOÀN THÀNH ĐƯA VÀO QUYẾT TOÁN</v>
          </cell>
        </row>
      </sheetData>
      <sheetData sheetId="5923">
        <row r="4">
          <cell r="A4" t="str">
            <v>BẢNG TÍNH TOÁN, ĐO BÓC KHỐI LƯỢNG HOÀN THÀNH ĐƯA VÀO QUYẾT TOÁN</v>
          </cell>
        </row>
      </sheetData>
      <sheetData sheetId="5924">
        <row r="4">
          <cell r="A4" t="str">
            <v>BẢNG TÍNH TOÁN, ĐO BÓC KHỐI LƯỢNG HOÀN THÀNH ĐƯA VÀO QUYẾT TOÁN</v>
          </cell>
        </row>
      </sheetData>
      <sheetData sheetId="5925">
        <row r="4">
          <cell r="A4" t="str">
            <v>BẢNG TÍNH TOÁN, ĐO BÓC KHỐI LƯỢNG HOÀN THÀNH ĐƯA VÀO QUYẾT TOÁN</v>
          </cell>
        </row>
      </sheetData>
      <sheetData sheetId="5926">
        <row r="4">
          <cell r="A4" t="str">
            <v>BẢNG TÍNH TOÁN, ĐO BÓC KHỐI LƯỢNG HOÀN THÀNH ĐƯA VÀO QUYẾT TOÁN</v>
          </cell>
        </row>
      </sheetData>
      <sheetData sheetId="5927">
        <row r="4">
          <cell r="A4" t="str">
            <v>BẢNG TÍNH TOÁN, ĐO BÓC KHỐI LƯỢNG HOÀN THÀNH ĐƯA VÀO QUYẾT TOÁN</v>
          </cell>
        </row>
      </sheetData>
      <sheetData sheetId="5928">
        <row r="4">
          <cell r="A4" t="str">
            <v>BẢNG TÍNH TOÁN, ĐO BÓC KHỐI LƯỢNG HOÀN THÀNH ĐƯA VÀO QUYẾT TOÁN</v>
          </cell>
        </row>
      </sheetData>
      <sheetData sheetId="5929">
        <row r="4">
          <cell r="A4" t="str">
            <v>BẢNG TÍNH TOÁN, ĐO BÓC KHỐI LƯỢNG HOÀN THÀNH ĐƯA VÀO QUYẾT TOÁN</v>
          </cell>
        </row>
      </sheetData>
      <sheetData sheetId="5930">
        <row r="4">
          <cell r="A4" t="str">
            <v>BẢNG TÍNH TOÁN, ĐO BÓC KHỐI LƯỢNG HOÀN THÀNH ĐƯA VÀO QUYẾT TOÁN</v>
          </cell>
        </row>
      </sheetData>
      <sheetData sheetId="5931">
        <row r="4">
          <cell r="A4" t="str">
            <v>BẢNG TÍNH TOÁN, ĐO BÓC KHỐI LƯỢNG HOÀN THÀNH ĐƯA VÀO QUYẾT TOÁN</v>
          </cell>
        </row>
      </sheetData>
      <sheetData sheetId="5932">
        <row r="4">
          <cell r="A4" t="str">
            <v>BẢNG TÍNH TOÁN, ĐO BÓC KHỐI LƯỢNG HOÀN THÀNH ĐƯA VÀO QUYẾT TOÁN</v>
          </cell>
        </row>
      </sheetData>
      <sheetData sheetId="5933">
        <row r="4">
          <cell r="A4" t="str">
            <v>BẢNG TÍNH TOÁN, ĐO BÓC KHỐI LƯỢNG HOÀN THÀNH ĐƯA VÀO QUYẾT TOÁN</v>
          </cell>
        </row>
      </sheetData>
      <sheetData sheetId="5934">
        <row r="4">
          <cell r="A4" t="str">
            <v>BẢNG TÍNH TOÁN, ĐO BÓC KHỐI LƯỢNG HOÀN THÀNH ĐƯA VÀO QUYẾT TOÁN</v>
          </cell>
        </row>
      </sheetData>
      <sheetData sheetId="5935">
        <row r="4">
          <cell r="A4" t="str">
            <v>BẢNG TÍNH TOÁN, ĐO BÓC KHỐI LƯỢNG HOÀN THÀNH ĐƯA VÀO QUYẾT TOÁN</v>
          </cell>
        </row>
      </sheetData>
      <sheetData sheetId="5936">
        <row r="4">
          <cell r="A4" t="str">
            <v>BẢNG TÍNH TOÁN, ĐO BÓC KHỐI LƯỢNG HOÀN THÀNH ĐƯA VÀO QUYẾT TOÁN</v>
          </cell>
        </row>
      </sheetData>
      <sheetData sheetId="5937">
        <row r="4">
          <cell r="A4" t="str">
            <v>BẢNG TÍNH TOÁN, ĐO BÓC KHỐI LƯỢNG HOÀN THÀNH ĐƯA VÀO QUYẾT TOÁN</v>
          </cell>
        </row>
      </sheetData>
      <sheetData sheetId="5938">
        <row r="4">
          <cell r="A4" t="str">
            <v>BẢNG TÍNH TOÁN, ĐO BÓC KHỐI LƯỢNG HOÀN THÀNH ĐƯA VÀO QUYẾT TOÁN</v>
          </cell>
        </row>
      </sheetData>
      <sheetData sheetId="5939">
        <row r="4">
          <cell r="A4" t="str">
            <v>BẢNG TÍNH TOÁN, ĐO BÓC KHỐI LƯỢNG HOÀN THÀNH ĐƯA VÀO QUYẾT TOÁN</v>
          </cell>
        </row>
      </sheetData>
      <sheetData sheetId="5940">
        <row r="4">
          <cell r="A4" t="str">
            <v>BẢNG TÍNH TOÁN, ĐO BÓC KHỐI LƯỢNG HOÀN THÀNH ĐƯA VÀO QUYẾT TOÁN</v>
          </cell>
        </row>
      </sheetData>
      <sheetData sheetId="5941">
        <row r="4">
          <cell r="A4" t="str">
            <v>BẢNG TÍNH TOÁN, ĐO BÓC KHỐI LƯỢNG HOÀN THÀNH ĐƯA VÀO QUYẾT TOÁN</v>
          </cell>
        </row>
      </sheetData>
      <sheetData sheetId="5942">
        <row r="4">
          <cell r="A4" t="str">
            <v>BẢNG TÍNH TOÁN, ĐO BÓC KHỐI LƯỢNG HOÀN THÀNH ĐƯA VÀO QUYẾT TOÁN</v>
          </cell>
        </row>
      </sheetData>
      <sheetData sheetId="5943">
        <row r="4">
          <cell r="A4" t="str">
            <v>BẢNG TÍNH TOÁN, ĐO BÓC KHỐI LƯỢNG HOÀN THÀNH ĐƯA VÀO QUYẾT TOÁN</v>
          </cell>
        </row>
      </sheetData>
      <sheetData sheetId="5944">
        <row r="4">
          <cell r="A4" t="str">
            <v>BẢNG TÍNH TOÁN, ĐO BÓC KHỐI LƯỢNG HOÀN THÀNH ĐƯA VÀO QUYẾT TOÁN</v>
          </cell>
        </row>
      </sheetData>
      <sheetData sheetId="5945">
        <row r="4">
          <cell r="A4" t="str">
            <v>BẢNG TÍNH TOÁN, ĐO BÓC KHỐI LƯỢNG HOÀN THÀNH ĐƯA VÀO QUYẾT TOÁN</v>
          </cell>
        </row>
      </sheetData>
      <sheetData sheetId="5946">
        <row r="4">
          <cell r="A4" t="str">
            <v>BẢNG TÍNH TOÁN, ĐO BÓC KHỐI LƯỢNG HOÀN THÀNH ĐƯA VÀO QUYẾT TOÁN</v>
          </cell>
        </row>
      </sheetData>
      <sheetData sheetId="5947">
        <row r="4">
          <cell r="A4" t="str">
            <v>BẢNG TÍNH TOÁN, ĐO BÓC KHỐI LƯỢNG HOÀN THÀNH ĐƯA VÀO QUYẾT TOÁN</v>
          </cell>
        </row>
      </sheetData>
      <sheetData sheetId="5948">
        <row r="4">
          <cell r="A4" t="str">
            <v>BẢNG TÍNH TOÁN, ĐO BÓC KHỐI LƯỢNG HOÀN THÀNH ĐƯA VÀO QUYẾT TOÁN</v>
          </cell>
        </row>
      </sheetData>
      <sheetData sheetId="5949">
        <row r="4">
          <cell r="A4" t="str">
            <v>BẢNG TÍNH TOÁN, ĐO BÓC KHỐI LƯỢNG HOÀN THÀNH ĐƯA VÀO QUYẾT TOÁN</v>
          </cell>
        </row>
      </sheetData>
      <sheetData sheetId="5950">
        <row r="4">
          <cell r="A4" t="str">
            <v>BẢNG TÍNH TOÁN, ĐO BÓC KHỐI LƯỢNG HOÀN THÀNH ĐƯA VÀO QUYẾT TOÁN</v>
          </cell>
        </row>
      </sheetData>
      <sheetData sheetId="5951">
        <row r="4">
          <cell r="A4" t="str">
            <v>BẢNG TÍNH TOÁN, ĐO BÓC KHỐI LƯỢNG HOÀN THÀNH ĐƯA VÀO QUYẾT TOÁN</v>
          </cell>
        </row>
      </sheetData>
      <sheetData sheetId="5952">
        <row r="4">
          <cell r="A4" t="str">
            <v>BẢNG TÍNH TOÁN, ĐO BÓC KHỐI LƯỢNG HOÀN THÀNH ĐƯA VÀO QUYẾT TOÁN</v>
          </cell>
        </row>
      </sheetData>
      <sheetData sheetId="5953">
        <row r="4">
          <cell r="A4" t="str">
            <v>BẢNG TÍNH TOÁN, ĐO BÓC KHỐI LƯỢNG HOÀN THÀNH ĐƯA VÀO QUYẾT TOÁN</v>
          </cell>
        </row>
      </sheetData>
      <sheetData sheetId="5954">
        <row r="4">
          <cell r="A4" t="str">
            <v>BẢNG TÍNH TOÁN, ĐO BÓC KHỐI LƯỢNG HOÀN THÀNH ĐƯA VÀO QUYẾT TOÁN</v>
          </cell>
        </row>
      </sheetData>
      <sheetData sheetId="5955">
        <row r="4">
          <cell r="A4" t="str">
            <v>BẢNG TÍNH TOÁN, ĐO BÓC KHỐI LƯỢNG HOÀN THÀNH ĐƯA VÀO QUYẾT TOÁN</v>
          </cell>
        </row>
      </sheetData>
      <sheetData sheetId="5956">
        <row r="4">
          <cell r="A4" t="str">
            <v>BẢNG TÍNH TOÁN, ĐO BÓC KHỐI LƯỢNG HOÀN THÀNH ĐƯA VÀO QUYẾT TOÁN</v>
          </cell>
        </row>
      </sheetData>
      <sheetData sheetId="5957">
        <row r="4">
          <cell r="A4" t="str">
            <v>BẢNG TÍNH TOÁN, ĐO BÓC KHỐI LƯỢNG HOÀN THÀNH ĐƯA VÀO QUYẾT TOÁN</v>
          </cell>
        </row>
      </sheetData>
      <sheetData sheetId="5958">
        <row r="4">
          <cell r="A4" t="str">
            <v>BẢNG TÍNH TOÁN, ĐO BÓC KHỐI LƯỢNG HOÀN THÀNH ĐƯA VÀO QUYẾT TOÁN</v>
          </cell>
        </row>
      </sheetData>
      <sheetData sheetId="5959">
        <row r="4">
          <cell r="A4" t="str">
            <v>BẢNG TÍNH TOÁN, ĐO BÓC KHỐI LƯỢNG HOÀN THÀNH ĐƯA VÀO QUYẾT TOÁN</v>
          </cell>
        </row>
      </sheetData>
      <sheetData sheetId="5960">
        <row r="4">
          <cell r="A4" t="str">
            <v>BẢNG TÍNH TOÁN, ĐO BÓC KHỐI LƯỢNG HOÀN THÀNH ĐƯA VÀO QUYẾT TOÁN</v>
          </cell>
        </row>
      </sheetData>
      <sheetData sheetId="5961">
        <row r="4">
          <cell r="A4" t="str">
            <v>BẢNG TÍNH TOÁN, ĐO BÓC KHỐI LƯỢNG HOÀN THÀNH ĐƯA VÀO QUYẾT TOÁN</v>
          </cell>
        </row>
      </sheetData>
      <sheetData sheetId="5962">
        <row r="4">
          <cell r="A4" t="str">
            <v>BẢNG TÍNH TOÁN, ĐO BÓC KHỐI LƯỢNG HOÀN THÀNH ĐƯA VÀO QUYẾT TOÁN</v>
          </cell>
        </row>
      </sheetData>
      <sheetData sheetId="5963">
        <row r="4">
          <cell r="A4" t="str">
            <v>BẢNG TÍNH TOÁN, ĐO BÓC KHỐI LƯỢNG HOÀN THÀNH ĐƯA VÀO QUYẾT TOÁN</v>
          </cell>
        </row>
      </sheetData>
      <sheetData sheetId="5964">
        <row r="4">
          <cell r="A4" t="str">
            <v>BẢNG TÍNH TOÁN, ĐO BÓC KHỐI LƯỢNG HOÀN THÀNH ĐƯA VÀO QUYẾT TOÁN</v>
          </cell>
        </row>
      </sheetData>
      <sheetData sheetId="5965">
        <row r="4">
          <cell r="A4" t="str">
            <v>BẢNG TÍNH TOÁN, ĐO BÓC KHỐI LƯỢNG HOÀN THÀNH ĐƯA VÀO QUYẾT TOÁN</v>
          </cell>
        </row>
      </sheetData>
      <sheetData sheetId="5966">
        <row r="4">
          <cell r="A4" t="str">
            <v>BẢNG TÍNH TOÁN, ĐO BÓC KHỐI LƯỢNG HOÀN THÀNH ĐƯA VÀO QUYẾT TOÁN</v>
          </cell>
        </row>
      </sheetData>
      <sheetData sheetId="5967">
        <row r="4">
          <cell r="A4" t="str">
            <v>BẢNG TÍNH TOÁN, ĐO BÓC KHỐI LƯỢNG HOÀN THÀNH ĐƯA VÀO QUYẾT TOÁN</v>
          </cell>
        </row>
      </sheetData>
      <sheetData sheetId="5968">
        <row r="4">
          <cell r="A4" t="str">
            <v>BẢNG TÍNH TOÁN, ĐO BÓC KHỐI LƯỢNG HOÀN THÀNH ĐƯA VÀO QUYẾT TOÁN</v>
          </cell>
        </row>
      </sheetData>
      <sheetData sheetId="5969">
        <row r="4">
          <cell r="A4" t="str">
            <v>BẢNG TÍNH TOÁN, ĐO BÓC KHỐI LƯỢNG HOÀN THÀNH ĐƯA VÀO QUYẾT TOÁN</v>
          </cell>
        </row>
      </sheetData>
      <sheetData sheetId="5970">
        <row r="4">
          <cell r="A4" t="str">
            <v>BẢNG TÍNH TOÁN, ĐO BÓC KHỐI LƯỢNG HOÀN THÀNH ĐƯA VÀO QUYẾT TOÁN</v>
          </cell>
        </row>
      </sheetData>
      <sheetData sheetId="5971">
        <row r="4">
          <cell r="A4" t="str">
            <v>BẢNG TÍNH TOÁN, ĐO BÓC KHỐI LƯỢNG HOÀN THÀNH ĐƯA VÀO QUYẾT TOÁN</v>
          </cell>
        </row>
      </sheetData>
      <sheetData sheetId="5972">
        <row r="4">
          <cell r="A4" t="str">
            <v>BẢNG TÍNH TOÁN, ĐO BÓC KHỐI LƯỢNG HOÀN THÀNH ĐƯA VÀO QUYẾT TOÁN</v>
          </cell>
        </row>
      </sheetData>
      <sheetData sheetId="5973">
        <row r="4">
          <cell r="A4" t="str">
            <v>BẢNG TÍNH TOÁN, ĐO BÓC KHỐI LƯỢNG HOÀN THÀNH ĐƯA VÀO QUYẾT TOÁN</v>
          </cell>
        </row>
      </sheetData>
      <sheetData sheetId="5974">
        <row r="4">
          <cell r="A4" t="str">
            <v>BẢNG TÍNH TOÁN, ĐO BÓC KHỐI LƯỢNG HOÀN THÀNH ĐƯA VÀO QUYẾT TOÁN</v>
          </cell>
        </row>
      </sheetData>
      <sheetData sheetId="5975">
        <row r="4">
          <cell r="A4" t="str">
            <v>BẢNG TÍNH TOÁN, ĐO BÓC KHỐI LƯỢNG HOÀN THÀNH ĐƯA VÀO QUYẾT TOÁN</v>
          </cell>
        </row>
      </sheetData>
      <sheetData sheetId="5976">
        <row r="4">
          <cell r="A4" t="str">
            <v>BẢNG TÍNH TOÁN, ĐO BÓC KHỐI LƯỢNG HOÀN THÀNH ĐƯA VÀO QUYẾT TOÁN</v>
          </cell>
        </row>
      </sheetData>
      <sheetData sheetId="5977">
        <row r="4">
          <cell r="A4" t="str">
            <v>BẢNG TÍNH TOÁN, ĐO BÓC KHỐI LƯỢNG HOÀN THÀNH ĐƯA VÀO QUYẾT TOÁN</v>
          </cell>
        </row>
      </sheetData>
      <sheetData sheetId="5978">
        <row r="4">
          <cell r="A4" t="str">
            <v>BẢNG TÍNH TOÁN, ĐO BÓC KHỐI LƯỢNG HOÀN THÀNH ĐƯA VÀO QUYẾT TOÁN</v>
          </cell>
        </row>
      </sheetData>
      <sheetData sheetId="5979">
        <row r="4">
          <cell r="A4" t="str">
            <v>BẢNG TÍNH TOÁN, ĐO BÓC KHỐI LƯỢNG HOÀN THÀNH ĐƯA VÀO QUYẾT TOÁN</v>
          </cell>
        </row>
      </sheetData>
      <sheetData sheetId="5980">
        <row r="4">
          <cell r="A4" t="str">
            <v>BẢNG TÍNH TOÁN, ĐO BÓC KHỐI LƯỢNG HOÀN THÀNH ĐƯA VÀO QUYẾT TOÁN</v>
          </cell>
        </row>
      </sheetData>
      <sheetData sheetId="5981">
        <row r="4">
          <cell r="A4" t="str">
            <v>BẢNG TÍNH TOÁN, ĐO BÓC KHỐI LƯỢNG HOÀN THÀNH ĐƯA VÀO QUYẾT TOÁN</v>
          </cell>
        </row>
      </sheetData>
      <sheetData sheetId="5982">
        <row r="4">
          <cell r="A4" t="str">
            <v>BẢNG TÍNH TOÁN, ĐO BÓC KHỐI LƯỢNG HOÀN THÀNH ĐƯA VÀO QUYẾT TOÁN</v>
          </cell>
        </row>
      </sheetData>
      <sheetData sheetId="5983">
        <row r="4">
          <cell r="A4" t="str">
            <v>BẢNG TÍNH TOÁN, ĐO BÓC KHỐI LƯỢNG HOÀN THÀNH ĐƯA VÀO QUYẾT TOÁN</v>
          </cell>
        </row>
      </sheetData>
      <sheetData sheetId="5984">
        <row r="4">
          <cell r="A4" t="str">
            <v>BẢNG TÍNH TOÁN, ĐO BÓC KHỐI LƯỢNG HOÀN THÀNH ĐƯA VÀO QUYẾT TOÁN</v>
          </cell>
        </row>
      </sheetData>
      <sheetData sheetId="5985">
        <row r="4">
          <cell r="A4" t="str">
            <v>BẢNG TÍNH TOÁN, ĐO BÓC KHỐI LƯỢNG HOÀN THÀNH ĐƯA VÀO QUYẾT TOÁN</v>
          </cell>
        </row>
      </sheetData>
      <sheetData sheetId="5986">
        <row r="4">
          <cell r="A4" t="str">
            <v>BẢNG TÍNH TOÁN, ĐO BÓC KHỐI LƯỢNG HOÀN THÀNH ĐƯA VÀO QUYẾT TOÁN</v>
          </cell>
        </row>
      </sheetData>
      <sheetData sheetId="5987">
        <row r="4">
          <cell r="A4" t="str">
            <v>BẢNG TÍNH TOÁN, ĐO BÓC KHỐI LƯỢNG HOÀN THÀNH ĐƯA VÀO QUYẾT TOÁN</v>
          </cell>
        </row>
      </sheetData>
      <sheetData sheetId="5988">
        <row r="4">
          <cell r="A4" t="str">
            <v>BẢNG TÍNH TOÁN, ĐO BÓC KHỐI LƯỢNG HOÀN THÀNH ĐƯA VÀO QUYẾT TOÁN</v>
          </cell>
        </row>
      </sheetData>
      <sheetData sheetId="5989">
        <row r="4">
          <cell r="A4" t="str">
            <v>BẢNG TÍNH TOÁN, ĐO BÓC KHỐI LƯỢNG HOÀN THÀNH ĐƯA VÀO QUYẾT TOÁN</v>
          </cell>
        </row>
      </sheetData>
      <sheetData sheetId="5990">
        <row r="4">
          <cell r="A4" t="str">
            <v>BẢNG TÍNH TOÁN, ĐO BÓC KHỐI LƯỢNG HOÀN THÀNH ĐƯA VÀO QUYẾT TOÁN</v>
          </cell>
        </row>
      </sheetData>
      <sheetData sheetId="5991">
        <row r="4">
          <cell r="A4" t="str">
            <v>BẢNG TÍNH TOÁN, ĐO BÓC KHỐI LƯỢNG HOÀN THÀNH ĐƯA VÀO QUYẾT TOÁN</v>
          </cell>
        </row>
      </sheetData>
      <sheetData sheetId="5992">
        <row r="4">
          <cell r="A4" t="str">
            <v>BẢNG TÍNH TOÁN, ĐO BÓC KHỐI LƯỢNG HOÀN THÀNH ĐƯA VÀO QUYẾT TOÁN</v>
          </cell>
        </row>
      </sheetData>
      <sheetData sheetId="5993">
        <row r="4">
          <cell r="A4" t="str">
            <v>BẢNG TÍNH TOÁN, ĐO BÓC KHỐI LƯỢNG HOÀN THÀNH ĐƯA VÀO QUYẾT TOÁN</v>
          </cell>
        </row>
      </sheetData>
      <sheetData sheetId="5994">
        <row r="4">
          <cell r="A4" t="str">
            <v>BẢNG TÍNH TOÁN, ĐO BÓC KHỐI LƯỢNG HOÀN THÀNH ĐƯA VÀO QUYẾT TOÁN</v>
          </cell>
        </row>
      </sheetData>
      <sheetData sheetId="5995">
        <row r="4">
          <cell r="A4" t="str">
            <v>BẢNG TÍNH TOÁN, ĐO BÓC KHỐI LƯỢNG HOÀN THÀNH ĐƯA VÀO QUYẾT TOÁN</v>
          </cell>
        </row>
      </sheetData>
      <sheetData sheetId="5996">
        <row r="4">
          <cell r="A4" t="str">
            <v>BẢNG TÍNH TOÁN, ĐO BÓC KHỐI LƯỢNG HOÀN THÀNH ĐƯA VÀO QUYẾT TOÁN</v>
          </cell>
        </row>
      </sheetData>
      <sheetData sheetId="5997">
        <row r="4">
          <cell r="A4" t="str">
            <v>BẢNG TÍNH TOÁN, ĐO BÓC KHỐI LƯỢNG HOÀN THÀNH ĐƯA VÀO QUYẾT TOÁN</v>
          </cell>
        </row>
      </sheetData>
      <sheetData sheetId="5998">
        <row r="4">
          <cell r="A4" t="str">
            <v>BẢNG TÍNH TOÁN, ĐO BÓC KHỐI LƯỢNG HOÀN THÀNH ĐƯA VÀO QUYẾT TOÁN</v>
          </cell>
        </row>
      </sheetData>
      <sheetData sheetId="5999">
        <row r="4">
          <cell r="A4" t="str">
            <v>BẢNG TÍNH TOÁN, ĐO BÓC KHỐI LƯỢNG HOÀN THÀNH ĐƯA VÀO QUYẾT TOÁN</v>
          </cell>
        </row>
      </sheetData>
      <sheetData sheetId="6000">
        <row r="4">
          <cell r="A4" t="str">
            <v>BẢNG TÍNH TOÁN, ĐO BÓC KHỐI LƯỢNG HOÀN THÀNH ĐƯA VÀO QUYẾT TOÁN</v>
          </cell>
        </row>
      </sheetData>
      <sheetData sheetId="6001">
        <row r="4">
          <cell r="A4" t="str">
            <v>BẢNG TÍNH TOÁN, ĐO BÓC KHỐI LƯỢNG HOÀN THÀNH ĐƯA VÀO QUYẾT TOÁN</v>
          </cell>
        </row>
      </sheetData>
      <sheetData sheetId="6002">
        <row r="4">
          <cell r="A4" t="str">
            <v>BẢNG TÍNH TOÁN, ĐO BÓC KHỐI LƯỢNG HOÀN THÀNH ĐƯA VÀO QUYẾT TOÁN</v>
          </cell>
        </row>
      </sheetData>
      <sheetData sheetId="6003">
        <row r="4">
          <cell r="A4" t="str">
            <v>BẢNG TÍNH TOÁN, ĐO BÓC KHỐI LƯỢNG HOÀN THÀNH ĐƯA VÀO QUYẾT TOÁN</v>
          </cell>
        </row>
      </sheetData>
      <sheetData sheetId="6004">
        <row r="4">
          <cell r="A4" t="str">
            <v>BẢNG TÍNH TOÁN, ĐO BÓC KHỐI LƯỢNG HOÀN THÀNH ĐƯA VÀO QUYẾT TOÁN</v>
          </cell>
        </row>
      </sheetData>
      <sheetData sheetId="6005">
        <row r="4">
          <cell r="A4" t="str">
            <v>BẢNG TÍNH TOÁN, ĐO BÓC KHỐI LƯỢNG HOÀN THÀNH ĐƯA VÀO QUYẾT TOÁN</v>
          </cell>
        </row>
      </sheetData>
      <sheetData sheetId="6006">
        <row r="4">
          <cell r="A4" t="str">
            <v>BẢNG TÍNH TOÁN, ĐO BÓC KHỐI LƯỢNG HOÀN THÀNH ĐƯA VÀO QUYẾT TOÁN</v>
          </cell>
        </row>
      </sheetData>
      <sheetData sheetId="6007">
        <row r="4">
          <cell r="A4" t="str">
            <v>BẢNG TÍNH TOÁN, ĐO BÓC KHỐI LƯỢNG HOÀN THÀNH ĐƯA VÀO QUYẾT TOÁN</v>
          </cell>
        </row>
      </sheetData>
      <sheetData sheetId="6008">
        <row r="4">
          <cell r="A4" t="str">
            <v>BẢNG TÍNH TOÁN, ĐO BÓC KHỐI LƯỢNG HOÀN THÀNH ĐƯA VÀO QUYẾT TOÁN</v>
          </cell>
        </row>
      </sheetData>
      <sheetData sheetId="6009">
        <row r="4">
          <cell r="A4" t="str">
            <v>BẢNG TÍNH TOÁN, ĐO BÓC KHỐI LƯỢNG HOÀN THÀNH ĐƯA VÀO QUYẾT TOÁN</v>
          </cell>
        </row>
      </sheetData>
      <sheetData sheetId="6010">
        <row r="4">
          <cell r="A4" t="str">
            <v>BẢNG TÍNH TOÁN, ĐO BÓC KHỐI LƯỢNG HOÀN THÀNH ĐƯA VÀO QUYẾT TOÁN</v>
          </cell>
        </row>
      </sheetData>
      <sheetData sheetId="6011">
        <row r="4">
          <cell r="A4" t="str">
            <v>BẢNG TÍNH TOÁN, ĐO BÓC KHỐI LƯỢNG HOÀN THÀNH ĐƯA VÀO QUYẾT TOÁN</v>
          </cell>
        </row>
      </sheetData>
      <sheetData sheetId="6012">
        <row r="4">
          <cell r="A4" t="str">
            <v>BẢNG TÍNH TOÁN, ĐO BÓC KHỐI LƯỢNG HOÀN THÀNH ĐƯA VÀO QUYẾT TOÁN</v>
          </cell>
        </row>
      </sheetData>
      <sheetData sheetId="6013">
        <row r="4">
          <cell r="A4" t="str">
            <v>BẢNG TÍNH TOÁN, ĐO BÓC KHỐI LƯỢNG HOÀN THÀNH ĐƯA VÀO QUYẾT TOÁN</v>
          </cell>
        </row>
      </sheetData>
      <sheetData sheetId="6014">
        <row r="4">
          <cell r="A4" t="str">
            <v>BẢNG TÍNH TOÁN, ĐO BÓC KHỐI LƯỢNG HOÀN THÀNH ĐƯA VÀO QUYẾT TOÁN</v>
          </cell>
        </row>
      </sheetData>
      <sheetData sheetId="6015">
        <row r="4">
          <cell r="A4" t="str">
            <v>BẢNG TÍNH TOÁN, ĐO BÓC KHỐI LƯỢNG HOÀN THÀNH ĐƯA VÀO QUYẾT TOÁN</v>
          </cell>
        </row>
      </sheetData>
      <sheetData sheetId="6016">
        <row r="4">
          <cell r="A4" t="str">
            <v>BẢNG TÍNH TOÁN, ĐO BÓC KHỐI LƯỢNG HOÀN THÀNH ĐƯA VÀO QUYẾT TOÁN</v>
          </cell>
        </row>
      </sheetData>
      <sheetData sheetId="6017">
        <row r="4">
          <cell r="A4" t="str">
            <v>BẢNG TÍNH TOÁN, ĐO BÓC KHỐI LƯỢNG HOÀN THÀNH ĐƯA VÀO QUYẾT TOÁN</v>
          </cell>
        </row>
      </sheetData>
      <sheetData sheetId="6018">
        <row r="4">
          <cell r="A4" t="str">
            <v>BẢNG TÍNH TOÁN, ĐO BÓC KHỐI LƯỢNG HOÀN THÀNH ĐƯA VÀO QUYẾT TOÁN</v>
          </cell>
        </row>
      </sheetData>
      <sheetData sheetId="6019">
        <row r="4">
          <cell r="A4" t="str">
            <v>BẢNG TÍNH TOÁN, ĐO BÓC KHỐI LƯỢNG HOÀN THÀNH ĐƯA VÀO QUYẾT TOÁN</v>
          </cell>
        </row>
      </sheetData>
      <sheetData sheetId="6020">
        <row r="4">
          <cell r="A4" t="str">
            <v>BẢNG TÍNH TOÁN, ĐO BÓC KHỐI LƯỢNG HOÀN THÀNH ĐƯA VÀO QUYẾT TOÁN</v>
          </cell>
        </row>
      </sheetData>
      <sheetData sheetId="6021">
        <row r="4">
          <cell r="A4" t="str">
            <v>BẢNG TÍNH TOÁN, ĐO BÓC KHỐI LƯỢNG HOÀN THÀNH ĐƯA VÀO QUYẾT TOÁN</v>
          </cell>
        </row>
      </sheetData>
      <sheetData sheetId="6022">
        <row r="4">
          <cell r="A4" t="str">
            <v>BẢNG TÍNH TOÁN, ĐO BÓC KHỐI LƯỢNG HOÀN THÀNH ĐƯA VÀO QUYẾT TOÁN</v>
          </cell>
        </row>
      </sheetData>
      <sheetData sheetId="6023">
        <row r="4">
          <cell r="A4" t="str">
            <v>BẢNG TÍNH TOÁN, ĐO BÓC KHỐI LƯỢNG HOÀN THÀNH ĐƯA VÀO QUYẾT TOÁN</v>
          </cell>
        </row>
      </sheetData>
      <sheetData sheetId="6024">
        <row r="4">
          <cell r="A4" t="str">
            <v>BẢNG TÍNH TOÁN, ĐO BÓC KHỐI LƯỢNG HOÀN THÀNH ĐƯA VÀO QUYẾT TOÁN</v>
          </cell>
        </row>
      </sheetData>
      <sheetData sheetId="6025">
        <row r="4">
          <cell r="A4" t="str">
            <v>BẢNG TÍNH TOÁN, ĐO BÓC KHỐI LƯỢNG HOÀN THÀNH ĐƯA VÀO QUYẾT TOÁN</v>
          </cell>
        </row>
      </sheetData>
      <sheetData sheetId="6026">
        <row r="4">
          <cell r="A4" t="str">
            <v>BẢNG TÍNH TOÁN, ĐO BÓC KHỐI LƯỢNG HOÀN THÀNH ĐƯA VÀO QUYẾT TOÁN</v>
          </cell>
        </row>
      </sheetData>
      <sheetData sheetId="6027">
        <row r="4">
          <cell r="A4" t="str">
            <v>BẢNG TÍNH TOÁN, ĐO BÓC KHỐI LƯỢNG HOÀN THÀNH ĐƯA VÀO QUYẾT TOÁN</v>
          </cell>
        </row>
      </sheetData>
      <sheetData sheetId="6028">
        <row r="4">
          <cell r="A4" t="str">
            <v>BẢNG TÍNH TOÁN, ĐO BÓC KHỐI LƯỢNG HOÀN THÀNH ĐƯA VÀO QUYẾT TOÁN</v>
          </cell>
        </row>
      </sheetData>
      <sheetData sheetId="6029">
        <row r="4">
          <cell r="A4" t="str">
            <v>BẢNG TÍNH TOÁN, ĐO BÓC KHỐI LƯỢNG HOÀN THÀNH ĐƯA VÀO QUYẾT TOÁN</v>
          </cell>
        </row>
      </sheetData>
      <sheetData sheetId="6030">
        <row r="4">
          <cell r="A4" t="str">
            <v>BẢNG TÍNH TOÁN, ĐO BÓC KHỐI LƯỢNG HOÀN THÀNH ĐƯA VÀO QUYẾT TOÁN</v>
          </cell>
        </row>
      </sheetData>
      <sheetData sheetId="6031">
        <row r="4">
          <cell r="A4" t="str">
            <v>BẢNG TÍNH TOÁN, ĐO BÓC KHỐI LƯỢNG HOÀN THÀNH ĐƯA VÀO QUYẾT TOÁN</v>
          </cell>
        </row>
      </sheetData>
      <sheetData sheetId="6032">
        <row r="4">
          <cell r="A4" t="str">
            <v>BẢNG TÍNH TOÁN, ĐO BÓC KHỐI LƯỢNG HOÀN THÀNH ĐƯA VÀO QUYẾT TOÁN</v>
          </cell>
        </row>
      </sheetData>
      <sheetData sheetId="6033">
        <row r="4">
          <cell r="A4" t="str">
            <v>BẢNG TÍNH TOÁN, ĐO BÓC KHỐI LƯỢNG HOÀN THÀNH ĐƯA VÀO QUYẾT TOÁN</v>
          </cell>
        </row>
      </sheetData>
      <sheetData sheetId="6034">
        <row r="4">
          <cell r="A4" t="str">
            <v>BẢNG TÍNH TOÁN, ĐO BÓC KHỐI LƯỢNG HOÀN THÀNH ĐƯA VÀO QUYẾT TOÁN</v>
          </cell>
        </row>
      </sheetData>
      <sheetData sheetId="6035">
        <row r="4">
          <cell r="A4" t="str">
            <v>BẢNG TÍNH TOÁN, ĐO BÓC KHỐI LƯỢNG HOÀN THÀNH ĐƯA VÀO QUYẾT TOÁN</v>
          </cell>
        </row>
      </sheetData>
      <sheetData sheetId="6036">
        <row r="4">
          <cell r="A4" t="str">
            <v>BẢNG TÍNH TOÁN, ĐO BÓC KHỐI LƯỢNG HOÀN THÀNH ĐƯA VÀO QUYẾT TOÁN</v>
          </cell>
        </row>
      </sheetData>
      <sheetData sheetId="6037">
        <row r="4">
          <cell r="A4" t="str">
            <v>BẢNG TÍNH TOÁN, ĐO BÓC KHỐI LƯỢNG HOÀN THÀNH ĐƯA VÀO QUYẾT TOÁN</v>
          </cell>
        </row>
      </sheetData>
      <sheetData sheetId="6038">
        <row r="4">
          <cell r="A4" t="str">
            <v>BẢNG TÍNH TOÁN, ĐO BÓC KHỐI LƯỢNG HOÀN THÀNH ĐƯA VÀO QUYẾT TOÁN</v>
          </cell>
        </row>
      </sheetData>
      <sheetData sheetId="6039">
        <row r="4">
          <cell r="A4" t="str">
            <v>BẢNG TÍNH TOÁN, ĐO BÓC KHỐI LƯỢNG HOÀN THÀNH ĐƯA VÀO QUYẾT TOÁN</v>
          </cell>
        </row>
      </sheetData>
      <sheetData sheetId="6040">
        <row r="4">
          <cell r="A4" t="str">
            <v>BẢNG TÍNH TOÁN, ĐO BÓC KHỐI LƯỢNG HOÀN THÀNH ĐƯA VÀO QUYẾT TOÁN</v>
          </cell>
        </row>
      </sheetData>
      <sheetData sheetId="6041">
        <row r="4">
          <cell r="A4" t="str">
            <v>BẢNG TÍNH TOÁN, ĐO BÓC KHỐI LƯỢNG HOÀN THÀNH ĐƯA VÀO QUYẾT TOÁN</v>
          </cell>
        </row>
      </sheetData>
      <sheetData sheetId="6042">
        <row r="4">
          <cell r="A4" t="str">
            <v>BẢNG TÍNH TOÁN, ĐO BÓC KHỐI LƯỢNG HOÀN THÀNH ĐƯA VÀO QUYẾT TOÁN</v>
          </cell>
        </row>
      </sheetData>
      <sheetData sheetId="6043">
        <row r="4">
          <cell r="A4" t="str">
            <v>BẢNG TÍNH TOÁN, ĐO BÓC KHỐI LƯỢNG HOÀN THÀNH ĐƯA VÀO QUYẾT TOÁN</v>
          </cell>
        </row>
      </sheetData>
      <sheetData sheetId="6044">
        <row r="4">
          <cell r="A4" t="str">
            <v>BẢNG TÍNH TOÁN, ĐO BÓC KHỐI LƯỢNG HOÀN THÀNH ĐƯA VÀO QUYẾT TOÁN</v>
          </cell>
        </row>
      </sheetData>
      <sheetData sheetId="6045">
        <row r="4">
          <cell r="A4" t="str">
            <v>BẢNG TÍNH TOÁN, ĐO BÓC KHỐI LƯỢNG HOÀN THÀNH ĐƯA VÀO QUYẾT TOÁN</v>
          </cell>
        </row>
      </sheetData>
      <sheetData sheetId="6046">
        <row r="4">
          <cell r="A4" t="str">
            <v>BẢNG TÍNH TOÁN, ĐO BÓC KHỐI LƯỢNG HOÀN THÀNH ĐƯA VÀO QUYẾT TOÁN</v>
          </cell>
        </row>
      </sheetData>
      <sheetData sheetId="6047">
        <row r="4">
          <cell r="A4" t="str">
            <v>BẢNG TÍNH TOÁN, ĐO BÓC KHỐI LƯỢNG HOÀN THÀNH ĐƯA VÀO QUYẾT TOÁN</v>
          </cell>
        </row>
      </sheetData>
      <sheetData sheetId="6048">
        <row r="4">
          <cell r="A4" t="str">
            <v>BẢNG TÍNH TOÁN, ĐO BÓC KHỐI LƯỢNG HOÀN THÀNH ĐƯA VÀO QUYẾT TOÁN</v>
          </cell>
        </row>
      </sheetData>
      <sheetData sheetId="6049">
        <row r="4">
          <cell r="A4" t="str">
            <v>BẢNG TÍNH TOÁN, ĐO BÓC KHỐI LƯỢNG HOÀN THÀNH ĐƯA VÀO QUYẾT TOÁN</v>
          </cell>
        </row>
      </sheetData>
      <sheetData sheetId="6050">
        <row r="4">
          <cell r="A4" t="str">
            <v>BẢNG TÍNH TOÁN, ĐO BÓC KHỐI LƯỢNG HOÀN THÀNH ĐƯA VÀO QUYẾT TOÁN</v>
          </cell>
        </row>
      </sheetData>
      <sheetData sheetId="6051">
        <row r="4">
          <cell r="A4" t="str">
            <v>BẢNG TÍNH TOÁN, ĐO BÓC KHỐI LƯỢNG HOÀN THÀNH ĐƯA VÀO QUYẾT TOÁN</v>
          </cell>
        </row>
      </sheetData>
      <sheetData sheetId="6052">
        <row r="4">
          <cell r="A4" t="str">
            <v>BẢNG TÍNH TOÁN, ĐO BÓC KHỐI LƯỢNG HOÀN THÀNH ĐƯA VÀO QUYẾT TOÁN</v>
          </cell>
        </row>
      </sheetData>
      <sheetData sheetId="6053">
        <row r="4">
          <cell r="A4" t="str">
            <v>BẢNG TÍNH TOÁN, ĐO BÓC KHỐI LƯỢNG HOÀN THÀNH ĐƯA VÀO QUYẾT TOÁN</v>
          </cell>
        </row>
      </sheetData>
      <sheetData sheetId="6054">
        <row r="4">
          <cell r="A4" t="str">
            <v>BẢNG TÍNH TOÁN, ĐO BÓC KHỐI LƯỢNG HOÀN THÀNH ĐƯA VÀO QUYẾT TOÁN</v>
          </cell>
        </row>
      </sheetData>
      <sheetData sheetId="6055">
        <row r="4">
          <cell r="A4" t="str">
            <v>BẢNG TÍNH TOÁN, ĐO BÓC KHỐI LƯỢNG HOÀN THÀNH ĐƯA VÀO QUYẾT TOÁN</v>
          </cell>
        </row>
      </sheetData>
      <sheetData sheetId="6056">
        <row r="4">
          <cell r="A4" t="str">
            <v>BẢNG TÍNH TOÁN, ĐO BÓC KHỐI LƯỢNG HOÀN THÀNH ĐƯA VÀO QUYẾT TOÁN</v>
          </cell>
        </row>
      </sheetData>
      <sheetData sheetId="6057">
        <row r="4">
          <cell r="A4" t="str">
            <v>BẢNG TÍNH TOÁN, ĐO BÓC KHỐI LƯỢNG HOÀN THÀNH ĐƯA VÀO QUYẾT TOÁN</v>
          </cell>
        </row>
      </sheetData>
      <sheetData sheetId="6058">
        <row r="4">
          <cell r="A4" t="str">
            <v>BẢNG TÍNH TOÁN, ĐO BÓC KHỐI LƯỢNG HOÀN THÀNH ĐƯA VÀO QUYẾT TOÁN</v>
          </cell>
        </row>
      </sheetData>
      <sheetData sheetId="6059">
        <row r="4">
          <cell r="A4" t="str">
            <v>BẢNG TÍNH TOÁN, ĐO BÓC KHỐI LƯỢNG HOÀN THÀNH ĐƯA VÀO QUYẾT TOÁN</v>
          </cell>
        </row>
      </sheetData>
      <sheetData sheetId="6060">
        <row r="4">
          <cell r="A4" t="str">
            <v>BẢNG TÍNH TOÁN, ĐO BÓC KHỐI LƯỢNG HOÀN THÀNH ĐƯA VÀO QUYẾT TOÁN</v>
          </cell>
        </row>
      </sheetData>
      <sheetData sheetId="6061">
        <row r="4">
          <cell r="A4" t="str">
            <v>BẢNG TÍNH TOÁN, ĐO BÓC KHỐI LƯỢNG HOÀN THÀNH ĐƯA VÀO QUYẾT TOÁN</v>
          </cell>
        </row>
      </sheetData>
      <sheetData sheetId="6062">
        <row r="4">
          <cell r="A4" t="str">
            <v>BẢNG TÍNH TOÁN, ĐO BÓC KHỐI LƯỢNG HOÀN THÀNH ĐƯA VÀO QUYẾT TOÁN</v>
          </cell>
        </row>
      </sheetData>
      <sheetData sheetId="6063">
        <row r="4">
          <cell r="A4" t="str">
            <v>BẢNG TÍNH TOÁN, ĐO BÓC KHỐI LƯỢNG HOÀN THÀNH ĐƯA VÀO QUYẾT TOÁN</v>
          </cell>
        </row>
      </sheetData>
      <sheetData sheetId="6064">
        <row r="4">
          <cell r="A4" t="str">
            <v>BẢNG TÍNH TOÁN, ĐO BÓC KHỐI LƯỢNG HOÀN THÀNH ĐƯA VÀO QUYẾT TOÁN</v>
          </cell>
        </row>
      </sheetData>
      <sheetData sheetId="6065">
        <row r="4">
          <cell r="A4" t="str">
            <v>BẢNG TÍNH TOÁN, ĐO BÓC KHỐI LƯỢNG HOÀN THÀNH ĐƯA VÀO QUYẾT TOÁN</v>
          </cell>
        </row>
      </sheetData>
      <sheetData sheetId="6066">
        <row r="4">
          <cell r="A4" t="str">
            <v>BẢNG TÍNH TOÁN, ĐO BÓC KHỐI LƯỢNG HOÀN THÀNH ĐƯA VÀO QUYẾT TOÁN</v>
          </cell>
        </row>
      </sheetData>
      <sheetData sheetId="6067">
        <row r="4">
          <cell r="A4" t="str">
            <v>BẢNG TÍNH TOÁN, ĐO BÓC KHỐI LƯỢNG HOÀN THÀNH ĐƯA VÀO QUYẾT TOÁN</v>
          </cell>
        </row>
      </sheetData>
      <sheetData sheetId="6068">
        <row r="4">
          <cell r="A4" t="str">
            <v>BẢNG TÍNH TOÁN, ĐO BÓC KHỐI LƯỢNG HOÀN THÀNH ĐƯA VÀO QUYẾT TOÁN</v>
          </cell>
        </row>
      </sheetData>
      <sheetData sheetId="6069">
        <row r="4">
          <cell r="A4" t="str">
            <v>BẢNG TÍNH TOÁN, ĐO BÓC KHỐI LƯỢNG HOÀN THÀNH ĐƯA VÀO QUYẾT TOÁN</v>
          </cell>
        </row>
      </sheetData>
      <sheetData sheetId="6070">
        <row r="4">
          <cell r="A4" t="str">
            <v>BẢNG TÍNH TOÁN, ĐO BÓC KHỐI LƯỢNG HOÀN THÀNH ĐƯA VÀO QUYẾT TOÁN</v>
          </cell>
        </row>
      </sheetData>
      <sheetData sheetId="6071">
        <row r="4">
          <cell r="A4" t="str">
            <v>BẢNG TÍNH TOÁN, ĐO BÓC KHỐI LƯỢNG HOÀN THÀNH ĐƯA VÀO QUYẾT TOÁN</v>
          </cell>
        </row>
      </sheetData>
      <sheetData sheetId="6072">
        <row r="4">
          <cell r="A4" t="str">
            <v>BẢNG TÍNH TOÁN, ĐO BÓC KHỐI LƯỢNG HOÀN THÀNH ĐƯA VÀO QUYẾT TOÁN</v>
          </cell>
        </row>
      </sheetData>
      <sheetData sheetId="6073">
        <row r="4">
          <cell r="A4" t="str">
            <v>BẢNG TÍNH TOÁN, ĐO BÓC KHỐI LƯỢNG HOÀN THÀNH ĐƯA VÀO QUYẾT TOÁN</v>
          </cell>
        </row>
      </sheetData>
      <sheetData sheetId="6074">
        <row r="4">
          <cell r="A4" t="str">
            <v>BẢNG TÍNH TOÁN, ĐO BÓC KHỐI LƯỢNG HOÀN THÀNH ĐƯA VÀO QUYẾT TOÁN</v>
          </cell>
        </row>
      </sheetData>
      <sheetData sheetId="6075">
        <row r="4">
          <cell r="A4" t="str">
            <v>BẢNG TÍNH TOÁN, ĐO BÓC KHỐI LƯỢNG HOÀN THÀNH ĐƯA VÀO QUYẾT TOÁN</v>
          </cell>
        </row>
      </sheetData>
      <sheetData sheetId="6076">
        <row r="4">
          <cell r="A4" t="str">
            <v>BẢNG TÍNH TOÁN, ĐO BÓC KHỐI LƯỢNG HOÀN THÀNH ĐƯA VÀO QUYẾT TOÁN</v>
          </cell>
        </row>
      </sheetData>
      <sheetData sheetId="6077">
        <row r="4">
          <cell r="A4" t="str">
            <v>BẢNG TÍNH TOÁN, ĐO BÓC KHỐI LƯỢNG HOÀN THÀNH ĐƯA VÀO QUYẾT TOÁN</v>
          </cell>
        </row>
      </sheetData>
      <sheetData sheetId="6078">
        <row r="4">
          <cell r="A4" t="str">
            <v>BẢNG TÍNH TOÁN, ĐO BÓC KHỐI LƯỢNG HOÀN THÀNH ĐƯA VÀO QUYẾT TOÁN</v>
          </cell>
        </row>
      </sheetData>
      <sheetData sheetId="6079">
        <row r="4">
          <cell r="A4" t="str">
            <v>BẢNG TÍNH TOÁN, ĐO BÓC KHỐI LƯỢNG HOÀN THÀNH ĐƯA VÀO QUYẾT TOÁN</v>
          </cell>
        </row>
      </sheetData>
      <sheetData sheetId="6080">
        <row r="4">
          <cell r="A4" t="str">
            <v>BẢNG TÍNH TOÁN, ĐO BÓC KHỐI LƯỢNG HOÀN THÀNH ĐƯA VÀO QUYẾT TOÁN</v>
          </cell>
        </row>
      </sheetData>
      <sheetData sheetId="6081">
        <row r="4">
          <cell r="A4" t="str">
            <v>BẢNG TÍNH TOÁN, ĐO BÓC KHỐI LƯỢNG HOÀN THÀNH ĐƯA VÀO QUYẾT TOÁN</v>
          </cell>
        </row>
      </sheetData>
      <sheetData sheetId="6082">
        <row r="4">
          <cell r="A4" t="str">
            <v>BẢNG TÍNH TOÁN, ĐO BÓC KHỐI LƯỢNG HOÀN THÀNH ĐƯA VÀO QUYẾT TOÁN</v>
          </cell>
        </row>
      </sheetData>
      <sheetData sheetId="6083">
        <row r="4">
          <cell r="A4" t="str">
            <v>BẢNG TÍNH TOÁN, ĐO BÓC KHỐI LƯỢNG HOÀN THÀNH ĐƯA VÀO QUYẾT TOÁN</v>
          </cell>
        </row>
      </sheetData>
      <sheetData sheetId="6084">
        <row r="4">
          <cell r="A4" t="str">
            <v>BẢNG TÍNH TOÁN, ĐO BÓC KHỐI LƯỢNG HOÀN THÀNH ĐƯA VÀO QUYẾT TOÁN</v>
          </cell>
        </row>
      </sheetData>
      <sheetData sheetId="6085">
        <row r="4">
          <cell r="A4" t="str">
            <v>BẢNG TÍNH TOÁN, ĐO BÓC KHỐI LƯỢNG HOÀN THÀNH ĐƯA VÀO QUYẾT TOÁN</v>
          </cell>
        </row>
      </sheetData>
      <sheetData sheetId="6086">
        <row r="4">
          <cell r="A4" t="str">
            <v>BẢNG TÍNH TOÁN, ĐO BÓC KHỐI LƯỢNG HOÀN THÀNH ĐƯA VÀO QUYẾT TOÁN</v>
          </cell>
        </row>
      </sheetData>
      <sheetData sheetId="6087">
        <row r="4">
          <cell r="A4" t="str">
            <v>BẢNG TÍNH TOÁN, ĐO BÓC KHỐI LƯỢNG HOÀN THÀNH ĐƯA VÀO QUYẾT TOÁN</v>
          </cell>
        </row>
      </sheetData>
      <sheetData sheetId="6088">
        <row r="4">
          <cell r="A4" t="str">
            <v>BẢNG TÍNH TOÁN, ĐO BÓC KHỐI LƯỢNG HOÀN THÀNH ĐƯA VÀO QUYẾT TOÁN</v>
          </cell>
        </row>
      </sheetData>
      <sheetData sheetId="6089">
        <row r="4">
          <cell r="A4" t="str">
            <v>BẢNG TÍNH TOÁN, ĐO BÓC KHỐI LƯỢNG HOÀN THÀNH ĐƯA VÀO QUYẾT TOÁN</v>
          </cell>
        </row>
      </sheetData>
      <sheetData sheetId="6090">
        <row r="4">
          <cell r="A4" t="str">
            <v>BẢNG TÍNH TOÁN, ĐO BÓC KHỐI LƯỢNG HOÀN THÀNH ĐƯA VÀO QUYẾT TOÁN</v>
          </cell>
        </row>
      </sheetData>
      <sheetData sheetId="6091">
        <row r="4">
          <cell r="A4" t="str">
            <v>BẢNG TÍNH TOÁN, ĐO BÓC KHỐI LƯỢNG HOÀN THÀNH ĐƯA VÀO QUYẾT TOÁN</v>
          </cell>
        </row>
      </sheetData>
      <sheetData sheetId="6092">
        <row r="4">
          <cell r="A4" t="str">
            <v>BẢNG TÍNH TOÁN, ĐO BÓC KHỐI LƯỢNG HOÀN THÀNH ĐƯA VÀO QUYẾT TOÁN</v>
          </cell>
        </row>
      </sheetData>
      <sheetData sheetId="6093">
        <row r="4">
          <cell r="A4" t="str">
            <v>BẢNG TÍNH TOÁN, ĐO BÓC KHỐI LƯỢNG HOÀN THÀNH ĐƯA VÀO QUYẾT TOÁN</v>
          </cell>
        </row>
      </sheetData>
      <sheetData sheetId="6094">
        <row r="4">
          <cell r="A4" t="str">
            <v>BẢNG TÍNH TOÁN, ĐO BÓC KHỐI LƯỢNG HOÀN THÀNH ĐƯA VÀO QUYẾT TOÁN</v>
          </cell>
        </row>
      </sheetData>
      <sheetData sheetId="6095">
        <row r="4">
          <cell r="A4" t="str">
            <v>BẢNG TÍNH TOÁN, ĐO BÓC KHỐI LƯỢNG HOÀN THÀNH ĐƯA VÀO QUYẾT TOÁN</v>
          </cell>
        </row>
      </sheetData>
      <sheetData sheetId="6096">
        <row r="4">
          <cell r="A4" t="str">
            <v>BẢNG TÍNH TOÁN, ĐO BÓC KHỐI LƯỢNG HOÀN THÀNH ĐƯA VÀO QUYẾT TOÁN</v>
          </cell>
        </row>
      </sheetData>
      <sheetData sheetId="6097">
        <row r="4">
          <cell r="A4" t="str">
            <v>BẢNG TÍNH TOÁN, ĐO BÓC KHỐI LƯỢNG HOÀN THÀNH ĐƯA VÀO QUYẾT TOÁN</v>
          </cell>
        </row>
      </sheetData>
      <sheetData sheetId="6098">
        <row r="4">
          <cell r="A4" t="str">
            <v>BẢNG TÍNH TOÁN, ĐO BÓC KHỐI LƯỢNG HOÀN THÀNH ĐƯA VÀO QUYẾT TOÁN</v>
          </cell>
        </row>
      </sheetData>
      <sheetData sheetId="6099">
        <row r="4">
          <cell r="A4" t="str">
            <v>BẢNG TÍNH TOÁN, ĐO BÓC KHỐI LƯỢNG HOÀN THÀNH ĐƯA VÀO QUYẾT TOÁN</v>
          </cell>
        </row>
      </sheetData>
      <sheetData sheetId="6100">
        <row r="4">
          <cell r="A4" t="str">
            <v>BẢNG TÍNH TOÁN, ĐO BÓC KHỐI LƯỢNG HOÀN THÀNH ĐƯA VÀO QUYẾT TOÁN</v>
          </cell>
        </row>
      </sheetData>
      <sheetData sheetId="6101">
        <row r="4">
          <cell r="A4" t="str">
            <v>BẢNG TÍNH TOÁN, ĐO BÓC KHỐI LƯỢNG HOÀN THÀNH ĐƯA VÀO QUYẾT TOÁN</v>
          </cell>
        </row>
      </sheetData>
      <sheetData sheetId="6102">
        <row r="4">
          <cell r="A4" t="str">
            <v>BẢNG TÍNH TOÁN, ĐO BÓC KHỐI LƯỢNG HOÀN THÀNH ĐƯA VÀO QUYẾT TOÁN</v>
          </cell>
        </row>
      </sheetData>
      <sheetData sheetId="6103">
        <row r="4">
          <cell r="A4" t="str">
            <v>BẢNG TÍNH TOÁN, ĐO BÓC KHỐI LƯỢNG HOÀN THÀNH ĐƯA VÀO QUYẾT TOÁN</v>
          </cell>
        </row>
      </sheetData>
      <sheetData sheetId="6104">
        <row r="4">
          <cell r="A4" t="str">
            <v>BẢNG TÍNH TOÁN, ĐO BÓC KHỐI LƯỢNG HOÀN THÀNH ĐƯA VÀO QUYẾT TOÁN</v>
          </cell>
        </row>
      </sheetData>
      <sheetData sheetId="6105">
        <row r="4">
          <cell r="A4" t="str">
            <v>BẢNG TÍNH TOÁN, ĐO BÓC KHỐI LƯỢNG HOÀN THÀNH ĐƯA VÀO QUYẾT TOÁN</v>
          </cell>
        </row>
      </sheetData>
      <sheetData sheetId="6106">
        <row r="4">
          <cell r="A4" t="str">
            <v>BẢNG TÍNH TOÁN, ĐO BÓC KHỐI LƯỢNG HOÀN THÀNH ĐƯA VÀO QUYẾT TOÁN</v>
          </cell>
        </row>
      </sheetData>
      <sheetData sheetId="6107">
        <row r="4">
          <cell r="A4" t="str">
            <v>BẢNG TÍNH TOÁN, ĐO BÓC KHỐI LƯỢNG HOÀN THÀNH ĐƯA VÀO QUYẾT TOÁN</v>
          </cell>
        </row>
      </sheetData>
      <sheetData sheetId="6108">
        <row r="4">
          <cell r="A4" t="str">
            <v>BẢNG TÍNH TOÁN, ĐO BÓC KHỐI LƯỢNG HOÀN THÀNH ĐƯA VÀO QUYẾT TOÁN</v>
          </cell>
        </row>
      </sheetData>
      <sheetData sheetId="6109">
        <row r="4">
          <cell r="A4" t="str">
            <v>BẢNG TÍNH TOÁN, ĐO BÓC KHỐI LƯỢNG HOÀN THÀNH ĐƯA VÀO QUYẾT TOÁN</v>
          </cell>
        </row>
      </sheetData>
      <sheetData sheetId="6110">
        <row r="4">
          <cell r="A4" t="str">
            <v>BẢNG TÍNH TOÁN, ĐO BÓC KHỐI LƯỢNG HOÀN THÀNH ĐƯA VÀO QUYẾT TOÁN</v>
          </cell>
        </row>
      </sheetData>
      <sheetData sheetId="6111">
        <row r="4">
          <cell r="A4" t="str">
            <v>BẢNG TÍNH TOÁN, ĐO BÓC KHỐI LƯỢNG HOÀN THÀNH ĐƯA VÀO QUYẾT TOÁN</v>
          </cell>
        </row>
      </sheetData>
      <sheetData sheetId="6112">
        <row r="4">
          <cell r="A4" t="str">
            <v>BẢNG TÍNH TOÁN, ĐO BÓC KHỐI LƯỢNG HOÀN THÀNH ĐƯA VÀO QUYẾT TOÁN</v>
          </cell>
        </row>
      </sheetData>
      <sheetData sheetId="6113">
        <row r="4">
          <cell r="A4" t="str">
            <v>BẢNG TÍNH TOÁN, ĐO BÓC KHỐI LƯỢNG HOÀN THÀNH ĐƯA VÀO QUYẾT TOÁN</v>
          </cell>
        </row>
      </sheetData>
      <sheetData sheetId="6114">
        <row r="4">
          <cell r="A4" t="str">
            <v>BẢNG TÍNH TOÁN, ĐO BÓC KHỐI LƯỢNG HOÀN THÀNH ĐƯA VÀO QUYẾT TOÁN</v>
          </cell>
        </row>
      </sheetData>
      <sheetData sheetId="6115">
        <row r="4">
          <cell r="A4" t="str">
            <v>BẢNG TÍNH TOÁN, ĐO BÓC KHỐI LƯỢNG HOÀN THÀNH ĐƯA VÀO QUYẾT TOÁN</v>
          </cell>
        </row>
      </sheetData>
      <sheetData sheetId="6116">
        <row r="4">
          <cell r="A4" t="str">
            <v>BẢNG TÍNH TOÁN, ĐO BÓC KHỐI LƯỢNG HOÀN THÀNH ĐƯA VÀO QUYẾT TOÁN</v>
          </cell>
        </row>
      </sheetData>
      <sheetData sheetId="6117">
        <row r="4">
          <cell r="A4" t="str">
            <v>BẢNG TÍNH TOÁN, ĐO BÓC KHỐI LƯỢNG HOÀN THÀNH ĐƯA VÀO QUYẾT TOÁN</v>
          </cell>
        </row>
      </sheetData>
      <sheetData sheetId="6118">
        <row r="4">
          <cell r="A4" t="str">
            <v>BẢNG TÍNH TOÁN, ĐO BÓC KHỐI LƯỢNG HOÀN THÀNH ĐƯA VÀO QUYẾT TOÁN</v>
          </cell>
        </row>
      </sheetData>
      <sheetData sheetId="6119">
        <row r="4">
          <cell r="A4" t="str">
            <v>BẢNG TÍNH TOÁN, ĐO BÓC KHỐI LƯỢNG HOÀN THÀNH ĐƯA VÀO QUYẾT TOÁN</v>
          </cell>
        </row>
      </sheetData>
      <sheetData sheetId="6120">
        <row r="4">
          <cell r="A4" t="str">
            <v>BẢNG TÍNH TOÁN, ĐO BÓC KHỐI LƯỢNG HOÀN THÀNH ĐƯA VÀO QUYẾT TOÁN</v>
          </cell>
        </row>
      </sheetData>
      <sheetData sheetId="6121">
        <row r="4">
          <cell r="A4" t="str">
            <v>BẢNG TÍNH TOÁN, ĐO BÓC KHỐI LƯỢNG HOÀN THÀNH ĐƯA VÀO QUYẾT TOÁN</v>
          </cell>
        </row>
      </sheetData>
      <sheetData sheetId="6122">
        <row r="4">
          <cell r="A4" t="str">
            <v>BẢNG TÍNH TOÁN, ĐO BÓC KHỐI LƯỢNG HOÀN THÀNH ĐƯA VÀO QUYẾT TOÁN</v>
          </cell>
        </row>
      </sheetData>
      <sheetData sheetId="6123">
        <row r="4">
          <cell r="A4" t="str">
            <v>BẢNG TÍNH TOÁN, ĐO BÓC KHỐI LƯỢNG HOÀN THÀNH ĐƯA VÀO QUYẾT TOÁN</v>
          </cell>
        </row>
      </sheetData>
      <sheetData sheetId="6124">
        <row r="4">
          <cell r="A4" t="str">
            <v>BẢNG TÍNH TOÁN, ĐO BÓC KHỐI LƯỢNG HOÀN THÀNH ĐƯA VÀO QUYẾT TOÁN</v>
          </cell>
        </row>
      </sheetData>
      <sheetData sheetId="6125">
        <row r="4">
          <cell r="A4" t="str">
            <v>BẢNG TÍNH TOÁN, ĐO BÓC KHỐI LƯỢNG HOÀN THÀNH ĐƯA VÀO QUYẾT TOÁN</v>
          </cell>
        </row>
      </sheetData>
      <sheetData sheetId="6126">
        <row r="4">
          <cell r="A4" t="str">
            <v>BẢNG TÍNH TOÁN, ĐO BÓC KHỐI LƯỢNG HOÀN THÀNH ĐƯA VÀO QUYẾT TOÁN</v>
          </cell>
        </row>
      </sheetData>
      <sheetData sheetId="6127">
        <row r="4">
          <cell r="A4" t="str">
            <v>BẢNG TÍNH TOÁN, ĐO BÓC KHỐI LƯỢNG HOÀN THÀNH ĐƯA VÀO QUYẾT TOÁN</v>
          </cell>
        </row>
      </sheetData>
      <sheetData sheetId="6128">
        <row r="4">
          <cell r="A4" t="str">
            <v>BẢNG TÍNH TOÁN, ĐO BÓC KHỐI LƯỢNG HOÀN THÀNH ĐƯA VÀO QUYẾT TOÁN</v>
          </cell>
        </row>
      </sheetData>
      <sheetData sheetId="6129">
        <row r="4">
          <cell r="A4" t="str">
            <v>BẢNG TÍNH TOÁN, ĐO BÓC KHỐI LƯỢNG HOÀN THÀNH ĐƯA VÀO QUYẾT TOÁN</v>
          </cell>
        </row>
      </sheetData>
      <sheetData sheetId="6130">
        <row r="4">
          <cell r="A4" t="str">
            <v>BẢNG TÍNH TOÁN, ĐO BÓC KHỐI LƯỢNG HOÀN THÀNH ĐƯA VÀO QUYẾT TOÁN</v>
          </cell>
        </row>
      </sheetData>
      <sheetData sheetId="6131">
        <row r="4">
          <cell r="A4" t="str">
            <v>BẢNG TÍNH TOÁN, ĐO BÓC KHỐI LƯỢNG HOÀN THÀNH ĐƯA VÀO QUYẾT TOÁN</v>
          </cell>
        </row>
      </sheetData>
      <sheetData sheetId="6132">
        <row r="4">
          <cell r="A4" t="str">
            <v>BẢNG TÍNH TOÁN, ĐO BÓC KHỐI LƯỢNG HOÀN THÀNH ĐƯA VÀO QUYẾT TOÁN</v>
          </cell>
        </row>
      </sheetData>
      <sheetData sheetId="6133">
        <row r="4">
          <cell r="A4" t="str">
            <v>BẢNG TÍNH TOÁN, ĐO BÓC KHỐI LƯỢNG HOÀN THÀNH ĐƯA VÀO QUYẾT TOÁN</v>
          </cell>
        </row>
      </sheetData>
      <sheetData sheetId="6134">
        <row r="4">
          <cell r="A4" t="str">
            <v>BẢNG TÍNH TOÁN, ĐO BÓC KHỐI LƯỢNG HOÀN THÀNH ĐƯA VÀO QUYẾT TOÁN</v>
          </cell>
        </row>
      </sheetData>
      <sheetData sheetId="6135">
        <row r="4">
          <cell r="A4" t="str">
            <v>BẢNG TÍNH TOÁN, ĐO BÓC KHỐI LƯỢNG HOÀN THÀNH ĐƯA VÀO QUYẾT TOÁN</v>
          </cell>
        </row>
      </sheetData>
      <sheetData sheetId="6136">
        <row r="4">
          <cell r="A4" t="str">
            <v>BẢNG TÍNH TOÁN, ĐO BÓC KHỐI LƯỢNG HOÀN THÀNH ĐƯA VÀO QUYẾT TOÁN</v>
          </cell>
        </row>
      </sheetData>
      <sheetData sheetId="6137">
        <row r="4">
          <cell r="A4" t="str">
            <v>BẢNG TÍNH TOÁN, ĐO BÓC KHỐI LƯỢNG HOÀN THÀNH ĐƯA VÀO QUYẾT TOÁN</v>
          </cell>
        </row>
      </sheetData>
      <sheetData sheetId="6138">
        <row r="4">
          <cell r="A4" t="str">
            <v>BẢNG TÍNH TOÁN, ĐO BÓC KHỐI LƯỢNG HOÀN THÀNH ĐƯA VÀO QUYẾT TOÁN</v>
          </cell>
        </row>
      </sheetData>
      <sheetData sheetId="6139">
        <row r="4">
          <cell r="A4" t="str">
            <v>BẢNG TÍNH TOÁN, ĐO BÓC KHỐI LƯỢNG HOÀN THÀNH ĐƯA VÀO QUYẾT TOÁN</v>
          </cell>
        </row>
      </sheetData>
      <sheetData sheetId="6140">
        <row r="4">
          <cell r="A4" t="str">
            <v>BẢNG TÍNH TOÁN, ĐO BÓC KHỐI LƯỢNG HOÀN THÀNH ĐƯA VÀO QUYẾT TOÁN</v>
          </cell>
        </row>
      </sheetData>
      <sheetData sheetId="6141">
        <row r="4">
          <cell r="A4" t="str">
            <v>BẢNG TÍNH TOÁN, ĐO BÓC KHỐI LƯỢNG HOÀN THÀNH ĐƯA VÀO QUYẾT TOÁN</v>
          </cell>
        </row>
      </sheetData>
      <sheetData sheetId="6142">
        <row r="4">
          <cell r="A4" t="str">
            <v>BẢNG TÍNH TOÁN, ĐO BÓC KHỐI LƯỢNG HOÀN THÀNH ĐƯA VÀO QUYẾT TOÁN</v>
          </cell>
        </row>
      </sheetData>
      <sheetData sheetId="6143">
        <row r="4">
          <cell r="A4" t="str">
            <v>BẢNG TÍNH TOÁN, ĐO BÓC KHỐI LƯỢNG HOÀN THÀNH ĐƯA VÀO QUYẾT TOÁN</v>
          </cell>
        </row>
      </sheetData>
      <sheetData sheetId="6144">
        <row r="4">
          <cell r="A4" t="str">
            <v>BẢNG TÍNH TOÁN, ĐO BÓC KHỐI LƯỢNG HOÀN THÀNH ĐƯA VÀO QUYẾT TOÁN</v>
          </cell>
        </row>
      </sheetData>
      <sheetData sheetId="6145">
        <row r="4">
          <cell r="A4" t="str">
            <v>BẢNG TÍNH TOÁN, ĐO BÓC KHỐI LƯỢNG HOÀN THÀNH ĐƯA VÀO QUYẾT TOÁN</v>
          </cell>
        </row>
      </sheetData>
      <sheetData sheetId="6146">
        <row r="4">
          <cell r="A4" t="str">
            <v>BẢNG TÍNH TOÁN, ĐO BÓC KHỐI LƯỢNG HOÀN THÀNH ĐƯA VÀO QUYẾT TOÁN</v>
          </cell>
        </row>
      </sheetData>
      <sheetData sheetId="6147">
        <row r="4">
          <cell r="A4" t="str">
            <v>BẢNG TÍNH TOÁN, ĐO BÓC KHỐI LƯỢNG HOÀN THÀNH ĐƯA VÀO QUYẾT TOÁN</v>
          </cell>
        </row>
      </sheetData>
      <sheetData sheetId="6148">
        <row r="4">
          <cell r="A4" t="str">
            <v>BẢNG TÍNH TOÁN, ĐO BÓC KHỐI LƯỢNG HOÀN THÀNH ĐƯA VÀO QUYẾT TOÁN</v>
          </cell>
        </row>
      </sheetData>
      <sheetData sheetId="6149">
        <row r="4">
          <cell r="A4" t="str">
            <v>BẢNG TÍNH TOÁN, ĐO BÓC KHỐI LƯỢNG HOÀN THÀNH ĐƯA VÀO QUYẾT TOÁN</v>
          </cell>
        </row>
      </sheetData>
      <sheetData sheetId="6150">
        <row r="4">
          <cell r="A4" t="str">
            <v>BẢNG TÍNH TOÁN, ĐO BÓC KHỐI LƯỢNG HOÀN THÀNH ĐƯA VÀO QUYẾT TOÁN</v>
          </cell>
        </row>
      </sheetData>
      <sheetData sheetId="6151">
        <row r="4">
          <cell r="A4" t="str">
            <v>BẢNG TÍNH TOÁN, ĐO BÓC KHỐI LƯỢNG HOÀN THÀNH ĐƯA VÀO QUYẾT TOÁN</v>
          </cell>
        </row>
      </sheetData>
      <sheetData sheetId="6152">
        <row r="4">
          <cell r="A4" t="str">
            <v>BẢNG TÍNH TOÁN, ĐO BÓC KHỐI LƯỢNG HOÀN THÀNH ĐƯA VÀO QUYẾT TOÁN</v>
          </cell>
        </row>
      </sheetData>
      <sheetData sheetId="6153">
        <row r="4">
          <cell r="A4" t="str">
            <v>BẢNG TÍNH TOÁN, ĐO BÓC KHỐI LƯỢNG HOÀN THÀNH ĐƯA VÀO QUYẾT TOÁN</v>
          </cell>
        </row>
      </sheetData>
      <sheetData sheetId="6154">
        <row r="4">
          <cell r="A4" t="str">
            <v>BẢNG TÍNH TOÁN, ĐO BÓC KHỐI LƯỢNG HOÀN THÀNH ĐƯA VÀO QUYẾT TOÁN</v>
          </cell>
        </row>
      </sheetData>
      <sheetData sheetId="6155">
        <row r="4">
          <cell r="A4" t="str">
            <v>BẢNG TÍNH TOÁN, ĐO BÓC KHỐI LƯỢNG HOÀN THÀNH ĐƯA VÀO QUYẾT TOÁN</v>
          </cell>
        </row>
      </sheetData>
      <sheetData sheetId="6156">
        <row r="4">
          <cell r="A4" t="str">
            <v>BẢNG TÍNH TOÁN, ĐO BÓC KHỐI LƯỢNG HOÀN THÀNH ĐƯA VÀO QUYẾT TOÁN</v>
          </cell>
        </row>
      </sheetData>
      <sheetData sheetId="6157">
        <row r="4">
          <cell r="A4" t="str">
            <v>BẢNG TÍNH TOÁN, ĐO BÓC KHỐI LƯỢNG HOÀN THÀNH ĐƯA VÀO QUYẾT TOÁN</v>
          </cell>
        </row>
      </sheetData>
      <sheetData sheetId="6158">
        <row r="4">
          <cell r="A4" t="str">
            <v>BẢNG TÍNH TOÁN, ĐO BÓC KHỐI LƯỢNG HOÀN THÀNH ĐƯA VÀO QUYẾT TOÁN</v>
          </cell>
        </row>
      </sheetData>
      <sheetData sheetId="6159">
        <row r="4">
          <cell r="A4" t="str">
            <v>BẢNG TÍNH TOÁN, ĐO BÓC KHỐI LƯỢNG HOÀN THÀNH ĐƯA VÀO QUYẾT TOÁN</v>
          </cell>
        </row>
      </sheetData>
      <sheetData sheetId="6160">
        <row r="4">
          <cell r="A4" t="str">
            <v>BẢNG TÍNH TOÁN, ĐO BÓC KHỐI LƯỢNG HOÀN THÀNH ĐƯA VÀO QUYẾT TOÁN</v>
          </cell>
        </row>
      </sheetData>
      <sheetData sheetId="6161">
        <row r="4">
          <cell r="A4" t="str">
            <v>BẢNG TÍNH TOÁN, ĐO BÓC KHỐI LƯỢNG HOÀN THÀNH ĐƯA VÀO QUYẾT TOÁN</v>
          </cell>
        </row>
      </sheetData>
      <sheetData sheetId="6162">
        <row r="4">
          <cell r="A4" t="str">
            <v>BẢNG TÍNH TOÁN, ĐO BÓC KHỐI LƯỢNG HOÀN THÀNH ĐƯA VÀO QUYẾT TOÁN</v>
          </cell>
        </row>
      </sheetData>
      <sheetData sheetId="6163">
        <row r="4">
          <cell r="A4" t="str">
            <v>BẢNG TÍNH TOÁN, ĐO BÓC KHỐI LƯỢNG HOÀN THÀNH ĐƯA VÀO QUYẾT TOÁN</v>
          </cell>
        </row>
      </sheetData>
      <sheetData sheetId="6164">
        <row r="4">
          <cell r="A4" t="str">
            <v>BẢNG TÍNH TOÁN, ĐO BÓC KHỐI LƯỢNG HOÀN THÀNH ĐƯA VÀO QUYẾT TOÁN</v>
          </cell>
        </row>
      </sheetData>
      <sheetData sheetId="6165">
        <row r="4">
          <cell r="A4" t="str">
            <v>BẢNG TÍNH TOÁN, ĐO BÓC KHỐI LƯỢNG HOÀN THÀNH ĐƯA VÀO QUYẾT TOÁN</v>
          </cell>
        </row>
      </sheetData>
      <sheetData sheetId="6166">
        <row r="4">
          <cell r="A4" t="str">
            <v>BẢNG TÍNH TOÁN, ĐO BÓC KHỐI LƯỢNG HOÀN THÀNH ĐƯA VÀO QUYẾT TOÁN</v>
          </cell>
        </row>
      </sheetData>
      <sheetData sheetId="6167">
        <row r="4">
          <cell r="A4" t="str">
            <v>BẢNG TÍNH TOÁN, ĐO BÓC KHỐI LƯỢNG HOÀN THÀNH ĐƯA VÀO QUYẾT TOÁN</v>
          </cell>
        </row>
      </sheetData>
      <sheetData sheetId="6168">
        <row r="4">
          <cell r="A4" t="str">
            <v>BẢNG TÍNH TOÁN, ĐO BÓC KHỐI LƯỢNG HOÀN THÀNH ĐƯA VÀO QUYẾT TOÁN</v>
          </cell>
        </row>
      </sheetData>
      <sheetData sheetId="6169">
        <row r="4">
          <cell r="A4" t="str">
            <v>BẢNG TÍNH TOÁN, ĐO BÓC KHỐI LƯỢNG HOÀN THÀNH ĐƯA VÀO QUYẾT TOÁN</v>
          </cell>
        </row>
      </sheetData>
      <sheetData sheetId="6170">
        <row r="4">
          <cell r="A4" t="str">
            <v>BẢNG TÍNH TOÁN, ĐO BÓC KHỐI LƯỢNG HOÀN THÀNH ĐƯA VÀO QUYẾT TOÁN</v>
          </cell>
        </row>
      </sheetData>
      <sheetData sheetId="6171">
        <row r="4">
          <cell r="A4" t="str">
            <v>BẢNG TÍNH TOÁN, ĐO BÓC KHỐI LƯỢNG HOÀN THÀNH ĐƯA VÀO QUYẾT TOÁN</v>
          </cell>
        </row>
      </sheetData>
      <sheetData sheetId="6172">
        <row r="4">
          <cell r="A4" t="str">
            <v>BẢNG TÍNH TOÁN, ĐO BÓC KHỐI LƯỢNG HOÀN THÀNH ĐƯA VÀO QUYẾT TOÁN</v>
          </cell>
        </row>
      </sheetData>
      <sheetData sheetId="6173">
        <row r="4">
          <cell r="A4" t="str">
            <v>BẢNG TÍNH TOÁN, ĐO BÓC KHỐI LƯỢNG HOÀN THÀNH ĐƯA VÀO QUYẾT TOÁN</v>
          </cell>
        </row>
      </sheetData>
      <sheetData sheetId="6174">
        <row r="4">
          <cell r="A4" t="str">
            <v>BẢNG TÍNH TOÁN, ĐO BÓC KHỐI LƯỢNG HOÀN THÀNH ĐƯA VÀO QUYẾT TOÁN</v>
          </cell>
        </row>
      </sheetData>
      <sheetData sheetId="6175">
        <row r="4">
          <cell r="A4" t="str">
            <v>BẢNG TÍNH TOÁN, ĐO BÓC KHỐI LƯỢNG HOÀN THÀNH ĐƯA VÀO QUYẾT TOÁN</v>
          </cell>
        </row>
      </sheetData>
      <sheetData sheetId="6176">
        <row r="4">
          <cell r="A4" t="str">
            <v>BẢNG TÍNH TOÁN, ĐO BÓC KHỐI LƯỢNG HOÀN THÀNH ĐƯA VÀO QUYẾT TOÁN</v>
          </cell>
        </row>
      </sheetData>
      <sheetData sheetId="6177">
        <row r="4">
          <cell r="A4" t="str">
            <v>BẢNG TÍNH TOÁN, ĐO BÓC KHỐI LƯỢNG HOÀN THÀNH ĐƯA VÀO QUYẾT TOÁN</v>
          </cell>
        </row>
      </sheetData>
      <sheetData sheetId="6178">
        <row r="4">
          <cell r="A4" t="str">
            <v>BẢNG TÍNH TOÁN, ĐO BÓC KHỐI LƯỢNG HOÀN THÀNH ĐƯA VÀO QUYẾT TOÁN</v>
          </cell>
        </row>
      </sheetData>
      <sheetData sheetId="6179">
        <row r="4">
          <cell r="A4" t="str">
            <v>BẢNG TÍNH TOÁN, ĐO BÓC KHỐI LƯỢNG HOÀN THÀNH ĐƯA VÀO QUYẾT TOÁN</v>
          </cell>
        </row>
      </sheetData>
      <sheetData sheetId="6180">
        <row r="4">
          <cell r="A4" t="str">
            <v>BẢNG TÍNH TOÁN, ĐO BÓC KHỐI LƯỢNG HOÀN THÀNH ĐƯA VÀO QUYẾT TOÁN</v>
          </cell>
        </row>
      </sheetData>
      <sheetData sheetId="6181">
        <row r="4">
          <cell r="A4" t="str">
            <v>BẢNG TÍNH TOÁN, ĐO BÓC KHỐI LƯỢNG HOÀN THÀNH ĐƯA VÀO QUYẾT TOÁN</v>
          </cell>
        </row>
      </sheetData>
      <sheetData sheetId="6182">
        <row r="4">
          <cell r="A4" t="str">
            <v>BẢNG TÍNH TOÁN, ĐO BÓC KHỐI LƯỢNG HOÀN THÀNH ĐƯA VÀO QUYẾT TOÁN</v>
          </cell>
        </row>
      </sheetData>
      <sheetData sheetId="6183">
        <row r="4">
          <cell r="A4" t="str">
            <v>BẢNG TÍNH TOÁN, ĐO BÓC KHỐI LƯỢNG HOÀN THÀNH ĐƯA VÀO QUYẾT TOÁN</v>
          </cell>
        </row>
      </sheetData>
      <sheetData sheetId="6184">
        <row r="4">
          <cell r="A4" t="str">
            <v>BẢNG TÍNH TOÁN, ĐO BÓC KHỐI LƯỢNG HOÀN THÀNH ĐƯA VÀO QUYẾT TOÁN</v>
          </cell>
        </row>
      </sheetData>
      <sheetData sheetId="6185">
        <row r="4">
          <cell r="A4" t="str">
            <v>BẢNG TÍNH TOÁN, ĐO BÓC KHỐI LƯỢNG HOÀN THÀNH ĐƯA VÀO QUYẾT TOÁN</v>
          </cell>
        </row>
      </sheetData>
      <sheetData sheetId="6186">
        <row r="4">
          <cell r="A4" t="str">
            <v>BẢNG TÍNH TOÁN, ĐO BÓC KHỐI LƯỢNG HOÀN THÀNH ĐƯA VÀO QUYẾT TOÁN</v>
          </cell>
        </row>
      </sheetData>
      <sheetData sheetId="6187">
        <row r="4">
          <cell r="A4" t="str">
            <v>BẢNG TÍNH TOÁN, ĐO BÓC KHỐI LƯỢNG HOÀN THÀNH ĐƯA VÀO QUYẾT TOÁN</v>
          </cell>
        </row>
      </sheetData>
      <sheetData sheetId="6188">
        <row r="4">
          <cell r="A4" t="str">
            <v>BẢNG TÍNH TOÁN, ĐO BÓC KHỐI LƯỢNG HOÀN THÀNH ĐƯA VÀO QUYẾT TOÁN</v>
          </cell>
        </row>
      </sheetData>
      <sheetData sheetId="6189">
        <row r="4">
          <cell r="A4" t="str">
            <v>BẢNG TÍNH TOÁN, ĐO BÓC KHỐI LƯỢNG HOÀN THÀNH ĐƯA VÀO QUYẾT TOÁN</v>
          </cell>
        </row>
      </sheetData>
      <sheetData sheetId="6190">
        <row r="4">
          <cell r="A4" t="str">
            <v>BẢNG TÍNH TOÁN, ĐO BÓC KHỐI LƯỢNG HOÀN THÀNH ĐƯA VÀO QUYẾT TOÁN</v>
          </cell>
        </row>
      </sheetData>
      <sheetData sheetId="6191">
        <row r="4">
          <cell r="A4" t="str">
            <v>BẢNG TÍNH TOÁN, ĐO BÓC KHỐI LƯỢNG HOÀN THÀNH ĐƯA VÀO QUYẾT TOÁN</v>
          </cell>
        </row>
      </sheetData>
      <sheetData sheetId="6192">
        <row r="4">
          <cell r="A4" t="str">
            <v>BẢNG TÍNH TOÁN, ĐO BÓC KHỐI LƯỢNG HOÀN THÀNH ĐƯA VÀO QUYẾT TOÁN</v>
          </cell>
        </row>
      </sheetData>
      <sheetData sheetId="6193">
        <row r="4">
          <cell r="A4" t="str">
            <v>BẢNG TÍNH TOÁN, ĐO BÓC KHỐI LƯỢNG HOÀN THÀNH ĐƯA VÀO QUYẾT TOÁN</v>
          </cell>
        </row>
      </sheetData>
      <sheetData sheetId="6194">
        <row r="4">
          <cell r="A4" t="str">
            <v>BẢNG TÍNH TOÁN, ĐO BÓC KHỐI LƯỢNG HOÀN THÀNH ĐƯA VÀO QUYẾT TOÁN</v>
          </cell>
        </row>
      </sheetData>
      <sheetData sheetId="6195">
        <row r="4">
          <cell r="A4" t="str">
            <v>BẢNG TÍNH TOÁN, ĐO BÓC KHỐI LƯỢNG HOÀN THÀNH ĐƯA VÀO QUYẾT TOÁN</v>
          </cell>
        </row>
      </sheetData>
      <sheetData sheetId="6196">
        <row r="4">
          <cell r="A4" t="str">
            <v>BẢNG TÍNH TOÁN, ĐO BÓC KHỐI LƯỢNG HOÀN THÀNH ĐƯA VÀO QUYẾT TOÁN</v>
          </cell>
        </row>
      </sheetData>
      <sheetData sheetId="6197">
        <row r="4">
          <cell r="A4" t="str">
            <v>BẢNG TÍNH TOÁN, ĐO BÓC KHỐI LƯỢNG HOÀN THÀNH ĐƯA VÀO QUYẾT TOÁN</v>
          </cell>
        </row>
      </sheetData>
      <sheetData sheetId="6198">
        <row r="4">
          <cell r="A4" t="str">
            <v>BẢNG TÍNH TOÁN, ĐO BÓC KHỐI LƯỢNG HOÀN THÀNH ĐƯA VÀO QUYẾT TOÁN</v>
          </cell>
        </row>
      </sheetData>
      <sheetData sheetId="6199">
        <row r="4">
          <cell r="A4" t="str">
            <v>BẢNG TÍNH TOÁN, ĐO BÓC KHỐI LƯỢNG HOÀN THÀNH ĐƯA VÀO QUYẾT TOÁN</v>
          </cell>
        </row>
      </sheetData>
      <sheetData sheetId="6200">
        <row r="4">
          <cell r="A4" t="str">
            <v>BẢNG TÍNH TOÁN, ĐO BÓC KHỐI LƯỢNG HOÀN THÀNH ĐƯA VÀO QUYẾT TOÁN</v>
          </cell>
        </row>
      </sheetData>
      <sheetData sheetId="6201">
        <row r="4">
          <cell r="A4" t="str">
            <v>BẢNG TÍNH TOÁN, ĐO BÓC KHỐI LƯỢNG HOÀN THÀNH ĐƯA VÀO QUYẾT TOÁN</v>
          </cell>
        </row>
      </sheetData>
      <sheetData sheetId="6202">
        <row r="4">
          <cell r="A4" t="str">
            <v>BẢNG TÍNH TOÁN, ĐO BÓC KHỐI LƯỢNG HOÀN THÀNH ĐƯA VÀO QUYẾT TOÁN</v>
          </cell>
        </row>
      </sheetData>
      <sheetData sheetId="6203">
        <row r="4">
          <cell r="A4" t="str">
            <v>BẢNG TÍNH TOÁN, ĐO BÓC KHỐI LƯỢNG HOÀN THÀNH ĐƯA VÀO QUYẾT TOÁN</v>
          </cell>
        </row>
      </sheetData>
      <sheetData sheetId="6204">
        <row r="4">
          <cell r="A4" t="str">
            <v>BẢNG TÍNH TOÁN, ĐO BÓC KHỐI LƯỢNG HOÀN THÀNH ĐƯA VÀO QUYẾT TOÁN</v>
          </cell>
        </row>
      </sheetData>
      <sheetData sheetId="6205">
        <row r="4">
          <cell r="A4" t="str">
            <v>BẢNG TÍNH TOÁN, ĐO BÓC KHỐI LƯỢNG HOÀN THÀNH ĐƯA VÀO QUYẾT TOÁN</v>
          </cell>
        </row>
      </sheetData>
      <sheetData sheetId="6206">
        <row r="4">
          <cell r="A4" t="str">
            <v>BẢNG TÍNH TOÁN, ĐO BÓC KHỐI LƯỢNG HOÀN THÀNH ĐƯA VÀO QUYẾT TOÁN</v>
          </cell>
        </row>
      </sheetData>
      <sheetData sheetId="6207">
        <row r="4">
          <cell r="A4" t="str">
            <v>BẢNG TÍNH TOÁN, ĐO BÓC KHỐI LƯỢNG HOÀN THÀNH ĐƯA VÀO QUYẾT TOÁN</v>
          </cell>
        </row>
      </sheetData>
      <sheetData sheetId="6208">
        <row r="4">
          <cell r="A4" t="str">
            <v>BẢNG TÍNH TOÁN, ĐO BÓC KHỐI LƯỢNG HOÀN THÀNH ĐƯA VÀO QUYẾT TOÁN</v>
          </cell>
        </row>
      </sheetData>
      <sheetData sheetId="6209">
        <row r="4">
          <cell r="A4" t="str">
            <v>BẢNG TÍNH TOÁN, ĐO BÓC KHỐI LƯỢNG HOÀN THÀNH ĐƯA VÀO QUYẾT TOÁN</v>
          </cell>
        </row>
      </sheetData>
      <sheetData sheetId="6210">
        <row r="4">
          <cell r="A4" t="str">
            <v>BẢNG TÍNH TOÁN, ĐO BÓC KHỐI LƯỢNG HOÀN THÀNH ĐƯA VÀO QUYẾT TOÁN</v>
          </cell>
        </row>
      </sheetData>
      <sheetData sheetId="6211">
        <row r="4">
          <cell r="A4" t="str">
            <v>BẢNG TÍNH TOÁN, ĐO BÓC KHỐI LƯỢNG HOÀN THÀNH ĐƯA VÀO QUYẾT TOÁN</v>
          </cell>
        </row>
      </sheetData>
      <sheetData sheetId="6212">
        <row r="4">
          <cell r="A4" t="str">
            <v>BẢNG TÍNH TOÁN, ĐO BÓC KHỐI LƯỢNG HOÀN THÀNH ĐƯA VÀO QUYẾT TOÁN</v>
          </cell>
        </row>
      </sheetData>
      <sheetData sheetId="6213">
        <row r="4">
          <cell r="A4" t="str">
            <v>BẢNG TÍNH TOÁN, ĐO BÓC KHỐI LƯỢNG HOÀN THÀNH ĐƯA VÀO QUYẾT TOÁN</v>
          </cell>
        </row>
      </sheetData>
      <sheetData sheetId="6214">
        <row r="4">
          <cell r="A4" t="str">
            <v>BẢNG TÍNH TOÁN, ĐO BÓC KHỐI LƯỢNG HOÀN THÀNH ĐƯA VÀO QUYẾT TOÁN</v>
          </cell>
        </row>
      </sheetData>
      <sheetData sheetId="6215">
        <row r="4">
          <cell r="A4" t="str">
            <v>BẢNG TÍNH TOÁN, ĐO BÓC KHỐI LƯỢNG HOÀN THÀNH ĐƯA VÀO QUYẾT TOÁN</v>
          </cell>
        </row>
      </sheetData>
      <sheetData sheetId="6216">
        <row r="4">
          <cell r="A4" t="str">
            <v>BẢNG TÍNH TOÁN, ĐO BÓC KHỐI LƯỢNG HOÀN THÀNH ĐƯA VÀO QUYẾT TOÁN</v>
          </cell>
        </row>
      </sheetData>
      <sheetData sheetId="6217">
        <row r="4">
          <cell r="A4" t="str">
            <v>BẢNG TÍNH TOÁN, ĐO BÓC KHỐI LƯỢNG HOÀN THÀNH ĐƯA VÀO QUYẾT TOÁN</v>
          </cell>
        </row>
      </sheetData>
      <sheetData sheetId="6218">
        <row r="4">
          <cell r="A4" t="str">
            <v>BẢNG TÍNH TOÁN, ĐO BÓC KHỐI LƯỢNG HOÀN THÀNH ĐƯA VÀO QUYẾT TOÁN</v>
          </cell>
        </row>
      </sheetData>
      <sheetData sheetId="6219">
        <row r="4">
          <cell r="A4" t="str">
            <v>BẢNG TÍNH TOÁN, ĐO BÓC KHỐI LƯỢNG HOÀN THÀNH ĐƯA VÀO QUYẾT TOÁN</v>
          </cell>
        </row>
      </sheetData>
      <sheetData sheetId="6220">
        <row r="4">
          <cell r="A4" t="str">
            <v>BẢNG TÍNH TOÁN, ĐO BÓC KHỐI LƯỢNG HOÀN THÀNH ĐƯA VÀO QUYẾT TOÁN</v>
          </cell>
        </row>
      </sheetData>
      <sheetData sheetId="6221">
        <row r="4">
          <cell r="A4" t="str">
            <v>BẢNG TÍNH TOÁN, ĐO BÓC KHỐI LƯỢNG HOÀN THÀNH ĐƯA VÀO QUYẾT TOÁN</v>
          </cell>
        </row>
      </sheetData>
      <sheetData sheetId="6222">
        <row r="4">
          <cell r="A4" t="str">
            <v>BẢNG TÍNH TOÁN, ĐO BÓC KHỐI LƯỢNG HOÀN THÀNH ĐƯA VÀO QUYẾT TOÁN</v>
          </cell>
        </row>
      </sheetData>
      <sheetData sheetId="6223">
        <row r="4">
          <cell r="A4" t="str">
            <v>BẢNG TÍNH TOÁN, ĐO BÓC KHỐI LƯỢNG HOÀN THÀNH ĐƯA VÀO QUYẾT TOÁN</v>
          </cell>
        </row>
      </sheetData>
      <sheetData sheetId="6224">
        <row r="4">
          <cell r="A4" t="str">
            <v>BẢNG TÍNH TOÁN, ĐO BÓC KHỐI LƯỢNG HOÀN THÀNH ĐƯA VÀO QUYẾT TOÁN</v>
          </cell>
        </row>
      </sheetData>
      <sheetData sheetId="6225">
        <row r="4">
          <cell r="A4" t="str">
            <v>BẢNG TÍNH TOÁN, ĐO BÓC KHỐI LƯỢNG HOÀN THÀNH ĐƯA VÀO QUYẾT TOÁN</v>
          </cell>
        </row>
      </sheetData>
      <sheetData sheetId="6226">
        <row r="4">
          <cell r="A4" t="str">
            <v>BẢNG TÍNH TOÁN, ĐO BÓC KHỐI LƯỢNG HOÀN THÀNH ĐƯA VÀO QUYẾT TOÁN</v>
          </cell>
        </row>
      </sheetData>
      <sheetData sheetId="6227">
        <row r="4">
          <cell r="A4" t="str">
            <v>BẢNG TÍNH TOÁN, ĐO BÓC KHỐI LƯỢNG HOÀN THÀNH ĐƯA VÀO QUYẾT TOÁN</v>
          </cell>
        </row>
      </sheetData>
      <sheetData sheetId="6228">
        <row r="4">
          <cell r="A4" t="str">
            <v>BẢNG TÍNH TOÁN, ĐO BÓC KHỐI LƯỢNG HOÀN THÀNH ĐƯA VÀO QUYẾT TOÁN</v>
          </cell>
        </row>
      </sheetData>
      <sheetData sheetId="6229">
        <row r="4">
          <cell r="A4" t="str">
            <v>BẢNG TÍNH TOÁN, ĐO BÓC KHỐI LƯỢNG HOÀN THÀNH ĐƯA VÀO QUYẾT TOÁN</v>
          </cell>
        </row>
      </sheetData>
      <sheetData sheetId="6230">
        <row r="4">
          <cell r="A4" t="str">
            <v>BẢNG TÍNH TOÁN, ĐO BÓC KHỐI LƯỢNG HOÀN THÀNH ĐƯA VÀO QUYẾT TOÁN</v>
          </cell>
        </row>
      </sheetData>
      <sheetData sheetId="6231">
        <row r="4">
          <cell r="A4" t="str">
            <v>BẢNG TÍNH TOÁN, ĐO BÓC KHỐI LƯỢNG HOÀN THÀNH ĐƯA VÀO QUYẾT TOÁN</v>
          </cell>
        </row>
      </sheetData>
      <sheetData sheetId="6232">
        <row r="4">
          <cell r="A4" t="str">
            <v>BẢNG TÍNH TOÁN, ĐO BÓC KHỐI LƯỢNG HOÀN THÀNH ĐƯA VÀO QUYẾT TOÁN</v>
          </cell>
        </row>
      </sheetData>
      <sheetData sheetId="6233">
        <row r="4">
          <cell r="A4" t="str">
            <v>BẢNG TÍNH TOÁN, ĐO BÓC KHỐI LƯỢNG HOÀN THÀNH ĐƯA VÀO QUYẾT TOÁN</v>
          </cell>
        </row>
      </sheetData>
      <sheetData sheetId="6234">
        <row r="4">
          <cell r="A4" t="str">
            <v>BẢNG TÍNH TOÁN, ĐO BÓC KHỐI LƯỢNG HOÀN THÀNH ĐƯA VÀO QUYẾT TOÁN</v>
          </cell>
        </row>
      </sheetData>
      <sheetData sheetId="6235">
        <row r="4">
          <cell r="A4" t="str">
            <v>BẢNG TÍNH TOÁN, ĐO BÓC KHỐI LƯỢNG HOÀN THÀNH ĐƯA VÀO QUYẾT TOÁN</v>
          </cell>
        </row>
      </sheetData>
      <sheetData sheetId="6236">
        <row r="4">
          <cell r="A4" t="str">
            <v>BẢNG TÍNH TOÁN, ĐO BÓC KHỐI LƯỢNG HOÀN THÀNH ĐƯA VÀO QUYẾT TOÁN</v>
          </cell>
        </row>
      </sheetData>
      <sheetData sheetId="6237">
        <row r="4">
          <cell r="A4" t="str">
            <v>BẢNG TÍNH TOÁN, ĐO BÓC KHỐI LƯỢNG HOÀN THÀNH ĐƯA VÀO QUYẾT TOÁN</v>
          </cell>
        </row>
      </sheetData>
      <sheetData sheetId="6238">
        <row r="4">
          <cell r="A4" t="str">
            <v>BẢNG TÍNH TOÁN, ĐO BÓC KHỐI LƯỢNG HOÀN THÀNH ĐƯA VÀO QUYẾT TOÁN</v>
          </cell>
        </row>
      </sheetData>
      <sheetData sheetId="6239">
        <row r="4">
          <cell r="A4" t="str">
            <v>BẢNG TÍNH TOÁN, ĐO BÓC KHỐI LƯỢNG HOÀN THÀNH ĐƯA VÀO QUYẾT TOÁN</v>
          </cell>
        </row>
      </sheetData>
      <sheetData sheetId="6240">
        <row r="4">
          <cell r="A4" t="str">
            <v>BẢNG TÍNH TOÁN, ĐO BÓC KHỐI LƯỢNG HOÀN THÀNH ĐƯA VÀO QUYẾT TOÁN</v>
          </cell>
        </row>
      </sheetData>
      <sheetData sheetId="6241">
        <row r="4">
          <cell r="A4" t="str">
            <v>BẢNG TÍNH TOÁN, ĐO BÓC KHỐI LƯỢNG HOÀN THÀNH ĐƯA VÀO QUYẾT TOÁN</v>
          </cell>
        </row>
      </sheetData>
      <sheetData sheetId="6242">
        <row r="4">
          <cell r="A4" t="str">
            <v>BẢNG TÍNH TOÁN, ĐO BÓC KHỐI LƯỢNG HOÀN THÀNH ĐƯA VÀO QUYẾT TOÁN</v>
          </cell>
        </row>
      </sheetData>
      <sheetData sheetId="6243">
        <row r="4">
          <cell r="A4" t="str">
            <v>BẢNG TÍNH TOÁN, ĐO BÓC KHỐI LƯỢNG HOÀN THÀNH ĐƯA VÀO QUYẾT TOÁN</v>
          </cell>
        </row>
      </sheetData>
      <sheetData sheetId="6244">
        <row r="4">
          <cell r="A4" t="str">
            <v>BẢNG TÍNH TOÁN, ĐO BÓC KHỐI LƯỢNG HOÀN THÀNH ĐƯA VÀO QUYẾT TOÁN</v>
          </cell>
        </row>
      </sheetData>
      <sheetData sheetId="6245">
        <row r="4">
          <cell r="A4" t="str">
            <v>BẢNG TÍNH TOÁN, ĐO BÓC KHỐI LƯỢNG HOÀN THÀNH ĐƯA VÀO QUYẾT TOÁN</v>
          </cell>
        </row>
      </sheetData>
      <sheetData sheetId="6246">
        <row r="4">
          <cell r="A4" t="str">
            <v>BẢNG TÍNH TOÁN, ĐO BÓC KHỐI LƯỢNG HOÀN THÀNH ĐƯA VÀO QUYẾT TOÁN</v>
          </cell>
        </row>
      </sheetData>
      <sheetData sheetId="6247">
        <row r="4">
          <cell r="A4" t="str">
            <v>BẢNG TÍNH TOÁN, ĐO BÓC KHỐI LƯỢNG HOÀN THÀNH ĐƯA VÀO QUYẾT TOÁN</v>
          </cell>
        </row>
      </sheetData>
      <sheetData sheetId="6248">
        <row r="4">
          <cell r="A4" t="str">
            <v>BẢNG TÍNH TOÁN, ĐO BÓC KHỐI LƯỢNG HOÀN THÀNH ĐƯA VÀO QUYẾT TOÁN</v>
          </cell>
        </row>
      </sheetData>
      <sheetData sheetId="6249">
        <row r="4">
          <cell r="A4" t="str">
            <v>BẢNG TÍNH TOÁN, ĐO BÓC KHỐI LƯỢNG HOÀN THÀNH ĐƯA VÀO QUYẾT TOÁN</v>
          </cell>
        </row>
      </sheetData>
      <sheetData sheetId="6250">
        <row r="4">
          <cell r="A4" t="str">
            <v>BẢNG TÍNH TOÁN, ĐO BÓC KHỐI LƯỢNG HOÀN THÀNH ĐƯA VÀO QUYẾT TOÁN</v>
          </cell>
        </row>
      </sheetData>
      <sheetData sheetId="6251">
        <row r="4">
          <cell r="A4" t="str">
            <v>BẢNG TÍNH TOÁN, ĐO BÓC KHỐI LƯỢNG HOÀN THÀNH ĐƯA VÀO QUYẾT TOÁN</v>
          </cell>
        </row>
      </sheetData>
      <sheetData sheetId="6252">
        <row r="4">
          <cell r="A4" t="str">
            <v>BẢNG TÍNH TOÁN, ĐO BÓC KHỐI LƯỢNG HOÀN THÀNH ĐƯA VÀO QUYẾT TOÁN</v>
          </cell>
        </row>
      </sheetData>
      <sheetData sheetId="6253">
        <row r="4">
          <cell r="A4" t="str">
            <v>BẢNG TÍNH TOÁN, ĐO BÓC KHỐI LƯỢNG HOÀN THÀNH ĐƯA VÀO QUYẾT TOÁN</v>
          </cell>
        </row>
      </sheetData>
      <sheetData sheetId="6254">
        <row r="4">
          <cell r="A4" t="str">
            <v>BẢNG TÍNH TOÁN, ĐO BÓC KHỐI LƯỢNG HOÀN THÀNH ĐƯA VÀO QUYẾT TOÁN</v>
          </cell>
        </row>
      </sheetData>
      <sheetData sheetId="6255">
        <row r="4">
          <cell r="A4" t="str">
            <v>BẢNG TÍNH TOÁN, ĐO BÓC KHỐI LƯỢNG HOÀN THÀNH ĐƯA VÀO QUYẾT TOÁN</v>
          </cell>
        </row>
      </sheetData>
      <sheetData sheetId="6256">
        <row r="4">
          <cell r="A4" t="str">
            <v>BẢNG TÍNH TOÁN, ĐO BÓC KHỐI LƯỢNG HOÀN THÀNH ĐƯA VÀO QUYẾT TOÁN</v>
          </cell>
        </row>
      </sheetData>
      <sheetData sheetId="6257">
        <row r="4">
          <cell r="A4" t="str">
            <v>BẢNG TÍNH TOÁN, ĐO BÓC KHỐI LƯỢNG HOÀN THÀNH ĐƯA VÀO QUYẾT TOÁN</v>
          </cell>
        </row>
      </sheetData>
      <sheetData sheetId="6258">
        <row r="4">
          <cell r="A4" t="str">
            <v>BẢNG TÍNH TOÁN, ĐO BÓC KHỐI LƯỢNG HOÀN THÀNH ĐƯA VÀO QUYẾT TOÁN</v>
          </cell>
        </row>
      </sheetData>
      <sheetData sheetId="6259">
        <row r="4">
          <cell r="A4" t="str">
            <v>BẢNG TÍNH TOÁN, ĐO BÓC KHỐI LƯỢNG HOÀN THÀNH ĐƯA VÀO QUYẾT TOÁN</v>
          </cell>
        </row>
      </sheetData>
      <sheetData sheetId="6260">
        <row r="4">
          <cell r="A4" t="str">
            <v>BẢNG TÍNH TOÁN, ĐO BÓC KHỐI LƯỢNG HOÀN THÀNH ĐƯA VÀO QUYẾT TOÁN</v>
          </cell>
        </row>
      </sheetData>
      <sheetData sheetId="6261">
        <row r="4">
          <cell r="A4" t="str">
            <v>BẢNG TÍNH TOÁN, ĐO BÓC KHỐI LƯỢNG HOÀN THÀNH ĐƯA VÀO QUYẾT TOÁN</v>
          </cell>
        </row>
      </sheetData>
      <sheetData sheetId="6262">
        <row r="4">
          <cell r="A4" t="str">
            <v>BẢNG TÍNH TOÁN, ĐO BÓC KHỐI LƯỢNG HOÀN THÀNH ĐƯA VÀO QUYẾT TOÁN</v>
          </cell>
        </row>
      </sheetData>
      <sheetData sheetId="6263">
        <row r="4">
          <cell r="A4" t="str">
            <v>BẢNG TÍNH TOÁN, ĐO BÓC KHỐI LƯỢNG HOÀN THÀNH ĐƯA VÀO QUYẾT TOÁN</v>
          </cell>
        </row>
      </sheetData>
      <sheetData sheetId="6264">
        <row r="4">
          <cell r="A4" t="str">
            <v>BẢNG TÍNH TOÁN, ĐO BÓC KHỐI LƯỢNG HOÀN THÀNH ĐƯA VÀO QUYẾT TOÁN</v>
          </cell>
        </row>
      </sheetData>
      <sheetData sheetId="6265">
        <row r="4">
          <cell r="A4" t="str">
            <v>BẢNG TÍNH TOÁN, ĐO BÓC KHỐI LƯỢNG HOÀN THÀNH ĐƯA VÀO QUYẾT TOÁN</v>
          </cell>
        </row>
      </sheetData>
      <sheetData sheetId="6266">
        <row r="4">
          <cell r="A4" t="str">
            <v>BẢNG TÍNH TOÁN, ĐO BÓC KHỐI LƯỢNG HOÀN THÀNH ĐƯA VÀO QUYẾT TOÁN</v>
          </cell>
        </row>
      </sheetData>
      <sheetData sheetId="6267">
        <row r="4">
          <cell r="A4" t="str">
            <v>BẢNG TÍNH TOÁN, ĐO BÓC KHỐI LƯỢNG HOÀN THÀNH ĐƯA VÀO QUYẾT TOÁN</v>
          </cell>
        </row>
      </sheetData>
      <sheetData sheetId="6268">
        <row r="4">
          <cell r="A4" t="str">
            <v>BẢNG TÍNH TOÁN, ĐO BÓC KHỐI LƯỢNG HOÀN THÀNH ĐƯA VÀO QUYẾT TOÁN</v>
          </cell>
        </row>
      </sheetData>
      <sheetData sheetId="6269">
        <row r="4">
          <cell r="A4" t="str">
            <v>BẢNG TÍNH TOÁN, ĐO BÓC KHỐI LƯỢNG HOÀN THÀNH ĐƯA VÀO QUYẾT TOÁN</v>
          </cell>
        </row>
      </sheetData>
      <sheetData sheetId="6270">
        <row r="4">
          <cell r="A4" t="str">
            <v>BẢNG TÍNH TOÁN, ĐO BÓC KHỐI LƯỢNG HOÀN THÀNH ĐƯA VÀO QUYẾT TOÁN</v>
          </cell>
        </row>
      </sheetData>
      <sheetData sheetId="6271">
        <row r="4">
          <cell r="A4" t="str">
            <v>BẢNG TÍNH TOÁN, ĐO BÓC KHỐI LƯỢNG HOÀN THÀNH ĐƯA VÀO QUYẾT TOÁN</v>
          </cell>
        </row>
      </sheetData>
      <sheetData sheetId="6272">
        <row r="4">
          <cell r="A4" t="str">
            <v>BẢNG TÍNH TOÁN, ĐO BÓC KHỐI LƯỢNG HOÀN THÀNH ĐƯA VÀO QUYẾT TOÁN</v>
          </cell>
        </row>
      </sheetData>
      <sheetData sheetId="6273">
        <row r="4">
          <cell r="A4" t="str">
            <v>BẢNG TÍNH TOÁN, ĐO BÓC KHỐI LƯỢNG HOÀN THÀNH ĐƯA VÀO QUYẾT TOÁN</v>
          </cell>
        </row>
      </sheetData>
      <sheetData sheetId="6274">
        <row r="4">
          <cell r="A4" t="str">
            <v>BẢNG TÍNH TOÁN, ĐO BÓC KHỐI LƯỢNG HOÀN THÀNH ĐƯA VÀO QUYẾT TOÁN</v>
          </cell>
        </row>
      </sheetData>
      <sheetData sheetId="6275">
        <row r="4">
          <cell r="A4" t="str">
            <v>BẢNG TÍNH TOÁN, ĐO BÓC KHỐI LƯỢNG HOÀN THÀNH ĐƯA VÀO QUYẾT TOÁN</v>
          </cell>
        </row>
      </sheetData>
      <sheetData sheetId="6276">
        <row r="4">
          <cell r="A4" t="str">
            <v>BẢNG TÍNH TOÁN, ĐO BÓC KHỐI LƯỢNG HOÀN THÀNH ĐƯA VÀO QUYẾT TOÁN</v>
          </cell>
        </row>
      </sheetData>
      <sheetData sheetId="6277">
        <row r="4">
          <cell r="A4" t="str">
            <v>BẢNG TÍNH TOÁN, ĐO BÓC KHỐI LƯỢNG HOÀN THÀNH ĐƯA VÀO QUYẾT TOÁN</v>
          </cell>
        </row>
      </sheetData>
      <sheetData sheetId="6278">
        <row r="4">
          <cell r="A4" t="str">
            <v>BẢNG TÍNH TOÁN, ĐO BÓC KHỐI LƯỢNG HOÀN THÀNH ĐƯA VÀO QUYẾT TOÁN</v>
          </cell>
        </row>
      </sheetData>
      <sheetData sheetId="6279">
        <row r="4">
          <cell r="A4" t="str">
            <v>BẢNG TÍNH TOÁN, ĐO BÓC KHỐI LƯỢNG HOÀN THÀNH ĐƯA VÀO QUYẾT TOÁN</v>
          </cell>
        </row>
      </sheetData>
      <sheetData sheetId="6280">
        <row r="4">
          <cell r="A4" t="str">
            <v>BẢNG TÍNH TOÁN, ĐO BÓC KHỐI LƯỢNG HOÀN THÀNH ĐƯA VÀO QUYẾT TOÁN</v>
          </cell>
        </row>
      </sheetData>
      <sheetData sheetId="6281">
        <row r="4">
          <cell r="A4" t="str">
            <v>BẢNG TÍNH TOÁN, ĐO BÓC KHỐI LƯỢNG HOÀN THÀNH ĐƯA VÀO QUYẾT TOÁN</v>
          </cell>
        </row>
      </sheetData>
      <sheetData sheetId="6282">
        <row r="4">
          <cell r="A4" t="str">
            <v>BẢNG TÍNH TOÁN, ĐO BÓC KHỐI LƯỢNG HOÀN THÀNH ĐƯA VÀO QUYẾT TOÁN</v>
          </cell>
        </row>
      </sheetData>
      <sheetData sheetId="6283">
        <row r="4">
          <cell r="A4" t="str">
            <v>BẢNG TÍNH TOÁN, ĐO BÓC KHỐI LƯỢNG HOÀN THÀNH ĐƯA VÀO QUYẾT TOÁN</v>
          </cell>
        </row>
      </sheetData>
      <sheetData sheetId="6284">
        <row r="4">
          <cell r="A4" t="str">
            <v>BẢNG TÍNH TOÁN, ĐO BÓC KHỐI LƯỢNG HOÀN THÀNH ĐƯA VÀO QUYẾT TOÁN</v>
          </cell>
        </row>
      </sheetData>
      <sheetData sheetId="6285">
        <row r="4">
          <cell r="A4" t="str">
            <v>BẢNG TÍNH TOÁN, ĐO BÓC KHỐI LƯỢNG HOÀN THÀNH ĐƯA VÀO QUYẾT TOÁN</v>
          </cell>
        </row>
      </sheetData>
      <sheetData sheetId="6286">
        <row r="4">
          <cell r="A4" t="str">
            <v>BẢNG TÍNH TOÁN, ĐO BÓC KHỐI LƯỢNG HOÀN THÀNH ĐƯA VÀO QUYẾT TOÁN</v>
          </cell>
        </row>
      </sheetData>
      <sheetData sheetId="6287">
        <row r="4">
          <cell r="A4" t="str">
            <v>BẢNG TÍNH TOÁN, ĐO BÓC KHỐI LƯỢNG HOÀN THÀNH ĐƯA VÀO QUYẾT TOÁN</v>
          </cell>
        </row>
      </sheetData>
      <sheetData sheetId="6288">
        <row r="4">
          <cell r="A4" t="str">
            <v>BẢNG TÍNH TOÁN, ĐO BÓC KHỐI LƯỢNG HOÀN THÀNH ĐƯA VÀO QUYẾT TOÁN</v>
          </cell>
        </row>
      </sheetData>
      <sheetData sheetId="6289">
        <row r="4">
          <cell r="A4" t="str">
            <v>BẢNG TÍNH TOÁN, ĐO BÓC KHỐI LƯỢNG HOÀN THÀNH ĐƯA VÀO QUYẾT TOÁN</v>
          </cell>
        </row>
      </sheetData>
      <sheetData sheetId="6290">
        <row r="4">
          <cell r="A4" t="str">
            <v>BẢNG TÍNH TOÁN, ĐO BÓC KHỐI LƯỢNG HOÀN THÀNH ĐƯA VÀO QUYẾT TOÁN</v>
          </cell>
        </row>
      </sheetData>
      <sheetData sheetId="6291">
        <row r="4">
          <cell r="A4" t="str">
            <v>BẢNG TÍNH TOÁN, ĐO BÓC KHỐI LƯỢNG HOÀN THÀNH ĐƯA VÀO QUYẾT TOÁN</v>
          </cell>
        </row>
      </sheetData>
      <sheetData sheetId="6292">
        <row r="4">
          <cell r="A4" t="str">
            <v>BẢNG TÍNH TOÁN, ĐO BÓC KHỐI LƯỢNG HOÀN THÀNH ĐƯA VÀO QUYẾT TOÁN</v>
          </cell>
        </row>
      </sheetData>
      <sheetData sheetId="6293">
        <row r="4">
          <cell r="A4" t="str">
            <v>BẢNG TÍNH TOÁN, ĐO BÓC KHỐI LƯỢNG HOÀN THÀNH ĐƯA VÀO QUYẾT TOÁN</v>
          </cell>
        </row>
      </sheetData>
      <sheetData sheetId="6294">
        <row r="4">
          <cell r="A4" t="str">
            <v>BẢNG TÍNH TOÁN, ĐO BÓC KHỐI LƯỢNG HOÀN THÀNH ĐƯA VÀO QUYẾT TOÁN</v>
          </cell>
        </row>
      </sheetData>
      <sheetData sheetId="6295">
        <row r="4">
          <cell r="A4" t="str">
            <v>BẢNG TÍNH TOÁN, ĐO BÓC KHỐI LƯỢNG HOÀN THÀNH ĐƯA VÀO QUYẾT TOÁN</v>
          </cell>
        </row>
      </sheetData>
      <sheetData sheetId="6296">
        <row r="4">
          <cell r="A4" t="str">
            <v>BẢNG TÍNH TOÁN, ĐO BÓC KHỐI LƯỢNG HOÀN THÀNH ĐƯA VÀO QUYẾT TOÁN</v>
          </cell>
        </row>
      </sheetData>
      <sheetData sheetId="6297">
        <row r="4">
          <cell r="A4" t="str">
            <v>BẢNG TÍNH TOÁN, ĐO BÓC KHỐI LƯỢNG HOÀN THÀNH ĐƯA VÀO QUYẾT TOÁN</v>
          </cell>
        </row>
      </sheetData>
      <sheetData sheetId="6298">
        <row r="4">
          <cell r="A4" t="str">
            <v>BẢNG TÍNH TOÁN, ĐO BÓC KHỐI LƯỢNG HOÀN THÀNH ĐƯA VÀO QUYẾT TOÁN</v>
          </cell>
        </row>
      </sheetData>
      <sheetData sheetId="6299">
        <row r="4">
          <cell r="A4" t="str">
            <v>BẢNG TÍNH TOÁN, ĐO BÓC KHỐI LƯỢNG HOÀN THÀNH ĐƯA VÀO QUYẾT TOÁN</v>
          </cell>
        </row>
      </sheetData>
      <sheetData sheetId="6300">
        <row r="4">
          <cell r="A4" t="str">
            <v>BẢNG TÍNH TOÁN, ĐO BÓC KHỐI LƯỢNG HOÀN THÀNH ĐƯA VÀO QUYẾT TOÁN</v>
          </cell>
        </row>
      </sheetData>
      <sheetData sheetId="6301">
        <row r="4">
          <cell r="A4" t="str">
            <v>BẢNG TÍNH TOÁN, ĐO BÓC KHỐI LƯỢNG HOÀN THÀNH ĐƯA VÀO QUYẾT TOÁN</v>
          </cell>
        </row>
      </sheetData>
      <sheetData sheetId="6302">
        <row r="4">
          <cell r="A4" t="str">
            <v>BẢNG TÍNH TOÁN, ĐO BÓC KHỐI LƯỢNG HOÀN THÀNH ĐƯA VÀO QUYẾT TOÁN</v>
          </cell>
        </row>
      </sheetData>
      <sheetData sheetId="6303">
        <row r="4">
          <cell r="A4" t="str">
            <v>BẢNG TÍNH TOÁN, ĐO BÓC KHỐI LƯỢNG HOÀN THÀNH ĐƯA VÀO QUYẾT TOÁN</v>
          </cell>
        </row>
      </sheetData>
      <sheetData sheetId="6304">
        <row r="4">
          <cell r="A4" t="str">
            <v>BẢNG TÍNH TOÁN, ĐO BÓC KHỐI LƯỢNG HOÀN THÀNH ĐƯA VÀO QUYẾT TOÁN</v>
          </cell>
        </row>
      </sheetData>
      <sheetData sheetId="6305">
        <row r="4">
          <cell r="A4" t="str">
            <v>BẢNG TÍNH TOÁN, ĐO BÓC KHỐI LƯỢNG HOÀN THÀNH ĐƯA VÀO QUYẾT TOÁN</v>
          </cell>
        </row>
      </sheetData>
      <sheetData sheetId="6306">
        <row r="4">
          <cell r="A4" t="str">
            <v>BẢNG TÍNH TOÁN, ĐO BÓC KHỐI LƯỢNG HOÀN THÀNH ĐƯA VÀO QUYẾT TOÁN</v>
          </cell>
        </row>
      </sheetData>
      <sheetData sheetId="6307">
        <row r="4">
          <cell r="A4" t="str">
            <v>BẢNG TÍNH TOÁN, ĐO BÓC KHỐI LƯỢNG HOÀN THÀNH ĐƯA VÀO QUYẾT TOÁN</v>
          </cell>
        </row>
      </sheetData>
      <sheetData sheetId="6308">
        <row r="4">
          <cell r="A4" t="str">
            <v>BẢNG TÍNH TOÁN, ĐO BÓC KHỐI LƯỢNG HOÀN THÀNH ĐƯA VÀO QUYẾT TOÁN</v>
          </cell>
        </row>
      </sheetData>
      <sheetData sheetId="6309">
        <row r="4">
          <cell r="A4" t="str">
            <v>BẢNG TÍNH TOÁN, ĐO BÓC KHỐI LƯỢNG HOÀN THÀNH ĐƯA VÀO QUYẾT TOÁN</v>
          </cell>
        </row>
      </sheetData>
      <sheetData sheetId="6310">
        <row r="4">
          <cell r="A4" t="str">
            <v>BẢNG TÍNH TOÁN, ĐO BÓC KHỐI LƯỢNG HOÀN THÀNH ĐƯA VÀO QUYẾT TOÁN</v>
          </cell>
        </row>
      </sheetData>
      <sheetData sheetId="6311">
        <row r="4">
          <cell r="A4" t="str">
            <v>BẢNG TÍNH TOÁN, ĐO BÓC KHỐI LƯỢNG HOÀN THÀNH ĐƯA VÀO QUYẾT TOÁN</v>
          </cell>
        </row>
      </sheetData>
      <sheetData sheetId="6312">
        <row r="4">
          <cell r="A4" t="str">
            <v>BẢNG TÍNH TOÁN, ĐO BÓC KHỐI LƯỢNG HOÀN THÀNH ĐƯA VÀO QUYẾT TOÁN</v>
          </cell>
        </row>
      </sheetData>
      <sheetData sheetId="6313">
        <row r="4">
          <cell r="A4" t="str">
            <v>BẢNG TÍNH TOÁN, ĐO BÓC KHỐI LƯỢNG HOÀN THÀNH ĐƯA VÀO QUYẾT TOÁN</v>
          </cell>
        </row>
      </sheetData>
      <sheetData sheetId="6314">
        <row r="4">
          <cell r="A4" t="str">
            <v>BẢNG TÍNH TOÁN, ĐO BÓC KHỐI LƯỢNG HOÀN THÀNH ĐƯA VÀO QUYẾT TOÁN</v>
          </cell>
        </row>
      </sheetData>
      <sheetData sheetId="6315">
        <row r="4">
          <cell r="A4" t="str">
            <v>BẢNG TÍNH TOÁN, ĐO BÓC KHỐI LƯỢNG HOÀN THÀNH ĐƯA VÀO QUYẾT TOÁN</v>
          </cell>
        </row>
      </sheetData>
      <sheetData sheetId="6316">
        <row r="4">
          <cell r="A4" t="str">
            <v>BẢNG TÍNH TOÁN, ĐO BÓC KHỐI LƯỢNG HOÀN THÀNH ĐƯA VÀO QUYẾT TOÁN</v>
          </cell>
        </row>
      </sheetData>
      <sheetData sheetId="6317">
        <row r="4">
          <cell r="A4" t="str">
            <v>BẢNG TÍNH TOÁN, ĐO BÓC KHỐI LƯỢNG HOÀN THÀNH ĐƯA VÀO QUYẾT TOÁN</v>
          </cell>
        </row>
      </sheetData>
      <sheetData sheetId="6318">
        <row r="4">
          <cell r="A4" t="str">
            <v>BẢNG TÍNH TOÁN, ĐO BÓC KHỐI LƯỢNG HOÀN THÀNH ĐƯA VÀO QUYẾT TOÁN</v>
          </cell>
        </row>
      </sheetData>
      <sheetData sheetId="6319">
        <row r="4">
          <cell r="A4" t="str">
            <v>BẢNG TÍNH TOÁN, ĐO BÓC KHỐI LƯỢNG HOÀN THÀNH ĐƯA VÀO QUYẾT TOÁN</v>
          </cell>
        </row>
      </sheetData>
      <sheetData sheetId="6320">
        <row r="4">
          <cell r="A4" t="str">
            <v>BẢNG TÍNH TOÁN, ĐO BÓC KHỐI LƯỢNG HOÀN THÀNH ĐƯA VÀO QUYẾT TOÁN</v>
          </cell>
        </row>
      </sheetData>
      <sheetData sheetId="6321">
        <row r="4">
          <cell r="A4" t="str">
            <v>BẢNG TÍNH TOÁN, ĐO BÓC KHỐI LƯỢNG HOÀN THÀNH ĐƯA VÀO QUYẾT TOÁN</v>
          </cell>
        </row>
      </sheetData>
      <sheetData sheetId="6322">
        <row r="4">
          <cell r="A4" t="str">
            <v>BẢNG TÍNH TOÁN, ĐO BÓC KHỐI LƯỢNG HOÀN THÀNH ĐƯA VÀO QUYẾT TOÁN</v>
          </cell>
        </row>
      </sheetData>
      <sheetData sheetId="6323">
        <row r="4">
          <cell r="A4" t="str">
            <v>BẢNG TÍNH TOÁN, ĐO BÓC KHỐI LƯỢNG HOÀN THÀNH ĐƯA VÀO QUYẾT TOÁN</v>
          </cell>
        </row>
      </sheetData>
      <sheetData sheetId="6324">
        <row r="4">
          <cell r="A4" t="str">
            <v>BẢNG TÍNH TOÁN, ĐO BÓC KHỐI LƯỢNG HOÀN THÀNH ĐƯA VÀO QUYẾT TOÁN</v>
          </cell>
        </row>
      </sheetData>
      <sheetData sheetId="6325">
        <row r="4">
          <cell r="A4" t="str">
            <v>BẢNG TÍNH TOÁN, ĐO BÓC KHỐI LƯỢNG HOÀN THÀNH ĐƯA VÀO QUYẾT TOÁN</v>
          </cell>
        </row>
      </sheetData>
      <sheetData sheetId="6326">
        <row r="4">
          <cell r="A4" t="str">
            <v>BẢNG TÍNH TOÁN, ĐO BÓC KHỐI LƯỢNG HOÀN THÀNH ĐƯA VÀO QUYẾT TOÁN</v>
          </cell>
        </row>
      </sheetData>
      <sheetData sheetId="6327">
        <row r="4">
          <cell r="A4" t="str">
            <v>BẢNG TÍNH TOÁN, ĐO BÓC KHỐI LƯỢNG HOÀN THÀNH ĐƯA VÀO QUYẾT TOÁN</v>
          </cell>
        </row>
      </sheetData>
      <sheetData sheetId="6328">
        <row r="4">
          <cell r="A4" t="str">
            <v>BẢNG TÍNH TOÁN, ĐO BÓC KHỐI LƯỢNG HOÀN THÀNH ĐƯA VÀO QUYẾT TOÁN</v>
          </cell>
        </row>
      </sheetData>
      <sheetData sheetId="6329">
        <row r="4">
          <cell r="A4" t="str">
            <v>BẢNG TÍNH TOÁN, ĐO BÓC KHỐI LƯỢNG HOÀN THÀNH ĐƯA VÀO QUYẾT TOÁN</v>
          </cell>
        </row>
      </sheetData>
      <sheetData sheetId="6330">
        <row r="4">
          <cell r="A4" t="str">
            <v>BẢNG TÍNH TOÁN, ĐO BÓC KHỐI LƯỢNG HOÀN THÀNH ĐƯA VÀO QUYẾT TOÁN</v>
          </cell>
        </row>
      </sheetData>
      <sheetData sheetId="6331">
        <row r="4">
          <cell r="A4" t="str">
            <v>BẢNG TÍNH TOÁN, ĐO BÓC KHỐI LƯỢNG HOÀN THÀNH ĐƯA VÀO QUYẾT TOÁN</v>
          </cell>
        </row>
      </sheetData>
      <sheetData sheetId="6332">
        <row r="4">
          <cell r="A4" t="str">
            <v>BẢNG TÍNH TOÁN, ĐO BÓC KHỐI LƯỢNG HOÀN THÀNH ĐƯA VÀO QUYẾT TOÁN</v>
          </cell>
        </row>
      </sheetData>
      <sheetData sheetId="6333">
        <row r="4">
          <cell r="A4" t="str">
            <v>BẢNG TÍNH TOÁN, ĐO BÓC KHỐI LƯỢNG HOÀN THÀNH ĐƯA VÀO QUYẾT TOÁN</v>
          </cell>
        </row>
      </sheetData>
      <sheetData sheetId="6334">
        <row r="4">
          <cell r="A4" t="str">
            <v>BẢNG TÍNH TOÁN, ĐO BÓC KHỐI LƯỢNG HOÀN THÀNH ĐƯA VÀO QUYẾT TOÁN</v>
          </cell>
        </row>
      </sheetData>
      <sheetData sheetId="6335">
        <row r="4">
          <cell r="A4" t="str">
            <v>BẢNG TÍNH TOÁN, ĐO BÓC KHỐI LƯỢNG HOÀN THÀNH ĐƯA VÀO QUYẾT TOÁN</v>
          </cell>
        </row>
      </sheetData>
      <sheetData sheetId="6336">
        <row r="4">
          <cell r="A4" t="str">
            <v>BẢNG TÍNH TOÁN, ĐO BÓC KHỐI LƯỢNG HOÀN THÀNH ĐƯA VÀO QUYẾT TOÁN</v>
          </cell>
        </row>
      </sheetData>
      <sheetData sheetId="6337">
        <row r="4">
          <cell r="A4" t="str">
            <v>BẢNG TÍNH TOÁN, ĐO BÓC KHỐI LƯỢNG HOÀN THÀNH ĐƯA VÀO QUYẾT TOÁN</v>
          </cell>
        </row>
      </sheetData>
      <sheetData sheetId="6338">
        <row r="4">
          <cell r="A4" t="str">
            <v>BẢNG TÍNH TOÁN, ĐO BÓC KHỐI LƯỢNG HOÀN THÀNH ĐƯA VÀO QUYẾT TOÁN</v>
          </cell>
        </row>
      </sheetData>
      <sheetData sheetId="6339">
        <row r="4">
          <cell r="A4" t="str">
            <v>BẢNG TÍNH TOÁN, ĐO BÓC KHỐI LƯỢNG HOÀN THÀNH ĐƯA VÀO QUYẾT TOÁN</v>
          </cell>
        </row>
      </sheetData>
      <sheetData sheetId="6340">
        <row r="4">
          <cell r="A4" t="str">
            <v>BẢNG TÍNH TOÁN, ĐO BÓC KHỐI LƯỢNG HOÀN THÀNH ĐƯA VÀO QUYẾT TOÁN</v>
          </cell>
        </row>
      </sheetData>
      <sheetData sheetId="6341">
        <row r="4">
          <cell r="A4" t="str">
            <v>BẢNG TÍNH TOÁN, ĐO BÓC KHỐI LƯỢNG HOÀN THÀNH ĐƯA VÀO QUYẾT TOÁN</v>
          </cell>
        </row>
      </sheetData>
      <sheetData sheetId="6342">
        <row r="4">
          <cell r="A4" t="str">
            <v>BẢNG TÍNH TOÁN, ĐO BÓC KHỐI LƯỢNG HOÀN THÀNH ĐƯA VÀO QUYẾT TOÁN</v>
          </cell>
        </row>
      </sheetData>
      <sheetData sheetId="6343">
        <row r="4">
          <cell r="A4" t="str">
            <v>BẢNG TÍNH TOÁN, ĐO BÓC KHỐI LƯỢNG HOÀN THÀNH ĐƯA VÀO QUYẾT TOÁN</v>
          </cell>
        </row>
      </sheetData>
      <sheetData sheetId="6344">
        <row r="4">
          <cell r="A4" t="str">
            <v>BẢNG TÍNH TOÁN, ĐO BÓC KHỐI LƯỢNG HOÀN THÀNH ĐƯA VÀO QUYẾT TOÁN</v>
          </cell>
        </row>
      </sheetData>
      <sheetData sheetId="6345">
        <row r="4">
          <cell r="A4" t="str">
            <v>BẢNG TÍNH TOÁN, ĐO BÓC KHỐI LƯỢNG HOÀN THÀNH ĐƯA VÀO QUYẾT TOÁN</v>
          </cell>
        </row>
      </sheetData>
      <sheetData sheetId="6346">
        <row r="4">
          <cell r="A4" t="str">
            <v>BẢNG TÍNH TOÁN, ĐO BÓC KHỐI LƯỢNG HOÀN THÀNH ĐƯA VÀO QUYẾT TOÁN</v>
          </cell>
        </row>
      </sheetData>
      <sheetData sheetId="6347">
        <row r="4">
          <cell r="A4" t="str">
            <v>BẢNG TÍNH TOÁN, ĐO BÓC KHỐI LƯỢNG HOÀN THÀNH ĐƯA VÀO QUYẾT TOÁN</v>
          </cell>
        </row>
      </sheetData>
      <sheetData sheetId="6348">
        <row r="4">
          <cell r="A4" t="str">
            <v>BẢNG TÍNH TOÁN, ĐO BÓC KHỐI LƯỢNG HOÀN THÀNH ĐƯA VÀO QUYẾT TOÁN</v>
          </cell>
        </row>
      </sheetData>
      <sheetData sheetId="6349">
        <row r="4">
          <cell r="A4" t="str">
            <v>BẢNG TÍNH TOÁN, ĐO BÓC KHỐI LƯỢNG HOÀN THÀNH ĐƯA VÀO QUYẾT TOÁN</v>
          </cell>
        </row>
      </sheetData>
      <sheetData sheetId="6350">
        <row r="4">
          <cell r="A4" t="str">
            <v>BẢNG TÍNH TOÁN, ĐO BÓC KHỐI LƯỢNG HOÀN THÀNH ĐƯA VÀO QUYẾT TOÁN</v>
          </cell>
        </row>
      </sheetData>
      <sheetData sheetId="6351">
        <row r="4">
          <cell r="A4" t="str">
            <v>BẢNG TÍNH TOÁN, ĐO BÓC KHỐI LƯỢNG HOÀN THÀNH ĐƯA VÀO QUYẾT TOÁN</v>
          </cell>
        </row>
      </sheetData>
      <sheetData sheetId="6352">
        <row r="4">
          <cell r="A4" t="str">
            <v>BẢNG TÍNH TOÁN, ĐO BÓC KHỐI LƯỢNG HOÀN THÀNH ĐƯA VÀO QUYẾT TOÁN</v>
          </cell>
        </row>
      </sheetData>
      <sheetData sheetId="6353">
        <row r="4">
          <cell r="A4" t="str">
            <v>BẢNG TÍNH TOÁN, ĐO BÓC KHỐI LƯỢNG HOÀN THÀNH ĐƯA VÀO QUYẾT TOÁN</v>
          </cell>
        </row>
      </sheetData>
      <sheetData sheetId="6354">
        <row r="4">
          <cell r="A4" t="str">
            <v>BẢNG TÍNH TOÁN, ĐO BÓC KHỐI LƯỢNG HOÀN THÀNH ĐƯA VÀO QUYẾT TOÁN</v>
          </cell>
        </row>
      </sheetData>
      <sheetData sheetId="6355">
        <row r="4">
          <cell r="A4" t="str">
            <v>BẢNG TÍNH TOÁN, ĐO BÓC KHỐI LƯỢNG HOÀN THÀNH ĐƯA VÀO QUYẾT TOÁN</v>
          </cell>
        </row>
      </sheetData>
      <sheetData sheetId="6356">
        <row r="4">
          <cell r="A4" t="str">
            <v>BẢNG TÍNH TOÁN, ĐO BÓC KHỐI LƯỢNG HOÀN THÀNH ĐƯA VÀO QUYẾT TOÁN</v>
          </cell>
        </row>
      </sheetData>
      <sheetData sheetId="6357">
        <row r="4">
          <cell r="A4" t="str">
            <v>BẢNG TÍNH TOÁN, ĐO BÓC KHỐI LƯỢNG HOÀN THÀNH ĐƯA VÀO QUYẾT TOÁN</v>
          </cell>
        </row>
      </sheetData>
      <sheetData sheetId="6358">
        <row r="4">
          <cell r="A4" t="str">
            <v>BẢNG TÍNH TOÁN, ĐO BÓC KHỐI LƯỢNG HOÀN THÀNH ĐƯA VÀO QUYẾT TOÁN</v>
          </cell>
        </row>
      </sheetData>
      <sheetData sheetId="6359">
        <row r="4">
          <cell r="A4" t="str">
            <v>BẢNG TÍNH TOÁN, ĐO BÓC KHỐI LƯỢNG HOÀN THÀNH ĐƯA VÀO QUYẾT TOÁN</v>
          </cell>
        </row>
      </sheetData>
      <sheetData sheetId="6360">
        <row r="4">
          <cell r="A4" t="str">
            <v>BẢNG TÍNH TOÁN, ĐO BÓC KHỐI LƯỢNG HOÀN THÀNH ĐƯA VÀO QUYẾT TOÁN</v>
          </cell>
        </row>
      </sheetData>
      <sheetData sheetId="6361">
        <row r="4">
          <cell r="A4" t="str">
            <v>BẢNG TÍNH TOÁN, ĐO BÓC KHỐI LƯỢNG HOÀN THÀNH ĐƯA VÀO QUYẾT TOÁN</v>
          </cell>
        </row>
      </sheetData>
      <sheetData sheetId="6362">
        <row r="4">
          <cell r="A4" t="str">
            <v>BẢNG TÍNH TOÁN, ĐO BÓC KHỐI LƯỢNG HOÀN THÀNH ĐƯA VÀO QUYẾT TOÁN</v>
          </cell>
        </row>
      </sheetData>
      <sheetData sheetId="6363">
        <row r="4">
          <cell r="A4" t="str">
            <v>BẢNG TÍNH TOÁN, ĐO BÓC KHỐI LƯỢNG HOÀN THÀNH ĐƯA VÀO QUYẾT TOÁN</v>
          </cell>
        </row>
      </sheetData>
      <sheetData sheetId="6364">
        <row r="4">
          <cell r="A4" t="str">
            <v>BẢNG TÍNH TOÁN, ĐO BÓC KHỐI LƯỢNG HOÀN THÀNH ĐƯA VÀO QUYẾT TOÁN</v>
          </cell>
        </row>
      </sheetData>
      <sheetData sheetId="6365">
        <row r="4">
          <cell r="A4" t="str">
            <v>BẢNG TÍNH TOÁN, ĐO BÓC KHỐI LƯỢNG HOÀN THÀNH ĐƯA VÀO QUYẾT TOÁN</v>
          </cell>
        </row>
      </sheetData>
      <sheetData sheetId="6366">
        <row r="4">
          <cell r="A4" t="str">
            <v>BẢNG TÍNH TOÁN, ĐO BÓC KHỐI LƯỢNG HOÀN THÀNH ĐƯA VÀO QUYẾT TOÁN</v>
          </cell>
        </row>
      </sheetData>
      <sheetData sheetId="6367">
        <row r="4">
          <cell r="A4" t="str">
            <v>BẢNG TÍNH TOÁN, ĐO BÓC KHỐI LƯỢNG HOÀN THÀNH ĐƯA VÀO QUYẾT TOÁN</v>
          </cell>
        </row>
      </sheetData>
      <sheetData sheetId="6368">
        <row r="4">
          <cell r="A4" t="str">
            <v>BẢNG TÍNH TOÁN, ĐO BÓC KHỐI LƯỢNG HOÀN THÀNH ĐƯA VÀO QUYẾT TOÁN</v>
          </cell>
        </row>
      </sheetData>
      <sheetData sheetId="6369">
        <row r="4">
          <cell r="A4" t="str">
            <v>BẢNG TÍNH TOÁN, ĐO BÓC KHỐI LƯỢNG HOÀN THÀNH ĐƯA VÀO QUYẾT TOÁN</v>
          </cell>
        </row>
      </sheetData>
      <sheetData sheetId="6370">
        <row r="4">
          <cell r="A4" t="str">
            <v>BẢNG TÍNH TOÁN, ĐO BÓC KHỐI LƯỢNG HOÀN THÀNH ĐƯA VÀO QUYẾT TOÁN</v>
          </cell>
        </row>
      </sheetData>
      <sheetData sheetId="6371">
        <row r="4">
          <cell r="A4" t="str">
            <v>BẢNG TÍNH TOÁN, ĐO BÓC KHỐI LƯỢNG HOÀN THÀNH ĐƯA VÀO QUYẾT TOÁN</v>
          </cell>
        </row>
      </sheetData>
      <sheetData sheetId="6372">
        <row r="4">
          <cell r="A4" t="str">
            <v>BẢNG TÍNH TOÁN, ĐO BÓC KHỐI LƯỢNG HOÀN THÀNH ĐƯA VÀO QUYẾT TOÁN</v>
          </cell>
        </row>
      </sheetData>
      <sheetData sheetId="6373">
        <row r="4">
          <cell r="A4" t="str">
            <v>BẢNG TÍNH TOÁN, ĐO BÓC KHỐI LƯỢNG HOÀN THÀNH ĐƯA VÀO QUYẾT TOÁN</v>
          </cell>
        </row>
      </sheetData>
      <sheetData sheetId="6374">
        <row r="4">
          <cell r="A4" t="str">
            <v>BẢNG TÍNH TOÁN, ĐO BÓC KHỐI LƯỢNG HOÀN THÀNH ĐƯA VÀO QUYẾT TOÁN</v>
          </cell>
        </row>
      </sheetData>
      <sheetData sheetId="6375">
        <row r="4">
          <cell r="A4" t="str">
            <v>BẢNG TÍNH TOÁN, ĐO BÓC KHỐI LƯỢNG HOÀN THÀNH ĐƯA VÀO QUYẾT TOÁN</v>
          </cell>
        </row>
      </sheetData>
      <sheetData sheetId="6376">
        <row r="4">
          <cell r="A4" t="str">
            <v>BẢNG TÍNH TOÁN, ĐO BÓC KHỐI LƯỢNG HOÀN THÀNH ĐƯA VÀO QUYẾT TOÁN</v>
          </cell>
        </row>
      </sheetData>
      <sheetData sheetId="6377">
        <row r="4">
          <cell r="A4" t="str">
            <v>BẢNG TÍNH TOÁN, ĐO BÓC KHỐI LƯỢNG HOÀN THÀNH ĐƯA VÀO QUYẾT TOÁN</v>
          </cell>
        </row>
      </sheetData>
      <sheetData sheetId="6378">
        <row r="4">
          <cell r="A4" t="str">
            <v>BẢNG TÍNH TOÁN, ĐO BÓC KHỐI LƯỢNG HOÀN THÀNH ĐƯA VÀO QUYẾT TOÁN</v>
          </cell>
        </row>
      </sheetData>
      <sheetData sheetId="6379">
        <row r="4">
          <cell r="A4" t="str">
            <v>BẢNG TÍNH TOÁN, ĐO BÓC KHỐI LƯỢNG HOÀN THÀNH ĐƯA VÀO QUYẾT TOÁN</v>
          </cell>
        </row>
      </sheetData>
      <sheetData sheetId="6380">
        <row r="4">
          <cell r="A4" t="str">
            <v>BẢNG TÍNH TOÁN, ĐO BÓC KHỐI LƯỢNG HOÀN THÀNH ĐƯA VÀO QUYẾT TOÁN</v>
          </cell>
        </row>
      </sheetData>
      <sheetData sheetId="6381">
        <row r="4">
          <cell r="A4" t="str">
            <v>BẢNG TÍNH TOÁN, ĐO BÓC KHỐI LƯỢNG HOÀN THÀNH ĐƯA VÀO QUYẾT TOÁN</v>
          </cell>
        </row>
      </sheetData>
      <sheetData sheetId="6382">
        <row r="4">
          <cell r="A4" t="str">
            <v>BẢNG TÍNH TOÁN, ĐO BÓC KHỐI LƯỢNG HOÀN THÀNH ĐƯA VÀO QUYẾT TOÁN</v>
          </cell>
        </row>
      </sheetData>
      <sheetData sheetId="6383">
        <row r="4">
          <cell r="A4" t="str">
            <v>BẢNG TÍNH TOÁN, ĐO BÓC KHỐI LƯỢNG HOÀN THÀNH ĐƯA VÀO QUYẾT TOÁN</v>
          </cell>
        </row>
      </sheetData>
      <sheetData sheetId="6384">
        <row r="4">
          <cell r="A4" t="str">
            <v>BẢNG TÍNH TOÁN, ĐO BÓC KHỐI LƯỢNG HOÀN THÀNH ĐƯA VÀO QUYẾT TOÁN</v>
          </cell>
        </row>
      </sheetData>
      <sheetData sheetId="6385">
        <row r="4">
          <cell r="A4" t="str">
            <v>BẢNG TÍNH TOÁN, ĐO BÓC KHỐI LƯỢNG HOÀN THÀNH ĐƯA VÀO QUYẾT TOÁN</v>
          </cell>
        </row>
      </sheetData>
      <sheetData sheetId="6386">
        <row r="4">
          <cell r="A4" t="str">
            <v>BẢNG TÍNH TOÁN, ĐO BÓC KHỐI LƯỢNG HOÀN THÀNH ĐƯA VÀO QUYẾT TOÁN</v>
          </cell>
        </row>
      </sheetData>
      <sheetData sheetId="6387">
        <row r="4">
          <cell r="A4" t="str">
            <v>BẢNG TÍNH TOÁN, ĐO BÓC KHỐI LƯỢNG HOÀN THÀNH ĐƯA VÀO QUYẾT TOÁN</v>
          </cell>
        </row>
      </sheetData>
      <sheetData sheetId="6388">
        <row r="4">
          <cell r="A4" t="str">
            <v>BẢNG TÍNH TOÁN, ĐO BÓC KHỐI LƯỢNG HOÀN THÀNH ĐƯA VÀO QUYẾT TOÁN</v>
          </cell>
        </row>
      </sheetData>
      <sheetData sheetId="6389">
        <row r="4">
          <cell r="A4" t="str">
            <v>BẢNG TÍNH TOÁN, ĐO BÓC KHỐI LƯỢNG HOÀN THÀNH ĐƯA VÀO QUYẾT TOÁN</v>
          </cell>
        </row>
      </sheetData>
      <sheetData sheetId="6390">
        <row r="4">
          <cell r="A4" t="str">
            <v>BẢNG TÍNH TOÁN, ĐO BÓC KHỐI LƯỢNG HOÀN THÀNH ĐƯA VÀO QUYẾT TOÁN</v>
          </cell>
        </row>
      </sheetData>
      <sheetData sheetId="6391">
        <row r="4">
          <cell r="A4" t="str">
            <v>BẢNG TÍNH TOÁN, ĐO BÓC KHỐI LƯỢNG HOÀN THÀNH ĐƯA VÀO QUYẾT TOÁN</v>
          </cell>
        </row>
      </sheetData>
      <sheetData sheetId="6392">
        <row r="4">
          <cell r="A4" t="str">
            <v>BẢNG TÍNH TOÁN, ĐO BÓC KHỐI LƯỢNG HOÀN THÀNH ĐƯA VÀO QUYẾT TOÁN</v>
          </cell>
        </row>
      </sheetData>
      <sheetData sheetId="6393">
        <row r="4">
          <cell r="A4" t="str">
            <v>BẢNG TÍNH TOÁN, ĐO BÓC KHỐI LƯỢNG HOÀN THÀNH ĐƯA VÀO QUYẾT TOÁN</v>
          </cell>
        </row>
      </sheetData>
      <sheetData sheetId="6394">
        <row r="4">
          <cell r="A4" t="str">
            <v>BẢNG TÍNH TOÁN, ĐO BÓC KHỐI LƯỢNG HOÀN THÀNH ĐƯA VÀO QUYẾT TOÁN</v>
          </cell>
        </row>
      </sheetData>
      <sheetData sheetId="6395">
        <row r="4">
          <cell r="A4" t="str">
            <v>BẢNG TÍNH TOÁN, ĐO BÓC KHỐI LƯỢNG HOÀN THÀNH ĐƯA VÀO QUYẾT TOÁN</v>
          </cell>
        </row>
      </sheetData>
      <sheetData sheetId="6396">
        <row r="4">
          <cell r="A4" t="str">
            <v>BẢNG TÍNH TOÁN, ĐO BÓC KHỐI LƯỢNG HOÀN THÀNH ĐƯA VÀO QUYẾT TOÁN</v>
          </cell>
        </row>
      </sheetData>
      <sheetData sheetId="6397">
        <row r="4">
          <cell r="A4" t="str">
            <v>BẢNG TÍNH TOÁN, ĐO BÓC KHỐI LƯỢNG HOÀN THÀNH ĐƯA VÀO QUYẾT TOÁN</v>
          </cell>
        </row>
      </sheetData>
      <sheetData sheetId="6398">
        <row r="4">
          <cell r="A4" t="str">
            <v>BẢNG TÍNH TOÁN, ĐO BÓC KHỐI LƯỢNG HOÀN THÀNH ĐƯA VÀO QUYẾT TOÁN</v>
          </cell>
        </row>
      </sheetData>
      <sheetData sheetId="6399">
        <row r="4">
          <cell r="A4" t="str">
            <v>BẢNG TÍNH TOÁN, ĐO BÓC KHỐI LƯỢNG HOÀN THÀNH ĐƯA VÀO QUYẾT TOÁN</v>
          </cell>
        </row>
      </sheetData>
      <sheetData sheetId="6400">
        <row r="4">
          <cell r="A4" t="str">
            <v>BẢNG TÍNH TOÁN, ĐO BÓC KHỐI LƯỢNG HOÀN THÀNH ĐƯA VÀO QUYẾT TOÁN</v>
          </cell>
        </row>
      </sheetData>
      <sheetData sheetId="6401">
        <row r="4">
          <cell r="A4" t="str">
            <v>BẢNG TÍNH TOÁN, ĐO BÓC KHỐI LƯỢNG HOÀN THÀNH ĐƯA VÀO QUYẾT TOÁN</v>
          </cell>
        </row>
      </sheetData>
      <sheetData sheetId="6402">
        <row r="4">
          <cell r="A4" t="str">
            <v>BẢNG TÍNH TOÁN, ĐO BÓC KHỐI LƯỢNG HOÀN THÀNH ĐƯA VÀO QUYẾT TOÁN</v>
          </cell>
        </row>
      </sheetData>
      <sheetData sheetId="6403">
        <row r="4">
          <cell r="A4" t="str">
            <v>BẢNG TÍNH TOÁN, ĐO BÓC KHỐI LƯỢNG HOÀN THÀNH ĐƯA VÀO QUYẾT TOÁN</v>
          </cell>
        </row>
      </sheetData>
      <sheetData sheetId="6404">
        <row r="4">
          <cell r="A4" t="str">
            <v>BẢNG TÍNH TOÁN, ĐO BÓC KHỐI LƯỢNG HOÀN THÀNH ĐƯA VÀO QUYẾT TOÁN</v>
          </cell>
        </row>
      </sheetData>
      <sheetData sheetId="6405">
        <row r="4">
          <cell r="A4" t="str">
            <v>BẢNG TÍNH TOÁN, ĐO BÓC KHỐI LƯỢNG HOÀN THÀNH ĐƯA VÀO QUYẾT TOÁN</v>
          </cell>
        </row>
      </sheetData>
      <sheetData sheetId="6406">
        <row r="4">
          <cell r="A4" t="str">
            <v>BẢNG TÍNH TOÁN, ĐO BÓC KHỐI LƯỢNG HOÀN THÀNH ĐƯA VÀO QUYẾT TOÁN</v>
          </cell>
        </row>
      </sheetData>
      <sheetData sheetId="6407">
        <row r="4">
          <cell r="A4" t="str">
            <v>BẢNG TÍNH TOÁN, ĐO BÓC KHỐI LƯỢNG HOÀN THÀNH ĐƯA VÀO QUYẾT TOÁN</v>
          </cell>
        </row>
      </sheetData>
      <sheetData sheetId="6408">
        <row r="4">
          <cell r="A4" t="str">
            <v>BẢNG TÍNH TOÁN, ĐO BÓC KHỐI LƯỢNG HOÀN THÀNH ĐƯA VÀO QUYẾT TOÁN</v>
          </cell>
        </row>
      </sheetData>
      <sheetData sheetId="6409">
        <row r="4">
          <cell r="A4" t="str">
            <v>BẢNG TÍNH TOÁN, ĐO BÓC KHỐI LƯỢNG HOÀN THÀNH ĐƯA VÀO QUYẾT TOÁN</v>
          </cell>
        </row>
      </sheetData>
      <sheetData sheetId="6410">
        <row r="4">
          <cell r="A4" t="str">
            <v>BẢNG TÍNH TOÁN, ĐO BÓC KHỐI LƯỢNG HOÀN THÀNH ĐƯA VÀO QUYẾT TOÁN</v>
          </cell>
        </row>
      </sheetData>
      <sheetData sheetId="6411">
        <row r="4">
          <cell r="A4" t="str">
            <v>BẢNG TÍNH TOÁN, ĐO BÓC KHỐI LƯỢNG HOÀN THÀNH ĐƯA VÀO QUYẾT TOÁN</v>
          </cell>
        </row>
      </sheetData>
      <sheetData sheetId="6412">
        <row r="4">
          <cell r="A4" t="str">
            <v>BẢNG TÍNH TOÁN, ĐO BÓC KHỐI LƯỢNG HOÀN THÀNH ĐƯA VÀO QUYẾT TOÁN</v>
          </cell>
        </row>
      </sheetData>
      <sheetData sheetId="6413">
        <row r="4">
          <cell r="A4" t="str">
            <v>BẢNG TÍNH TOÁN, ĐO BÓC KHỐI LƯỢNG HOÀN THÀNH ĐƯA VÀO QUYẾT TOÁN</v>
          </cell>
        </row>
      </sheetData>
      <sheetData sheetId="6414">
        <row r="4">
          <cell r="A4" t="str">
            <v>BẢNG TÍNH TOÁN, ĐO BÓC KHỐI LƯỢNG HOÀN THÀNH ĐƯA VÀO QUYẾT TOÁN</v>
          </cell>
        </row>
      </sheetData>
      <sheetData sheetId="6415">
        <row r="4">
          <cell r="A4" t="str">
            <v>BẢNG TÍNH TOÁN, ĐO BÓC KHỐI LƯỢNG HOÀN THÀNH ĐƯA VÀO QUYẾT TOÁN</v>
          </cell>
        </row>
      </sheetData>
      <sheetData sheetId="6416">
        <row r="4">
          <cell r="A4" t="str">
            <v>BẢNG TÍNH TOÁN, ĐO BÓC KHỐI LƯỢNG HOÀN THÀNH ĐƯA VÀO QUYẾT TOÁN</v>
          </cell>
        </row>
      </sheetData>
      <sheetData sheetId="6417">
        <row r="4">
          <cell r="A4" t="str">
            <v>BẢNG TÍNH TOÁN, ĐO BÓC KHỐI LƯỢNG HOÀN THÀNH ĐƯA VÀO QUYẾT TOÁN</v>
          </cell>
        </row>
      </sheetData>
      <sheetData sheetId="6418">
        <row r="4">
          <cell r="A4" t="str">
            <v>BẢNG TÍNH TOÁN, ĐO BÓC KHỐI LƯỢNG HOÀN THÀNH ĐƯA VÀO QUYẾT TOÁN</v>
          </cell>
        </row>
      </sheetData>
      <sheetData sheetId="6419">
        <row r="4">
          <cell r="A4" t="str">
            <v>BẢNG TÍNH TOÁN, ĐO BÓC KHỐI LƯỢNG HOÀN THÀNH ĐƯA VÀO QUYẾT TOÁN</v>
          </cell>
        </row>
      </sheetData>
      <sheetData sheetId="6420">
        <row r="4">
          <cell r="A4" t="str">
            <v>BẢNG TÍNH TOÁN, ĐO BÓC KHỐI LƯỢNG HOÀN THÀNH ĐƯA VÀO QUYẾT TOÁN</v>
          </cell>
        </row>
      </sheetData>
      <sheetData sheetId="6421">
        <row r="4">
          <cell r="A4" t="str">
            <v>BẢNG TÍNH TOÁN, ĐO BÓC KHỐI LƯỢNG HOÀN THÀNH ĐƯA VÀO QUYẾT TOÁN</v>
          </cell>
        </row>
      </sheetData>
      <sheetData sheetId="6422">
        <row r="4">
          <cell r="A4" t="str">
            <v>BẢNG TÍNH TOÁN, ĐO BÓC KHỐI LƯỢNG HOÀN THÀNH ĐƯA VÀO QUYẾT TOÁN</v>
          </cell>
        </row>
      </sheetData>
      <sheetData sheetId="6423">
        <row r="4">
          <cell r="A4" t="str">
            <v>BẢNG TÍNH TOÁN, ĐO BÓC KHỐI LƯỢNG HOÀN THÀNH ĐƯA VÀO QUYẾT TOÁN</v>
          </cell>
        </row>
      </sheetData>
      <sheetData sheetId="6424">
        <row r="4">
          <cell r="A4" t="str">
            <v>BẢNG TÍNH TOÁN, ĐO BÓC KHỐI LƯỢNG HOÀN THÀNH ĐƯA VÀO QUYẾT TOÁN</v>
          </cell>
        </row>
      </sheetData>
      <sheetData sheetId="6425">
        <row r="4">
          <cell r="A4" t="str">
            <v>BẢNG TÍNH TOÁN, ĐO BÓC KHỐI LƯỢNG HOÀN THÀNH ĐƯA VÀO QUYẾT TOÁN</v>
          </cell>
        </row>
      </sheetData>
      <sheetData sheetId="6426">
        <row r="4">
          <cell r="A4" t="str">
            <v>BẢNG TÍNH TOÁN, ĐO BÓC KHỐI LƯỢNG HOÀN THÀNH ĐƯA VÀO QUYẾT TOÁN</v>
          </cell>
        </row>
      </sheetData>
      <sheetData sheetId="6427">
        <row r="4">
          <cell r="A4" t="str">
            <v>BẢNG TÍNH TOÁN, ĐO BÓC KHỐI LƯỢNG HOÀN THÀNH ĐƯA VÀO QUYẾT TOÁN</v>
          </cell>
        </row>
      </sheetData>
      <sheetData sheetId="6428">
        <row r="4">
          <cell r="A4" t="str">
            <v>BẢNG TÍNH TOÁN, ĐO BÓC KHỐI LƯỢNG HOÀN THÀNH ĐƯA VÀO QUYẾT TOÁN</v>
          </cell>
        </row>
      </sheetData>
      <sheetData sheetId="6429">
        <row r="4">
          <cell r="A4" t="str">
            <v>BẢNG TÍNH TOÁN, ĐO BÓC KHỐI LƯỢNG HOÀN THÀNH ĐƯA VÀO QUYẾT TOÁN</v>
          </cell>
        </row>
      </sheetData>
      <sheetData sheetId="6430">
        <row r="4">
          <cell r="A4" t="str">
            <v>BẢNG TÍNH TOÁN, ĐO BÓC KHỐI LƯỢNG HOÀN THÀNH ĐƯA VÀO QUYẾT TOÁN</v>
          </cell>
        </row>
      </sheetData>
      <sheetData sheetId="6431">
        <row r="4">
          <cell r="A4" t="str">
            <v>BẢNG TÍNH TOÁN, ĐO BÓC KHỐI LƯỢNG HOÀN THÀNH ĐƯA VÀO QUYẾT TOÁN</v>
          </cell>
        </row>
      </sheetData>
      <sheetData sheetId="6432">
        <row r="4">
          <cell r="A4" t="str">
            <v>BẢNG TÍNH TOÁN, ĐO BÓC KHỐI LƯỢNG HOÀN THÀNH ĐƯA VÀO QUYẾT TOÁN</v>
          </cell>
        </row>
      </sheetData>
      <sheetData sheetId="6433">
        <row r="4">
          <cell r="A4" t="str">
            <v>BẢNG TÍNH TOÁN, ĐO BÓC KHỐI LƯỢNG HOÀN THÀNH ĐƯA VÀO QUYẾT TOÁN</v>
          </cell>
        </row>
      </sheetData>
      <sheetData sheetId="6434">
        <row r="4">
          <cell r="A4" t="str">
            <v>BẢNG TÍNH TOÁN, ĐO BÓC KHỐI LƯỢNG HOÀN THÀNH ĐƯA VÀO QUYẾT TOÁN</v>
          </cell>
        </row>
      </sheetData>
      <sheetData sheetId="6435">
        <row r="4">
          <cell r="A4" t="str">
            <v>BẢNG TÍNH TOÁN, ĐO BÓC KHỐI LƯỢNG HOÀN THÀNH ĐƯA VÀO QUYẾT TOÁN</v>
          </cell>
        </row>
      </sheetData>
      <sheetData sheetId="6436">
        <row r="4">
          <cell r="A4" t="str">
            <v>BẢNG TÍNH TOÁN, ĐO BÓC KHỐI LƯỢNG HOÀN THÀNH ĐƯA VÀO QUYẾT TOÁN</v>
          </cell>
        </row>
      </sheetData>
      <sheetData sheetId="6437">
        <row r="4">
          <cell r="A4" t="str">
            <v>BẢNG TÍNH TOÁN, ĐO BÓC KHỐI LƯỢNG HOÀN THÀNH ĐƯA VÀO QUYẾT TOÁN</v>
          </cell>
        </row>
      </sheetData>
      <sheetData sheetId="6438">
        <row r="4">
          <cell r="A4" t="str">
            <v>BẢNG TÍNH TOÁN, ĐO BÓC KHỐI LƯỢNG HOÀN THÀNH ĐƯA VÀO QUYẾT TOÁN</v>
          </cell>
        </row>
      </sheetData>
      <sheetData sheetId="6439">
        <row r="4">
          <cell r="A4" t="str">
            <v>BẢNG TÍNH TOÁN, ĐO BÓC KHỐI LƯỢNG HOÀN THÀNH ĐƯA VÀO QUYẾT TOÁN</v>
          </cell>
        </row>
      </sheetData>
      <sheetData sheetId="6440">
        <row r="4">
          <cell r="A4" t="str">
            <v>BẢNG TÍNH TOÁN, ĐO BÓC KHỐI LƯỢNG HOÀN THÀNH ĐƯA VÀO QUYẾT TOÁN</v>
          </cell>
        </row>
      </sheetData>
      <sheetData sheetId="6441">
        <row r="4">
          <cell r="A4" t="str">
            <v>BẢNG TÍNH TOÁN, ĐO BÓC KHỐI LƯỢNG HOÀN THÀNH ĐƯA VÀO QUYẾT TOÁN</v>
          </cell>
        </row>
      </sheetData>
      <sheetData sheetId="6442">
        <row r="4">
          <cell r="A4" t="str">
            <v>BẢNG TÍNH TOÁN, ĐO BÓC KHỐI LƯỢNG HOÀN THÀNH ĐƯA VÀO QUYẾT TOÁN</v>
          </cell>
        </row>
      </sheetData>
      <sheetData sheetId="6443">
        <row r="4">
          <cell r="A4" t="str">
            <v>BẢNG TÍNH TOÁN, ĐO BÓC KHỐI LƯỢNG HOÀN THÀNH ĐƯA VÀO QUYẾT TOÁN</v>
          </cell>
        </row>
      </sheetData>
      <sheetData sheetId="6444">
        <row r="4">
          <cell r="A4" t="str">
            <v>BẢNG TÍNH TOÁN, ĐO BÓC KHỐI LƯỢNG HOÀN THÀNH ĐƯA VÀO QUYẾT TOÁN</v>
          </cell>
        </row>
      </sheetData>
      <sheetData sheetId="6445">
        <row r="4">
          <cell r="A4" t="str">
            <v>BẢNG TÍNH TOÁN, ĐO BÓC KHỐI LƯỢNG HOÀN THÀNH ĐƯA VÀO QUYẾT TOÁN</v>
          </cell>
        </row>
      </sheetData>
      <sheetData sheetId="6446">
        <row r="4">
          <cell r="A4" t="str">
            <v>BẢNG TÍNH TOÁN, ĐO BÓC KHỐI LƯỢNG HOÀN THÀNH ĐƯA VÀO QUYẾT TOÁN</v>
          </cell>
        </row>
      </sheetData>
      <sheetData sheetId="6447">
        <row r="4">
          <cell r="A4" t="str">
            <v>BẢNG TÍNH TOÁN, ĐO BÓC KHỐI LƯỢNG HOÀN THÀNH ĐƯA VÀO QUYẾT TOÁN</v>
          </cell>
        </row>
      </sheetData>
      <sheetData sheetId="6448">
        <row r="4">
          <cell r="A4" t="str">
            <v>BẢNG TÍNH TOÁN, ĐO BÓC KHỐI LƯỢNG HOÀN THÀNH ĐƯA VÀO QUYẾT TOÁN</v>
          </cell>
        </row>
      </sheetData>
      <sheetData sheetId="6449">
        <row r="4">
          <cell r="A4" t="str">
            <v>BẢNG TÍNH TOÁN, ĐO BÓC KHỐI LƯỢNG HOÀN THÀNH ĐƯA VÀO QUYẾT TOÁN</v>
          </cell>
        </row>
      </sheetData>
      <sheetData sheetId="6450">
        <row r="4">
          <cell r="A4" t="str">
            <v>BẢNG TÍNH TOÁN, ĐO BÓC KHỐI LƯỢNG HOÀN THÀNH ĐƯA VÀO QUYẾT TOÁN</v>
          </cell>
        </row>
      </sheetData>
      <sheetData sheetId="6451">
        <row r="4">
          <cell r="A4" t="str">
            <v>BẢNG TÍNH TOÁN, ĐO BÓC KHỐI LƯỢNG HOÀN THÀNH ĐƯA VÀO QUYẾT TOÁN</v>
          </cell>
        </row>
      </sheetData>
      <sheetData sheetId="6452">
        <row r="4">
          <cell r="A4" t="str">
            <v>BẢNG TÍNH TOÁN, ĐO BÓC KHỐI LƯỢNG HOÀN THÀNH ĐƯA VÀO QUYẾT TOÁN</v>
          </cell>
        </row>
      </sheetData>
      <sheetData sheetId="6453">
        <row r="4">
          <cell r="A4" t="str">
            <v>BẢNG TÍNH TOÁN, ĐO BÓC KHỐI LƯỢNG HOÀN THÀNH ĐƯA VÀO QUYẾT TOÁN</v>
          </cell>
        </row>
      </sheetData>
      <sheetData sheetId="6454">
        <row r="4">
          <cell r="A4" t="str">
            <v>BẢNG TÍNH TOÁN, ĐO BÓC KHỐI LƯỢNG HOÀN THÀNH ĐƯA VÀO QUYẾT TOÁN</v>
          </cell>
        </row>
      </sheetData>
      <sheetData sheetId="6455">
        <row r="4">
          <cell r="A4" t="str">
            <v>BẢNG TÍNH TOÁN, ĐO BÓC KHỐI LƯỢNG HOÀN THÀNH ĐƯA VÀO QUYẾT TOÁN</v>
          </cell>
        </row>
      </sheetData>
      <sheetData sheetId="6456">
        <row r="4">
          <cell r="A4" t="str">
            <v>BẢNG TÍNH TOÁN, ĐO BÓC KHỐI LƯỢNG HOÀN THÀNH ĐƯA VÀO QUYẾT TOÁN</v>
          </cell>
        </row>
      </sheetData>
      <sheetData sheetId="6457">
        <row r="4">
          <cell r="A4" t="str">
            <v>BẢNG TÍNH TOÁN, ĐO BÓC KHỐI LƯỢNG HOÀN THÀNH ĐƯA VÀO QUYẾT TOÁN</v>
          </cell>
        </row>
      </sheetData>
      <sheetData sheetId="6458">
        <row r="4">
          <cell r="A4" t="str">
            <v>BẢNG TÍNH TOÁN, ĐO BÓC KHỐI LƯỢNG HOÀN THÀNH ĐƯA VÀO QUYẾT TOÁN</v>
          </cell>
        </row>
      </sheetData>
      <sheetData sheetId="6459">
        <row r="4">
          <cell r="A4" t="str">
            <v>BẢNG TÍNH TOÁN, ĐO BÓC KHỐI LƯỢNG HOÀN THÀNH ĐƯA VÀO QUYẾT TOÁN</v>
          </cell>
        </row>
      </sheetData>
      <sheetData sheetId="6460">
        <row r="4">
          <cell r="A4" t="str">
            <v>BẢNG TÍNH TOÁN, ĐO BÓC KHỐI LƯỢNG HOÀN THÀNH ĐƯA VÀO QUYẾT TOÁN</v>
          </cell>
        </row>
      </sheetData>
      <sheetData sheetId="6461">
        <row r="4">
          <cell r="A4" t="str">
            <v>BẢNG TÍNH TOÁN, ĐO BÓC KHỐI LƯỢNG HOÀN THÀNH ĐƯA VÀO QUYẾT TOÁN</v>
          </cell>
        </row>
      </sheetData>
      <sheetData sheetId="6462">
        <row r="4">
          <cell r="A4" t="str">
            <v>BẢNG TÍNH TOÁN, ĐO BÓC KHỐI LƯỢNG HOÀN THÀNH ĐƯA VÀO QUYẾT TOÁN</v>
          </cell>
        </row>
      </sheetData>
      <sheetData sheetId="6463">
        <row r="4">
          <cell r="A4" t="str">
            <v>BẢNG TÍNH TOÁN, ĐO BÓC KHỐI LƯỢNG HOÀN THÀNH ĐƯA VÀO QUYẾT TOÁN</v>
          </cell>
        </row>
      </sheetData>
      <sheetData sheetId="6464">
        <row r="4">
          <cell r="A4" t="str">
            <v>BẢNG TÍNH TOÁN, ĐO BÓC KHỐI LƯỢNG HOÀN THÀNH ĐƯA VÀO QUYẾT TOÁN</v>
          </cell>
        </row>
      </sheetData>
      <sheetData sheetId="6465">
        <row r="4">
          <cell r="A4" t="str">
            <v>BẢNG TÍNH TOÁN, ĐO BÓC KHỐI LƯỢNG HOÀN THÀNH ĐƯA VÀO QUYẾT TOÁN</v>
          </cell>
        </row>
      </sheetData>
      <sheetData sheetId="6466">
        <row r="4">
          <cell r="A4" t="str">
            <v>BẢNG TÍNH TOÁN, ĐO BÓC KHỐI LƯỢNG HOÀN THÀNH ĐƯA VÀO QUYẾT TOÁN</v>
          </cell>
        </row>
      </sheetData>
      <sheetData sheetId="6467">
        <row r="4">
          <cell r="A4" t="str">
            <v>BẢNG TÍNH TOÁN, ĐO BÓC KHỐI LƯỢNG HOÀN THÀNH ĐƯA VÀO QUYẾT TOÁN</v>
          </cell>
        </row>
      </sheetData>
      <sheetData sheetId="6468">
        <row r="4">
          <cell r="A4" t="str">
            <v>BẢNG TÍNH TOÁN, ĐO BÓC KHỐI LƯỢNG HOÀN THÀNH ĐƯA VÀO QUYẾT TOÁN</v>
          </cell>
        </row>
      </sheetData>
      <sheetData sheetId="6469">
        <row r="4">
          <cell r="A4" t="str">
            <v>BẢNG TÍNH TOÁN, ĐO BÓC KHỐI LƯỢNG HOÀN THÀNH ĐƯA VÀO QUYẾT TOÁN</v>
          </cell>
        </row>
      </sheetData>
      <sheetData sheetId="6470">
        <row r="4">
          <cell r="A4" t="str">
            <v>BẢNG TÍNH TOÁN, ĐO BÓC KHỐI LƯỢNG HOÀN THÀNH ĐƯA VÀO QUYẾT TOÁN</v>
          </cell>
        </row>
      </sheetData>
      <sheetData sheetId="6471">
        <row r="4">
          <cell r="A4" t="str">
            <v>BẢNG TÍNH TOÁN, ĐO BÓC KHỐI LƯỢNG HOÀN THÀNH ĐƯA VÀO QUYẾT TOÁN</v>
          </cell>
        </row>
      </sheetData>
      <sheetData sheetId="6472">
        <row r="4">
          <cell r="A4" t="str">
            <v>BẢNG TÍNH TOÁN, ĐO BÓC KHỐI LƯỢNG HOÀN THÀNH ĐƯA VÀO QUYẾT TOÁN</v>
          </cell>
        </row>
      </sheetData>
      <sheetData sheetId="6473">
        <row r="4">
          <cell r="A4" t="str">
            <v>BẢNG TÍNH TOÁN, ĐO BÓC KHỐI LƯỢNG HOÀN THÀNH ĐƯA VÀO QUYẾT TOÁN</v>
          </cell>
        </row>
      </sheetData>
      <sheetData sheetId="6474">
        <row r="4">
          <cell r="A4" t="str">
            <v>BẢNG TÍNH TOÁN, ĐO BÓC KHỐI LƯỢNG HOÀN THÀNH ĐƯA VÀO QUYẾT TOÁN</v>
          </cell>
        </row>
      </sheetData>
      <sheetData sheetId="6475">
        <row r="4">
          <cell r="A4" t="str">
            <v>BẢNG TÍNH TOÁN, ĐO BÓC KHỐI LƯỢNG HOÀN THÀNH ĐƯA VÀO QUYẾT TOÁN</v>
          </cell>
        </row>
      </sheetData>
      <sheetData sheetId="6476">
        <row r="4">
          <cell r="A4" t="str">
            <v>BẢNG TÍNH TOÁN, ĐO BÓC KHỐI LƯỢNG HOÀN THÀNH ĐƯA VÀO QUYẾT TOÁN</v>
          </cell>
        </row>
      </sheetData>
      <sheetData sheetId="6477">
        <row r="4">
          <cell r="A4" t="str">
            <v>BẢNG TÍNH TOÁN, ĐO BÓC KHỐI LƯỢNG HOÀN THÀNH ĐƯA VÀO QUYẾT TOÁN</v>
          </cell>
        </row>
      </sheetData>
      <sheetData sheetId="6478">
        <row r="4">
          <cell r="A4" t="str">
            <v>BẢNG TÍNH TOÁN, ĐO BÓC KHỐI LƯỢNG HOÀN THÀNH ĐƯA VÀO QUYẾT TOÁN</v>
          </cell>
        </row>
      </sheetData>
      <sheetData sheetId="6479">
        <row r="4">
          <cell r="A4" t="str">
            <v>BẢNG TÍNH TOÁN, ĐO BÓC KHỐI LƯỢNG HOÀN THÀNH ĐƯA VÀO QUYẾT TOÁN</v>
          </cell>
        </row>
      </sheetData>
      <sheetData sheetId="6480">
        <row r="4">
          <cell r="A4" t="str">
            <v>BẢNG TÍNH TOÁN, ĐO BÓC KHỐI LƯỢNG HOÀN THÀNH ĐƯA VÀO QUYẾT TOÁN</v>
          </cell>
        </row>
      </sheetData>
      <sheetData sheetId="6481">
        <row r="4">
          <cell r="A4" t="str">
            <v>BẢNG TÍNH TOÁN, ĐO BÓC KHỐI LƯỢNG HOÀN THÀNH ĐƯA VÀO QUYẾT TOÁN</v>
          </cell>
        </row>
      </sheetData>
      <sheetData sheetId="6482">
        <row r="4">
          <cell r="A4" t="str">
            <v>BẢNG TÍNH TOÁN, ĐO BÓC KHỐI LƯỢNG HOÀN THÀNH ĐƯA VÀO QUYẾT TOÁN</v>
          </cell>
        </row>
      </sheetData>
      <sheetData sheetId="6483">
        <row r="4">
          <cell r="A4" t="str">
            <v>BẢNG TÍNH TOÁN, ĐO BÓC KHỐI LƯỢNG HOÀN THÀNH ĐƯA VÀO QUYẾT TOÁN</v>
          </cell>
        </row>
      </sheetData>
      <sheetData sheetId="6484">
        <row r="4">
          <cell r="A4" t="str">
            <v>BẢNG TÍNH TOÁN, ĐO BÓC KHỐI LƯỢNG HOÀN THÀNH ĐƯA VÀO QUYẾT TOÁN</v>
          </cell>
        </row>
      </sheetData>
      <sheetData sheetId="6485">
        <row r="4">
          <cell r="A4" t="str">
            <v>BẢNG TÍNH TOÁN, ĐO BÓC KHỐI LƯỢNG HOÀN THÀNH ĐƯA VÀO QUYẾT TOÁN</v>
          </cell>
        </row>
      </sheetData>
      <sheetData sheetId="6486">
        <row r="4">
          <cell r="A4" t="str">
            <v>BẢNG TÍNH TOÁN, ĐO BÓC KHỐI LƯỢNG HOÀN THÀNH ĐƯA VÀO QUYẾT TOÁN</v>
          </cell>
        </row>
      </sheetData>
      <sheetData sheetId="6487">
        <row r="4">
          <cell r="A4" t="str">
            <v>BẢNG TÍNH TOÁN, ĐO BÓC KHỐI LƯỢNG HOÀN THÀNH ĐƯA VÀO QUYẾT TOÁN</v>
          </cell>
        </row>
      </sheetData>
      <sheetData sheetId="6488">
        <row r="4">
          <cell r="A4" t="str">
            <v>BẢNG TÍNH TOÁN, ĐO BÓC KHỐI LƯỢNG HOÀN THÀNH ĐƯA VÀO QUYẾT TOÁN</v>
          </cell>
        </row>
      </sheetData>
      <sheetData sheetId="6489">
        <row r="4">
          <cell r="A4" t="str">
            <v>BẢNG TÍNH TOÁN, ĐO BÓC KHỐI LƯỢNG HOÀN THÀNH ĐƯA VÀO QUYẾT TOÁN</v>
          </cell>
        </row>
      </sheetData>
      <sheetData sheetId="6490">
        <row r="4">
          <cell r="A4" t="str">
            <v>BẢNG TÍNH TOÁN, ĐO BÓC KHỐI LƯỢNG HOÀN THÀNH ĐƯA VÀO QUYẾT TOÁN</v>
          </cell>
        </row>
      </sheetData>
      <sheetData sheetId="6491">
        <row r="4">
          <cell r="A4" t="str">
            <v>BẢNG TÍNH TOÁN, ĐO BÓC KHỐI LƯỢNG HOÀN THÀNH ĐƯA VÀO QUYẾT TOÁN</v>
          </cell>
        </row>
      </sheetData>
      <sheetData sheetId="6492">
        <row r="4">
          <cell r="A4" t="str">
            <v>BẢNG TÍNH TOÁN, ĐO BÓC KHỐI LƯỢNG HOÀN THÀNH ĐƯA VÀO QUYẾT TOÁN</v>
          </cell>
        </row>
      </sheetData>
      <sheetData sheetId="6493">
        <row r="4">
          <cell r="A4" t="str">
            <v>BẢNG TÍNH TOÁN, ĐO BÓC KHỐI LƯỢNG HOÀN THÀNH ĐƯA VÀO QUYẾT TOÁN</v>
          </cell>
        </row>
      </sheetData>
      <sheetData sheetId="6494">
        <row r="4">
          <cell r="A4" t="str">
            <v>BẢNG TÍNH TOÁN, ĐO BÓC KHỐI LƯỢNG HOÀN THÀNH ĐƯA VÀO QUYẾT TOÁN</v>
          </cell>
        </row>
      </sheetData>
      <sheetData sheetId="6495">
        <row r="4">
          <cell r="A4" t="str">
            <v>BẢNG TÍNH TOÁN, ĐO BÓC KHỐI LƯỢNG HOÀN THÀNH ĐƯA VÀO QUYẾT TOÁN</v>
          </cell>
        </row>
      </sheetData>
      <sheetData sheetId="6496">
        <row r="4">
          <cell r="A4" t="str">
            <v>BẢNG TÍNH TOÁN, ĐO BÓC KHỐI LƯỢNG HOÀN THÀNH ĐƯA VÀO QUYẾT TOÁN</v>
          </cell>
        </row>
      </sheetData>
      <sheetData sheetId="6497">
        <row r="4">
          <cell r="A4" t="str">
            <v>BẢNG TÍNH TOÁN, ĐO BÓC KHỐI LƯỢNG HOÀN THÀNH ĐƯA VÀO QUYẾT TOÁN</v>
          </cell>
        </row>
      </sheetData>
      <sheetData sheetId="6498">
        <row r="4">
          <cell r="A4" t="str">
            <v>BẢNG TÍNH TOÁN, ĐO BÓC KHỐI LƯỢNG HOÀN THÀNH ĐƯA VÀO QUYẾT TOÁN</v>
          </cell>
        </row>
      </sheetData>
      <sheetData sheetId="6499">
        <row r="4">
          <cell r="A4" t="str">
            <v>BẢNG TÍNH TOÁN, ĐO BÓC KHỐI LƯỢNG HOÀN THÀNH ĐƯA VÀO QUYẾT TOÁN</v>
          </cell>
        </row>
      </sheetData>
      <sheetData sheetId="6500">
        <row r="4">
          <cell r="A4" t="str">
            <v>BẢNG TÍNH TOÁN, ĐO BÓC KHỐI LƯỢNG HOÀN THÀNH ĐƯA VÀO QUYẾT TOÁN</v>
          </cell>
        </row>
      </sheetData>
      <sheetData sheetId="6501">
        <row r="4">
          <cell r="A4" t="str">
            <v>BẢNG TÍNH TOÁN, ĐO BÓC KHỐI LƯỢNG HOÀN THÀNH ĐƯA VÀO QUYẾT TOÁN</v>
          </cell>
        </row>
      </sheetData>
      <sheetData sheetId="6502">
        <row r="4">
          <cell r="A4" t="str">
            <v>BẢNG TÍNH TOÁN, ĐO BÓC KHỐI LƯỢNG HOÀN THÀNH ĐƯA VÀO QUYẾT TOÁN</v>
          </cell>
        </row>
      </sheetData>
      <sheetData sheetId="6503">
        <row r="4">
          <cell r="A4" t="str">
            <v>BẢNG TÍNH TOÁN, ĐO BÓC KHỐI LƯỢNG HOÀN THÀNH ĐƯA VÀO QUYẾT TOÁN</v>
          </cell>
        </row>
      </sheetData>
      <sheetData sheetId="6504">
        <row r="4">
          <cell r="A4" t="str">
            <v>BẢNG TÍNH TOÁN, ĐO BÓC KHỐI LƯỢNG HOÀN THÀNH ĐƯA VÀO QUYẾT TOÁN</v>
          </cell>
        </row>
      </sheetData>
      <sheetData sheetId="6505">
        <row r="4">
          <cell r="A4" t="str">
            <v>BẢNG TÍNH TOÁN, ĐO BÓC KHỐI LƯỢNG HOÀN THÀNH ĐƯA VÀO QUYẾT TOÁN</v>
          </cell>
        </row>
      </sheetData>
      <sheetData sheetId="6506">
        <row r="4">
          <cell r="A4" t="str">
            <v>BẢNG TÍNH TOÁN, ĐO BÓC KHỐI LƯỢNG HOÀN THÀNH ĐƯA VÀO QUYẾT TOÁN</v>
          </cell>
        </row>
      </sheetData>
      <sheetData sheetId="6507">
        <row r="4">
          <cell r="A4" t="str">
            <v>BẢNG TÍNH TOÁN, ĐO BÓC KHỐI LƯỢNG HOÀN THÀNH ĐƯA VÀO QUYẾT TOÁN</v>
          </cell>
        </row>
      </sheetData>
      <sheetData sheetId="6508">
        <row r="4">
          <cell r="A4" t="str">
            <v>BẢNG TÍNH TOÁN, ĐO BÓC KHỐI LƯỢNG HOÀN THÀNH ĐƯA VÀO QUYẾT TOÁN</v>
          </cell>
        </row>
      </sheetData>
      <sheetData sheetId="6509">
        <row r="4">
          <cell r="A4" t="str">
            <v>BẢNG TÍNH TOÁN, ĐO BÓC KHỐI LƯỢNG HOÀN THÀNH ĐƯA VÀO QUYẾT TOÁN</v>
          </cell>
        </row>
      </sheetData>
      <sheetData sheetId="6510">
        <row r="4">
          <cell r="A4" t="str">
            <v>BẢNG TÍNH TOÁN, ĐO BÓC KHỐI LƯỢNG HOÀN THÀNH ĐƯA VÀO QUYẾT TOÁN</v>
          </cell>
        </row>
      </sheetData>
      <sheetData sheetId="6511">
        <row r="4">
          <cell r="A4" t="str">
            <v>BẢNG TÍNH TOÁN, ĐO BÓC KHỐI LƯỢNG HOÀN THÀNH ĐƯA VÀO QUYẾT TOÁN</v>
          </cell>
        </row>
      </sheetData>
      <sheetData sheetId="6512">
        <row r="4">
          <cell r="A4" t="str">
            <v>BẢNG TÍNH TOÁN, ĐO BÓC KHỐI LƯỢNG HOÀN THÀNH ĐƯA VÀO QUYẾT TOÁN</v>
          </cell>
        </row>
      </sheetData>
      <sheetData sheetId="6513">
        <row r="4">
          <cell r="A4" t="str">
            <v>BẢNG TÍNH TOÁN, ĐO BÓC KHỐI LƯỢNG HOÀN THÀNH ĐƯA VÀO QUYẾT TOÁN</v>
          </cell>
        </row>
      </sheetData>
      <sheetData sheetId="6514">
        <row r="4">
          <cell r="A4" t="str">
            <v>BẢNG TÍNH TOÁN, ĐO BÓC KHỐI LƯỢNG HOÀN THÀNH ĐƯA VÀO QUYẾT TOÁN</v>
          </cell>
        </row>
      </sheetData>
      <sheetData sheetId="6515">
        <row r="4">
          <cell r="A4" t="str">
            <v>BẢNG TÍNH TOÁN, ĐO BÓC KHỐI LƯỢNG HOÀN THÀNH ĐƯA VÀO QUYẾT TOÁN</v>
          </cell>
        </row>
      </sheetData>
      <sheetData sheetId="6516">
        <row r="4">
          <cell r="A4" t="str">
            <v>BẢNG TÍNH TOÁN, ĐO BÓC KHỐI LƯỢNG HOÀN THÀNH ĐƯA VÀO QUYẾT TOÁN</v>
          </cell>
        </row>
      </sheetData>
      <sheetData sheetId="6517">
        <row r="4">
          <cell r="A4" t="str">
            <v>BẢNG TÍNH TOÁN, ĐO BÓC KHỐI LƯỢNG HOÀN THÀNH ĐƯA VÀO QUYẾT TOÁN</v>
          </cell>
        </row>
      </sheetData>
      <sheetData sheetId="6518">
        <row r="4">
          <cell r="A4" t="str">
            <v>BẢNG TÍNH TOÁN, ĐO BÓC KHỐI LƯỢNG HOÀN THÀNH ĐƯA VÀO QUYẾT TOÁN</v>
          </cell>
        </row>
      </sheetData>
      <sheetData sheetId="6519">
        <row r="4">
          <cell r="A4" t="str">
            <v>BẢNG TÍNH TOÁN, ĐO BÓC KHỐI LƯỢNG HOÀN THÀNH ĐƯA VÀO QUYẾT TOÁN</v>
          </cell>
        </row>
      </sheetData>
      <sheetData sheetId="6520">
        <row r="4">
          <cell r="A4" t="str">
            <v>BẢNG TÍNH TOÁN, ĐO BÓC KHỐI LƯỢNG HOÀN THÀNH ĐƯA VÀO QUYẾT TOÁN</v>
          </cell>
        </row>
      </sheetData>
      <sheetData sheetId="6521">
        <row r="4">
          <cell r="A4" t="str">
            <v>BẢNG TÍNH TOÁN, ĐO BÓC KHỐI LƯỢNG HOÀN THÀNH ĐƯA VÀO QUYẾT TOÁN</v>
          </cell>
        </row>
      </sheetData>
      <sheetData sheetId="6522">
        <row r="4">
          <cell r="A4" t="str">
            <v>BẢNG TÍNH TOÁN, ĐO BÓC KHỐI LƯỢNG HOÀN THÀNH ĐƯA VÀO QUYẾT TOÁN</v>
          </cell>
        </row>
      </sheetData>
      <sheetData sheetId="6523">
        <row r="4">
          <cell r="A4" t="str">
            <v>BẢNG TÍNH TOÁN, ĐO BÓC KHỐI LƯỢNG HOÀN THÀNH ĐƯA VÀO QUYẾT TOÁN</v>
          </cell>
        </row>
      </sheetData>
      <sheetData sheetId="6524">
        <row r="4">
          <cell r="A4" t="str">
            <v>BẢNG TÍNH TOÁN, ĐO BÓC KHỐI LƯỢNG HOÀN THÀNH ĐƯA VÀO QUYẾT TOÁN</v>
          </cell>
        </row>
      </sheetData>
      <sheetData sheetId="6525">
        <row r="4">
          <cell r="A4" t="str">
            <v>BẢNG TÍNH TOÁN, ĐO BÓC KHỐI LƯỢNG HOÀN THÀNH ĐƯA VÀO QUYẾT TOÁN</v>
          </cell>
        </row>
      </sheetData>
      <sheetData sheetId="6526">
        <row r="4">
          <cell r="A4" t="str">
            <v>BẢNG TÍNH TOÁN, ĐO BÓC KHỐI LƯỢNG HOÀN THÀNH ĐƯA VÀO QUYẾT TOÁN</v>
          </cell>
        </row>
      </sheetData>
      <sheetData sheetId="6527">
        <row r="4">
          <cell r="A4" t="str">
            <v>BẢNG TÍNH TOÁN, ĐO BÓC KHỐI LƯỢNG HOÀN THÀNH ĐƯA VÀO QUYẾT TOÁN</v>
          </cell>
        </row>
      </sheetData>
      <sheetData sheetId="6528">
        <row r="4">
          <cell r="A4" t="str">
            <v>BẢNG TÍNH TOÁN, ĐO BÓC KHỐI LƯỢNG HOÀN THÀNH ĐƯA VÀO QUYẾT TOÁN</v>
          </cell>
        </row>
      </sheetData>
      <sheetData sheetId="6529">
        <row r="4">
          <cell r="A4" t="str">
            <v>BẢNG TÍNH TOÁN, ĐO BÓC KHỐI LƯỢNG HOÀN THÀNH ĐƯA VÀO QUYẾT TOÁN</v>
          </cell>
        </row>
      </sheetData>
      <sheetData sheetId="6530">
        <row r="4">
          <cell r="A4" t="str">
            <v>BẢNG TÍNH TOÁN, ĐO BÓC KHỐI LƯỢNG HOÀN THÀNH ĐƯA VÀO QUYẾT TOÁN</v>
          </cell>
        </row>
      </sheetData>
      <sheetData sheetId="6531">
        <row r="4">
          <cell r="A4" t="str">
            <v>BẢNG TÍNH TOÁN, ĐO BÓC KHỐI LƯỢNG HOÀN THÀNH ĐƯA VÀO QUYẾT TOÁN</v>
          </cell>
        </row>
      </sheetData>
      <sheetData sheetId="6532">
        <row r="4">
          <cell r="A4" t="str">
            <v>BẢNG TÍNH TOÁN, ĐO BÓC KHỐI LƯỢNG HOÀN THÀNH ĐƯA VÀO QUYẾT TOÁN</v>
          </cell>
        </row>
      </sheetData>
      <sheetData sheetId="6533">
        <row r="4">
          <cell r="A4" t="str">
            <v>BẢNG TÍNH TOÁN, ĐO BÓC KHỐI LƯỢNG HOÀN THÀNH ĐƯA VÀO QUYẾT TOÁN</v>
          </cell>
        </row>
      </sheetData>
      <sheetData sheetId="6534">
        <row r="4">
          <cell r="A4" t="str">
            <v>BẢNG TÍNH TOÁN, ĐO BÓC KHỐI LƯỢNG HOÀN THÀNH ĐƯA VÀO QUYẾT TOÁN</v>
          </cell>
        </row>
      </sheetData>
      <sheetData sheetId="6535">
        <row r="4">
          <cell r="A4" t="str">
            <v>BẢNG TÍNH TOÁN, ĐO BÓC KHỐI LƯỢNG HOÀN THÀNH ĐƯA VÀO QUYẾT TOÁN</v>
          </cell>
        </row>
      </sheetData>
      <sheetData sheetId="6536">
        <row r="4">
          <cell r="A4" t="str">
            <v>BẢNG TÍNH TOÁN, ĐO BÓC KHỐI LƯỢNG HOÀN THÀNH ĐƯA VÀO QUYẾT TOÁN</v>
          </cell>
        </row>
      </sheetData>
      <sheetData sheetId="6537">
        <row r="4">
          <cell r="A4" t="str">
            <v>BẢNG TÍNH TOÁN, ĐO BÓC KHỐI LƯỢNG HOÀN THÀNH ĐƯA VÀO QUYẾT TOÁN</v>
          </cell>
        </row>
      </sheetData>
      <sheetData sheetId="6538">
        <row r="4">
          <cell r="A4" t="str">
            <v>BẢNG TÍNH TOÁN, ĐO BÓC KHỐI LƯỢNG HOÀN THÀNH ĐƯA VÀO QUYẾT TOÁN</v>
          </cell>
        </row>
      </sheetData>
      <sheetData sheetId="6539">
        <row r="4">
          <cell r="A4" t="str">
            <v>BẢNG TÍNH TOÁN, ĐO BÓC KHỐI LƯỢNG HOÀN THÀNH ĐƯA VÀO QUYẾT TOÁN</v>
          </cell>
        </row>
      </sheetData>
      <sheetData sheetId="6540">
        <row r="4">
          <cell r="A4" t="str">
            <v>BẢNG TÍNH TOÁN, ĐO BÓC KHỐI LƯỢNG HOÀN THÀNH ĐƯA VÀO QUYẾT TOÁN</v>
          </cell>
        </row>
      </sheetData>
      <sheetData sheetId="6541">
        <row r="4">
          <cell r="A4" t="str">
            <v>BẢNG TÍNH TOÁN, ĐO BÓC KHỐI LƯỢNG HOÀN THÀNH ĐƯA VÀO QUYẾT TOÁN</v>
          </cell>
        </row>
      </sheetData>
      <sheetData sheetId="6542">
        <row r="4">
          <cell r="A4" t="str">
            <v>BẢNG TÍNH TOÁN, ĐO BÓC KHỐI LƯỢNG HOÀN THÀNH ĐƯA VÀO QUYẾT TOÁN</v>
          </cell>
        </row>
      </sheetData>
      <sheetData sheetId="6543">
        <row r="4">
          <cell r="A4" t="str">
            <v>BẢNG TÍNH TOÁN, ĐO BÓC KHỐI LƯỢNG HOÀN THÀNH ĐƯA VÀO QUYẾT TOÁN</v>
          </cell>
        </row>
      </sheetData>
      <sheetData sheetId="6544">
        <row r="4">
          <cell r="A4" t="str">
            <v>BẢNG TÍNH TOÁN, ĐO BÓC KHỐI LƯỢNG HOÀN THÀNH ĐƯA VÀO QUYẾT TOÁN</v>
          </cell>
        </row>
      </sheetData>
      <sheetData sheetId="6545">
        <row r="4">
          <cell r="A4" t="str">
            <v>BẢNG TÍNH TOÁN, ĐO BÓC KHỐI LƯỢNG HOÀN THÀNH ĐƯA VÀO QUYẾT TOÁN</v>
          </cell>
        </row>
      </sheetData>
      <sheetData sheetId="6546">
        <row r="4">
          <cell r="A4" t="str">
            <v>BẢNG TÍNH TOÁN, ĐO BÓC KHỐI LƯỢNG HOÀN THÀNH ĐƯA VÀO QUYẾT TOÁN</v>
          </cell>
        </row>
      </sheetData>
      <sheetData sheetId="6547">
        <row r="4">
          <cell r="A4" t="str">
            <v>BẢNG TÍNH TOÁN, ĐO BÓC KHỐI LƯỢNG HOÀN THÀNH ĐƯA VÀO QUYẾT TOÁN</v>
          </cell>
        </row>
      </sheetData>
      <sheetData sheetId="6548">
        <row r="4">
          <cell r="A4" t="str">
            <v>BẢNG TÍNH TOÁN, ĐO BÓC KHỐI LƯỢNG HOÀN THÀNH ĐƯA VÀO QUYẾT TOÁN</v>
          </cell>
        </row>
      </sheetData>
      <sheetData sheetId="6549">
        <row r="4">
          <cell r="A4" t="str">
            <v>BẢNG TÍNH TOÁN, ĐO BÓC KHỐI LƯỢNG HOÀN THÀNH ĐƯA VÀO QUYẾT TOÁN</v>
          </cell>
        </row>
      </sheetData>
      <sheetData sheetId="6550">
        <row r="4">
          <cell r="A4" t="str">
            <v>BẢNG TÍNH TOÁN, ĐO BÓC KHỐI LƯỢNG HOÀN THÀNH ĐƯA VÀO QUYẾT TOÁN</v>
          </cell>
        </row>
      </sheetData>
      <sheetData sheetId="6551">
        <row r="4">
          <cell r="A4" t="str">
            <v>BẢNG TÍNH TOÁN, ĐO BÓC KHỐI LƯỢNG HOÀN THÀNH ĐƯA VÀO QUYẾT TOÁN</v>
          </cell>
        </row>
      </sheetData>
      <sheetData sheetId="6552">
        <row r="4">
          <cell r="A4" t="str">
            <v>BẢNG TÍNH TOÁN, ĐO BÓC KHỐI LƯỢNG HOÀN THÀNH ĐƯA VÀO QUYẾT TOÁN</v>
          </cell>
        </row>
      </sheetData>
      <sheetData sheetId="6553">
        <row r="4">
          <cell r="A4" t="str">
            <v>BẢNG TÍNH TOÁN, ĐO BÓC KHỐI LƯỢNG HOÀN THÀNH ĐƯA VÀO QUYẾT TOÁN</v>
          </cell>
        </row>
      </sheetData>
      <sheetData sheetId="6554">
        <row r="4">
          <cell r="A4" t="str">
            <v>BẢNG TÍNH TOÁN, ĐO BÓC KHỐI LƯỢNG HOÀN THÀNH ĐƯA VÀO QUYẾT TOÁN</v>
          </cell>
        </row>
      </sheetData>
      <sheetData sheetId="6555">
        <row r="4">
          <cell r="A4" t="str">
            <v>BẢNG TÍNH TOÁN, ĐO BÓC KHỐI LƯỢNG HOÀN THÀNH ĐƯA VÀO QUYẾT TOÁN</v>
          </cell>
        </row>
      </sheetData>
      <sheetData sheetId="6556">
        <row r="4">
          <cell r="A4" t="str">
            <v>BẢNG TÍNH TOÁN, ĐO BÓC KHỐI LƯỢNG HOÀN THÀNH ĐƯA VÀO QUYẾT TOÁN</v>
          </cell>
        </row>
      </sheetData>
      <sheetData sheetId="6557">
        <row r="4">
          <cell r="A4" t="str">
            <v>BẢNG TÍNH TOÁN, ĐO BÓC KHỐI LƯỢNG HOÀN THÀNH ĐƯA VÀO QUYẾT TOÁN</v>
          </cell>
        </row>
      </sheetData>
      <sheetData sheetId="6558">
        <row r="4">
          <cell r="A4" t="str">
            <v>BẢNG TÍNH TOÁN, ĐO BÓC KHỐI LƯỢNG HOÀN THÀNH ĐƯA VÀO QUYẾT TOÁN</v>
          </cell>
        </row>
      </sheetData>
      <sheetData sheetId="6559">
        <row r="4">
          <cell r="A4" t="str">
            <v>BẢNG TÍNH TOÁN, ĐO BÓC KHỐI LƯỢNG HOÀN THÀNH ĐƯA VÀO QUYẾT TOÁN</v>
          </cell>
        </row>
      </sheetData>
      <sheetData sheetId="6560">
        <row r="4">
          <cell r="A4" t="str">
            <v>BẢNG TÍNH TOÁN, ĐO BÓC KHỐI LƯỢNG HOÀN THÀNH ĐƯA VÀO QUYẾT TOÁN</v>
          </cell>
        </row>
      </sheetData>
      <sheetData sheetId="6561">
        <row r="4">
          <cell r="A4" t="str">
            <v>BẢNG TÍNH TOÁN, ĐO BÓC KHỐI LƯỢNG HOÀN THÀNH ĐƯA VÀO QUYẾT TOÁN</v>
          </cell>
        </row>
      </sheetData>
      <sheetData sheetId="6562">
        <row r="4">
          <cell r="A4" t="str">
            <v>BẢNG TÍNH TOÁN, ĐO BÓC KHỐI LƯỢNG HOÀN THÀNH ĐƯA VÀO QUYẾT TOÁN</v>
          </cell>
        </row>
      </sheetData>
      <sheetData sheetId="6563">
        <row r="4">
          <cell r="A4" t="str">
            <v>BẢNG TÍNH TOÁN, ĐO BÓC KHỐI LƯỢNG HOÀN THÀNH ĐƯA VÀO QUYẾT TOÁN</v>
          </cell>
        </row>
      </sheetData>
      <sheetData sheetId="6564">
        <row r="4">
          <cell r="A4" t="str">
            <v>BẢNG TÍNH TOÁN, ĐO BÓC KHỐI LƯỢNG HOÀN THÀNH ĐƯA VÀO QUYẾT TOÁN</v>
          </cell>
        </row>
      </sheetData>
      <sheetData sheetId="6565">
        <row r="4">
          <cell r="A4" t="str">
            <v>BẢNG TÍNH TOÁN, ĐO BÓC KHỐI LƯỢNG HOÀN THÀNH ĐƯA VÀO QUYẾT TOÁN</v>
          </cell>
        </row>
      </sheetData>
      <sheetData sheetId="6566">
        <row r="4">
          <cell r="A4" t="str">
            <v>BẢNG TÍNH TOÁN, ĐO BÓC KHỐI LƯỢNG HOÀN THÀNH ĐƯA VÀO QUYẾT TOÁN</v>
          </cell>
        </row>
      </sheetData>
      <sheetData sheetId="6567">
        <row r="4">
          <cell r="A4" t="str">
            <v>BẢNG TÍNH TOÁN, ĐO BÓC KHỐI LƯỢNG HOÀN THÀNH ĐƯA VÀO QUYẾT TOÁN</v>
          </cell>
        </row>
      </sheetData>
      <sheetData sheetId="6568">
        <row r="4">
          <cell r="A4" t="str">
            <v>BẢNG TÍNH TOÁN, ĐO BÓC KHỐI LƯỢNG HOÀN THÀNH ĐƯA VÀO QUYẾT TOÁN</v>
          </cell>
        </row>
      </sheetData>
      <sheetData sheetId="6569">
        <row r="4">
          <cell r="A4" t="str">
            <v>BẢNG TÍNH TOÁN, ĐO BÓC KHỐI LƯỢNG HOÀN THÀNH ĐƯA VÀO QUYẾT TOÁN</v>
          </cell>
        </row>
      </sheetData>
      <sheetData sheetId="6570">
        <row r="4">
          <cell r="A4" t="str">
            <v>BẢNG TÍNH TOÁN, ĐO BÓC KHỐI LƯỢNG HOÀN THÀNH ĐƯA VÀO QUYẾT TOÁN</v>
          </cell>
        </row>
      </sheetData>
      <sheetData sheetId="6571">
        <row r="4">
          <cell r="A4" t="str">
            <v>BẢNG TÍNH TOÁN, ĐO BÓC KHỐI LƯỢNG HOÀN THÀNH ĐƯA VÀO QUYẾT TOÁN</v>
          </cell>
        </row>
      </sheetData>
      <sheetData sheetId="6572">
        <row r="4">
          <cell r="A4" t="str">
            <v>BẢNG TÍNH TOÁN, ĐO BÓC KHỐI LƯỢNG HOÀN THÀNH ĐƯA VÀO QUYẾT TOÁN</v>
          </cell>
        </row>
      </sheetData>
      <sheetData sheetId="6573">
        <row r="4">
          <cell r="A4" t="str">
            <v>BẢNG TÍNH TOÁN, ĐO BÓC KHỐI LƯỢNG HOÀN THÀNH ĐƯA VÀO QUYẾT TOÁN</v>
          </cell>
        </row>
      </sheetData>
      <sheetData sheetId="6574">
        <row r="4">
          <cell r="A4" t="str">
            <v>BẢNG TÍNH TOÁN, ĐO BÓC KHỐI LƯỢNG HOÀN THÀNH ĐƯA VÀO QUYẾT TOÁN</v>
          </cell>
        </row>
      </sheetData>
      <sheetData sheetId="6575">
        <row r="4">
          <cell r="A4" t="str">
            <v>BẢNG TÍNH TOÁN, ĐO BÓC KHỐI LƯỢNG HOÀN THÀNH ĐƯA VÀO QUYẾT TOÁN</v>
          </cell>
        </row>
      </sheetData>
      <sheetData sheetId="6576">
        <row r="4">
          <cell r="A4" t="str">
            <v>BẢNG TÍNH TOÁN, ĐO BÓC KHỐI LƯỢNG HOÀN THÀNH ĐƯA VÀO QUYẾT TOÁN</v>
          </cell>
        </row>
      </sheetData>
      <sheetData sheetId="6577">
        <row r="4">
          <cell r="A4" t="str">
            <v>BẢNG TÍNH TOÁN, ĐO BÓC KHỐI LƯỢNG HOÀN THÀNH ĐƯA VÀO QUYẾT TOÁN</v>
          </cell>
        </row>
      </sheetData>
      <sheetData sheetId="6578">
        <row r="4">
          <cell r="A4" t="str">
            <v>BẢNG TÍNH TOÁN, ĐO BÓC KHỐI LƯỢNG HOÀN THÀNH ĐƯA VÀO QUYẾT TOÁN</v>
          </cell>
        </row>
      </sheetData>
      <sheetData sheetId="6579">
        <row r="4">
          <cell r="A4" t="str">
            <v>BẢNG TÍNH TOÁN, ĐO BÓC KHỐI LƯỢNG HOÀN THÀNH ĐƯA VÀO QUYẾT TOÁN</v>
          </cell>
        </row>
      </sheetData>
      <sheetData sheetId="6580">
        <row r="4">
          <cell r="A4" t="str">
            <v>BẢNG TÍNH TOÁN, ĐO BÓC KHỐI LƯỢNG HOÀN THÀNH ĐƯA VÀO QUYẾT TOÁN</v>
          </cell>
        </row>
      </sheetData>
      <sheetData sheetId="6581">
        <row r="4">
          <cell r="A4" t="str">
            <v>BẢNG TÍNH TOÁN, ĐO BÓC KHỐI LƯỢNG HOÀN THÀNH ĐƯA VÀO QUYẾT TOÁN</v>
          </cell>
        </row>
      </sheetData>
      <sheetData sheetId="6582">
        <row r="4">
          <cell r="A4" t="str">
            <v>BẢNG TÍNH TOÁN, ĐO BÓC KHỐI LƯỢNG HOÀN THÀNH ĐƯA VÀO QUYẾT TOÁN</v>
          </cell>
        </row>
      </sheetData>
      <sheetData sheetId="6583">
        <row r="4">
          <cell r="A4" t="str">
            <v>BẢNG TÍNH TOÁN, ĐO BÓC KHỐI LƯỢNG HOÀN THÀNH ĐƯA VÀO QUYẾT TOÁN</v>
          </cell>
        </row>
      </sheetData>
      <sheetData sheetId="6584">
        <row r="4">
          <cell r="A4" t="str">
            <v>BẢNG TÍNH TOÁN, ĐO BÓC KHỐI LƯỢNG HOÀN THÀNH ĐƯA VÀO QUYẾT TOÁN</v>
          </cell>
        </row>
      </sheetData>
      <sheetData sheetId="6585">
        <row r="4">
          <cell r="A4" t="str">
            <v>BẢNG TÍNH TOÁN, ĐO BÓC KHỐI LƯỢNG HOÀN THÀNH ĐƯA VÀO QUYẾT TOÁN</v>
          </cell>
        </row>
      </sheetData>
      <sheetData sheetId="6586">
        <row r="4">
          <cell r="A4" t="str">
            <v>BẢNG TÍNH TOÁN, ĐO BÓC KHỐI LƯỢNG HOÀN THÀNH ĐƯA VÀO QUYẾT TOÁN</v>
          </cell>
        </row>
      </sheetData>
      <sheetData sheetId="6587">
        <row r="4">
          <cell r="A4" t="str">
            <v>BẢNG TÍNH TOÁN, ĐO BÓC KHỐI LƯỢNG HOÀN THÀNH ĐƯA VÀO QUYẾT TOÁN</v>
          </cell>
        </row>
      </sheetData>
      <sheetData sheetId="6588">
        <row r="4">
          <cell r="A4" t="str">
            <v>BẢNG TÍNH TOÁN, ĐO BÓC KHỐI LƯỢNG HOÀN THÀNH ĐƯA VÀO QUYẾT TOÁN</v>
          </cell>
        </row>
      </sheetData>
      <sheetData sheetId="6589">
        <row r="4">
          <cell r="A4" t="str">
            <v>BẢNG TÍNH TOÁN, ĐO BÓC KHỐI LƯỢNG HOÀN THÀNH ĐƯA VÀO QUYẾT TOÁN</v>
          </cell>
        </row>
      </sheetData>
      <sheetData sheetId="6590">
        <row r="4">
          <cell r="A4" t="str">
            <v>BẢNG TÍNH TOÁN, ĐO BÓC KHỐI LƯỢNG HOÀN THÀNH ĐƯA VÀO QUYẾT TOÁN</v>
          </cell>
        </row>
      </sheetData>
      <sheetData sheetId="6591">
        <row r="4">
          <cell r="A4" t="str">
            <v>BẢNG TÍNH TOÁN, ĐO BÓC KHỐI LƯỢNG HOÀN THÀNH ĐƯA VÀO QUYẾT TOÁN</v>
          </cell>
        </row>
      </sheetData>
      <sheetData sheetId="6592">
        <row r="4">
          <cell r="A4" t="str">
            <v>BẢNG TÍNH TOÁN, ĐO BÓC KHỐI LƯỢNG HOÀN THÀNH ĐƯA VÀO QUYẾT TOÁN</v>
          </cell>
        </row>
      </sheetData>
      <sheetData sheetId="6593">
        <row r="4">
          <cell r="A4" t="str">
            <v>BẢNG TÍNH TOÁN, ĐO BÓC KHỐI LƯỢNG HOÀN THÀNH ĐƯA VÀO QUYẾT TOÁN</v>
          </cell>
        </row>
      </sheetData>
      <sheetData sheetId="6594">
        <row r="4">
          <cell r="A4" t="str">
            <v>BẢNG TÍNH TOÁN, ĐO BÓC KHỐI LƯỢNG HOÀN THÀNH ĐƯA VÀO QUYẾT TOÁN</v>
          </cell>
        </row>
      </sheetData>
      <sheetData sheetId="6595">
        <row r="4">
          <cell r="A4" t="str">
            <v>BẢNG TÍNH TOÁN, ĐO BÓC KHỐI LƯỢNG HOÀN THÀNH ĐƯA VÀO QUYẾT TOÁN</v>
          </cell>
        </row>
      </sheetData>
      <sheetData sheetId="6596">
        <row r="4">
          <cell r="A4" t="str">
            <v>BẢNG TÍNH TOÁN, ĐO BÓC KHỐI LƯỢNG HOÀN THÀNH ĐƯA VÀO QUYẾT TOÁN</v>
          </cell>
        </row>
      </sheetData>
      <sheetData sheetId="6597">
        <row r="4">
          <cell r="A4" t="str">
            <v>BẢNG TÍNH TOÁN, ĐO BÓC KHỐI LƯỢNG HOÀN THÀNH ĐƯA VÀO QUYẾT TOÁN</v>
          </cell>
        </row>
      </sheetData>
      <sheetData sheetId="6598">
        <row r="4">
          <cell r="A4" t="str">
            <v>BẢNG TÍNH TOÁN, ĐO BÓC KHỐI LƯỢNG HOÀN THÀNH ĐƯA VÀO QUYẾT TOÁN</v>
          </cell>
        </row>
      </sheetData>
      <sheetData sheetId="6599">
        <row r="4">
          <cell r="A4" t="str">
            <v>BẢNG TÍNH TOÁN, ĐO BÓC KHỐI LƯỢNG HOÀN THÀNH ĐƯA VÀO QUYẾT TOÁN</v>
          </cell>
        </row>
      </sheetData>
      <sheetData sheetId="6600">
        <row r="4">
          <cell r="A4" t="str">
            <v>BẢNG TÍNH TOÁN, ĐO BÓC KHỐI LƯỢNG HOÀN THÀNH ĐƯA VÀO QUYẾT TOÁN</v>
          </cell>
        </row>
      </sheetData>
      <sheetData sheetId="6601">
        <row r="4">
          <cell r="A4" t="str">
            <v>BẢNG TÍNH TOÁN, ĐO BÓC KHỐI LƯỢNG HOÀN THÀNH ĐƯA VÀO QUYẾT TOÁN</v>
          </cell>
        </row>
      </sheetData>
      <sheetData sheetId="6602">
        <row r="4">
          <cell r="A4" t="str">
            <v>BẢNG TÍNH TOÁN, ĐO BÓC KHỐI LƯỢNG HOÀN THÀNH ĐƯA VÀO QUYẾT TOÁN</v>
          </cell>
        </row>
      </sheetData>
      <sheetData sheetId="6603">
        <row r="4">
          <cell r="A4" t="str">
            <v>BẢNG TÍNH TOÁN, ĐO BÓC KHỐI LƯỢNG HOÀN THÀNH ĐƯA VÀO QUYẾT TOÁN</v>
          </cell>
        </row>
      </sheetData>
      <sheetData sheetId="6604">
        <row r="4">
          <cell r="A4" t="str">
            <v>BẢNG TÍNH TOÁN, ĐO BÓC KHỐI LƯỢNG HOÀN THÀNH ĐƯA VÀO QUYẾT TOÁN</v>
          </cell>
        </row>
      </sheetData>
      <sheetData sheetId="6605">
        <row r="4">
          <cell r="A4" t="str">
            <v>BẢNG TÍNH TOÁN, ĐO BÓC KHỐI LƯỢNG HOÀN THÀNH ĐƯA VÀO QUYẾT TOÁN</v>
          </cell>
        </row>
      </sheetData>
      <sheetData sheetId="6606">
        <row r="4">
          <cell r="A4" t="str">
            <v>BẢNG TÍNH TOÁN, ĐO BÓC KHỐI LƯỢNG HOÀN THÀNH ĐƯA VÀO QUYẾT TOÁN</v>
          </cell>
        </row>
      </sheetData>
      <sheetData sheetId="6607">
        <row r="4">
          <cell r="A4" t="str">
            <v>BẢNG TÍNH TOÁN, ĐO BÓC KHỐI LƯỢNG HOÀN THÀNH ĐƯA VÀO QUYẾT TOÁN</v>
          </cell>
        </row>
      </sheetData>
      <sheetData sheetId="6608">
        <row r="4">
          <cell r="A4" t="str">
            <v>BẢNG TÍNH TOÁN, ĐO BÓC KHỐI LƯỢNG HOÀN THÀNH ĐƯA VÀO QUYẾT TOÁN</v>
          </cell>
        </row>
      </sheetData>
      <sheetData sheetId="6609">
        <row r="4">
          <cell r="A4" t="str">
            <v>BẢNG TÍNH TOÁN, ĐO BÓC KHỐI LƯỢNG HOÀN THÀNH ĐƯA VÀO QUYẾT TOÁN</v>
          </cell>
        </row>
      </sheetData>
      <sheetData sheetId="6610">
        <row r="4">
          <cell r="A4" t="str">
            <v>BẢNG TÍNH TOÁN, ĐO BÓC KHỐI LƯỢNG HOÀN THÀNH ĐƯA VÀO QUYẾT TOÁN</v>
          </cell>
        </row>
      </sheetData>
      <sheetData sheetId="6611">
        <row r="4">
          <cell r="A4" t="str">
            <v>BẢNG TÍNH TOÁN, ĐO BÓC KHỐI LƯỢNG HOÀN THÀNH ĐƯA VÀO QUYẾT TOÁN</v>
          </cell>
        </row>
      </sheetData>
      <sheetData sheetId="6612">
        <row r="4">
          <cell r="A4" t="str">
            <v>BẢNG TÍNH TOÁN, ĐO BÓC KHỐI LƯỢNG HOÀN THÀNH ĐƯA VÀO QUYẾT TOÁN</v>
          </cell>
        </row>
      </sheetData>
      <sheetData sheetId="6613">
        <row r="4">
          <cell r="A4" t="str">
            <v>BẢNG TÍNH TOÁN, ĐO BÓC KHỐI LƯỢNG HOÀN THÀNH ĐƯA VÀO QUYẾT TOÁN</v>
          </cell>
        </row>
      </sheetData>
      <sheetData sheetId="6614">
        <row r="4">
          <cell r="A4" t="str">
            <v>BẢNG TÍNH TOÁN, ĐO BÓC KHỐI LƯỢNG HOÀN THÀNH ĐƯA VÀO QUYẾT TOÁN</v>
          </cell>
        </row>
      </sheetData>
      <sheetData sheetId="6615">
        <row r="4">
          <cell r="A4" t="str">
            <v>BẢNG TÍNH TOÁN, ĐO BÓC KHỐI LƯỢNG HOÀN THÀNH ĐƯA VÀO QUYẾT TOÁN</v>
          </cell>
        </row>
      </sheetData>
      <sheetData sheetId="6616">
        <row r="4">
          <cell r="A4" t="str">
            <v>BẢNG TÍNH TOÁN, ĐO BÓC KHỐI LƯỢNG HOÀN THÀNH ĐƯA VÀO QUYẾT TOÁN</v>
          </cell>
        </row>
      </sheetData>
      <sheetData sheetId="6617">
        <row r="4">
          <cell r="A4" t="str">
            <v>BẢNG TÍNH TOÁN, ĐO BÓC KHỐI LƯỢNG HOÀN THÀNH ĐƯA VÀO QUYẾT TOÁN</v>
          </cell>
        </row>
      </sheetData>
      <sheetData sheetId="6618">
        <row r="4">
          <cell r="A4" t="str">
            <v>BẢNG TÍNH TOÁN, ĐO BÓC KHỐI LƯỢNG HOÀN THÀNH ĐƯA VÀO QUYẾT TOÁN</v>
          </cell>
        </row>
      </sheetData>
      <sheetData sheetId="6619">
        <row r="4">
          <cell r="A4" t="str">
            <v>BẢNG TÍNH TOÁN, ĐO BÓC KHỐI LƯỢNG HOÀN THÀNH ĐƯA VÀO QUYẾT TOÁN</v>
          </cell>
        </row>
      </sheetData>
      <sheetData sheetId="6620">
        <row r="4">
          <cell r="A4" t="str">
            <v>BẢNG TÍNH TOÁN, ĐO BÓC KHỐI LƯỢNG HOÀN THÀNH ĐƯA VÀO QUYẾT TOÁN</v>
          </cell>
        </row>
      </sheetData>
      <sheetData sheetId="6621">
        <row r="4">
          <cell r="A4" t="str">
            <v>BẢNG TÍNH TOÁN, ĐO BÓC KHỐI LƯỢNG HOÀN THÀNH ĐƯA VÀO QUYẾT TOÁN</v>
          </cell>
        </row>
      </sheetData>
      <sheetData sheetId="6622">
        <row r="4">
          <cell r="A4" t="str">
            <v>BẢNG TÍNH TOÁN, ĐO BÓC KHỐI LƯỢNG HOÀN THÀNH ĐƯA VÀO QUYẾT TOÁN</v>
          </cell>
        </row>
      </sheetData>
      <sheetData sheetId="6623">
        <row r="4">
          <cell r="A4" t="str">
            <v>BẢNG TÍNH TOÁN, ĐO BÓC KHỐI LƯỢNG HOÀN THÀNH ĐƯA VÀO QUYẾT TOÁN</v>
          </cell>
        </row>
      </sheetData>
      <sheetData sheetId="6624">
        <row r="4">
          <cell r="A4" t="str">
            <v>BẢNG TÍNH TOÁN, ĐO BÓC KHỐI LƯỢNG HOÀN THÀNH ĐƯA VÀO QUYẾT TOÁN</v>
          </cell>
        </row>
      </sheetData>
      <sheetData sheetId="6625">
        <row r="4">
          <cell r="A4" t="str">
            <v>BẢNG TÍNH TOÁN, ĐO BÓC KHỐI LƯỢNG HOÀN THÀNH ĐƯA VÀO QUYẾT TOÁN</v>
          </cell>
        </row>
      </sheetData>
      <sheetData sheetId="6626">
        <row r="4">
          <cell r="A4" t="str">
            <v>BẢNG TÍNH TOÁN, ĐO BÓC KHỐI LƯỢNG HOÀN THÀNH ĐƯA VÀO QUYẾT TOÁN</v>
          </cell>
        </row>
      </sheetData>
      <sheetData sheetId="6627">
        <row r="4">
          <cell r="A4" t="str">
            <v>BẢNG TÍNH TOÁN, ĐO BÓC KHỐI LƯỢNG HOÀN THÀNH ĐƯA VÀO QUYẾT TOÁN</v>
          </cell>
        </row>
      </sheetData>
      <sheetData sheetId="6628">
        <row r="4">
          <cell r="A4" t="str">
            <v>BẢNG TÍNH TOÁN, ĐO BÓC KHỐI LƯỢNG HOÀN THÀNH ĐƯA VÀO QUYẾT TOÁN</v>
          </cell>
        </row>
      </sheetData>
      <sheetData sheetId="6629">
        <row r="4">
          <cell r="A4" t="str">
            <v>BẢNG TÍNH TOÁN, ĐO BÓC KHỐI LƯỢNG HOÀN THÀNH ĐƯA VÀO QUYẾT TOÁN</v>
          </cell>
        </row>
      </sheetData>
      <sheetData sheetId="6630">
        <row r="4">
          <cell r="A4" t="str">
            <v>BẢNG TÍNH TOÁN, ĐO BÓC KHỐI LƯỢNG HOÀN THÀNH ĐƯA VÀO QUYẾT TOÁN</v>
          </cell>
        </row>
      </sheetData>
      <sheetData sheetId="6631">
        <row r="4">
          <cell r="A4" t="str">
            <v>BẢNG TÍNH TOÁN, ĐO BÓC KHỐI LƯỢNG HOÀN THÀNH ĐƯA VÀO QUYẾT TOÁN</v>
          </cell>
        </row>
      </sheetData>
      <sheetData sheetId="6632">
        <row r="4">
          <cell r="A4" t="str">
            <v>BẢNG TÍNH TOÁN, ĐO BÓC KHỐI LƯỢNG HOÀN THÀNH ĐƯA VÀO QUYẾT TOÁN</v>
          </cell>
        </row>
      </sheetData>
      <sheetData sheetId="6633">
        <row r="4">
          <cell r="A4" t="str">
            <v>BẢNG TÍNH TOÁN, ĐO BÓC KHỐI LƯỢNG HOÀN THÀNH ĐƯA VÀO QUYẾT TOÁN</v>
          </cell>
        </row>
      </sheetData>
      <sheetData sheetId="6634">
        <row r="4">
          <cell r="A4" t="str">
            <v>BẢNG TÍNH TOÁN, ĐO BÓC KHỐI LƯỢNG HOÀN THÀNH ĐƯA VÀO QUYẾT TOÁN</v>
          </cell>
        </row>
      </sheetData>
      <sheetData sheetId="6635">
        <row r="4">
          <cell r="A4" t="str">
            <v>BẢNG TÍNH TOÁN, ĐO BÓC KHỐI LƯỢNG HOÀN THÀNH ĐƯA VÀO QUYẾT TOÁN</v>
          </cell>
        </row>
      </sheetData>
      <sheetData sheetId="6636">
        <row r="4">
          <cell r="A4" t="str">
            <v>BẢNG TÍNH TOÁN, ĐO BÓC KHỐI LƯỢNG HOÀN THÀNH ĐƯA VÀO QUYẾT TOÁN</v>
          </cell>
        </row>
      </sheetData>
      <sheetData sheetId="6637">
        <row r="4">
          <cell r="A4" t="str">
            <v>BẢNG TÍNH TOÁN, ĐO BÓC KHỐI LƯỢNG HOÀN THÀNH ĐƯA VÀO QUYẾT TOÁN</v>
          </cell>
        </row>
      </sheetData>
      <sheetData sheetId="6638">
        <row r="4">
          <cell r="A4" t="str">
            <v>BẢNG TÍNH TOÁN, ĐO BÓC KHỐI LƯỢNG HOÀN THÀNH ĐƯA VÀO QUYẾT TOÁN</v>
          </cell>
        </row>
      </sheetData>
      <sheetData sheetId="6639">
        <row r="4">
          <cell r="A4" t="str">
            <v>BẢNG TÍNH TOÁN, ĐO BÓC KHỐI LƯỢNG HOÀN THÀNH ĐƯA VÀO QUYẾT TOÁN</v>
          </cell>
        </row>
      </sheetData>
      <sheetData sheetId="6640">
        <row r="4">
          <cell r="A4" t="str">
            <v>BẢNG TÍNH TOÁN, ĐO BÓC KHỐI LƯỢNG HOÀN THÀNH ĐƯA VÀO QUYẾT TOÁN</v>
          </cell>
        </row>
      </sheetData>
      <sheetData sheetId="6641">
        <row r="4">
          <cell r="A4" t="str">
            <v>BẢNG TÍNH TOÁN, ĐO BÓC KHỐI LƯỢNG HOÀN THÀNH ĐƯA VÀO QUYẾT TOÁN</v>
          </cell>
        </row>
      </sheetData>
      <sheetData sheetId="6642">
        <row r="4">
          <cell r="A4" t="str">
            <v>BẢNG TÍNH TOÁN, ĐO BÓC KHỐI LƯỢNG HOÀN THÀNH ĐƯA VÀO QUYẾT TOÁN</v>
          </cell>
        </row>
      </sheetData>
      <sheetData sheetId="6643">
        <row r="4">
          <cell r="A4" t="str">
            <v>BẢNG TÍNH TOÁN, ĐO BÓC KHỐI LƯỢNG HOÀN THÀNH ĐƯA VÀO QUYẾT TOÁN</v>
          </cell>
        </row>
      </sheetData>
      <sheetData sheetId="6644">
        <row r="4">
          <cell r="A4" t="str">
            <v>BẢNG TÍNH TOÁN, ĐO BÓC KHỐI LƯỢNG HOÀN THÀNH ĐƯA VÀO QUYẾT TOÁN</v>
          </cell>
        </row>
      </sheetData>
      <sheetData sheetId="6645">
        <row r="4">
          <cell r="A4" t="str">
            <v>BẢNG TÍNH TOÁN, ĐO BÓC KHỐI LƯỢNG HOÀN THÀNH ĐƯA VÀO QUYẾT TOÁN</v>
          </cell>
        </row>
      </sheetData>
      <sheetData sheetId="6646">
        <row r="4">
          <cell r="A4" t="str">
            <v>BẢNG TÍNH TOÁN, ĐO BÓC KHỐI LƯỢNG HOÀN THÀNH ĐƯA VÀO QUYẾT TOÁN</v>
          </cell>
        </row>
      </sheetData>
      <sheetData sheetId="6647">
        <row r="4">
          <cell r="A4" t="str">
            <v>BẢNG TÍNH TOÁN, ĐO BÓC KHỐI LƯỢNG HOÀN THÀNH ĐƯA VÀO QUYẾT TOÁN</v>
          </cell>
        </row>
      </sheetData>
      <sheetData sheetId="6648">
        <row r="4">
          <cell r="A4" t="str">
            <v>BẢNG TÍNH TOÁN, ĐO BÓC KHỐI LƯỢNG HOÀN THÀNH ĐƯA VÀO QUYẾT TOÁN</v>
          </cell>
        </row>
      </sheetData>
      <sheetData sheetId="6649">
        <row r="4">
          <cell r="A4" t="str">
            <v>BẢNG TÍNH TOÁN, ĐO BÓC KHỐI LƯỢNG HOÀN THÀNH ĐƯA VÀO QUYẾT TOÁN</v>
          </cell>
        </row>
      </sheetData>
      <sheetData sheetId="6650">
        <row r="4">
          <cell r="A4" t="str">
            <v>BẢNG TÍNH TOÁN, ĐO BÓC KHỐI LƯỢNG HOÀN THÀNH ĐƯA VÀO QUYẾT TOÁN</v>
          </cell>
        </row>
      </sheetData>
      <sheetData sheetId="6651">
        <row r="4">
          <cell r="A4" t="str">
            <v>BẢNG TÍNH TOÁN, ĐO BÓC KHỐI LƯỢNG HOÀN THÀNH ĐƯA VÀO QUYẾT TOÁN</v>
          </cell>
        </row>
      </sheetData>
      <sheetData sheetId="6652">
        <row r="4">
          <cell r="A4" t="str">
            <v>BẢNG TÍNH TOÁN, ĐO BÓC KHỐI LƯỢNG HOÀN THÀNH ĐƯA VÀO QUYẾT TOÁN</v>
          </cell>
        </row>
      </sheetData>
      <sheetData sheetId="6653">
        <row r="4">
          <cell r="A4" t="str">
            <v>BẢNG TÍNH TOÁN, ĐO BÓC KHỐI LƯỢNG HOÀN THÀNH ĐƯA VÀO QUYẾT TOÁN</v>
          </cell>
        </row>
      </sheetData>
      <sheetData sheetId="6654">
        <row r="4">
          <cell r="A4" t="str">
            <v>BẢNG TÍNH TOÁN, ĐO BÓC KHỐI LƯỢNG HOÀN THÀNH ĐƯA VÀO QUYẾT TOÁN</v>
          </cell>
        </row>
      </sheetData>
      <sheetData sheetId="6655">
        <row r="4">
          <cell r="A4" t="str">
            <v>BẢNG TÍNH TOÁN, ĐO BÓC KHỐI LƯỢNG HOÀN THÀNH ĐƯA VÀO QUYẾT TOÁN</v>
          </cell>
        </row>
      </sheetData>
      <sheetData sheetId="6656">
        <row r="4">
          <cell r="A4" t="str">
            <v>BẢNG TÍNH TOÁN, ĐO BÓC KHỐI LƯỢNG HOÀN THÀNH ĐƯA VÀO QUYẾT TOÁN</v>
          </cell>
        </row>
      </sheetData>
      <sheetData sheetId="6657">
        <row r="4">
          <cell r="A4" t="str">
            <v>BẢNG TÍNH TOÁN, ĐO BÓC KHỐI LƯỢNG HOÀN THÀNH ĐƯA VÀO QUYẾT TOÁN</v>
          </cell>
        </row>
      </sheetData>
      <sheetData sheetId="6658">
        <row r="4">
          <cell r="A4" t="str">
            <v>BẢNG TÍNH TOÁN, ĐO BÓC KHỐI LƯỢNG HOÀN THÀNH ĐƯA VÀO QUYẾT TOÁN</v>
          </cell>
        </row>
      </sheetData>
      <sheetData sheetId="6659">
        <row r="4">
          <cell r="A4" t="str">
            <v>BẢNG TÍNH TOÁN, ĐO BÓC KHỐI LƯỢNG HOÀN THÀNH ĐƯA VÀO QUYẾT TOÁN</v>
          </cell>
        </row>
      </sheetData>
      <sheetData sheetId="6660">
        <row r="4">
          <cell r="A4" t="str">
            <v>BẢNG TÍNH TOÁN, ĐO BÓC KHỐI LƯỢNG HOÀN THÀNH ĐƯA VÀO QUYẾT TOÁN</v>
          </cell>
        </row>
      </sheetData>
      <sheetData sheetId="6661">
        <row r="4">
          <cell r="A4" t="str">
            <v>BẢNG TÍNH TOÁN, ĐO BÓC KHỐI LƯỢNG HOÀN THÀNH ĐƯA VÀO QUYẾT TOÁN</v>
          </cell>
        </row>
      </sheetData>
      <sheetData sheetId="6662">
        <row r="4">
          <cell r="A4" t="str">
            <v>BẢNG TÍNH TOÁN, ĐO BÓC KHỐI LƯỢNG HOÀN THÀNH ĐƯA VÀO QUYẾT TOÁN</v>
          </cell>
        </row>
      </sheetData>
      <sheetData sheetId="6663">
        <row r="4">
          <cell r="A4" t="str">
            <v>BẢNG TÍNH TOÁN, ĐO BÓC KHỐI LƯỢNG HOÀN THÀNH ĐƯA VÀO QUYẾT TOÁN</v>
          </cell>
        </row>
      </sheetData>
      <sheetData sheetId="6664">
        <row r="4">
          <cell r="A4" t="str">
            <v>BẢNG TÍNH TOÁN, ĐO BÓC KHỐI LƯỢNG HOÀN THÀNH ĐƯA VÀO QUYẾT TOÁN</v>
          </cell>
        </row>
      </sheetData>
      <sheetData sheetId="6665">
        <row r="4">
          <cell r="A4" t="str">
            <v>BẢNG TÍNH TOÁN, ĐO BÓC KHỐI LƯỢNG HOÀN THÀNH ĐƯA VÀO QUYẾT TOÁN</v>
          </cell>
        </row>
      </sheetData>
      <sheetData sheetId="6666">
        <row r="4">
          <cell r="A4" t="str">
            <v>BẢNG TÍNH TOÁN, ĐO BÓC KHỐI LƯỢNG HOÀN THÀNH ĐƯA VÀO QUYẾT TOÁN</v>
          </cell>
        </row>
      </sheetData>
      <sheetData sheetId="6667">
        <row r="4">
          <cell r="A4" t="str">
            <v>BẢNG TÍNH TOÁN, ĐO BÓC KHỐI LƯỢNG HOÀN THÀNH ĐƯA VÀO QUYẾT TOÁN</v>
          </cell>
        </row>
      </sheetData>
      <sheetData sheetId="6668">
        <row r="4">
          <cell r="A4" t="str">
            <v>BẢNG TÍNH TOÁN, ĐO BÓC KHỐI LƯỢNG HOÀN THÀNH ĐƯA VÀO QUYẾT TOÁN</v>
          </cell>
        </row>
      </sheetData>
      <sheetData sheetId="6669">
        <row r="4">
          <cell r="A4" t="str">
            <v>BẢNG TÍNH TOÁN, ĐO BÓC KHỐI LƯỢNG HOÀN THÀNH ĐƯA VÀO QUYẾT TOÁN</v>
          </cell>
        </row>
      </sheetData>
      <sheetData sheetId="6670">
        <row r="4">
          <cell r="A4" t="str">
            <v>BẢNG TÍNH TOÁN, ĐO BÓC KHỐI LƯỢNG HOÀN THÀNH ĐƯA VÀO QUYẾT TOÁN</v>
          </cell>
        </row>
      </sheetData>
      <sheetData sheetId="6671">
        <row r="4">
          <cell r="A4" t="str">
            <v>BẢNG TÍNH TOÁN, ĐO BÓC KHỐI LƯỢNG HOÀN THÀNH ĐƯA VÀO QUYẾT TOÁN</v>
          </cell>
        </row>
      </sheetData>
      <sheetData sheetId="6672">
        <row r="4">
          <cell r="A4" t="str">
            <v>BẢNG TÍNH TOÁN, ĐO BÓC KHỐI LƯỢNG HOÀN THÀNH ĐƯA VÀO QUYẾT TOÁN</v>
          </cell>
        </row>
      </sheetData>
      <sheetData sheetId="6673">
        <row r="4">
          <cell r="A4" t="str">
            <v>BẢNG TÍNH TOÁN, ĐO BÓC KHỐI LƯỢNG HOÀN THÀNH ĐƯA VÀO QUYẾT TOÁN</v>
          </cell>
        </row>
      </sheetData>
      <sheetData sheetId="6674">
        <row r="4">
          <cell r="A4" t="str">
            <v>BẢNG TÍNH TOÁN, ĐO BÓC KHỐI LƯỢNG HOÀN THÀNH ĐƯA VÀO QUYẾT TOÁN</v>
          </cell>
        </row>
      </sheetData>
      <sheetData sheetId="6675">
        <row r="4">
          <cell r="A4" t="str">
            <v>BẢNG TÍNH TOÁN, ĐO BÓC KHỐI LƯỢNG HOÀN THÀNH ĐƯA VÀO QUYẾT TOÁN</v>
          </cell>
        </row>
      </sheetData>
      <sheetData sheetId="6676">
        <row r="4">
          <cell r="A4" t="str">
            <v>BẢNG TÍNH TOÁN, ĐO BÓC KHỐI LƯỢNG HOÀN THÀNH ĐƯA VÀO QUYẾT TOÁN</v>
          </cell>
        </row>
      </sheetData>
      <sheetData sheetId="6677">
        <row r="4">
          <cell r="A4" t="str">
            <v>BẢNG TÍNH TOÁN, ĐO BÓC KHỐI LƯỢNG HOÀN THÀNH ĐƯA VÀO QUYẾT TOÁN</v>
          </cell>
        </row>
      </sheetData>
      <sheetData sheetId="6678">
        <row r="4">
          <cell r="A4" t="str">
            <v>BẢNG TÍNH TOÁN, ĐO BÓC KHỐI LƯỢNG HOÀN THÀNH ĐƯA VÀO QUYẾT TOÁN</v>
          </cell>
        </row>
      </sheetData>
      <sheetData sheetId="6679">
        <row r="4">
          <cell r="A4" t="str">
            <v>BẢNG TÍNH TOÁN, ĐO BÓC KHỐI LƯỢNG HOÀN THÀNH ĐƯA VÀO QUYẾT TOÁN</v>
          </cell>
        </row>
      </sheetData>
      <sheetData sheetId="6680">
        <row r="4">
          <cell r="A4" t="str">
            <v>BẢNG TÍNH TOÁN, ĐO BÓC KHỐI LƯỢNG HOÀN THÀNH ĐƯA VÀO QUYẾT TOÁN</v>
          </cell>
        </row>
      </sheetData>
      <sheetData sheetId="6681">
        <row r="4">
          <cell r="A4" t="str">
            <v>BẢNG TÍNH TOÁN, ĐO BÓC KHỐI LƯỢNG HOÀN THÀNH ĐƯA VÀO QUYẾT TOÁN</v>
          </cell>
        </row>
      </sheetData>
      <sheetData sheetId="6682">
        <row r="4">
          <cell r="A4" t="str">
            <v>BẢNG TÍNH TOÁN, ĐO BÓC KHỐI LƯỢNG HOÀN THÀNH ĐƯA VÀO QUYẾT TOÁN</v>
          </cell>
        </row>
      </sheetData>
      <sheetData sheetId="6683">
        <row r="4">
          <cell r="A4" t="str">
            <v>BẢNG TÍNH TOÁN, ĐO BÓC KHỐI LƯỢNG HOÀN THÀNH ĐƯA VÀO QUYẾT TOÁN</v>
          </cell>
        </row>
      </sheetData>
      <sheetData sheetId="6684">
        <row r="4">
          <cell r="A4" t="str">
            <v>BẢNG TÍNH TOÁN, ĐO BÓC KHỐI LƯỢNG HOÀN THÀNH ĐƯA VÀO QUYẾT TOÁN</v>
          </cell>
        </row>
      </sheetData>
      <sheetData sheetId="6685">
        <row r="4">
          <cell r="A4" t="str">
            <v>BẢNG TÍNH TOÁN, ĐO BÓC KHỐI LƯỢNG HOÀN THÀNH ĐƯA VÀO QUYẾT TOÁN</v>
          </cell>
        </row>
      </sheetData>
      <sheetData sheetId="6686">
        <row r="4">
          <cell r="A4" t="str">
            <v>BẢNG TÍNH TOÁN, ĐO BÓC KHỐI LƯỢNG HOÀN THÀNH ĐƯA VÀO QUYẾT TOÁN</v>
          </cell>
        </row>
      </sheetData>
      <sheetData sheetId="6687">
        <row r="4">
          <cell r="A4" t="str">
            <v>BẢNG TÍNH TOÁN, ĐO BÓC KHỐI LƯỢNG HOÀN THÀNH ĐƯA VÀO QUYẾT TOÁN</v>
          </cell>
        </row>
      </sheetData>
      <sheetData sheetId="6688">
        <row r="4">
          <cell r="A4" t="str">
            <v>BẢNG TÍNH TOÁN, ĐO BÓC KHỐI LƯỢNG HOÀN THÀNH ĐƯA VÀO QUYẾT TOÁN</v>
          </cell>
        </row>
      </sheetData>
      <sheetData sheetId="6689">
        <row r="4">
          <cell r="A4" t="str">
            <v>BẢNG TÍNH TOÁN, ĐO BÓC KHỐI LƯỢNG HOÀN THÀNH ĐƯA VÀO QUYẾT TOÁN</v>
          </cell>
        </row>
      </sheetData>
      <sheetData sheetId="6690">
        <row r="4">
          <cell r="A4" t="str">
            <v>BẢNG TÍNH TOÁN, ĐO BÓC KHỐI LƯỢNG HOÀN THÀNH ĐƯA VÀO QUYẾT TOÁN</v>
          </cell>
        </row>
      </sheetData>
      <sheetData sheetId="6691">
        <row r="4">
          <cell r="A4" t="str">
            <v>BẢNG TÍNH TOÁN, ĐO BÓC KHỐI LƯỢNG HOÀN THÀNH ĐƯA VÀO QUYẾT TOÁN</v>
          </cell>
        </row>
      </sheetData>
      <sheetData sheetId="6692">
        <row r="4">
          <cell r="A4" t="str">
            <v>BẢNG TÍNH TOÁN, ĐO BÓC KHỐI LƯỢNG HOÀN THÀNH ĐƯA VÀO QUYẾT TOÁN</v>
          </cell>
        </row>
      </sheetData>
      <sheetData sheetId="6693">
        <row r="4">
          <cell r="A4" t="str">
            <v>BẢNG TÍNH TOÁN, ĐO BÓC KHỐI LƯỢNG HOÀN THÀNH ĐƯA VÀO QUYẾT TOÁN</v>
          </cell>
        </row>
      </sheetData>
      <sheetData sheetId="6694">
        <row r="4">
          <cell r="A4" t="str">
            <v>BẢNG TÍNH TOÁN, ĐO BÓC KHỐI LƯỢNG HOÀN THÀNH ĐƯA VÀO QUYẾT TOÁN</v>
          </cell>
        </row>
      </sheetData>
      <sheetData sheetId="6695">
        <row r="4">
          <cell r="A4" t="str">
            <v>BẢNG TÍNH TOÁN, ĐO BÓC KHỐI LƯỢNG HOÀN THÀNH ĐƯA VÀO QUYẾT TOÁN</v>
          </cell>
        </row>
      </sheetData>
      <sheetData sheetId="6696">
        <row r="4">
          <cell r="A4" t="str">
            <v>BẢNG TÍNH TOÁN, ĐO BÓC KHỐI LƯỢNG HOÀN THÀNH ĐƯA VÀO QUYẾT TOÁN</v>
          </cell>
        </row>
      </sheetData>
      <sheetData sheetId="6697">
        <row r="4">
          <cell r="A4" t="str">
            <v>BẢNG TÍNH TOÁN, ĐO BÓC KHỐI LƯỢNG HOÀN THÀNH ĐƯA VÀO QUYẾT TOÁN</v>
          </cell>
        </row>
      </sheetData>
      <sheetData sheetId="6698">
        <row r="4">
          <cell r="A4" t="str">
            <v>BẢNG TÍNH TOÁN, ĐO BÓC KHỐI LƯỢNG HOÀN THÀNH ĐƯA VÀO QUYẾT TOÁN</v>
          </cell>
        </row>
      </sheetData>
      <sheetData sheetId="6699">
        <row r="4">
          <cell r="A4" t="str">
            <v>BẢNG TÍNH TOÁN, ĐO BÓC KHỐI LƯỢNG HOÀN THÀNH ĐƯA VÀO QUYẾT TOÁN</v>
          </cell>
        </row>
      </sheetData>
      <sheetData sheetId="6700">
        <row r="4">
          <cell r="A4" t="str">
            <v>BẢNG TÍNH TOÁN, ĐO BÓC KHỐI LƯỢNG HOÀN THÀNH ĐƯA VÀO QUYẾT TOÁN</v>
          </cell>
        </row>
      </sheetData>
      <sheetData sheetId="6701">
        <row r="4">
          <cell r="A4" t="str">
            <v>BẢNG TÍNH TOÁN, ĐO BÓC KHỐI LƯỢNG HOÀN THÀNH ĐƯA VÀO QUYẾT TOÁN</v>
          </cell>
        </row>
      </sheetData>
      <sheetData sheetId="6702">
        <row r="4">
          <cell r="A4" t="str">
            <v>BẢNG TÍNH TOÁN, ĐO BÓC KHỐI LƯỢNG HOÀN THÀNH ĐƯA VÀO QUYẾT TOÁN</v>
          </cell>
        </row>
      </sheetData>
      <sheetData sheetId="6703">
        <row r="4">
          <cell r="A4" t="str">
            <v>BẢNG TÍNH TOÁN, ĐO BÓC KHỐI LƯỢNG HOÀN THÀNH ĐƯA VÀO QUYẾT TOÁN</v>
          </cell>
        </row>
      </sheetData>
      <sheetData sheetId="6704">
        <row r="4">
          <cell r="A4" t="str">
            <v>BẢNG TÍNH TOÁN, ĐO BÓC KHỐI LƯỢNG HOÀN THÀNH ĐƯA VÀO QUYẾT TOÁN</v>
          </cell>
        </row>
      </sheetData>
      <sheetData sheetId="6705">
        <row r="4">
          <cell r="A4" t="str">
            <v>BẢNG TÍNH TOÁN, ĐO BÓC KHỐI LƯỢNG HOÀN THÀNH ĐƯA VÀO QUYẾT TOÁN</v>
          </cell>
        </row>
      </sheetData>
      <sheetData sheetId="6706">
        <row r="4">
          <cell r="A4" t="str">
            <v>BẢNG TÍNH TOÁN, ĐO BÓC KHỐI LƯỢNG HOÀN THÀNH ĐƯA VÀO QUYẾT TOÁN</v>
          </cell>
        </row>
      </sheetData>
      <sheetData sheetId="6707">
        <row r="4">
          <cell r="A4" t="str">
            <v>BẢNG TÍNH TOÁN, ĐO BÓC KHỐI LƯỢNG HOÀN THÀNH ĐƯA VÀO QUYẾT TOÁN</v>
          </cell>
        </row>
      </sheetData>
      <sheetData sheetId="6708">
        <row r="4">
          <cell r="A4" t="str">
            <v>BẢNG TÍNH TOÁN, ĐO BÓC KHỐI LƯỢNG HOÀN THÀNH ĐƯA VÀO QUYẾT TOÁN</v>
          </cell>
        </row>
      </sheetData>
      <sheetData sheetId="6709">
        <row r="4">
          <cell r="A4" t="str">
            <v>BẢNG TÍNH TOÁN, ĐO BÓC KHỐI LƯỢNG HOÀN THÀNH ĐƯA VÀO QUYẾT TOÁN</v>
          </cell>
        </row>
      </sheetData>
      <sheetData sheetId="6710">
        <row r="4">
          <cell r="A4" t="str">
            <v>BẢNG TÍNH TOÁN, ĐO BÓC KHỐI LƯỢNG HOÀN THÀNH ĐƯA VÀO QUYẾT TOÁN</v>
          </cell>
        </row>
      </sheetData>
      <sheetData sheetId="6711">
        <row r="4">
          <cell r="A4" t="str">
            <v>BẢNG TÍNH TOÁN, ĐO BÓC KHỐI LƯỢNG HOÀN THÀNH ĐƯA VÀO QUYẾT TOÁN</v>
          </cell>
        </row>
      </sheetData>
      <sheetData sheetId="6712">
        <row r="4">
          <cell r="A4" t="str">
            <v>BẢNG TÍNH TOÁN, ĐO BÓC KHỐI LƯỢNG HOÀN THÀNH ĐƯA VÀO QUYẾT TOÁN</v>
          </cell>
        </row>
      </sheetData>
      <sheetData sheetId="6713">
        <row r="4">
          <cell r="A4" t="str">
            <v>BẢNG TÍNH TOÁN, ĐO BÓC KHỐI LƯỢNG HOÀN THÀNH ĐƯA VÀO QUYẾT TOÁN</v>
          </cell>
        </row>
      </sheetData>
      <sheetData sheetId="6714">
        <row r="4">
          <cell r="A4" t="str">
            <v>BẢNG TÍNH TOÁN, ĐO BÓC KHỐI LƯỢNG HOÀN THÀNH ĐƯA VÀO QUYẾT TOÁN</v>
          </cell>
        </row>
      </sheetData>
      <sheetData sheetId="6715">
        <row r="4">
          <cell r="A4" t="str">
            <v>BẢNG TÍNH TOÁN, ĐO BÓC KHỐI LƯỢNG HOÀN THÀNH ĐƯA VÀO QUYẾT TOÁN</v>
          </cell>
        </row>
      </sheetData>
      <sheetData sheetId="6716">
        <row r="4">
          <cell r="A4" t="str">
            <v>BẢNG TÍNH TOÁN, ĐO BÓC KHỐI LƯỢNG HOÀN THÀNH ĐƯA VÀO QUYẾT TOÁN</v>
          </cell>
        </row>
      </sheetData>
      <sheetData sheetId="6717">
        <row r="4">
          <cell r="A4" t="str">
            <v>BẢNG TÍNH TOÁN, ĐO BÓC KHỐI LƯỢNG HOÀN THÀNH ĐƯA VÀO QUYẾT TOÁN</v>
          </cell>
        </row>
      </sheetData>
      <sheetData sheetId="6718">
        <row r="4">
          <cell r="A4" t="str">
            <v>BẢNG TÍNH TOÁN, ĐO BÓC KHỐI LƯỢNG HOÀN THÀNH ĐƯA VÀO QUYẾT TOÁN</v>
          </cell>
        </row>
      </sheetData>
      <sheetData sheetId="6719">
        <row r="4">
          <cell r="A4" t="str">
            <v>BẢNG TÍNH TOÁN, ĐO BÓC KHỐI LƯỢNG HOÀN THÀNH ĐƯA VÀO QUYẾT TOÁN</v>
          </cell>
        </row>
      </sheetData>
      <sheetData sheetId="6720">
        <row r="4">
          <cell r="A4" t="str">
            <v>BẢNG TÍNH TOÁN, ĐO BÓC KHỐI LƯỢNG HOÀN THÀNH ĐƯA VÀO QUYẾT TOÁN</v>
          </cell>
        </row>
      </sheetData>
      <sheetData sheetId="6721">
        <row r="4">
          <cell r="A4" t="str">
            <v>BẢNG TÍNH TOÁN, ĐO BÓC KHỐI LƯỢNG HOÀN THÀNH ĐƯA VÀO QUYẾT TOÁN</v>
          </cell>
        </row>
      </sheetData>
      <sheetData sheetId="6722">
        <row r="4">
          <cell r="A4" t="str">
            <v>BẢNG TÍNH TOÁN, ĐO BÓC KHỐI LƯỢNG HOÀN THÀNH ĐƯA VÀO QUYẾT TOÁN</v>
          </cell>
        </row>
      </sheetData>
      <sheetData sheetId="6723">
        <row r="4">
          <cell r="A4" t="str">
            <v>BẢNG TÍNH TOÁN, ĐO BÓC KHỐI LƯỢNG HOÀN THÀNH ĐƯA VÀO QUYẾT TOÁN</v>
          </cell>
        </row>
      </sheetData>
      <sheetData sheetId="6724">
        <row r="4">
          <cell r="A4" t="str">
            <v>BẢNG TÍNH TOÁN, ĐO BÓC KHỐI LƯỢNG HOÀN THÀNH ĐƯA VÀO QUYẾT TOÁN</v>
          </cell>
        </row>
      </sheetData>
      <sheetData sheetId="6725">
        <row r="4">
          <cell r="A4" t="str">
            <v>BẢNG TÍNH TOÁN, ĐO BÓC KHỐI LƯỢNG HOÀN THÀNH ĐƯA VÀO QUYẾT TOÁN</v>
          </cell>
        </row>
      </sheetData>
      <sheetData sheetId="6726">
        <row r="4">
          <cell r="A4" t="str">
            <v>BẢNG TÍNH TOÁN, ĐO BÓC KHỐI LƯỢNG HOÀN THÀNH ĐƯA VÀO QUYẾT TOÁN</v>
          </cell>
        </row>
      </sheetData>
      <sheetData sheetId="6727">
        <row r="4">
          <cell r="A4" t="str">
            <v>BẢNG TÍNH TOÁN, ĐO BÓC KHỐI LƯỢNG HOÀN THÀNH ĐƯA VÀO QUYẾT TOÁN</v>
          </cell>
        </row>
      </sheetData>
      <sheetData sheetId="6728">
        <row r="4">
          <cell r="A4" t="str">
            <v>BẢNG TÍNH TOÁN, ĐO BÓC KHỐI LƯỢNG HOÀN THÀNH ĐƯA VÀO QUYẾT TOÁN</v>
          </cell>
        </row>
      </sheetData>
      <sheetData sheetId="6729">
        <row r="4">
          <cell r="A4" t="str">
            <v>BẢNG TÍNH TOÁN, ĐO BÓC KHỐI LƯỢNG HOÀN THÀNH ĐƯA VÀO QUYẾT TOÁN</v>
          </cell>
        </row>
      </sheetData>
      <sheetData sheetId="6730">
        <row r="4">
          <cell r="A4" t="str">
            <v>BẢNG TÍNH TOÁN, ĐO BÓC KHỐI LƯỢNG HOÀN THÀNH ĐƯA VÀO QUYẾT TOÁN</v>
          </cell>
        </row>
      </sheetData>
      <sheetData sheetId="6731">
        <row r="4">
          <cell r="A4" t="str">
            <v>BẢNG TÍNH TOÁN, ĐO BÓC KHỐI LƯỢNG HOÀN THÀNH ĐƯA VÀO QUYẾT TOÁN</v>
          </cell>
        </row>
      </sheetData>
      <sheetData sheetId="6732">
        <row r="4">
          <cell r="A4" t="str">
            <v>BẢNG TÍNH TOÁN, ĐO BÓC KHỐI LƯỢNG HOÀN THÀNH ĐƯA VÀO QUYẾT TOÁN</v>
          </cell>
        </row>
      </sheetData>
      <sheetData sheetId="6733">
        <row r="4">
          <cell r="A4" t="str">
            <v>BẢNG TÍNH TOÁN, ĐO BÓC KHỐI LƯỢNG HOÀN THÀNH ĐƯA VÀO QUYẾT TOÁN</v>
          </cell>
        </row>
      </sheetData>
      <sheetData sheetId="6734">
        <row r="4">
          <cell r="A4" t="str">
            <v>BẢNG TÍNH TOÁN, ĐO BÓC KHỐI LƯỢNG HOÀN THÀNH ĐƯA VÀO QUYẾT TOÁN</v>
          </cell>
        </row>
      </sheetData>
      <sheetData sheetId="6735">
        <row r="4">
          <cell r="A4" t="str">
            <v>BẢNG TÍNH TOÁN, ĐO BÓC KHỐI LƯỢNG HOÀN THÀNH ĐƯA VÀO QUYẾT TOÁN</v>
          </cell>
        </row>
      </sheetData>
      <sheetData sheetId="6736">
        <row r="4">
          <cell r="A4" t="str">
            <v>BẢNG TÍNH TOÁN, ĐO BÓC KHỐI LƯỢNG HOÀN THÀNH ĐƯA VÀO QUYẾT TOÁN</v>
          </cell>
        </row>
      </sheetData>
      <sheetData sheetId="6737">
        <row r="4">
          <cell r="A4" t="str">
            <v>BẢNG TÍNH TOÁN, ĐO BÓC KHỐI LƯỢNG HOÀN THÀNH ĐƯA VÀO QUYẾT TOÁN</v>
          </cell>
        </row>
      </sheetData>
      <sheetData sheetId="6738">
        <row r="4">
          <cell r="A4" t="str">
            <v>BẢNG TÍNH TOÁN, ĐO BÓC KHỐI LƯỢNG HOÀN THÀNH ĐƯA VÀO QUYẾT TOÁN</v>
          </cell>
        </row>
      </sheetData>
      <sheetData sheetId="6739">
        <row r="4">
          <cell r="A4" t="str">
            <v>BẢNG TÍNH TOÁN, ĐO BÓC KHỐI LƯỢNG HOÀN THÀNH ĐƯA VÀO QUYẾT TOÁN</v>
          </cell>
        </row>
      </sheetData>
      <sheetData sheetId="6740">
        <row r="4">
          <cell r="A4" t="str">
            <v>BẢNG TÍNH TOÁN, ĐO BÓC KHỐI LƯỢNG HOÀN THÀNH ĐƯA VÀO QUYẾT TOÁN</v>
          </cell>
        </row>
      </sheetData>
      <sheetData sheetId="6741">
        <row r="4">
          <cell r="A4" t="str">
            <v>BẢNG TÍNH TOÁN, ĐO BÓC KHỐI LƯỢNG HOÀN THÀNH ĐƯA VÀO QUYẾT TOÁN</v>
          </cell>
        </row>
      </sheetData>
      <sheetData sheetId="6742">
        <row r="4">
          <cell r="A4" t="str">
            <v>BẢNG TÍNH TOÁN, ĐO BÓC KHỐI LƯỢNG HOÀN THÀNH ĐƯA VÀO QUYẾT TOÁN</v>
          </cell>
        </row>
      </sheetData>
      <sheetData sheetId="6743">
        <row r="4">
          <cell r="A4" t="str">
            <v>BẢNG TÍNH TOÁN, ĐO BÓC KHỐI LƯỢNG HOÀN THÀNH ĐƯA VÀO QUYẾT TOÁN</v>
          </cell>
        </row>
      </sheetData>
      <sheetData sheetId="6744">
        <row r="4">
          <cell r="A4" t="str">
            <v>BẢNG TÍNH TOÁN, ĐO BÓC KHỐI LƯỢNG HOÀN THÀNH ĐƯA VÀO QUYẾT TOÁN</v>
          </cell>
        </row>
      </sheetData>
      <sheetData sheetId="6745">
        <row r="4">
          <cell r="A4" t="str">
            <v>BẢNG TÍNH TOÁN, ĐO BÓC KHỐI LƯỢNG HOÀN THÀNH ĐƯA VÀO QUYẾT TOÁN</v>
          </cell>
        </row>
      </sheetData>
      <sheetData sheetId="6746">
        <row r="4">
          <cell r="A4" t="str">
            <v>BẢNG TÍNH TOÁN, ĐO BÓC KHỐI LƯỢNG HOÀN THÀNH ĐƯA VÀO QUYẾT TOÁN</v>
          </cell>
        </row>
      </sheetData>
      <sheetData sheetId="6747">
        <row r="4">
          <cell r="A4" t="str">
            <v>BẢNG TÍNH TOÁN, ĐO BÓC KHỐI LƯỢNG HOÀN THÀNH ĐƯA VÀO QUYẾT TOÁN</v>
          </cell>
        </row>
      </sheetData>
      <sheetData sheetId="6748">
        <row r="4">
          <cell r="A4" t="str">
            <v>BẢNG TÍNH TOÁN, ĐO BÓC KHỐI LƯỢNG HOÀN THÀNH ĐƯA VÀO QUYẾT TOÁN</v>
          </cell>
        </row>
      </sheetData>
      <sheetData sheetId="6749">
        <row r="4">
          <cell r="A4" t="str">
            <v>BẢNG TÍNH TOÁN, ĐO BÓC KHỐI LƯỢNG HOÀN THÀNH ĐƯA VÀO QUYẾT TOÁN</v>
          </cell>
        </row>
      </sheetData>
      <sheetData sheetId="6750">
        <row r="4">
          <cell r="A4" t="str">
            <v>BẢNG TÍNH TOÁN, ĐO BÓC KHỐI LƯỢNG HOÀN THÀNH ĐƯA VÀO QUYẾT TOÁN</v>
          </cell>
        </row>
      </sheetData>
      <sheetData sheetId="6751">
        <row r="4">
          <cell r="A4" t="str">
            <v>BẢNG TÍNH TOÁN, ĐO BÓC KHỐI LƯỢNG HOÀN THÀNH ĐƯA VÀO QUYẾT TOÁN</v>
          </cell>
        </row>
      </sheetData>
      <sheetData sheetId="6752">
        <row r="4">
          <cell r="A4" t="str">
            <v>BẢNG TÍNH TOÁN, ĐO BÓC KHỐI LƯỢNG HOÀN THÀNH ĐƯA VÀO QUYẾT TOÁN</v>
          </cell>
        </row>
      </sheetData>
      <sheetData sheetId="6753">
        <row r="4">
          <cell r="A4" t="str">
            <v>BẢNG TÍNH TOÁN, ĐO BÓC KHỐI LƯỢNG HOÀN THÀNH ĐƯA VÀO QUYẾT TOÁN</v>
          </cell>
        </row>
      </sheetData>
      <sheetData sheetId="6754">
        <row r="4">
          <cell r="A4" t="str">
            <v>BẢNG TÍNH TOÁN, ĐO BÓC KHỐI LƯỢNG HOÀN THÀNH ĐƯA VÀO QUYẾT TOÁN</v>
          </cell>
        </row>
      </sheetData>
      <sheetData sheetId="6755">
        <row r="4">
          <cell r="A4" t="str">
            <v>BẢNG TÍNH TOÁN, ĐO BÓC KHỐI LƯỢNG HOÀN THÀNH ĐƯA VÀO QUYẾT TOÁN</v>
          </cell>
        </row>
      </sheetData>
      <sheetData sheetId="6756">
        <row r="4">
          <cell r="A4" t="str">
            <v>BẢNG TÍNH TOÁN, ĐO BÓC KHỐI LƯỢNG HOÀN THÀNH ĐƯA VÀO QUYẾT TOÁN</v>
          </cell>
        </row>
      </sheetData>
      <sheetData sheetId="6757">
        <row r="4">
          <cell r="A4" t="str">
            <v>BẢNG TÍNH TOÁN, ĐO BÓC KHỐI LƯỢNG HOÀN THÀNH ĐƯA VÀO QUYẾT TOÁN</v>
          </cell>
        </row>
      </sheetData>
      <sheetData sheetId="6758">
        <row r="4">
          <cell r="A4" t="str">
            <v>BẢNG TÍNH TOÁN, ĐO BÓC KHỐI LƯỢNG HOÀN THÀNH ĐƯA VÀO QUYẾT TOÁN</v>
          </cell>
        </row>
      </sheetData>
      <sheetData sheetId="6759">
        <row r="4">
          <cell r="A4" t="str">
            <v>BẢNG TÍNH TOÁN, ĐO BÓC KHỐI LƯỢNG HOÀN THÀNH ĐƯA VÀO QUYẾT TOÁN</v>
          </cell>
        </row>
      </sheetData>
      <sheetData sheetId="6760">
        <row r="4">
          <cell r="A4" t="str">
            <v>BẢNG TÍNH TOÁN, ĐO BÓC KHỐI LƯỢNG HOÀN THÀNH ĐƯA VÀO QUYẾT TOÁN</v>
          </cell>
        </row>
      </sheetData>
      <sheetData sheetId="6761">
        <row r="4">
          <cell r="A4" t="str">
            <v>BẢNG TÍNH TOÁN, ĐO BÓC KHỐI LƯỢNG HOÀN THÀNH ĐƯA VÀO QUYẾT TOÁN</v>
          </cell>
        </row>
      </sheetData>
      <sheetData sheetId="6762">
        <row r="4">
          <cell r="A4" t="str">
            <v>BẢNG TÍNH TOÁN, ĐO BÓC KHỐI LƯỢNG HOÀN THÀNH ĐƯA VÀO QUYẾT TOÁN</v>
          </cell>
        </row>
      </sheetData>
      <sheetData sheetId="6763">
        <row r="4">
          <cell r="A4" t="str">
            <v>BẢNG TÍNH TOÁN, ĐO BÓC KHỐI LƯỢNG HOÀN THÀNH ĐƯA VÀO QUYẾT TOÁN</v>
          </cell>
        </row>
      </sheetData>
      <sheetData sheetId="6764">
        <row r="4">
          <cell r="A4" t="str">
            <v>BẢNG TÍNH TOÁN, ĐO BÓC KHỐI LƯỢNG HOÀN THÀNH ĐƯA VÀO QUYẾT TOÁN</v>
          </cell>
        </row>
      </sheetData>
      <sheetData sheetId="6765">
        <row r="4">
          <cell r="A4" t="str">
            <v>BẢNG TÍNH TOÁN, ĐO BÓC KHỐI LƯỢNG HOÀN THÀNH ĐƯA VÀO QUYẾT TOÁN</v>
          </cell>
        </row>
      </sheetData>
      <sheetData sheetId="6766">
        <row r="4">
          <cell r="A4" t="str">
            <v>BẢNG TÍNH TOÁN, ĐO BÓC KHỐI LƯỢNG HOÀN THÀNH ĐƯA VÀO QUYẾT TOÁN</v>
          </cell>
        </row>
      </sheetData>
      <sheetData sheetId="6767">
        <row r="4">
          <cell r="A4" t="str">
            <v>BẢNG TÍNH TOÁN, ĐO BÓC KHỐI LƯỢNG HOÀN THÀNH ĐƯA VÀO QUYẾT TOÁN</v>
          </cell>
        </row>
      </sheetData>
      <sheetData sheetId="6768">
        <row r="4">
          <cell r="A4" t="str">
            <v>BẢNG TÍNH TOÁN, ĐO BÓC KHỐI LƯỢNG HOÀN THÀNH ĐƯA VÀO QUYẾT TOÁN</v>
          </cell>
        </row>
      </sheetData>
      <sheetData sheetId="6769">
        <row r="4">
          <cell r="A4" t="str">
            <v>BẢNG TÍNH TOÁN, ĐO BÓC KHỐI LƯỢNG HOÀN THÀNH ĐƯA VÀO QUYẾT TOÁN</v>
          </cell>
        </row>
      </sheetData>
      <sheetData sheetId="6770">
        <row r="4">
          <cell r="A4" t="str">
            <v>BẢNG TÍNH TOÁN, ĐO BÓC KHỐI LƯỢNG HOÀN THÀNH ĐƯA VÀO QUYẾT TOÁN</v>
          </cell>
        </row>
      </sheetData>
      <sheetData sheetId="6771">
        <row r="4">
          <cell r="A4" t="str">
            <v>BẢNG TÍNH TOÁN, ĐO BÓC KHỐI LƯỢNG HOÀN THÀNH ĐƯA VÀO QUYẾT TOÁN</v>
          </cell>
        </row>
      </sheetData>
      <sheetData sheetId="6772">
        <row r="4">
          <cell r="A4" t="str">
            <v>BẢNG TÍNH TOÁN, ĐO BÓC KHỐI LƯỢNG HOÀN THÀNH ĐƯA VÀO QUYẾT TOÁN</v>
          </cell>
        </row>
      </sheetData>
      <sheetData sheetId="6773">
        <row r="4">
          <cell r="A4" t="str">
            <v>BẢNG TÍNH TOÁN, ĐO BÓC KHỐI LƯỢNG HOÀN THÀNH ĐƯA VÀO QUYẾT TOÁN</v>
          </cell>
        </row>
      </sheetData>
      <sheetData sheetId="6774">
        <row r="4">
          <cell r="A4" t="str">
            <v>BẢNG TÍNH TOÁN, ĐO BÓC KHỐI LƯỢNG HOÀN THÀNH ĐƯA VÀO QUYẾT TOÁN</v>
          </cell>
        </row>
      </sheetData>
      <sheetData sheetId="6775">
        <row r="4">
          <cell r="A4" t="str">
            <v>BẢNG TÍNH TOÁN, ĐO BÓC KHỐI LƯỢNG HOÀN THÀNH ĐƯA VÀO QUYẾT TOÁN</v>
          </cell>
        </row>
      </sheetData>
      <sheetData sheetId="6776">
        <row r="4">
          <cell r="A4" t="str">
            <v>BẢNG TÍNH TOÁN, ĐO BÓC KHỐI LƯỢNG HOÀN THÀNH ĐƯA VÀO QUYẾT TOÁN</v>
          </cell>
        </row>
      </sheetData>
      <sheetData sheetId="6777">
        <row r="4">
          <cell r="A4" t="str">
            <v>BẢNG TÍNH TOÁN, ĐO BÓC KHỐI LƯỢNG HOÀN THÀNH ĐƯA VÀO QUYẾT TOÁN</v>
          </cell>
        </row>
      </sheetData>
      <sheetData sheetId="6778">
        <row r="4">
          <cell r="A4" t="str">
            <v>BẢNG TÍNH TOÁN, ĐO BÓC KHỐI LƯỢNG HOÀN THÀNH ĐƯA VÀO QUYẾT TOÁN</v>
          </cell>
        </row>
      </sheetData>
      <sheetData sheetId="6779">
        <row r="4">
          <cell r="A4" t="str">
            <v>BẢNG TÍNH TOÁN, ĐO BÓC KHỐI LƯỢNG HOÀN THÀNH ĐƯA VÀO QUYẾT TOÁN</v>
          </cell>
        </row>
      </sheetData>
      <sheetData sheetId="6780">
        <row r="4">
          <cell r="A4" t="str">
            <v>BẢNG TÍNH TOÁN, ĐO BÓC KHỐI LƯỢNG HOÀN THÀNH ĐƯA VÀO QUYẾT TOÁN</v>
          </cell>
        </row>
      </sheetData>
      <sheetData sheetId="6781">
        <row r="4">
          <cell r="A4" t="str">
            <v>BẢNG TÍNH TOÁN, ĐO BÓC KHỐI LƯỢNG HOÀN THÀNH ĐƯA VÀO QUYẾT TOÁN</v>
          </cell>
        </row>
      </sheetData>
      <sheetData sheetId="6782">
        <row r="4">
          <cell r="A4" t="str">
            <v>BẢNG TÍNH TOÁN, ĐO BÓC KHỐI LƯỢNG HOÀN THÀNH ĐƯA VÀO QUYẾT TOÁN</v>
          </cell>
        </row>
      </sheetData>
      <sheetData sheetId="6783">
        <row r="4">
          <cell r="A4" t="str">
            <v>BẢNG TÍNH TOÁN, ĐO BÓC KHỐI LƯỢNG HOÀN THÀNH ĐƯA VÀO QUYẾT TOÁN</v>
          </cell>
        </row>
      </sheetData>
      <sheetData sheetId="6784">
        <row r="4">
          <cell r="A4" t="str">
            <v>BẢNG TÍNH TOÁN, ĐO BÓC KHỐI LƯỢNG HOÀN THÀNH ĐƯA VÀO QUYẾT TOÁN</v>
          </cell>
        </row>
      </sheetData>
      <sheetData sheetId="6785">
        <row r="4">
          <cell r="A4" t="str">
            <v>BẢNG TÍNH TOÁN, ĐO BÓC KHỐI LƯỢNG HOÀN THÀNH ĐƯA VÀO QUYẾT TOÁN</v>
          </cell>
        </row>
      </sheetData>
      <sheetData sheetId="6786">
        <row r="4">
          <cell r="A4" t="str">
            <v>BẢNG TÍNH TOÁN, ĐO BÓC KHỐI LƯỢNG HOÀN THÀNH ĐƯA VÀO QUYẾT TOÁN</v>
          </cell>
        </row>
      </sheetData>
      <sheetData sheetId="6787">
        <row r="4">
          <cell r="A4" t="str">
            <v>BẢNG TÍNH TOÁN, ĐO BÓC KHỐI LƯỢNG HOÀN THÀNH ĐƯA VÀO QUYẾT TOÁN</v>
          </cell>
        </row>
      </sheetData>
      <sheetData sheetId="6788">
        <row r="4">
          <cell r="A4" t="str">
            <v>BẢNG TÍNH TOÁN, ĐO BÓC KHỐI LƯỢNG HOÀN THÀNH ĐƯA VÀO QUYẾT TOÁN</v>
          </cell>
        </row>
      </sheetData>
      <sheetData sheetId="6789">
        <row r="4">
          <cell r="A4" t="str">
            <v>BẢNG TÍNH TOÁN, ĐO BÓC KHỐI LƯỢNG HOÀN THÀNH ĐƯA VÀO QUYẾT TOÁN</v>
          </cell>
        </row>
      </sheetData>
      <sheetData sheetId="6790">
        <row r="4">
          <cell r="A4" t="str">
            <v>BẢNG TÍNH TOÁN, ĐO BÓC KHỐI LƯỢNG HOÀN THÀNH ĐƯA VÀO QUYẾT TOÁN</v>
          </cell>
        </row>
      </sheetData>
      <sheetData sheetId="6791">
        <row r="4">
          <cell r="A4" t="str">
            <v>BẢNG TÍNH TOÁN, ĐO BÓC KHỐI LƯỢNG HOÀN THÀNH ĐƯA VÀO QUYẾT TOÁN</v>
          </cell>
        </row>
      </sheetData>
      <sheetData sheetId="6792">
        <row r="4">
          <cell r="A4" t="str">
            <v>BẢNG TÍNH TOÁN, ĐO BÓC KHỐI LƯỢNG HOÀN THÀNH ĐƯA VÀO QUYẾT TOÁN</v>
          </cell>
        </row>
      </sheetData>
      <sheetData sheetId="6793">
        <row r="4">
          <cell r="A4" t="str">
            <v>BẢNG TÍNH TOÁN, ĐO BÓC KHỐI LƯỢNG HOÀN THÀNH ĐƯA VÀO QUYẾT TOÁN</v>
          </cell>
        </row>
      </sheetData>
      <sheetData sheetId="6794">
        <row r="4">
          <cell r="A4" t="str">
            <v>BẢNG TÍNH TOÁN, ĐO BÓC KHỐI LƯỢNG HOÀN THÀNH ĐƯA VÀO QUYẾT TOÁN</v>
          </cell>
        </row>
      </sheetData>
      <sheetData sheetId="6795">
        <row r="4">
          <cell r="A4" t="str">
            <v>BẢNG TÍNH TOÁN, ĐO BÓC KHỐI LƯỢNG HOÀN THÀNH ĐƯA VÀO QUYẾT TOÁN</v>
          </cell>
        </row>
      </sheetData>
      <sheetData sheetId="6796">
        <row r="4">
          <cell r="A4" t="str">
            <v>BẢNG TÍNH TOÁN, ĐO BÓC KHỐI LƯỢNG HOÀN THÀNH ĐƯA VÀO QUYẾT TOÁN</v>
          </cell>
        </row>
      </sheetData>
      <sheetData sheetId="6797">
        <row r="4">
          <cell r="A4" t="str">
            <v>BẢNG TÍNH TOÁN, ĐO BÓC KHỐI LƯỢNG HOÀN THÀNH ĐƯA VÀO QUYẾT TOÁN</v>
          </cell>
        </row>
      </sheetData>
      <sheetData sheetId="6798">
        <row r="4">
          <cell r="A4" t="str">
            <v>BẢNG TÍNH TOÁN, ĐO BÓC KHỐI LƯỢNG HOÀN THÀNH ĐƯA VÀO QUYẾT TOÁN</v>
          </cell>
        </row>
      </sheetData>
      <sheetData sheetId="6799">
        <row r="4">
          <cell r="A4" t="str">
            <v>BẢNG TÍNH TOÁN, ĐO BÓC KHỐI LƯỢNG HOÀN THÀNH ĐƯA VÀO QUYẾT TOÁN</v>
          </cell>
        </row>
      </sheetData>
      <sheetData sheetId="6800">
        <row r="4">
          <cell r="A4" t="str">
            <v>BẢNG TÍNH TOÁN, ĐO BÓC KHỐI LƯỢNG HOÀN THÀNH ĐƯA VÀO QUYẾT TOÁN</v>
          </cell>
        </row>
      </sheetData>
      <sheetData sheetId="6801">
        <row r="4">
          <cell r="A4" t="str">
            <v>BẢNG TÍNH TOÁN, ĐO BÓC KHỐI LƯỢNG HOÀN THÀNH ĐƯA VÀO QUYẾT TOÁN</v>
          </cell>
        </row>
      </sheetData>
      <sheetData sheetId="6802">
        <row r="4">
          <cell r="A4" t="str">
            <v>BẢNG TÍNH TOÁN, ĐO BÓC KHỐI LƯỢNG HOÀN THÀNH ĐƯA VÀO QUYẾT TOÁN</v>
          </cell>
        </row>
      </sheetData>
      <sheetData sheetId="6803">
        <row r="4">
          <cell r="A4" t="str">
            <v>BẢNG TÍNH TOÁN, ĐO BÓC KHỐI LƯỢNG HOÀN THÀNH ĐƯA VÀO QUYẾT TOÁN</v>
          </cell>
        </row>
      </sheetData>
      <sheetData sheetId="6804">
        <row r="4">
          <cell r="A4" t="str">
            <v>BẢNG TÍNH TOÁN, ĐO BÓC KHỐI LƯỢNG HOÀN THÀNH ĐƯA VÀO QUYẾT TOÁN</v>
          </cell>
        </row>
      </sheetData>
      <sheetData sheetId="6805">
        <row r="4">
          <cell r="A4" t="str">
            <v>BẢNG TÍNH TOÁN, ĐO BÓC KHỐI LƯỢNG HOÀN THÀNH ĐƯA VÀO QUYẾT TOÁN</v>
          </cell>
        </row>
      </sheetData>
      <sheetData sheetId="6806">
        <row r="4">
          <cell r="A4" t="str">
            <v>BẢNG TÍNH TOÁN, ĐO BÓC KHỐI LƯỢNG HOÀN THÀNH ĐƯA VÀO QUYẾT TOÁN</v>
          </cell>
        </row>
      </sheetData>
      <sheetData sheetId="6807">
        <row r="4">
          <cell r="A4" t="str">
            <v>BẢNG TÍNH TOÁN, ĐO BÓC KHỐI LƯỢNG HOÀN THÀNH ĐƯA VÀO QUYẾT TOÁN</v>
          </cell>
        </row>
      </sheetData>
      <sheetData sheetId="6808">
        <row r="4">
          <cell r="A4" t="str">
            <v>BẢNG TÍNH TOÁN, ĐO BÓC KHỐI LƯỢNG HOÀN THÀNH ĐƯA VÀO QUYẾT TOÁN</v>
          </cell>
        </row>
      </sheetData>
      <sheetData sheetId="6809">
        <row r="4">
          <cell r="A4" t="str">
            <v>BẢNG TÍNH TOÁN, ĐO BÓC KHỐI LƯỢNG HOÀN THÀNH ĐƯA VÀO QUYẾT TOÁN</v>
          </cell>
        </row>
      </sheetData>
      <sheetData sheetId="6810">
        <row r="4">
          <cell r="A4" t="str">
            <v>BẢNG TÍNH TOÁN, ĐO BÓC KHỐI LƯỢNG HOÀN THÀNH ĐƯA VÀO QUYẾT TOÁN</v>
          </cell>
        </row>
      </sheetData>
      <sheetData sheetId="6811">
        <row r="4">
          <cell r="A4" t="str">
            <v>BẢNG TÍNH TOÁN, ĐO BÓC KHỐI LƯỢNG HOÀN THÀNH ĐƯA VÀO QUYẾT TOÁN</v>
          </cell>
        </row>
      </sheetData>
      <sheetData sheetId="6812">
        <row r="4">
          <cell r="A4" t="str">
            <v>BẢNG TÍNH TOÁN, ĐO BÓC KHỐI LƯỢNG HOÀN THÀNH ĐƯA VÀO QUYẾT TOÁN</v>
          </cell>
        </row>
      </sheetData>
      <sheetData sheetId="6813">
        <row r="4">
          <cell r="A4" t="str">
            <v>BẢNG TÍNH TOÁN, ĐO BÓC KHỐI LƯỢNG HOÀN THÀNH ĐƯA VÀO QUYẾT TOÁN</v>
          </cell>
        </row>
      </sheetData>
      <sheetData sheetId="6814">
        <row r="4">
          <cell r="A4" t="str">
            <v>BẢNG TÍNH TOÁN, ĐO BÓC KHỐI LƯỢNG HOÀN THÀNH ĐƯA VÀO QUYẾT TOÁN</v>
          </cell>
        </row>
      </sheetData>
      <sheetData sheetId="6815">
        <row r="4">
          <cell r="A4" t="str">
            <v>BẢNG TÍNH TOÁN, ĐO BÓC KHỐI LƯỢNG HOÀN THÀNH ĐƯA VÀO QUYẾT TOÁN</v>
          </cell>
        </row>
      </sheetData>
      <sheetData sheetId="6816">
        <row r="4">
          <cell r="A4" t="str">
            <v>BẢNG TÍNH TOÁN, ĐO BÓC KHỐI LƯỢNG HOÀN THÀNH ĐƯA VÀO QUYẾT TOÁN</v>
          </cell>
        </row>
      </sheetData>
      <sheetData sheetId="6817">
        <row r="4">
          <cell r="A4" t="str">
            <v>BẢNG TÍNH TOÁN, ĐO BÓC KHỐI LƯỢNG HOÀN THÀNH ĐƯA VÀO QUYẾT TOÁN</v>
          </cell>
        </row>
      </sheetData>
      <sheetData sheetId="6818">
        <row r="4">
          <cell r="A4" t="str">
            <v>BẢNG TÍNH TOÁN, ĐO BÓC KHỐI LƯỢNG HOÀN THÀNH ĐƯA VÀO QUYẾT TOÁN</v>
          </cell>
        </row>
      </sheetData>
      <sheetData sheetId="6819">
        <row r="4">
          <cell r="A4" t="str">
            <v>BẢNG TÍNH TOÁN, ĐO BÓC KHỐI LƯỢNG HOÀN THÀNH ĐƯA VÀO QUYẾT TOÁN</v>
          </cell>
        </row>
      </sheetData>
      <sheetData sheetId="6820">
        <row r="4">
          <cell r="A4" t="str">
            <v>BẢNG TÍNH TOÁN, ĐO BÓC KHỐI LƯỢNG HOÀN THÀNH ĐƯA VÀO QUYẾT TOÁN</v>
          </cell>
        </row>
      </sheetData>
      <sheetData sheetId="6821">
        <row r="4">
          <cell r="A4" t="str">
            <v>BẢNG TÍNH TOÁN, ĐO BÓC KHỐI LƯỢNG HOÀN THÀNH ĐƯA VÀO QUYẾT TOÁN</v>
          </cell>
        </row>
      </sheetData>
      <sheetData sheetId="6822">
        <row r="4">
          <cell r="A4" t="str">
            <v>BẢNG TÍNH TOÁN, ĐO BÓC KHỐI LƯỢNG HOÀN THÀNH ĐƯA VÀO QUYẾT TOÁN</v>
          </cell>
        </row>
      </sheetData>
      <sheetData sheetId="6823">
        <row r="4">
          <cell r="A4" t="str">
            <v>BẢNG TÍNH TOÁN, ĐO BÓC KHỐI LƯỢNG HOÀN THÀNH ĐƯA VÀO QUYẾT TOÁN</v>
          </cell>
        </row>
      </sheetData>
      <sheetData sheetId="6824">
        <row r="4">
          <cell r="A4" t="str">
            <v>BẢNG TÍNH TOÁN, ĐO BÓC KHỐI LƯỢNG HOÀN THÀNH ĐƯA VÀO QUYẾT TOÁN</v>
          </cell>
        </row>
      </sheetData>
      <sheetData sheetId="6825">
        <row r="4">
          <cell r="A4" t="str">
            <v>BẢNG TÍNH TOÁN, ĐO BÓC KHỐI LƯỢNG HOÀN THÀNH ĐƯA VÀO QUYẾT TOÁN</v>
          </cell>
        </row>
      </sheetData>
      <sheetData sheetId="6826">
        <row r="4">
          <cell r="A4" t="str">
            <v>BẢNG TÍNH TOÁN, ĐO BÓC KHỐI LƯỢNG HOÀN THÀNH ĐƯA VÀO QUYẾT TOÁN</v>
          </cell>
        </row>
      </sheetData>
      <sheetData sheetId="6827">
        <row r="4">
          <cell r="A4" t="str">
            <v>BẢNG TÍNH TOÁN, ĐO BÓC KHỐI LƯỢNG HOÀN THÀNH ĐƯA VÀO QUYẾT TOÁN</v>
          </cell>
        </row>
      </sheetData>
      <sheetData sheetId="6828">
        <row r="4">
          <cell r="A4" t="str">
            <v>BẢNG TÍNH TOÁN, ĐO BÓC KHỐI LƯỢNG HOÀN THÀNH ĐƯA VÀO QUYẾT TOÁN</v>
          </cell>
        </row>
      </sheetData>
      <sheetData sheetId="6829">
        <row r="4">
          <cell r="A4" t="str">
            <v>BẢNG TÍNH TOÁN, ĐO BÓC KHỐI LƯỢNG HOÀN THÀNH ĐƯA VÀO QUYẾT TOÁN</v>
          </cell>
        </row>
      </sheetData>
      <sheetData sheetId="6830">
        <row r="4">
          <cell r="A4" t="str">
            <v>BẢNG TÍNH TOÁN, ĐO BÓC KHỐI LƯỢNG HOÀN THÀNH ĐƯA VÀO QUYẾT TOÁN</v>
          </cell>
        </row>
      </sheetData>
      <sheetData sheetId="6831">
        <row r="4">
          <cell r="A4" t="str">
            <v>BẢNG TÍNH TOÁN, ĐO BÓC KHỐI LƯỢNG HOÀN THÀNH ĐƯA VÀO QUYẾT TOÁN</v>
          </cell>
        </row>
      </sheetData>
      <sheetData sheetId="6832">
        <row r="4">
          <cell r="A4" t="str">
            <v>BẢNG TÍNH TOÁN, ĐO BÓC KHỐI LƯỢNG HOÀN THÀNH ĐƯA VÀO QUYẾT TOÁN</v>
          </cell>
        </row>
      </sheetData>
      <sheetData sheetId="6833">
        <row r="4">
          <cell r="A4" t="str">
            <v>BẢNG TÍNH TOÁN, ĐO BÓC KHỐI LƯỢNG HOÀN THÀNH ĐƯA VÀO QUYẾT TOÁN</v>
          </cell>
        </row>
      </sheetData>
      <sheetData sheetId="6834">
        <row r="4">
          <cell r="A4" t="str">
            <v>BẢNG TÍNH TOÁN, ĐO BÓC KHỐI LƯỢNG HOÀN THÀNH ĐƯA VÀO QUYẾT TOÁN</v>
          </cell>
        </row>
      </sheetData>
      <sheetData sheetId="6835">
        <row r="4">
          <cell r="A4" t="str">
            <v>BẢNG TÍNH TOÁN, ĐO BÓC KHỐI LƯỢNG HOÀN THÀNH ĐƯA VÀO QUYẾT TOÁN</v>
          </cell>
        </row>
      </sheetData>
      <sheetData sheetId="6836">
        <row r="4">
          <cell r="A4" t="str">
            <v>BẢNG TÍNH TOÁN, ĐO BÓC KHỐI LƯỢNG HOÀN THÀNH ĐƯA VÀO QUYẾT TOÁN</v>
          </cell>
        </row>
      </sheetData>
      <sheetData sheetId="6837">
        <row r="4">
          <cell r="A4" t="str">
            <v>BẢNG TÍNH TOÁN, ĐO BÓC KHỐI LƯỢNG HOÀN THÀNH ĐƯA VÀO QUYẾT TOÁN</v>
          </cell>
        </row>
      </sheetData>
      <sheetData sheetId="6838">
        <row r="4">
          <cell r="A4" t="str">
            <v>BẢNG TÍNH TOÁN, ĐO BÓC KHỐI LƯỢNG HOÀN THÀNH ĐƯA VÀO QUYẾT TOÁN</v>
          </cell>
        </row>
      </sheetData>
      <sheetData sheetId="6839">
        <row r="4">
          <cell r="A4" t="str">
            <v>BẢNG TÍNH TOÁN, ĐO BÓC KHỐI LƯỢNG HOÀN THÀNH ĐƯA VÀO QUYẾT TOÁN</v>
          </cell>
        </row>
      </sheetData>
      <sheetData sheetId="6840">
        <row r="4">
          <cell r="A4" t="str">
            <v>BẢNG TÍNH TOÁN, ĐO BÓC KHỐI LƯỢNG HOÀN THÀNH ĐƯA VÀO QUYẾT TOÁN</v>
          </cell>
        </row>
      </sheetData>
      <sheetData sheetId="6841">
        <row r="4">
          <cell r="A4" t="str">
            <v>BẢNG TÍNH TOÁN, ĐO BÓC KHỐI LƯỢNG HOÀN THÀNH ĐƯA VÀO QUYẾT TOÁN</v>
          </cell>
        </row>
      </sheetData>
      <sheetData sheetId="6842">
        <row r="4">
          <cell r="A4" t="str">
            <v>BẢNG TÍNH TOÁN, ĐO BÓC KHỐI LƯỢNG HOÀN THÀNH ĐƯA VÀO QUYẾT TOÁN</v>
          </cell>
        </row>
      </sheetData>
      <sheetData sheetId="6843">
        <row r="4">
          <cell r="A4" t="str">
            <v>BẢNG TÍNH TOÁN, ĐO BÓC KHỐI LƯỢNG HOÀN THÀNH ĐƯA VÀO QUYẾT TOÁN</v>
          </cell>
        </row>
      </sheetData>
      <sheetData sheetId="6844">
        <row r="4">
          <cell r="A4" t="str">
            <v>BẢNG TÍNH TOÁN, ĐO BÓC KHỐI LƯỢNG HOÀN THÀNH ĐƯA VÀO QUYẾT TOÁN</v>
          </cell>
        </row>
      </sheetData>
      <sheetData sheetId="6845">
        <row r="4">
          <cell r="A4" t="str">
            <v>BẢNG TÍNH TOÁN, ĐO BÓC KHỐI LƯỢNG HOÀN THÀNH ĐƯA VÀO QUYẾT TOÁN</v>
          </cell>
        </row>
      </sheetData>
      <sheetData sheetId="6846">
        <row r="4">
          <cell r="A4" t="str">
            <v>BẢNG TÍNH TOÁN, ĐO BÓC KHỐI LƯỢNG HOÀN THÀNH ĐƯA VÀO QUYẾT TOÁN</v>
          </cell>
        </row>
      </sheetData>
      <sheetData sheetId="6847">
        <row r="4">
          <cell r="A4" t="str">
            <v>BẢNG TÍNH TOÁN, ĐO BÓC KHỐI LƯỢNG HOÀN THÀNH ĐƯA VÀO QUYẾT TOÁN</v>
          </cell>
        </row>
      </sheetData>
      <sheetData sheetId="6848">
        <row r="4">
          <cell r="A4" t="str">
            <v>BẢNG TÍNH TOÁN, ĐO BÓC KHỐI LƯỢNG HOÀN THÀNH ĐƯA VÀO QUYẾT TOÁN</v>
          </cell>
        </row>
      </sheetData>
      <sheetData sheetId="6849">
        <row r="4">
          <cell r="A4" t="str">
            <v>BẢNG TÍNH TOÁN, ĐO BÓC KHỐI LƯỢNG HOÀN THÀNH ĐƯA VÀO QUYẾT TOÁN</v>
          </cell>
        </row>
      </sheetData>
      <sheetData sheetId="6850">
        <row r="4">
          <cell r="A4" t="str">
            <v>BẢNG TÍNH TOÁN, ĐO BÓC KHỐI LƯỢNG HOÀN THÀNH ĐƯA VÀO QUYẾT TOÁN</v>
          </cell>
        </row>
      </sheetData>
      <sheetData sheetId="6851">
        <row r="4">
          <cell r="A4" t="str">
            <v>BẢNG TÍNH TOÁN, ĐO BÓC KHỐI LƯỢNG HOÀN THÀNH ĐƯA VÀO QUYẾT TOÁN</v>
          </cell>
        </row>
      </sheetData>
      <sheetData sheetId="6852">
        <row r="4">
          <cell r="A4" t="str">
            <v>BẢNG TÍNH TOÁN, ĐO BÓC KHỐI LƯỢNG HOÀN THÀNH ĐƯA VÀO QUYẾT TOÁN</v>
          </cell>
        </row>
      </sheetData>
      <sheetData sheetId="6853">
        <row r="4">
          <cell r="A4" t="str">
            <v>BẢNG TÍNH TOÁN, ĐO BÓC KHỐI LƯỢNG HOÀN THÀNH ĐƯA VÀO QUYẾT TOÁN</v>
          </cell>
        </row>
      </sheetData>
      <sheetData sheetId="6854">
        <row r="4">
          <cell r="A4" t="str">
            <v>BẢNG TÍNH TOÁN, ĐO BÓC KHỐI LƯỢNG HOÀN THÀNH ĐƯA VÀO QUYẾT TOÁN</v>
          </cell>
        </row>
      </sheetData>
      <sheetData sheetId="6855">
        <row r="4">
          <cell r="A4" t="str">
            <v>BẢNG TÍNH TOÁN, ĐO BÓC KHỐI LƯỢNG HOÀN THÀNH ĐƯA VÀO QUYẾT TOÁN</v>
          </cell>
        </row>
      </sheetData>
      <sheetData sheetId="6856">
        <row r="4">
          <cell r="A4" t="str">
            <v>BẢNG TÍNH TOÁN, ĐO BÓC KHỐI LƯỢNG HOÀN THÀNH ĐƯA VÀO QUYẾT TOÁN</v>
          </cell>
        </row>
      </sheetData>
      <sheetData sheetId="6857">
        <row r="4">
          <cell r="A4" t="str">
            <v>BẢNG TÍNH TOÁN, ĐO BÓC KHỐI LƯỢNG HOÀN THÀNH ĐƯA VÀO QUYẾT TOÁN</v>
          </cell>
        </row>
      </sheetData>
      <sheetData sheetId="6858">
        <row r="4">
          <cell r="A4" t="str">
            <v>BẢNG TÍNH TOÁN, ĐO BÓC KHỐI LƯỢNG HOÀN THÀNH ĐƯA VÀO QUYẾT TOÁN</v>
          </cell>
        </row>
      </sheetData>
      <sheetData sheetId="6859">
        <row r="4">
          <cell r="A4" t="str">
            <v>BẢNG TÍNH TOÁN, ĐO BÓC KHỐI LƯỢNG HOÀN THÀNH ĐƯA VÀO QUYẾT TOÁN</v>
          </cell>
        </row>
      </sheetData>
      <sheetData sheetId="6860">
        <row r="4">
          <cell r="A4" t="str">
            <v>BẢNG TÍNH TOÁN, ĐO BÓC KHỐI LƯỢNG HOÀN THÀNH ĐƯA VÀO QUYẾT TOÁN</v>
          </cell>
        </row>
      </sheetData>
      <sheetData sheetId="6861">
        <row r="4">
          <cell r="A4" t="str">
            <v>BẢNG TÍNH TOÁN, ĐO BÓC KHỐI LƯỢNG HOÀN THÀNH ĐƯA VÀO QUYẾT TOÁN</v>
          </cell>
        </row>
      </sheetData>
      <sheetData sheetId="6862">
        <row r="4">
          <cell r="A4" t="str">
            <v>BẢNG TÍNH TOÁN, ĐO BÓC KHỐI LƯỢNG HOÀN THÀNH ĐƯA VÀO QUYẾT TOÁN</v>
          </cell>
        </row>
      </sheetData>
      <sheetData sheetId="6863">
        <row r="4">
          <cell r="A4" t="str">
            <v>BẢNG TÍNH TOÁN, ĐO BÓC KHỐI LƯỢNG HOÀN THÀNH ĐƯA VÀO QUYẾT TOÁN</v>
          </cell>
        </row>
      </sheetData>
      <sheetData sheetId="6864">
        <row r="4">
          <cell r="A4" t="str">
            <v>BẢNG TÍNH TOÁN, ĐO BÓC KHỐI LƯỢNG HOÀN THÀNH ĐƯA VÀO QUYẾT TOÁN</v>
          </cell>
        </row>
      </sheetData>
      <sheetData sheetId="6865">
        <row r="4">
          <cell r="A4" t="str">
            <v>BẢNG TÍNH TOÁN, ĐO BÓC KHỐI LƯỢNG HOÀN THÀNH ĐƯA VÀO QUYẾT TOÁN</v>
          </cell>
        </row>
      </sheetData>
      <sheetData sheetId="6866">
        <row r="4">
          <cell r="A4" t="str">
            <v>BẢNG TÍNH TOÁN, ĐO BÓC KHỐI LƯỢNG HOÀN THÀNH ĐƯA VÀO QUYẾT TOÁN</v>
          </cell>
        </row>
      </sheetData>
      <sheetData sheetId="6867">
        <row r="4">
          <cell r="A4" t="str">
            <v>BẢNG TÍNH TOÁN, ĐO BÓC KHỐI LƯỢNG HOÀN THÀNH ĐƯA VÀO QUYẾT TOÁN</v>
          </cell>
        </row>
      </sheetData>
      <sheetData sheetId="6868">
        <row r="4">
          <cell r="A4" t="str">
            <v>BẢNG TÍNH TOÁN, ĐO BÓC KHỐI LƯỢNG HOÀN THÀNH ĐƯA VÀO QUYẾT TOÁN</v>
          </cell>
        </row>
      </sheetData>
      <sheetData sheetId="6869">
        <row r="4">
          <cell r="A4" t="str">
            <v>BẢNG TÍNH TOÁN, ĐO BÓC KHỐI LƯỢNG HOÀN THÀNH ĐƯA VÀO QUYẾT TOÁN</v>
          </cell>
        </row>
      </sheetData>
      <sheetData sheetId="6870">
        <row r="4">
          <cell r="A4" t="str">
            <v>BẢNG TÍNH TOÁN, ĐO BÓC KHỐI LƯỢNG HOÀN THÀNH ĐƯA VÀO QUYẾT TOÁN</v>
          </cell>
        </row>
      </sheetData>
      <sheetData sheetId="6871">
        <row r="4">
          <cell r="A4" t="str">
            <v>BẢNG TÍNH TOÁN, ĐO BÓC KHỐI LƯỢNG HOÀN THÀNH ĐƯA VÀO QUYẾT TOÁN</v>
          </cell>
        </row>
      </sheetData>
      <sheetData sheetId="6872">
        <row r="4">
          <cell r="A4" t="str">
            <v>BẢNG TÍNH TOÁN, ĐO BÓC KHỐI LƯỢNG HOÀN THÀNH ĐƯA VÀO QUYẾT TOÁN</v>
          </cell>
        </row>
      </sheetData>
      <sheetData sheetId="6873">
        <row r="4">
          <cell r="A4" t="str">
            <v>BẢNG TÍNH TOÁN, ĐO BÓC KHỐI LƯỢNG HOÀN THÀNH ĐƯA VÀO QUYẾT TOÁN</v>
          </cell>
        </row>
      </sheetData>
      <sheetData sheetId="6874">
        <row r="4">
          <cell r="A4" t="str">
            <v>BẢNG TÍNH TOÁN, ĐO BÓC KHỐI LƯỢNG HOÀN THÀNH ĐƯA VÀO QUYẾT TOÁN</v>
          </cell>
        </row>
      </sheetData>
      <sheetData sheetId="6875">
        <row r="4">
          <cell r="A4" t="str">
            <v>BẢNG TÍNH TOÁN, ĐO BÓC KHỐI LƯỢNG HOÀN THÀNH ĐƯA VÀO QUYẾT TOÁN</v>
          </cell>
        </row>
      </sheetData>
      <sheetData sheetId="6876">
        <row r="4">
          <cell r="A4" t="str">
            <v>BẢNG TÍNH TOÁN, ĐO BÓC KHỐI LƯỢNG HOÀN THÀNH ĐƯA VÀO QUYẾT TOÁN</v>
          </cell>
        </row>
      </sheetData>
      <sheetData sheetId="6877">
        <row r="4">
          <cell r="A4" t="str">
            <v>BẢNG TÍNH TOÁN, ĐO BÓC KHỐI LƯỢNG HOÀN THÀNH ĐƯA VÀO QUYẾT TOÁN</v>
          </cell>
        </row>
      </sheetData>
      <sheetData sheetId="6878">
        <row r="4">
          <cell r="A4" t="str">
            <v>BẢNG TÍNH TOÁN, ĐO BÓC KHỐI LƯỢNG HOÀN THÀNH ĐƯA VÀO QUYẾT TOÁN</v>
          </cell>
        </row>
      </sheetData>
      <sheetData sheetId="6879">
        <row r="4">
          <cell r="A4" t="str">
            <v>BẢNG TÍNH TOÁN, ĐO BÓC KHỐI LƯỢNG HOÀN THÀNH ĐƯA VÀO QUYẾT TOÁN</v>
          </cell>
        </row>
      </sheetData>
      <sheetData sheetId="6880">
        <row r="4">
          <cell r="A4" t="str">
            <v>BẢNG TÍNH TOÁN, ĐO BÓC KHỐI LƯỢNG HOÀN THÀNH ĐƯA VÀO QUYẾT TOÁN</v>
          </cell>
        </row>
      </sheetData>
      <sheetData sheetId="6881">
        <row r="4">
          <cell r="A4" t="str">
            <v>BẢNG TÍNH TOÁN, ĐO BÓC KHỐI LƯỢNG HOÀN THÀNH ĐƯA VÀO QUYẾT TOÁN</v>
          </cell>
        </row>
      </sheetData>
      <sheetData sheetId="6882">
        <row r="4">
          <cell r="A4" t="str">
            <v>BẢNG TÍNH TOÁN, ĐO BÓC KHỐI LƯỢNG HOÀN THÀNH ĐƯA VÀO QUYẾT TOÁN</v>
          </cell>
        </row>
      </sheetData>
      <sheetData sheetId="6883">
        <row r="4">
          <cell r="A4" t="str">
            <v>BẢNG TÍNH TOÁN, ĐO BÓC KHỐI LƯỢNG HOÀN THÀNH ĐƯA VÀO QUYẾT TOÁN</v>
          </cell>
        </row>
      </sheetData>
      <sheetData sheetId="6884">
        <row r="4">
          <cell r="A4" t="str">
            <v>BẢNG TÍNH TOÁN, ĐO BÓC KHỐI LƯỢNG HOÀN THÀNH ĐƯA VÀO QUYẾT TOÁN</v>
          </cell>
        </row>
      </sheetData>
      <sheetData sheetId="6885">
        <row r="4">
          <cell r="A4" t="str">
            <v>BẢNG TÍNH TOÁN, ĐO BÓC KHỐI LƯỢNG HOÀN THÀNH ĐƯA VÀO QUYẾT TOÁN</v>
          </cell>
        </row>
      </sheetData>
      <sheetData sheetId="6886">
        <row r="4">
          <cell r="A4" t="str">
            <v>BẢNG TÍNH TOÁN, ĐO BÓC KHỐI LƯỢNG HOÀN THÀNH ĐƯA VÀO QUYẾT TOÁN</v>
          </cell>
        </row>
      </sheetData>
      <sheetData sheetId="6887">
        <row r="4">
          <cell r="A4" t="str">
            <v>BẢNG TÍNH TOÁN, ĐO BÓC KHỐI LƯỢNG HOÀN THÀNH ĐƯA VÀO QUYẾT TOÁN</v>
          </cell>
        </row>
      </sheetData>
      <sheetData sheetId="6888">
        <row r="4">
          <cell r="A4" t="str">
            <v>BẢNG TÍNH TOÁN, ĐO BÓC KHỐI LƯỢNG HOÀN THÀNH ĐƯA VÀO QUYẾT TOÁN</v>
          </cell>
        </row>
      </sheetData>
      <sheetData sheetId="6889">
        <row r="4">
          <cell r="A4" t="str">
            <v>BẢNG TÍNH TOÁN, ĐO BÓC KHỐI LƯỢNG HOÀN THÀNH ĐƯA VÀO QUYẾT TOÁN</v>
          </cell>
        </row>
      </sheetData>
      <sheetData sheetId="6890">
        <row r="4">
          <cell r="A4" t="str">
            <v>BẢNG TÍNH TOÁN, ĐO BÓC KHỐI LƯỢNG HOÀN THÀNH ĐƯA VÀO QUYẾT TOÁN</v>
          </cell>
        </row>
      </sheetData>
      <sheetData sheetId="6891">
        <row r="4">
          <cell r="A4" t="str">
            <v>BẢNG TÍNH TOÁN, ĐO BÓC KHỐI LƯỢNG HOÀN THÀNH ĐƯA VÀO QUYẾT TOÁN</v>
          </cell>
        </row>
      </sheetData>
      <sheetData sheetId="6892">
        <row r="4">
          <cell r="A4" t="str">
            <v>BẢNG TÍNH TOÁN, ĐO BÓC KHỐI LƯỢNG HOÀN THÀNH ĐƯA VÀO QUYẾT TOÁN</v>
          </cell>
        </row>
      </sheetData>
      <sheetData sheetId="6893">
        <row r="4">
          <cell r="A4" t="str">
            <v>BẢNG TÍNH TOÁN, ĐO BÓC KHỐI LƯỢNG HOÀN THÀNH ĐƯA VÀO QUYẾT TOÁN</v>
          </cell>
        </row>
      </sheetData>
      <sheetData sheetId="6894">
        <row r="4">
          <cell r="A4" t="str">
            <v>BẢNG TÍNH TOÁN, ĐO BÓC KHỐI LƯỢNG HOÀN THÀNH ĐƯA VÀO QUYẾT TOÁN</v>
          </cell>
        </row>
      </sheetData>
      <sheetData sheetId="6895">
        <row r="4">
          <cell r="A4" t="str">
            <v>BẢNG TÍNH TOÁN, ĐO BÓC KHỐI LƯỢNG HOÀN THÀNH ĐƯA VÀO QUYẾT TOÁN</v>
          </cell>
        </row>
      </sheetData>
      <sheetData sheetId="6896">
        <row r="4">
          <cell r="A4" t="str">
            <v>BẢNG TÍNH TOÁN, ĐO BÓC KHỐI LƯỢNG HOÀN THÀNH ĐƯA VÀO QUYẾT TOÁN</v>
          </cell>
        </row>
      </sheetData>
      <sheetData sheetId="6897">
        <row r="4">
          <cell r="A4" t="str">
            <v>BẢNG TÍNH TOÁN, ĐO BÓC KHỐI LƯỢNG HOÀN THÀNH ĐƯA VÀO QUYẾT TOÁN</v>
          </cell>
        </row>
      </sheetData>
      <sheetData sheetId="6898">
        <row r="4">
          <cell r="A4" t="str">
            <v>BẢNG TÍNH TOÁN, ĐO BÓC KHỐI LƯỢNG HOÀN THÀNH ĐƯA VÀO QUYẾT TOÁN</v>
          </cell>
        </row>
      </sheetData>
      <sheetData sheetId="6899">
        <row r="4">
          <cell r="A4" t="str">
            <v>BẢNG TÍNH TOÁN, ĐO BÓC KHỐI LƯỢNG HOÀN THÀNH ĐƯA VÀO QUYẾT TOÁN</v>
          </cell>
        </row>
      </sheetData>
      <sheetData sheetId="6900">
        <row r="4">
          <cell r="A4" t="str">
            <v>BẢNG TÍNH TOÁN, ĐO BÓC KHỐI LƯỢNG HOÀN THÀNH ĐƯA VÀO QUYẾT TOÁN</v>
          </cell>
        </row>
      </sheetData>
      <sheetData sheetId="6901">
        <row r="4">
          <cell r="A4" t="str">
            <v>BẢNG TÍNH TOÁN, ĐO BÓC KHỐI LƯỢNG HOÀN THÀNH ĐƯA VÀO QUYẾT TOÁN</v>
          </cell>
        </row>
      </sheetData>
      <sheetData sheetId="6902">
        <row r="4">
          <cell r="A4" t="str">
            <v>BẢNG TÍNH TOÁN, ĐO BÓC KHỐI LƯỢNG HOÀN THÀNH ĐƯA VÀO QUYẾT TOÁN</v>
          </cell>
        </row>
      </sheetData>
      <sheetData sheetId="6903">
        <row r="4">
          <cell r="A4" t="str">
            <v>BẢNG TÍNH TOÁN, ĐO BÓC KHỐI LƯỢNG HOÀN THÀNH ĐƯA VÀO QUYẾT TOÁN</v>
          </cell>
        </row>
      </sheetData>
      <sheetData sheetId="6904">
        <row r="4">
          <cell r="A4" t="str">
            <v>BẢNG TÍNH TOÁN, ĐO BÓC KHỐI LƯỢNG HOÀN THÀNH ĐƯA VÀO QUYẾT TOÁN</v>
          </cell>
        </row>
      </sheetData>
      <sheetData sheetId="6905">
        <row r="4">
          <cell r="A4" t="str">
            <v>BẢNG TÍNH TOÁN, ĐO BÓC KHỐI LƯỢNG HOÀN THÀNH ĐƯA VÀO QUYẾT TOÁN</v>
          </cell>
        </row>
      </sheetData>
      <sheetData sheetId="6906">
        <row r="4">
          <cell r="A4" t="str">
            <v>BẢNG TÍNH TOÁN, ĐO BÓC KHỐI LƯỢNG HOÀN THÀNH ĐƯA VÀO QUYẾT TOÁN</v>
          </cell>
        </row>
      </sheetData>
      <sheetData sheetId="6907">
        <row r="4">
          <cell r="A4" t="str">
            <v>BẢNG TÍNH TOÁN, ĐO BÓC KHỐI LƯỢNG HOÀN THÀNH ĐƯA VÀO QUYẾT TOÁN</v>
          </cell>
        </row>
      </sheetData>
      <sheetData sheetId="6908">
        <row r="4">
          <cell r="A4" t="str">
            <v>BẢNG TÍNH TOÁN, ĐO BÓC KHỐI LƯỢNG HOÀN THÀNH ĐƯA VÀO QUYẾT TOÁN</v>
          </cell>
        </row>
      </sheetData>
      <sheetData sheetId="6909">
        <row r="4">
          <cell r="A4" t="str">
            <v>BẢNG TÍNH TOÁN, ĐO BÓC KHỐI LƯỢNG HOÀN THÀNH ĐƯA VÀO QUYẾT TOÁN</v>
          </cell>
        </row>
      </sheetData>
      <sheetData sheetId="6910">
        <row r="4">
          <cell r="A4" t="str">
            <v>BẢNG TÍNH TOÁN, ĐO BÓC KHỐI LƯỢNG HOÀN THÀNH ĐƯA VÀO QUYẾT TOÁN</v>
          </cell>
        </row>
      </sheetData>
      <sheetData sheetId="6911">
        <row r="4">
          <cell r="A4" t="str">
            <v>BẢNG TÍNH TOÁN, ĐO BÓC KHỐI LƯỢNG HOÀN THÀNH ĐƯA VÀO QUYẾT TOÁN</v>
          </cell>
        </row>
      </sheetData>
      <sheetData sheetId="6912">
        <row r="4">
          <cell r="A4" t="str">
            <v>BẢNG TÍNH TOÁN, ĐO BÓC KHỐI LƯỢNG HOÀN THÀNH ĐƯA VÀO QUYẾT TOÁN</v>
          </cell>
        </row>
      </sheetData>
      <sheetData sheetId="6913">
        <row r="4">
          <cell r="A4" t="str">
            <v>BẢNG TÍNH TOÁN, ĐO BÓC KHỐI LƯỢNG HOÀN THÀNH ĐƯA VÀO QUYẾT TOÁN</v>
          </cell>
        </row>
      </sheetData>
      <sheetData sheetId="6914">
        <row r="4">
          <cell r="A4" t="str">
            <v>BẢNG TÍNH TOÁN, ĐO BÓC KHỐI LƯỢNG HOÀN THÀNH ĐƯA VÀO QUYẾT TOÁN</v>
          </cell>
        </row>
      </sheetData>
      <sheetData sheetId="6915">
        <row r="4">
          <cell r="A4" t="str">
            <v>BẢNG TÍNH TOÁN, ĐO BÓC KHỐI LƯỢNG HOÀN THÀNH ĐƯA VÀO QUYẾT TOÁN</v>
          </cell>
        </row>
      </sheetData>
      <sheetData sheetId="6916">
        <row r="4">
          <cell r="A4" t="str">
            <v>BẢNG TÍNH TOÁN, ĐO BÓC KHỐI LƯỢNG HOÀN THÀNH ĐƯA VÀO QUYẾT TOÁN</v>
          </cell>
        </row>
      </sheetData>
      <sheetData sheetId="6917">
        <row r="4">
          <cell r="A4" t="str">
            <v>BẢNG TÍNH TOÁN, ĐO BÓC KHỐI LƯỢNG HOÀN THÀNH ĐƯA VÀO QUYẾT TOÁN</v>
          </cell>
        </row>
      </sheetData>
      <sheetData sheetId="6918">
        <row r="4">
          <cell r="A4" t="str">
            <v>BẢNG TÍNH TOÁN, ĐO BÓC KHỐI LƯỢNG HOÀN THÀNH ĐƯA VÀO QUYẾT TOÁN</v>
          </cell>
        </row>
      </sheetData>
      <sheetData sheetId="6919">
        <row r="4">
          <cell r="A4" t="str">
            <v>BẢNG TÍNH TOÁN, ĐO BÓC KHỐI LƯỢNG HOÀN THÀNH ĐƯA VÀO QUYẾT TOÁN</v>
          </cell>
        </row>
      </sheetData>
      <sheetData sheetId="6920">
        <row r="4">
          <cell r="A4" t="str">
            <v>BẢNG TÍNH TOÁN, ĐO BÓC KHỐI LƯỢNG HOÀN THÀNH ĐƯA VÀO QUYẾT TOÁN</v>
          </cell>
        </row>
      </sheetData>
      <sheetData sheetId="6921">
        <row r="4">
          <cell r="A4" t="str">
            <v>BẢNG TÍNH TOÁN, ĐO BÓC KHỐI LƯỢNG HOÀN THÀNH ĐƯA VÀO QUYẾT TOÁN</v>
          </cell>
        </row>
      </sheetData>
      <sheetData sheetId="6922">
        <row r="4">
          <cell r="A4" t="str">
            <v>BẢNG TÍNH TOÁN, ĐO BÓC KHỐI LƯỢNG HOÀN THÀNH ĐƯA VÀO QUYẾT TOÁN</v>
          </cell>
        </row>
      </sheetData>
      <sheetData sheetId="6923">
        <row r="4">
          <cell r="A4" t="str">
            <v>BẢNG TÍNH TOÁN, ĐO BÓC KHỐI LƯỢNG HOÀN THÀNH ĐƯA VÀO QUYẾT TOÁN</v>
          </cell>
        </row>
      </sheetData>
      <sheetData sheetId="6924">
        <row r="4">
          <cell r="A4" t="str">
            <v>BẢNG TÍNH TOÁN, ĐO BÓC KHỐI LƯỢNG HOÀN THÀNH ĐƯA VÀO QUYẾT TOÁN</v>
          </cell>
        </row>
      </sheetData>
      <sheetData sheetId="6925">
        <row r="4">
          <cell r="A4" t="str">
            <v>BẢNG TÍNH TOÁN, ĐO BÓC KHỐI LƯỢNG HOÀN THÀNH ĐƯA VÀO QUYẾT TOÁN</v>
          </cell>
        </row>
      </sheetData>
      <sheetData sheetId="6926">
        <row r="4">
          <cell r="A4" t="str">
            <v>BẢNG TÍNH TOÁN, ĐO BÓC KHỐI LƯỢNG HOÀN THÀNH ĐƯA VÀO QUYẾT TOÁN</v>
          </cell>
        </row>
      </sheetData>
      <sheetData sheetId="6927">
        <row r="4">
          <cell r="A4" t="str">
            <v>BẢNG TÍNH TOÁN, ĐO BÓC KHỐI LƯỢNG HOÀN THÀNH ĐƯA VÀO QUYẾT TOÁN</v>
          </cell>
        </row>
      </sheetData>
      <sheetData sheetId="6928">
        <row r="4">
          <cell r="A4" t="str">
            <v>BẢNG TÍNH TOÁN, ĐO BÓC KHỐI LƯỢNG HOÀN THÀNH ĐƯA VÀO QUYẾT TOÁN</v>
          </cell>
        </row>
      </sheetData>
      <sheetData sheetId="6929">
        <row r="4">
          <cell r="A4" t="str">
            <v>BẢNG TÍNH TOÁN, ĐO BÓC KHỐI LƯỢNG HOÀN THÀNH ĐƯA VÀO QUYẾT TOÁN</v>
          </cell>
        </row>
      </sheetData>
      <sheetData sheetId="6930">
        <row r="4">
          <cell r="A4" t="str">
            <v>BẢNG TÍNH TOÁN, ĐO BÓC KHỐI LƯỢNG HOÀN THÀNH ĐƯA VÀO QUYẾT TOÁN</v>
          </cell>
        </row>
      </sheetData>
      <sheetData sheetId="6931">
        <row r="4">
          <cell r="A4" t="str">
            <v>BẢNG TÍNH TOÁN, ĐO BÓC KHỐI LƯỢNG HOÀN THÀNH ĐƯA VÀO QUYẾT TOÁN</v>
          </cell>
        </row>
      </sheetData>
      <sheetData sheetId="6932">
        <row r="4">
          <cell r="A4" t="str">
            <v>BẢNG TÍNH TOÁN, ĐO BÓC KHỐI LƯỢNG HOÀN THÀNH ĐƯA VÀO QUYẾT TOÁN</v>
          </cell>
        </row>
      </sheetData>
      <sheetData sheetId="6933">
        <row r="4">
          <cell r="A4" t="str">
            <v>BẢNG TÍNH TOÁN, ĐO BÓC KHỐI LƯỢNG HOÀN THÀNH ĐƯA VÀO QUYẾT TOÁN</v>
          </cell>
        </row>
      </sheetData>
      <sheetData sheetId="6934">
        <row r="4">
          <cell r="A4" t="str">
            <v>BẢNG TÍNH TOÁN, ĐO BÓC KHỐI LƯỢNG HOÀN THÀNH ĐƯA VÀO QUYẾT TOÁN</v>
          </cell>
        </row>
      </sheetData>
      <sheetData sheetId="6935">
        <row r="4">
          <cell r="A4" t="str">
            <v>BẢNG TÍNH TOÁN, ĐO BÓC KHỐI LƯỢNG HOÀN THÀNH ĐƯA VÀO QUYẾT TOÁN</v>
          </cell>
        </row>
      </sheetData>
      <sheetData sheetId="6936">
        <row r="4">
          <cell r="A4" t="str">
            <v>BẢNG TÍNH TOÁN, ĐO BÓC KHỐI LƯỢNG HOÀN THÀNH ĐƯA VÀO QUYẾT TOÁN</v>
          </cell>
        </row>
      </sheetData>
      <sheetData sheetId="6937">
        <row r="4">
          <cell r="A4" t="str">
            <v>BẢNG TÍNH TOÁN, ĐO BÓC KHỐI LƯỢNG HOÀN THÀNH ĐƯA VÀO QUYẾT TOÁN</v>
          </cell>
        </row>
      </sheetData>
      <sheetData sheetId="6938">
        <row r="4">
          <cell r="A4" t="str">
            <v>BẢNG TÍNH TOÁN, ĐO BÓC KHỐI LƯỢNG HOÀN THÀNH ĐƯA VÀO QUYẾT TOÁN</v>
          </cell>
        </row>
      </sheetData>
      <sheetData sheetId="6939">
        <row r="4">
          <cell r="A4" t="str">
            <v>BẢNG TÍNH TOÁN, ĐO BÓC KHỐI LƯỢNG HOÀN THÀNH ĐƯA VÀO QUYẾT TOÁN</v>
          </cell>
        </row>
      </sheetData>
      <sheetData sheetId="6940">
        <row r="4">
          <cell r="A4" t="str">
            <v>BẢNG TÍNH TOÁN, ĐO BÓC KHỐI LƯỢNG HOÀN THÀNH ĐƯA VÀO QUYẾT TOÁN</v>
          </cell>
        </row>
      </sheetData>
      <sheetData sheetId="6941">
        <row r="4">
          <cell r="A4" t="str">
            <v>BẢNG TÍNH TOÁN, ĐO BÓC KHỐI LƯỢNG HOÀN THÀNH ĐƯA VÀO QUYẾT TOÁN</v>
          </cell>
        </row>
      </sheetData>
      <sheetData sheetId="6942">
        <row r="4">
          <cell r="A4" t="str">
            <v>BẢNG TÍNH TOÁN, ĐO BÓC KHỐI LƯỢNG HOÀN THÀNH ĐƯA VÀO QUYẾT TOÁN</v>
          </cell>
        </row>
      </sheetData>
      <sheetData sheetId="6943">
        <row r="4">
          <cell r="A4" t="str">
            <v>BẢNG TÍNH TOÁN, ĐO BÓC KHỐI LƯỢNG HOÀN THÀNH ĐƯA VÀO QUYẾT TOÁN</v>
          </cell>
        </row>
      </sheetData>
      <sheetData sheetId="6944">
        <row r="4">
          <cell r="A4" t="str">
            <v>BẢNG TÍNH TOÁN, ĐO BÓC KHỐI LƯỢNG HOÀN THÀNH ĐƯA VÀO QUYẾT TOÁN</v>
          </cell>
        </row>
      </sheetData>
      <sheetData sheetId="6945">
        <row r="4">
          <cell r="A4" t="str">
            <v>BẢNG TÍNH TOÁN, ĐO BÓC KHỐI LƯỢNG HOÀN THÀNH ĐƯA VÀO QUYẾT TOÁN</v>
          </cell>
        </row>
      </sheetData>
      <sheetData sheetId="6946">
        <row r="4">
          <cell r="A4" t="str">
            <v>BẢNG TÍNH TOÁN, ĐO BÓC KHỐI LƯỢNG HOÀN THÀNH ĐƯA VÀO QUYẾT TOÁN</v>
          </cell>
        </row>
      </sheetData>
      <sheetData sheetId="6947">
        <row r="4">
          <cell r="A4" t="str">
            <v>BẢNG TÍNH TOÁN, ĐO BÓC KHỐI LƯỢNG HOÀN THÀNH ĐƯA VÀO QUYẾT TOÁN</v>
          </cell>
        </row>
      </sheetData>
      <sheetData sheetId="6948">
        <row r="4">
          <cell r="A4" t="str">
            <v>BẢNG TÍNH TOÁN, ĐO BÓC KHỐI LƯỢNG HOÀN THÀNH ĐƯA VÀO QUYẾT TOÁN</v>
          </cell>
        </row>
      </sheetData>
      <sheetData sheetId="6949">
        <row r="4">
          <cell r="A4" t="str">
            <v>BẢNG TÍNH TOÁN, ĐO BÓC KHỐI LƯỢNG HOÀN THÀNH ĐƯA VÀO QUYẾT TOÁN</v>
          </cell>
        </row>
      </sheetData>
      <sheetData sheetId="6950">
        <row r="4">
          <cell r="A4" t="str">
            <v>BẢNG TÍNH TOÁN, ĐO BÓC KHỐI LƯỢNG HOÀN THÀNH ĐƯA VÀO QUYẾT TOÁN</v>
          </cell>
        </row>
      </sheetData>
      <sheetData sheetId="6951">
        <row r="4">
          <cell r="A4" t="str">
            <v>BẢNG TÍNH TOÁN, ĐO BÓC KHỐI LƯỢNG HOÀN THÀNH ĐƯA VÀO QUYẾT TOÁN</v>
          </cell>
        </row>
      </sheetData>
      <sheetData sheetId="6952">
        <row r="4">
          <cell r="A4" t="str">
            <v>BẢNG TÍNH TOÁN, ĐO BÓC KHỐI LƯỢNG HOÀN THÀNH ĐƯA VÀO QUYẾT TOÁN</v>
          </cell>
        </row>
      </sheetData>
      <sheetData sheetId="6953">
        <row r="4">
          <cell r="A4" t="str">
            <v>BẢNG TÍNH TOÁN, ĐO BÓC KHỐI LƯỢNG HOÀN THÀNH ĐƯA VÀO QUYẾT TOÁN</v>
          </cell>
        </row>
      </sheetData>
      <sheetData sheetId="6954">
        <row r="4">
          <cell r="A4" t="str">
            <v>BẢNG TÍNH TOÁN, ĐO BÓC KHỐI LƯỢNG HOÀN THÀNH ĐƯA VÀO QUYẾT TOÁN</v>
          </cell>
        </row>
      </sheetData>
      <sheetData sheetId="6955">
        <row r="4">
          <cell r="A4" t="str">
            <v>BẢNG TÍNH TOÁN, ĐO BÓC KHỐI LƯỢNG HOÀN THÀNH ĐƯA VÀO QUYẾT TOÁN</v>
          </cell>
        </row>
      </sheetData>
      <sheetData sheetId="6956">
        <row r="4">
          <cell r="A4" t="str">
            <v>BẢNG TÍNH TOÁN, ĐO BÓC KHỐI LƯỢNG HOÀN THÀNH ĐƯA VÀO QUYẾT TOÁN</v>
          </cell>
        </row>
      </sheetData>
      <sheetData sheetId="6957">
        <row r="4">
          <cell r="A4" t="str">
            <v>BẢNG TÍNH TOÁN, ĐO BÓC KHỐI LƯỢNG HOÀN THÀNH ĐƯA VÀO QUYẾT TOÁN</v>
          </cell>
        </row>
      </sheetData>
      <sheetData sheetId="6958">
        <row r="4">
          <cell r="A4" t="str">
            <v>BẢNG TÍNH TOÁN, ĐO BÓC KHỐI LƯỢNG HOÀN THÀNH ĐƯA VÀO QUYẾT TOÁN</v>
          </cell>
        </row>
      </sheetData>
      <sheetData sheetId="6959">
        <row r="4">
          <cell r="A4" t="str">
            <v>BẢNG TÍNH TOÁN, ĐO BÓC KHỐI LƯỢNG HOÀN THÀNH ĐƯA VÀO QUYẾT TOÁN</v>
          </cell>
        </row>
      </sheetData>
      <sheetData sheetId="6960">
        <row r="4">
          <cell r="A4" t="str">
            <v>BẢNG TÍNH TOÁN, ĐO BÓC KHỐI LƯỢNG HOÀN THÀNH ĐƯA VÀO QUYẾT TOÁN</v>
          </cell>
        </row>
      </sheetData>
      <sheetData sheetId="6961">
        <row r="4">
          <cell r="A4" t="str">
            <v>BẢNG TÍNH TOÁN, ĐO BÓC KHỐI LƯỢNG HOÀN THÀNH ĐƯA VÀO QUYẾT TOÁN</v>
          </cell>
        </row>
      </sheetData>
      <sheetData sheetId="6962">
        <row r="4">
          <cell r="A4" t="str">
            <v>BẢNG TÍNH TOÁN, ĐO BÓC KHỐI LƯỢNG HOÀN THÀNH ĐƯA VÀO QUYẾT TOÁN</v>
          </cell>
        </row>
      </sheetData>
      <sheetData sheetId="6963">
        <row r="4">
          <cell r="A4" t="str">
            <v>BẢNG TÍNH TOÁN, ĐO BÓC KHỐI LƯỢNG HOÀN THÀNH ĐƯA VÀO QUYẾT TOÁN</v>
          </cell>
        </row>
      </sheetData>
      <sheetData sheetId="6964">
        <row r="4">
          <cell r="A4" t="str">
            <v>BẢNG TÍNH TOÁN, ĐO BÓC KHỐI LƯỢNG HOÀN THÀNH ĐƯA VÀO QUYẾT TOÁN</v>
          </cell>
        </row>
      </sheetData>
      <sheetData sheetId="6965">
        <row r="4">
          <cell r="A4" t="str">
            <v>BẢNG TÍNH TOÁN, ĐO BÓC KHỐI LƯỢNG HOÀN THÀNH ĐƯA VÀO QUYẾT TOÁN</v>
          </cell>
        </row>
      </sheetData>
      <sheetData sheetId="6966">
        <row r="4">
          <cell r="A4" t="str">
            <v>BẢNG TÍNH TOÁN, ĐO BÓC KHỐI LƯỢNG HOÀN THÀNH ĐƯA VÀO QUYẾT TOÁN</v>
          </cell>
        </row>
      </sheetData>
      <sheetData sheetId="6967">
        <row r="4">
          <cell r="A4" t="str">
            <v>BẢNG TÍNH TOÁN, ĐO BÓC KHỐI LƯỢNG HOÀN THÀNH ĐƯA VÀO QUYẾT TOÁN</v>
          </cell>
        </row>
      </sheetData>
      <sheetData sheetId="6968">
        <row r="4">
          <cell r="A4" t="str">
            <v>BẢNG TÍNH TOÁN, ĐO BÓC KHỐI LƯỢNG HOÀN THÀNH ĐƯA VÀO QUYẾT TOÁN</v>
          </cell>
        </row>
      </sheetData>
      <sheetData sheetId="6969">
        <row r="4">
          <cell r="A4" t="str">
            <v>BẢNG TÍNH TOÁN, ĐO BÓC KHỐI LƯỢNG HOÀN THÀNH ĐƯA VÀO QUYẾT TOÁN</v>
          </cell>
        </row>
      </sheetData>
      <sheetData sheetId="6970">
        <row r="4">
          <cell r="A4" t="str">
            <v>BẢNG TÍNH TOÁN, ĐO BÓC KHỐI LƯỢNG HOÀN THÀNH ĐƯA VÀO QUYẾT TOÁN</v>
          </cell>
        </row>
      </sheetData>
      <sheetData sheetId="6971">
        <row r="4">
          <cell r="A4" t="str">
            <v>BẢNG TÍNH TOÁN, ĐO BÓC KHỐI LƯỢNG HOÀN THÀNH ĐƯA VÀO QUYẾT TOÁN</v>
          </cell>
        </row>
      </sheetData>
      <sheetData sheetId="6972">
        <row r="4">
          <cell r="A4" t="str">
            <v>BẢNG TÍNH TOÁN, ĐO BÓC KHỐI LƯỢNG HOÀN THÀNH ĐƯA VÀO QUYẾT TOÁN</v>
          </cell>
        </row>
      </sheetData>
      <sheetData sheetId="6973">
        <row r="4">
          <cell r="A4" t="str">
            <v>BẢNG TÍNH TOÁN, ĐO BÓC KHỐI LƯỢNG HOÀN THÀNH ĐƯA VÀO QUYẾT TOÁN</v>
          </cell>
        </row>
      </sheetData>
      <sheetData sheetId="6974">
        <row r="4">
          <cell r="A4" t="str">
            <v>BẢNG TÍNH TOÁN, ĐO BÓC KHỐI LƯỢNG HOÀN THÀNH ĐƯA VÀO QUYẾT TOÁN</v>
          </cell>
        </row>
      </sheetData>
      <sheetData sheetId="6975">
        <row r="4">
          <cell r="A4" t="str">
            <v>BẢNG TÍNH TOÁN, ĐO BÓC KHỐI LƯỢNG HOÀN THÀNH ĐƯA VÀO QUYẾT TOÁN</v>
          </cell>
        </row>
      </sheetData>
      <sheetData sheetId="6976">
        <row r="4">
          <cell r="A4" t="str">
            <v>BẢNG TÍNH TOÁN, ĐO BÓC KHỐI LƯỢNG HOÀN THÀNH ĐƯA VÀO QUYẾT TOÁN</v>
          </cell>
        </row>
      </sheetData>
      <sheetData sheetId="6977">
        <row r="4">
          <cell r="A4" t="str">
            <v>BẢNG TÍNH TOÁN, ĐO BÓC KHỐI LƯỢNG HOÀN THÀNH ĐƯA VÀO QUYẾT TOÁN</v>
          </cell>
        </row>
      </sheetData>
      <sheetData sheetId="6978">
        <row r="4">
          <cell r="A4" t="str">
            <v>BẢNG TÍNH TOÁN, ĐO BÓC KHỐI LƯỢNG HOÀN THÀNH ĐƯA VÀO QUYẾT TOÁN</v>
          </cell>
        </row>
      </sheetData>
      <sheetData sheetId="6979">
        <row r="4">
          <cell r="A4" t="str">
            <v>BẢNG TÍNH TOÁN, ĐO BÓC KHỐI LƯỢNG HOÀN THÀNH ĐƯA VÀO QUYẾT TOÁN</v>
          </cell>
        </row>
      </sheetData>
      <sheetData sheetId="6980">
        <row r="4">
          <cell r="A4" t="str">
            <v>BẢNG TÍNH TOÁN, ĐO BÓC KHỐI LƯỢNG HOÀN THÀNH ĐƯA VÀO QUYẾT TOÁN</v>
          </cell>
        </row>
      </sheetData>
      <sheetData sheetId="6981">
        <row r="4">
          <cell r="A4" t="str">
            <v>BẢNG TÍNH TOÁN, ĐO BÓC KHỐI LƯỢNG HOÀN THÀNH ĐƯA VÀO QUYẾT TOÁN</v>
          </cell>
        </row>
      </sheetData>
      <sheetData sheetId="6982">
        <row r="4">
          <cell r="A4" t="str">
            <v>BẢNG TÍNH TOÁN, ĐO BÓC KHỐI LƯỢNG HOÀN THÀNH ĐƯA VÀO QUYẾT TOÁN</v>
          </cell>
        </row>
      </sheetData>
      <sheetData sheetId="6983">
        <row r="4">
          <cell r="A4" t="str">
            <v>BẢNG TÍNH TOÁN, ĐO BÓC KHỐI LƯỢNG HOÀN THÀNH ĐƯA VÀO QUYẾT TOÁN</v>
          </cell>
        </row>
      </sheetData>
      <sheetData sheetId="6984">
        <row r="4">
          <cell r="A4" t="str">
            <v>BẢNG TÍNH TOÁN, ĐO BÓC KHỐI LƯỢNG HOÀN THÀNH ĐƯA VÀO QUYẾT TOÁN</v>
          </cell>
        </row>
      </sheetData>
      <sheetData sheetId="6985">
        <row r="4">
          <cell r="A4" t="str">
            <v>BẢNG TÍNH TOÁN, ĐO BÓC KHỐI LƯỢNG HOÀN THÀNH ĐƯA VÀO QUYẾT TOÁN</v>
          </cell>
        </row>
      </sheetData>
      <sheetData sheetId="6986">
        <row r="4">
          <cell r="A4" t="str">
            <v>BẢNG TÍNH TOÁN, ĐO BÓC KHỐI LƯỢNG HOÀN THÀNH ĐƯA VÀO QUYẾT TOÁN</v>
          </cell>
        </row>
      </sheetData>
      <sheetData sheetId="6987">
        <row r="4">
          <cell r="A4" t="str">
            <v>BẢNG TÍNH TOÁN, ĐO BÓC KHỐI LƯỢNG HOÀN THÀNH ĐƯA VÀO QUYẾT TOÁN</v>
          </cell>
        </row>
      </sheetData>
      <sheetData sheetId="6988">
        <row r="4">
          <cell r="A4" t="str">
            <v>BẢNG TÍNH TOÁN, ĐO BÓC KHỐI LƯỢNG HOÀN THÀNH ĐƯA VÀO QUYẾT TOÁN</v>
          </cell>
        </row>
      </sheetData>
      <sheetData sheetId="6989">
        <row r="4">
          <cell r="A4" t="str">
            <v>BẢNG TÍNH TOÁN, ĐO BÓC KHỐI LƯỢNG HOÀN THÀNH ĐƯA VÀO QUYẾT TOÁN</v>
          </cell>
        </row>
      </sheetData>
      <sheetData sheetId="6990">
        <row r="4">
          <cell r="A4" t="str">
            <v>BẢNG TÍNH TOÁN, ĐO BÓC KHỐI LƯỢNG HOÀN THÀNH ĐƯA VÀO QUYẾT TOÁN</v>
          </cell>
        </row>
      </sheetData>
      <sheetData sheetId="6991">
        <row r="4">
          <cell r="A4" t="str">
            <v>BẢNG TÍNH TOÁN, ĐO BÓC KHỐI LƯỢNG HOÀN THÀNH ĐƯA VÀO QUYẾT TOÁN</v>
          </cell>
        </row>
      </sheetData>
      <sheetData sheetId="6992">
        <row r="4">
          <cell r="A4" t="str">
            <v>BẢNG TÍNH TOÁN, ĐO BÓC KHỐI LƯỢNG HOÀN THÀNH ĐƯA VÀO QUYẾT TOÁN</v>
          </cell>
        </row>
      </sheetData>
      <sheetData sheetId="6993">
        <row r="4">
          <cell r="A4" t="str">
            <v>BẢNG TÍNH TOÁN, ĐO BÓC KHỐI LƯỢNG HOÀN THÀNH ĐƯA VÀO QUYẾT TOÁN</v>
          </cell>
        </row>
      </sheetData>
      <sheetData sheetId="6994">
        <row r="4">
          <cell r="A4" t="str">
            <v>BẢNG TÍNH TOÁN, ĐO BÓC KHỐI LƯỢNG HOÀN THÀNH ĐƯA VÀO QUYẾT TOÁN</v>
          </cell>
        </row>
      </sheetData>
      <sheetData sheetId="6995">
        <row r="4">
          <cell r="A4" t="str">
            <v>BẢNG TÍNH TOÁN, ĐO BÓC KHỐI LƯỢNG HOÀN THÀNH ĐƯA VÀO QUYẾT TOÁN</v>
          </cell>
        </row>
      </sheetData>
      <sheetData sheetId="6996">
        <row r="4">
          <cell r="A4" t="str">
            <v>BẢNG TÍNH TOÁN, ĐO BÓC KHỐI LƯỢNG HOÀN THÀNH ĐƯA VÀO QUYẾT TOÁN</v>
          </cell>
        </row>
      </sheetData>
      <sheetData sheetId="6997">
        <row r="4">
          <cell r="A4" t="str">
            <v>BẢNG TÍNH TOÁN, ĐO BÓC KHỐI LƯỢNG HOÀN THÀNH ĐƯA VÀO QUYẾT TOÁN</v>
          </cell>
        </row>
      </sheetData>
      <sheetData sheetId="6998">
        <row r="4">
          <cell r="A4" t="str">
            <v>BẢNG TÍNH TOÁN, ĐO BÓC KHỐI LƯỢNG HOÀN THÀNH ĐƯA VÀO QUYẾT TOÁN</v>
          </cell>
        </row>
      </sheetData>
      <sheetData sheetId="6999">
        <row r="4">
          <cell r="A4" t="str">
            <v>BẢNG TÍNH TOÁN, ĐO BÓC KHỐI LƯỢNG HOÀN THÀNH ĐƯA VÀO QUYẾT TOÁN</v>
          </cell>
        </row>
      </sheetData>
      <sheetData sheetId="7000">
        <row r="4">
          <cell r="A4" t="str">
            <v>BẢNG TÍNH TOÁN, ĐO BÓC KHỐI LƯỢNG HOÀN THÀNH ĐƯA VÀO QUYẾT TOÁN</v>
          </cell>
        </row>
      </sheetData>
      <sheetData sheetId="7001">
        <row r="4">
          <cell r="A4" t="str">
            <v>BẢNG TÍNH TOÁN, ĐO BÓC KHỐI LƯỢNG HOÀN THÀNH ĐƯA VÀO QUYẾT TOÁN</v>
          </cell>
        </row>
      </sheetData>
      <sheetData sheetId="7002">
        <row r="4">
          <cell r="A4" t="str">
            <v>BẢNG TÍNH TOÁN, ĐO BÓC KHỐI LƯỢNG HOÀN THÀNH ĐƯA VÀO QUYẾT TOÁN</v>
          </cell>
        </row>
      </sheetData>
      <sheetData sheetId="7003">
        <row r="4">
          <cell r="A4" t="str">
            <v>BẢNG TÍNH TOÁN, ĐO BÓC KHỐI LƯỢNG HOÀN THÀNH ĐƯA VÀO QUYẾT TOÁN</v>
          </cell>
        </row>
      </sheetData>
      <sheetData sheetId="7004">
        <row r="4">
          <cell r="A4" t="str">
            <v>BẢNG TÍNH TOÁN, ĐO BÓC KHỐI LƯỢNG HOÀN THÀNH ĐƯA VÀO QUYẾT TOÁN</v>
          </cell>
        </row>
      </sheetData>
      <sheetData sheetId="7005">
        <row r="4">
          <cell r="A4" t="str">
            <v>BẢNG TÍNH TOÁN, ĐO BÓC KHỐI LƯỢNG HOÀN THÀNH ĐƯA VÀO QUYẾT TOÁN</v>
          </cell>
        </row>
      </sheetData>
      <sheetData sheetId="7006">
        <row r="4">
          <cell r="A4" t="str">
            <v>BẢNG TÍNH TOÁN, ĐO BÓC KHỐI LƯỢNG HOÀN THÀNH ĐƯA VÀO QUYẾT TOÁN</v>
          </cell>
        </row>
      </sheetData>
      <sheetData sheetId="7007">
        <row r="4">
          <cell r="A4" t="str">
            <v>BẢNG TÍNH TOÁN, ĐO BÓC KHỐI LƯỢNG HOÀN THÀNH ĐƯA VÀO QUYẾT TOÁN</v>
          </cell>
        </row>
      </sheetData>
      <sheetData sheetId="7008">
        <row r="4">
          <cell r="A4" t="str">
            <v>BẢNG TÍNH TOÁN, ĐO BÓC KHỐI LƯỢNG HOÀN THÀNH ĐƯA VÀO QUYẾT TOÁN</v>
          </cell>
        </row>
      </sheetData>
      <sheetData sheetId="7009">
        <row r="4">
          <cell r="A4" t="str">
            <v>BẢNG TÍNH TOÁN, ĐO BÓC KHỐI LƯỢNG HOÀN THÀNH ĐƯA VÀO QUYẾT TOÁN</v>
          </cell>
        </row>
      </sheetData>
      <sheetData sheetId="7010">
        <row r="4">
          <cell r="A4" t="str">
            <v>BẢNG TÍNH TOÁN, ĐO BÓC KHỐI LƯỢNG HOÀN THÀNH ĐƯA VÀO QUYẾT TOÁN</v>
          </cell>
        </row>
      </sheetData>
      <sheetData sheetId="7011">
        <row r="4">
          <cell r="A4" t="str">
            <v>BẢNG TÍNH TOÁN, ĐO BÓC KHỐI LƯỢNG HOÀN THÀNH ĐƯA VÀO QUYẾT TOÁN</v>
          </cell>
        </row>
      </sheetData>
      <sheetData sheetId="7012">
        <row r="4">
          <cell r="A4" t="str">
            <v>BẢNG TÍNH TOÁN, ĐO BÓC KHỐI LƯỢNG HOÀN THÀNH ĐƯA VÀO QUYẾT TOÁN</v>
          </cell>
        </row>
      </sheetData>
      <sheetData sheetId="7013">
        <row r="4">
          <cell r="A4" t="str">
            <v>BẢNG TÍNH TOÁN, ĐO BÓC KHỐI LƯỢNG HOÀN THÀNH ĐƯA VÀO QUYẾT TOÁN</v>
          </cell>
        </row>
      </sheetData>
      <sheetData sheetId="7014">
        <row r="4">
          <cell r="A4" t="str">
            <v>BẢNG TÍNH TOÁN, ĐO BÓC KHỐI LƯỢNG HOÀN THÀNH ĐƯA VÀO QUYẾT TOÁN</v>
          </cell>
        </row>
      </sheetData>
      <sheetData sheetId="7015">
        <row r="4">
          <cell r="A4" t="str">
            <v>BẢNG TÍNH TOÁN, ĐO BÓC KHỐI LƯỢNG HOÀN THÀNH ĐƯA VÀO QUYẾT TOÁN</v>
          </cell>
        </row>
      </sheetData>
      <sheetData sheetId="7016">
        <row r="4">
          <cell r="A4" t="str">
            <v>BẢNG TÍNH TOÁN, ĐO BÓC KHỐI LƯỢNG HOÀN THÀNH ĐƯA VÀO QUYẾT TOÁN</v>
          </cell>
        </row>
      </sheetData>
      <sheetData sheetId="7017">
        <row r="4">
          <cell r="A4" t="str">
            <v>BẢNG TÍNH TOÁN, ĐO BÓC KHỐI LƯỢNG HOÀN THÀNH ĐƯA VÀO QUYẾT TOÁN</v>
          </cell>
        </row>
      </sheetData>
      <sheetData sheetId="7018">
        <row r="4">
          <cell r="A4" t="str">
            <v>BẢNG TÍNH TOÁN, ĐO BÓC KHỐI LƯỢNG HOÀN THÀNH ĐƯA VÀO QUYẾT TOÁN</v>
          </cell>
        </row>
      </sheetData>
      <sheetData sheetId="7019">
        <row r="4">
          <cell r="A4" t="str">
            <v>BẢNG TÍNH TOÁN, ĐO BÓC KHỐI LƯỢNG HOÀN THÀNH ĐƯA VÀO QUYẾT TOÁN</v>
          </cell>
        </row>
      </sheetData>
      <sheetData sheetId="7020">
        <row r="4">
          <cell r="A4" t="str">
            <v>BẢNG TÍNH TOÁN, ĐO BÓC KHỐI LƯỢNG HOÀN THÀNH ĐƯA VÀO QUYẾT TOÁN</v>
          </cell>
        </row>
      </sheetData>
      <sheetData sheetId="7021">
        <row r="4">
          <cell r="A4" t="str">
            <v>BẢNG TÍNH TOÁN, ĐO BÓC KHỐI LƯỢNG HOÀN THÀNH ĐƯA VÀO QUYẾT TOÁN</v>
          </cell>
        </row>
      </sheetData>
      <sheetData sheetId="7022">
        <row r="4">
          <cell r="A4" t="str">
            <v>BẢNG TÍNH TOÁN, ĐO BÓC KHỐI LƯỢNG HOÀN THÀNH ĐƯA VÀO QUYẾT TOÁN</v>
          </cell>
        </row>
      </sheetData>
      <sheetData sheetId="7023">
        <row r="4">
          <cell r="A4" t="str">
            <v>BẢNG TÍNH TOÁN, ĐO BÓC KHỐI LƯỢNG HOÀN THÀNH ĐƯA VÀO QUYẾT TOÁN</v>
          </cell>
        </row>
      </sheetData>
      <sheetData sheetId="7024">
        <row r="4">
          <cell r="A4" t="str">
            <v>BẢNG TÍNH TOÁN, ĐO BÓC KHỐI LƯỢNG HOÀN THÀNH ĐƯA VÀO QUYẾT TOÁN</v>
          </cell>
        </row>
      </sheetData>
      <sheetData sheetId="7025">
        <row r="4">
          <cell r="A4" t="str">
            <v>BẢNG TÍNH TOÁN, ĐO BÓC KHỐI LƯỢNG HOÀN THÀNH ĐƯA VÀO QUYẾT TOÁN</v>
          </cell>
        </row>
      </sheetData>
      <sheetData sheetId="7026">
        <row r="4">
          <cell r="A4" t="str">
            <v>BẢNG TÍNH TOÁN, ĐO BÓC KHỐI LƯỢNG HOÀN THÀNH ĐƯA VÀO QUYẾT TOÁN</v>
          </cell>
        </row>
      </sheetData>
      <sheetData sheetId="7027">
        <row r="4">
          <cell r="A4" t="str">
            <v>BẢNG TÍNH TOÁN, ĐO BÓC KHỐI LƯỢNG HOÀN THÀNH ĐƯA VÀO QUYẾT TOÁN</v>
          </cell>
        </row>
      </sheetData>
      <sheetData sheetId="7028">
        <row r="4">
          <cell r="A4" t="str">
            <v>BẢNG TÍNH TOÁN, ĐO BÓC KHỐI LƯỢNG HOÀN THÀNH ĐƯA VÀO QUYẾT TOÁN</v>
          </cell>
        </row>
      </sheetData>
      <sheetData sheetId="7029">
        <row r="4">
          <cell r="A4" t="str">
            <v>BẢNG TÍNH TOÁN, ĐO BÓC KHỐI LƯỢNG HOÀN THÀNH ĐƯA VÀO QUYẾT TOÁN</v>
          </cell>
        </row>
      </sheetData>
      <sheetData sheetId="7030">
        <row r="4">
          <cell r="A4" t="str">
            <v>BẢNG TÍNH TOÁN, ĐO BÓC KHỐI LƯỢNG HOÀN THÀNH ĐƯA VÀO QUYẾT TOÁN</v>
          </cell>
        </row>
      </sheetData>
      <sheetData sheetId="7031">
        <row r="4">
          <cell r="A4" t="str">
            <v>BẢNG TÍNH TOÁN, ĐO BÓC KHỐI LƯỢNG HOÀN THÀNH ĐƯA VÀO QUYẾT TOÁN</v>
          </cell>
        </row>
      </sheetData>
      <sheetData sheetId="7032">
        <row r="4">
          <cell r="A4" t="str">
            <v>BẢNG TÍNH TOÁN, ĐO BÓC KHỐI LƯỢNG HOÀN THÀNH ĐƯA VÀO QUYẾT TOÁN</v>
          </cell>
        </row>
      </sheetData>
      <sheetData sheetId="7033">
        <row r="4">
          <cell r="A4" t="str">
            <v>BẢNG TÍNH TOÁN, ĐO BÓC KHỐI LƯỢNG HOÀN THÀNH ĐƯA VÀO QUYẾT TOÁN</v>
          </cell>
        </row>
      </sheetData>
      <sheetData sheetId="7034">
        <row r="4">
          <cell r="A4" t="str">
            <v>BẢNG TÍNH TOÁN, ĐO BÓC KHỐI LƯỢNG HOÀN THÀNH ĐƯA VÀO QUYẾT TOÁN</v>
          </cell>
        </row>
      </sheetData>
      <sheetData sheetId="7035">
        <row r="4">
          <cell r="A4" t="str">
            <v>BẢNG TÍNH TOÁN, ĐO BÓC KHỐI LƯỢNG HOÀN THÀNH ĐƯA VÀO QUYẾT TOÁN</v>
          </cell>
        </row>
      </sheetData>
      <sheetData sheetId="7036">
        <row r="4">
          <cell r="A4" t="str">
            <v>BẢNG TÍNH TOÁN, ĐO BÓC KHỐI LƯỢNG HOÀN THÀNH ĐƯA VÀO QUYẾT TOÁN</v>
          </cell>
        </row>
      </sheetData>
      <sheetData sheetId="7037">
        <row r="4">
          <cell r="A4" t="str">
            <v>BẢNG TÍNH TOÁN, ĐO BÓC KHỐI LƯỢNG HOÀN THÀNH ĐƯA VÀO QUYẾT TOÁN</v>
          </cell>
        </row>
      </sheetData>
      <sheetData sheetId="7038">
        <row r="4">
          <cell r="A4" t="str">
            <v>BẢNG TÍNH TOÁN, ĐO BÓC KHỐI LƯỢNG HOÀN THÀNH ĐƯA VÀO QUYẾT TOÁN</v>
          </cell>
        </row>
      </sheetData>
      <sheetData sheetId="7039">
        <row r="4">
          <cell r="A4" t="str">
            <v>BẢNG TÍNH TOÁN, ĐO BÓC KHỐI LƯỢNG HOÀN THÀNH ĐƯA VÀO QUYẾT TOÁN</v>
          </cell>
        </row>
      </sheetData>
      <sheetData sheetId="7040">
        <row r="4">
          <cell r="A4" t="str">
            <v>BẢNG TÍNH TOÁN, ĐO BÓC KHỐI LƯỢNG HOÀN THÀNH ĐƯA VÀO QUYẾT TOÁN</v>
          </cell>
        </row>
      </sheetData>
      <sheetData sheetId="7041">
        <row r="4">
          <cell r="A4" t="str">
            <v>BẢNG TÍNH TOÁN, ĐO BÓC KHỐI LƯỢNG HOÀN THÀNH ĐƯA VÀO QUYẾT TOÁN</v>
          </cell>
        </row>
      </sheetData>
      <sheetData sheetId="7042">
        <row r="4">
          <cell r="A4" t="str">
            <v>BẢNG TÍNH TOÁN, ĐO BÓC KHỐI LƯỢNG HOÀN THÀNH ĐƯA VÀO QUYẾT TOÁN</v>
          </cell>
        </row>
      </sheetData>
      <sheetData sheetId="7043">
        <row r="4">
          <cell r="A4" t="str">
            <v>BẢNG TÍNH TOÁN, ĐO BÓC KHỐI LƯỢNG HOÀN THÀNH ĐƯA VÀO QUYẾT TOÁN</v>
          </cell>
        </row>
      </sheetData>
      <sheetData sheetId="7044">
        <row r="4">
          <cell r="A4" t="str">
            <v>BẢNG TÍNH TOÁN, ĐO BÓC KHỐI LƯỢNG HOÀN THÀNH ĐƯA VÀO QUYẾT TOÁN</v>
          </cell>
        </row>
      </sheetData>
      <sheetData sheetId="7045">
        <row r="4">
          <cell r="A4" t="str">
            <v>BẢNG TÍNH TOÁN, ĐO BÓC KHỐI LƯỢNG HOÀN THÀNH ĐƯA VÀO QUYẾT TOÁN</v>
          </cell>
        </row>
      </sheetData>
      <sheetData sheetId="7046">
        <row r="4">
          <cell r="A4" t="str">
            <v>BẢNG TÍNH TOÁN, ĐO BÓC KHỐI LƯỢNG HOÀN THÀNH ĐƯA VÀO QUYẾT TOÁN</v>
          </cell>
        </row>
      </sheetData>
      <sheetData sheetId="7047">
        <row r="4">
          <cell r="A4" t="str">
            <v>BẢNG TÍNH TOÁN, ĐO BÓC KHỐI LƯỢNG HOÀN THÀNH ĐƯA VÀO QUYẾT TOÁN</v>
          </cell>
        </row>
      </sheetData>
      <sheetData sheetId="7048">
        <row r="4">
          <cell r="A4" t="str">
            <v>BẢNG TÍNH TOÁN, ĐO BÓC KHỐI LƯỢNG HOÀN THÀNH ĐƯA VÀO QUYẾT TOÁN</v>
          </cell>
        </row>
      </sheetData>
      <sheetData sheetId="7049">
        <row r="4">
          <cell r="A4" t="str">
            <v>BẢNG TÍNH TOÁN, ĐO BÓC KHỐI LƯỢNG HOÀN THÀNH ĐƯA VÀO QUYẾT TOÁN</v>
          </cell>
        </row>
      </sheetData>
      <sheetData sheetId="7050">
        <row r="4">
          <cell r="A4" t="str">
            <v>BẢNG TÍNH TOÁN, ĐO BÓC KHỐI LƯỢNG HOÀN THÀNH ĐƯA VÀO QUYẾT TOÁN</v>
          </cell>
        </row>
      </sheetData>
      <sheetData sheetId="7051">
        <row r="4">
          <cell r="A4" t="str">
            <v>BẢNG TÍNH TOÁN, ĐO BÓC KHỐI LƯỢNG HOÀN THÀNH ĐƯA VÀO QUYẾT TOÁN</v>
          </cell>
        </row>
      </sheetData>
      <sheetData sheetId="7052">
        <row r="4">
          <cell r="A4" t="str">
            <v>BẢNG TÍNH TOÁN, ĐO BÓC KHỐI LƯỢNG HOÀN THÀNH ĐƯA VÀO QUYẾT TOÁN</v>
          </cell>
        </row>
      </sheetData>
      <sheetData sheetId="7053">
        <row r="4">
          <cell r="A4" t="str">
            <v>BẢNG TÍNH TOÁN, ĐO BÓC KHỐI LƯỢNG HOÀN THÀNH ĐƯA VÀO QUYẾT TOÁN</v>
          </cell>
        </row>
      </sheetData>
      <sheetData sheetId="7054">
        <row r="4">
          <cell r="A4" t="str">
            <v>BẢNG TÍNH TOÁN, ĐO BÓC KHỐI LƯỢNG HOÀN THÀNH ĐƯA VÀO QUYẾT TOÁN</v>
          </cell>
        </row>
      </sheetData>
      <sheetData sheetId="7055">
        <row r="4">
          <cell r="A4" t="str">
            <v>BẢNG TÍNH TOÁN, ĐO BÓC KHỐI LƯỢNG HOÀN THÀNH ĐƯA VÀO QUYẾT TOÁN</v>
          </cell>
        </row>
      </sheetData>
      <sheetData sheetId="7056">
        <row r="4">
          <cell r="A4" t="str">
            <v>BẢNG TÍNH TOÁN, ĐO BÓC KHỐI LƯỢNG HOÀN THÀNH ĐƯA VÀO QUYẾT TOÁN</v>
          </cell>
        </row>
      </sheetData>
      <sheetData sheetId="7057">
        <row r="4">
          <cell r="A4" t="str">
            <v>BẢNG TÍNH TOÁN, ĐO BÓC KHỐI LƯỢNG HOÀN THÀNH ĐƯA VÀO QUYẾT TOÁN</v>
          </cell>
        </row>
      </sheetData>
      <sheetData sheetId="7058">
        <row r="4">
          <cell r="A4" t="str">
            <v>BẢNG TÍNH TOÁN, ĐO BÓC KHỐI LƯỢNG HOÀN THÀNH ĐƯA VÀO QUYẾT TOÁN</v>
          </cell>
        </row>
      </sheetData>
      <sheetData sheetId="7059">
        <row r="4">
          <cell r="A4" t="str">
            <v>BẢNG TÍNH TOÁN, ĐO BÓC KHỐI LƯỢNG HOÀN THÀNH ĐƯA VÀO QUYẾT TOÁN</v>
          </cell>
        </row>
      </sheetData>
      <sheetData sheetId="7060">
        <row r="4">
          <cell r="A4" t="str">
            <v>BẢNG TÍNH TOÁN, ĐO BÓC KHỐI LƯỢNG HOÀN THÀNH ĐƯA VÀO QUYẾT TOÁN</v>
          </cell>
        </row>
      </sheetData>
      <sheetData sheetId="7061">
        <row r="4">
          <cell r="A4" t="str">
            <v>BẢNG TÍNH TOÁN, ĐO BÓC KHỐI LƯỢNG HOÀN THÀNH ĐƯA VÀO QUYẾT TOÁN</v>
          </cell>
        </row>
      </sheetData>
      <sheetData sheetId="7062">
        <row r="4">
          <cell r="A4" t="str">
            <v>BẢNG TÍNH TOÁN, ĐO BÓC KHỐI LƯỢNG HOÀN THÀNH ĐƯA VÀO QUYẾT TOÁN</v>
          </cell>
        </row>
      </sheetData>
      <sheetData sheetId="7063">
        <row r="4">
          <cell r="A4" t="str">
            <v>BẢNG TÍNH TOÁN, ĐO BÓC KHỐI LƯỢNG HOÀN THÀNH ĐƯA VÀO QUYẾT TOÁN</v>
          </cell>
        </row>
      </sheetData>
      <sheetData sheetId="7064">
        <row r="4">
          <cell r="A4" t="str">
            <v>BẢNG TÍNH TOÁN, ĐO BÓC KHỐI LƯỢNG HOÀN THÀNH ĐƯA VÀO QUYẾT TOÁN</v>
          </cell>
        </row>
      </sheetData>
      <sheetData sheetId="7065">
        <row r="4">
          <cell r="A4" t="str">
            <v>BẢNG TÍNH TOÁN, ĐO BÓC KHỐI LƯỢNG HOÀN THÀNH ĐƯA VÀO QUYẾT TOÁN</v>
          </cell>
        </row>
      </sheetData>
      <sheetData sheetId="7066">
        <row r="4">
          <cell r="A4" t="str">
            <v>BẢNG TÍNH TOÁN, ĐO BÓC KHỐI LƯỢNG HOÀN THÀNH ĐƯA VÀO QUYẾT TOÁN</v>
          </cell>
        </row>
      </sheetData>
      <sheetData sheetId="7067">
        <row r="4">
          <cell r="A4" t="str">
            <v>BẢNG TÍNH TOÁN, ĐO BÓC KHỐI LƯỢNG HOÀN THÀNH ĐƯA VÀO QUYẾT TOÁN</v>
          </cell>
        </row>
      </sheetData>
      <sheetData sheetId="7068">
        <row r="4">
          <cell r="A4" t="str">
            <v>BẢNG TÍNH TOÁN, ĐO BÓC KHỐI LƯỢNG HOÀN THÀNH ĐƯA VÀO QUYẾT TOÁN</v>
          </cell>
        </row>
      </sheetData>
      <sheetData sheetId="7069">
        <row r="4">
          <cell r="A4" t="str">
            <v>BẢNG TÍNH TOÁN, ĐO BÓC KHỐI LƯỢNG HOÀN THÀNH ĐƯA VÀO QUYẾT TOÁN</v>
          </cell>
        </row>
      </sheetData>
      <sheetData sheetId="7070">
        <row r="4">
          <cell r="A4" t="str">
            <v>BẢNG TÍNH TOÁN, ĐO BÓC KHỐI LƯỢNG HOÀN THÀNH ĐƯA VÀO QUYẾT TOÁN</v>
          </cell>
        </row>
      </sheetData>
      <sheetData sheetId="7071">
        <row r="4">
          <cell r="A4" t="str">
            <v>BẢNG TÍNH TOÁN, ĐO BÓC KHỐI LƯỢNG HOÀN THÀNH ĐƯA VÀO QUYẾT TOÁN</v>
          </cell>
        </row>
      </sheetData>
      <sheetData sheetId="7072">
        <row r="4">
          <cell r="A4" t="str">
            <v>BẢNG TÍNH TOÁN, ĐO BÓC KHỐI LƯỢNG HOÀN THÀNH ĐƯA VÀO QUYẾT TOÁN</v>
          </cell>
        </row>
      </sheetData>
      <sheetData sheetId="7073">
        <row r="4">
          <cell r="A4" t="str">
            <v>BẢNG TÍNH TOÁN, ĐO BÓC KHỐI LƯỢNG HOÀN THÀNH ĐƯA VÀO QUYẾT TOÁN</v>
          </cell>
        </row>
      </sheetData>
      <sheetData sheetId="7074">
        <row r="4">
          <cell r="A4" t="str">
            <v>BẢNG TÍNH TOÁN, ĐO BÓC KHỐI LƯỢNG HOÀN THÀNH ĐƯA VÀO QUYẾT TOÁN</v>
          </cell>
        </row>
      </sheetData>
      <sheetData sheetId="7075">
        <row r="4">
          <cell r="A4" t="str">
            <v>BẢNG TÍNH TOÁN, ĐO BÓC KHỐI LƯỢNG HOÀN THÀNH ĐƯA VÀO QUYẾT TOÁN</v>
          </cell>
        </row>
      </sheetData>
      <sheetData sheetId="7076">
        <row r="4">
          <cell r="A4" t="str">
            <v>BẢNG TÍNH TOÁN, ĐO BÓC KHỐI LƯỢNG HOÀN THÀNH ĐƯA VÀO QUYẾT TOÁN</v>
          </cell>
        </row>
      </sheetData>
      <sheetData sheetId="7077">
        <row r="4">
          <cell r="A4" t="str">
            <v>BẢNG TÍNH TOÁN, ĐO BÓC KHỐI LƯỢNG HOÀN THÀNH ĐƯA VÀO QUYẾT TOÁN</v>
          </cell>
        </row>
      </sheetData>
      <sheetData sheetId="7078">
        <row r="4">
          <cell r="A4" t="str">
            <v>BẢNG TÍNH TOÁN, ĐO BÓC KHỐI LƯỢNG HOÀN THÀNH ĐƯA VÀO QUYẾT TOÁN</v>
          </cell>
        </row>
      </sheetData>
      <sheetData sheetId="7079">
        <row r="4">
          <cell r="A4" t="str">
            <v>BẢNG TÍNH TOÁN, ĐO BÓC KHỐI LƯỢNG HOÀN THÀNH ĐƯA VÀO QUYẾT TOÁN</v>
          </cell>
        </row>
      </sheetData>
      <sheetData sheetId="7080">
        <row r="4">
          <cell r="A4" t="str">
            <v>BẢNG TÍNH TOÁN, ĐO BÓC KHỐI LƯỢNG HOÀN THÀNH ĐƯA VÀO QUYẾT TOÁN</v>
          </cell>
        </row>
      </sheetData>
      <sheetData sheetId="7081">
        <row r="4">
          <cell r="A4" t="str">
            <v>BẢNG TÍNH TOÁN, ĐO BÓC KHỐI LƯỢNG HOÀN THÀNH ĐƯA VÀO QUYẾT TOÁN</v>
          </cell>
        </row>
      </sheetData>
      <sheetData sheetId="7082">
        <row r="4">
          <cell r="A4" t="str">
            <v>BẢNG TÍNH TOÁN, ĐO BÓC KHỐI LƯỢNG HOÀN THÀNH ĐƯA VÀO QUYẾT TOÁN</v>
          </cell>
        </row>
      </sheetData>
      <sheetData sheetId="7083">
        <row r="4">
          <cell r="A4" t="str">
            <v>BẢNG TÍNH TOÁN, ĐO BÓC KHỐI LƯỢNG HOÀN THÀNH ĐƯA VÀO QUYẾT TOÁN</v>
          </cell>
        </row>
      </sheetData>
      <sheetData sheetId="7084">
        <row r="4">
          <cell r="A4" t="str">
            <v>BẢNG TÍNH TOÁN, ĐO BÓC KHỐI LƯỢNG HOÀN THÀNH ĐƯA VÀO QUYẾT TOÁN</v>
          </cell>
        </row>
      </sheetData>
      <sheetData sheetId="7085">
        <row r="4">
          <cell r="A4" t="str">
            <v>BẢNG TÍNH TOÁN, ĐO BÓC KHỐI LƯỢNG HOÀN THÀNH ĐƯA VÀO QUYẾT TOÁN</v>
          </cell>
        </row>
      </sheetData>
      <sheetData sheetId="7086">
        <row r="4">
          <cell r="A4" t="str">
            <v>BẢNG TÍNH TOÁN, ĐO BÓC KHỐI LƯỢNG HOÀN THÀNH ĐƯA VÀO QUYẾT TOÁN</v>
          </cell>
        </row>
      </sheetData>
      <sheetData sheetId="7087">
        <row r="4">
          <cell r="A4" t="str">
            <v>BẢNG TÍNH TOÁN, ĐO BÓC KHỐI LƯỢNG HOÀN THÀNH ĐƯA VÀO QUYẾT TOÁN</v>
          </cell>
        </row>
      </sheetData>
      <sheetData sheetId="7088">
        <row r="4">
          <cell r="A4" t="str">
            <v>BẢNG TÍNH TOÁN, ĐO BÓC KHỐI LƯỢNG HOÀN THÀNH ĐƯA VÀO QUYẾT TOÁN</v>
          </cell>
        </row>
      </sheetData>
      <sheetData sheetId="7089">
        <row r="4">
          <cell r="A4" t="str">
            <v>BẢNG TÍNH TOÁN, ĐO BÓC KHỐI LƯỢNG HOÀN THÀNH ĐƯA VÀO QUYẾT TOÁN</v>
          </cell>
        </row>
      </sheetData>
      <sheetData sheetId="7090">
        <row r="4">
          <cell r="A4" t="str">
            <v>BẢNG TÍNH TOÁN, ĐO BÓC KHỐI LƯỢNG HOÀN THÀNH ĐƯA VÀO QUYẾT TOÁN</v>
          </cell>
        </row>
      </sheetData>
      <sheetData sheetId="7091">
        <row r="4">
          <cell r="A4" t="str">
            <v>BẢNG TÍNH TOÁN, ĐO BÓC KHỐI LƯỢNG HOÀN THÀNH ĐƯA VÀO QUYẾT TOÁN</v>
          </cell>
        </row>
      </sheetData>
      <sheetData sheetId="7092">
        <row r="4">
          <cell r="A4" t="str">
            <v>BẢNG TÍNH TOÁN, ĐO BÓC KHỐI LƯỢNG HOÀN THÀNH ĐƯA VÀO QUYẾT TOÁN</v>
          </cell>
        </row>
      </sheetData>
      <sheetData sheetId="7093">
        <row r="4">
          <cell r="A4" t="str">
            <v>BẢNG TÍNH TOÁN, ĐO BÓC KHỐI LƯỢNG HOÀN THÀNH ĐƯA VÀO QUYẾT TOÁN</v>
          </cell>
        </row>
      </sheetData>
      <sheetData sheetId="7094">
        <row r="4">
          <cell r="A4" t="str">
            <v>BẢNG TÍNH TOÁN, ĐO BÓC KHỐI LƯỢNG HOÀN THÀNH ĐƯA VÀO QUYẾT TOÁN</v>
          </cell>
        </row>
      </sheetData>
      <sheetData sheetId="7095">
        <row r="4">
          <cell r="A4" t="str">
            <v>BẢNG TÍNH TOÁN, ĐO BÓC KHỐI LƯỢNG HOÀN THÀNH ĐƯA VÀO QUYẾT TOÁN</v>
          </cell>
        </row>
      </sheetData>
      <sheetData sheetId="7096">
        <row r="4">
          <cell r="A4" t="str">
            <v>BẢNG TÍNH TOÁN, ĐO BÓC KHỐI LƯỢNG HOÀN THÀNH ĐƯA VÀO QUYẾT TOÁN</v>
          </cell>
        </row>
      </sheetData>
      <sheetData sheetId="7097">
        <row r="4">
          <cell r="A4" t="str">
            <v>BẢNG TÍNH TOÁN, ĐO BÓC KHỐI LƯỢNG HOÀN THÀNH ĐƯA VÀO QUYẾT TOÁN</v>
          </cell>
        </row>
      </sheetData>
      <sheetData sheetId="7098">
        <row r="4">
          <cell r="A4" t="str">
            <v>BẢNG TÍNH TOÁN, ĐO BÓC KHỐI LƯỢNG HOÀN THÀNH ĐƯA VÀO QUYẾT TOÁN</v>
          </cell>
        </row>
      </sheetData>
      <sheetData sheetId="7099">
        <row r="4">
          <cell r="A4" t="str">
            <v>BẢNG TÍNH TOÁN, ĐO BÓC KHỐI LƯỢNG HOÀN THÀNH ĐƯA VÀO QUYẾT TOÁN</v>
          </cell>
        </row>
      </sheetData>
      <sheetData sheetId="7100">
        <row r="4">
          <cell r="A4" t="str">
            <v>BẢNG TÍNH TOÁN, ĐO BÓC KHỐI LƯỢNG HOÀN THÀNH ĐƯA VÀO QUYẾT TOÁN</v>
          </cell>
        </row>
      </sheetData>
      <sheetData sheetId="7101">
        <row r="4">
          <cell r="A4" t="str">
            <v>BẢNG TÍNH TOÁN, ĐO BÓC KHỐI LƯỢNG HOÀN THÀNH ĐƯA VÀO QUYẾT TOÁN</v>
          </cell>
        </row>
      </sheetData>
      <sheetData sheetId="7102">
        <row r="4">
          <cell r="A4" t="str">
            <v>BẢNG TÍNH TOÁN, ĐO BÓC KHỐI LƯỢNG HOÀN THÀNH ĐƯA VÀO QUYẾT TOÁN</v>
          </cell>
        </row>
      </sheetData>
      <sheetData sheetId="7103">
        <row r="4">
          <cell r="A4" t="str">
            <v>BẢNG TÍNH TOÁN, ĐO BÓC KHỐI LƯỢNG HOÀN THÀNH ĐƯA VÀO QUYẾT TOÁN</v>
          </cell>
        </row>
      </sheetData>
      <sheetData sheetId="7104">
        <row r="4">
          <cell r="A4" t="str">
            <v>BẢNG TÍNH TOÁN, ĐO BÓC KHỐI LƯỢNG HOÀN THÀNH ĐƯA VÀO QUYẾT TOÁN</v>
          </cell>
        </row>
      </sheetData>
      <sheetData sheetId="7105">
        <row r="4">
          <cell r="A4" t="str">
            <v>BẢNG TÍNH TOÁN, ĐO BÓC KHỐI LƯỢNG HOÀN THÀNH ĐƯA VÀO QUYẾT TOÁN</v>
          </cell>
        </row>
      </sheetData>
      <sheetData sheetId="7106">
        <row r="4">
          <cell r="A4" t="str">
            <v>BẢNG TÍNH TOÁN, ĐO BÓC KHỐI LƯỢNG HOÀN THÀNH ĐƯA VÀO QUYẾT TOÁN</v>
          </cell>
        </row>
      </sheetData>
      <sheetData sheetId="7107">
        <row r="4">
          <cell r="A4" t="str">
            <v>BẢNG TÍNH TOÁN, ĐO BÓC KHỐI LƯỢNG HOÀN THÀNH ĐƯA VÀO QUYẾT TOÁN</v>
          </cell>
        </row>
      </sheetData>
      <sheetData sheetId="7108">
        <row r="4">
          <cell r="A4" t="str">
            <v>BẢNG TÍNH TOÁN, ĐO BÓC KHỐI LƯỢNG HOÀN THÀNH ĐƯA VÀO QUYẾT TOÁN</v>
          </cell>
        </row>
      </sheetData>
      <sheetData sheetId="7109">
        <row r="4">
          <cell r="A4" t="str">
            <v>BẢNG TÍNH TOÁN, ĐO BÓC KHỐI LƯỢNG HOÀN THÀNH ĐƯA VÀO QUYẾT TOÁN</v>
          </cell>
        </row>
      </sheetData>
      <sheetData sheetId="7110">
        <row r="4">
          <cell r="A4" t="str">
            <v>BẢNG TÍNH TOÁN, ĐO BÓC KHỐI LƯỢNG HOÀN THÀNH ĐƯA VÀO QUYẾT TOÁN</v>
          </cell>
        </row>
      </sheetData>
      <sheetData sheetId="7111">
        <row r="4">
          <cell r="A4" t="str">
            <v>BẢNG TÍNH TOÁN, ĐO BÓC KHỐI LƯỢNG HOÀN THÀNH ĐƯA VÀO QUYẾT TOÁN</v>
          </cell>
        </row>
      </sheetData>
      <sheetData sheetId="7112">
        <row r="4">
          <cell r="A4" t="str">
            <v>BẢNG TÍNH TOÁN, ĐO BÓC KHỐI LƯỢNG HOÀN THÀNH ĐƯA VÀO QUYẾT TOÁN</v>
          </cell>
        </row>
      </sheetData>
      <sheetData sheetId="7113">
        <row r="4">
          <cell r="A4" t="str">
            <v>BẢNG TÍNH TOÁN, ĐO BÓC KHỐI LƯỢNG HOÀN THÀNH ĐƯA VÀO QUYẾT TOÁN</v>
          </cell>
        </row>
      </sheetData>
      <sheetData sheetId="7114">
        <row r="4">
          <cell r="A4" t="str">
            <v>BẢNG TÍNH TOÁN, ĐO BÓC KHỐI LƯỢNG HOÀN THÀNH ĐƯA VÀO QUYẾT TOÁN</v>
          </cell>
        </row>
      </sheetData>
      <sheetData sheetId="7115">
        <row r="4">
          <cell r="A4" t="str">
            <v>BẢNG TÍNH TOÁN, ĐO BÓC KHỐI LƯỢNG HOÀN THÀNH ĐƯA VÀO QUYẾT TOÁN</v>
          </cell>
        </row>
      </sheetData>
      <sheetData sheetId="7116">
        <row r="4">
          <cell r="A4" t="str">
            <v>BẢNG TÍNH TOÁN, ĐO BÓC KHỐI LƯỢNG HOÀN THÀNH ĐƯA VÀO QUYẾT TOÁN</v>
          </cell>
        </row>
      </sheetData>
      <sheetData sheetId="7117">
        <row r="4">
          <cell r="A4" t="str">
            <v>BẢNG TÍNH TOÁN, ĐO BÓC KHỐI LƯỢNG HOÀN THÀNH ĐƯA VÀO QUYẾT TOÁN</v>
          </cell>
        </row>
      </sheetData>
      <sheetData sheetId="7118">
        <row r="4">
          <cell r="A4" t="str">
            <v>BẢNG TÍNH TOÁN, ĐO BÓC KHỐI LƯỢNG HOÀN THÀNH ĐƯA VÀO QUYẾT TOÁN</v>
          </cell>
        </row>
      </sheetData>
      <sheetData sheetId="7119">
        <row r="4">
          <cell r="A4" t="str">
            <v>BẢNG TÍNH TOÁN, ĐO BÓC KHỐI LƯỢNG HOÀN THÀNH ĐƯA VÀO QUYẾT TOÁN</v>
          </cell>
        </row>
      </sheetData>
      <sheetData sheetId="7120">
        <row r="4">
          <cell r="A4" t="str">
            <v>BẢNG TÍNH TOÁN, ĐO BÓC KHỐI LƯỢNG HOÀN THÀNH ĐƯA VÀO QUYẾT TOÁN</v>
          </cell>
        </row>
      </sheetData>
      <sheetData sheetId="7121">
        <row r="4">
          <cell r="A4" t="str">
            <v>BẢNG TÍNH TOÁN, ĐO BÓC KHỐI LƯỢNG HOÀN THÀNH ĐƯA VÀO QUYẾT TOÁN</v>
          </cell>
        </row>
      </sheetData>
      <sheetData sheetId="7122">
        <row r="4">
          <cell r="A4" t="str">
            <v>BẢNG TÍNH TOÁN, ĐO BÓC KHỐI LƯỢNG HOÀN THÀNH ĐƯA VÀO QUYẾT TOÁN</v>
          </cell>
        </row>
      </sheetData>
      <sheetData sheetId="7123">
        <row r="4">
          <cell r="A4" t="str">
            <v>BẢNG TÍNH TOÁN, ĐO BÓC KHỐI LƯỢNG HOÀN THÀNH ĐƯA VÀO QUYẾT TOÁN</v>
          </cell>
        </row>
      </sheetData>
      <sheetData sheetId="7124">
        <row r="4">
          <cell r="A4" t="str">
            <v>BẢNG TÍNH TOÁN, ĐO BÓC KHỐI LƯỢNG HOÀN THÀNH ĐƯA VÀO QUYẾT TOÁN</v>
          </cell>
        </row>
      </sheetData>
      <sheetData sheetId="7125">
        <row r="4">
          <cell r="A4" t="str">
            <v>BẢNG TÍNH TOÁN, ĐO BÓC KHỐI LƯỢNG HOÀN THÀNH ĐƯA VÀO QUYẾT TOÁN</v>
          </cell>
        </row>
      </sheetData>
      <sheetData sheetId="7126">
        <row r="4">
          <cell r="A4" t="str">
            <v>BẢNG TÍNH TOÁN, ĐO BÓC KHỐI LƯỢNG HOÀN THÀNH ĐƯA VÀO QUYẾT TOÁN</v>
          </cell>
        </row>
      </sheetData>
      <sheetData sheetId="7127">
        <row r="4">
          <cell r="A4" t="str">
            <v>BẢNG TÍNH TOÁN, ĐO BÓC KHỐI LƯỢNG HOÀN THÀNH ĐƯA VÀO QUYẾT TOÁN</v>
          </cell>
        </row>
      </sheetData>
      <sheetData sheetId="7128">
        <row r="4">
          <cell r="A4" t="str">
            <v>BẢNG TÍNH TOÁN, ĐO BÓC KHỐI LƯỢNG HOÀN THÀNH ĐƯA VÀO QUYẾT TOÁN</v>
          </cell>
        </row>
      </sheetData>
      <sheetData sheetId="7129">
        <row r="4">
          <cell r="A4" t="str">
            <v>BẢNG TÍNH TOÁN, ĐO BÓC KHỐI LƯỢNG HOÀN THÀNH ĐƯA VÀO QUYẾT TOÁN</v>
          </cell>
        </row>
      </sheetData>
      <sheetData sheetId="7130">
        <row r="4">
          <cell r="A4" t="str">
            <v>BẢNG TÍNH TOÁN, ĐO BÓC KHỐI LƯỢNG HOÀN THÀNH ĐƯA VÀO QUYẾT TOÁN</v>
          </cell>
        </row>
      </sheetData>
      <sheetData sheetId="7131">
        <row r="4">
          <cell r="A4" t="str">
            <v>BẢNG TÍNH TOÁN, ĐO BÓC KHỐI LƯỢNG HOÀN THÀNH ĐƯA VÀO QUYẾT TOÁN</v>
          </cell>
        </row>
      </sheetData>
      <sheetData sheetId="7132">
        <row r="4">
          <cell r="A4" t="str">
            <v>BẢNG TÍNH TOÁN, ĐO BÓC KHỐI LƯỢNG HOÀN THÀNH ĐƯA VÀO QUYẾT TOÁN</v>
          </cell>
        </row>
      </sheetData>
      <sheetData sheetId="7133">
        <row r="4">
          <cell r="A4" t="str">
            <v>BẢNG TÍNH TOÁN, ĐO BÓC KHỐI LƯỢNG HOÀN THÀNH ĐƯA VÀO QUYẾT TOÁN</v>
          </cell>
        </row>
      </sheetData>
      <sheetData sheetId="7134">
        <row r="4">
          <cell r="A4" t="str">
            <v>BẢNG TÍNH TOÁN, ĐO BÓC KHỐI LƯỢNG HOÀN THÀNH ĐƯA VÀO QUYẾT TOÁN</v>
          </cell>
        </row>
      </sheetData>
      <sheetData sheetId="7135">
        <row r="4">
          <cell r="A4" t="str">
            <v>BẢNG TÍNH TOÁN, ĐO BÓC KHỐI LƯỢNG HOÀN THÀNH ĐƯA VÀO QUYẾT TOÁN</v>
          </cell>
        </row>
      </sheetData>
      <sheetData sheetId="7136">
        <row r="4">
          <cell r="A4" t="str">
            <v>BẢNG TÍNH TOÁN, ĐO BÓC KHỐI LƯỢNG HOÀN THÀNH ĐƯA VÀO QUYẾT TOÁN</v>
          </cell>
        </row>
      </sheetData>
      <sheetData sheetId="7137">
        <row r="4">
          <cell r="A4" t="str">
            <v>BẢNG TÍNH TOÁN, ĐO BÓC KHỐI LƯỢNG HOÀN THÀNH ĐƯA VÀO QUYẾT TOÁN</v>
          </cell>
        </row>
      </sheetData>
      <sheetData sheetId="7138">
        <row r="4">
          <cell r="A4" t="str">
            <v>BẢNG TÍNH TOÁN, ĐO BÓC KHỐI LƯỢNG HOÀN THÀNH ĐƯA VÀO QUYẾT TOÁN</v>
          </cell>
        </row>
      </sheetData>
      <sheetData sheetId="7139">
        <row r="4">
          <cell r="A4" t="str">
            <v>BẢNG TÍNH TOÁN, ĐO BÓC KHỐI LƯỢNG HOÀN THÀNH ĐƯA VÀO QUYẾT TOÁN</v>
          </cell>
        </row>
      </sheetData>
      <sheetData sheetId="7140">
        <row r="4">
          <cell r="A4" t="str">
            <v>BẢNG TÍNH TOÁN, ĐO BÓC KHỐI LƯỢNG HOÀN THÀNH ĐƯA VÀO QUYẾT TOÁN</v>
          </cell>
        </row>
      </sheetData>
      <sheetData sheetId="7141">
        <row r="4">
          <cell r="A4" t="str">
            <v>BẢNG TÍNH TOÁN, ĐO BÓC KHỐI LƯỢNG HOÀN THÀNH ĐƯA VÀO QUYẾT TOÁN</v>
          </cell>
        </row>
      </sheetData>
      <sheetData sheetId="7142">
        <row r="4">
          <cell r="A4" t="str">
            <v>BẢNG TÍNH TOÁN, ĐO BÓC KHỐI LƯỢNG HOÀN THÀNH ĐƯA VÀO QUYẾT TOÁN</v>
          </cell>
        </row>
      </sheetData>
      <sheetData sheetId="7143">
        <row r="4">
          <cell r="A4" t="str">
            <v>BẢNG TÍNH TOÁN, ĐO BÓC KHỐI LƯỢNG HOÀN THÀNH ĐƯA VÀO QUYẾT TOÁN</v>
          </cell>
        </row>
      </sheetData>
      <sheetData sheetId="7144">
        <row r="4">
          <cell r="A4" t="str">
            <v>BẢNG TÍNH TOÁN, ĐO BÓC KHỐI LƯỢNG HOÀN THÀNH ĐƯA VÀO QUYẾT TOÁN</v>
          </cell>
        </row>
      </sheetData>
      <sheetData sheetId="7145">
        <row r="4">
          <cell r="A4" t="str">
            <v>BẢNG TÍNH TOÁN, ĐO BÓC KHỐI LƯỢNG HOÀN THÀNH ĐƯA VÀO QUYẾT TOÁN</v>
          </cell>
        </row>
      </sheetData>
      <sheetData sheetId="7146">
        <row r="4">
          <cell r="A4" t="str">
            <v>BẢNG TÍNH TOÁN, ĐO BÓC KHỐI LƯỢNG HOÀN THÀNH ĐƯA VÀO QUYẾT TOÁN</v>
          </cell>
        </row>
      </sheetData>
      <sheetData sheetId="7147">
        <row r="4">
          <cell r="A4" t="str">
            <v>BẢNG TÍNH TOÁN, ĐO BÓC KHỐI LƯỢNG HOÀN THÀNH ĐƯA VÀO QUYẾT TOÁN</v>
          </cell>
        </row>
      </sheetData>
      <sheetData sheetId="7148">
        <row r="4">
          <cell r="A4" t="str">
            <v>BẢNG TÍNH TOÁN, ĐO BÓC KHỐI LƯỢNG HOÀN THÀNH ĐƯA VÀO QUYẾT TOÁN</v>
          </cell>
        </row>
      </sheetData>
      <sheetData sheetId="7149">
        <row r="4">
          <cell r="A4" t="str">
            <v>BẢNG TÍNH TOÁN, ĐO BÓC KHỐI LƯỢNG HOÀN THÀNH ĐƯA VÀO QUYẾT TOÁN</v>
          </cell>
        </row>
      </sheetData>
      <sheetData sheetId="7150">
        <row r="4">
          <cell r="A4" t="str">
            <v>BẢNG TÍNH TOÁN, ĐO BÓC KHỐI LƯỢNG HOÀN THÀNH ĐƯA VÀO QUYẾT TOÁN</v>
          </cell>
        </row>
      </sheetData>
      <sheetData sheetId="7151">
        <row r="4">
          <cell r="A4" t="str">
            <v>BẢNG TÍNH TOÁN, ĐO BÓC KHỐI LƯỢNG HOÀN THÀNH ĐƯA VÀO QUYẾT TOÁN</v>
          </cell>
        </row>
      </sheetData>
      <sheetData sheetId="7152">
        <row r="4">
          <cell r="A4" t="str">
            <v>BẢNG TÍNH TOÁN, ĐO BÓC KHỐI LƯỢNG HOÀN THÀNH ĐƯA VÀO QUYẾT TOÁN</v>
          </cell>
        </row>
      </sheetData>
      <sheetData sheetId="7153">
        <row r="4">
          <cell r="A4" t="str">
            <v>BẢNG TÍNH TOÁN, ĐO BÓC KHỐI LƯỢNG HOÀN THÀNH ĐƯA VÀO QUYẾT TOÁN</v>
          </cell>
        </row>
      </sheetData>
      <sheetData sheetId="7154">
        <row r="4">
          <cell r="A4" t="str">
            <v>BẢNG TÍNH TOÁN, ĐO BÓC KHỐI LƯỢNG HOÀN THÀNH ĐƯA VÀO QUYẾT TOÁN</v>
          </cell>
        </row>
      </sheetData>
      <sheetData sheetId="7155">
        <row r="4">
          <cell r="A4" t="str">
            <v>BẢNG TÍNH TOÁN, ĐO BÓC KHỐI LƯỢNG HOÀN THÀNH ĐƯA VÀO QUYẾT TOÁN</v>
          </cell>
        </row>
      </sheetData>
      <sheetData sheetId="7156">
        <row r="4">
          <cell r="A4" t="str">
            <v>BẢNG TÍNH TOÁN, ĐO BÓC KHỐI LƯỢNG HOÀN THÀNH ĐƯA VÀO QUYẾT TOÁN</v>
          </cell>
        </row>
      </sheetData>
      <sheetData sheetId="7157">
        <row r="4">
          <cell r="A4" t="str">
            <v>BẢNG TÍNH TOÁN, ĐO BÓC KHỐI LƯỢNG HOÀN THÀNH ĐƯA VÀO QUYẾT TOÁN</v>
          </cell>
        </row>
      </sheetData>
      <sheetData sheetId="7158">
        <row r="4">
          <cell r="A4" t="str">
            <v>BẢNG TÍNH TOÁN, ĐO BÓC KHỐI LƯỢNG HOÀN THÀNH ĐƯA VÀO QUYẾT TOÁN</v>
          </cell>
        </row>
      </sheetData>
      <sheetData sheetId="7159">
        <row r="4">
          <cell r="A4" t="str">
            <v>BẢNG TÍNH TOÁN, ĐO BÓC KHỐI LƯỢNG HOÀN THÀNH ĐƯA VÀO QUYẾT TOÁN</v>
          </cell>
        </row>
      </sheetData>
      <sheetData sheetId="7160">
        <row r="4">
          <cell r="A4" t="str">
            <v>BẢNG TÍNH TOÁN, ĐO BÓC KHỐI LƯỢNG HOÀN THÀNH ĐƯA VÀO QUYẾT TOÁN</v>
          </cell>
        </row>
      </sheetData>
      <sheetData sheetId="7161">
        <row r="4">
          <cell r="A4" t="str">
            <v>BẢNG TÍNH TOÁN, ĐO BÓC KHỐI LƯỢNG HOÀN THÀNH ĐƯA VÀO QUYẾT TOÁN</v>
          </cell>
        </row>
      </sheetData>
      <sheetData sheetId="7162">
        <row r="4">
          <cell r="A4" t="str">
            <v>BẢNG TÍNH TOÁN, ĐO BÓC KHỐI LƯỢNG HOÀN THÀNH ĐƯA VÀO QUYẾT TOÁN</v>
          </cell>
        </row>
      </sheetData>
      <sheetData sheetId="7163">
        <row r="4">
          <cell r="A4" t="str">
            <v>BẢNG TÍNH TOÁN, ĐO BÓC KHỐI LƯỢNG HOÀN THÀNH ĐƯA VÀO QUYẾT TOÁN</v>
          </cell>
        </row>
      </sheetData>
      <sheetData sheetId="7164">
        <row r="4">
          <cell r="A4" t="str">
            <v>BẢNG TÍNH TOÁN, ĐO BÓC KHỐI LƯỢNG HOÀN THÀNH ĐƯA VÀO QUYẾT TOÁN</v>
          </cell>
        </row>
      </sheetData>
      <sheetData sheetId="7165">
        <row r="4">
          <cell r="A4" t="str">
            <v>BẢNG TÍNH TOÁN, ĐO BÓC KHỐI LƯỢNG HOÀN THÀNH ĐƯA VÀO QUYẾT TOÁN</v>
          </cell>
        </row>
      </sheetData>
      <sheetData sheetId="7166">
        <row r="4">
          <cell r="A4" t="str">
            <v>BẢNG TÍNH TOÁN, ĐO BÓC KHỐI LƯỢNG HOÀN THÀNH ĐƯA VÀO QUYẾT TOÁN</v>
          </cell>
        </row>
      </sheetData>
      <sheetData sheetId="7167">
        <row r="4">
          <cell r="A4" t="str">
            <v>BẢNG TÍNH TOÁN, ĐO BÓC KHỐI LƯỢNG HOÀN THÀNH ĐƯA VÀO QUYẾT TOÁN</v>
          </cell>
        </row>
      </sheetData>
      <sheetData sheetId="7168">
        <row r="4">
          <cell r="A4" t="str">
            <v>BẢNG TÍNH TOÁN, ĐO BÓC KHỐI LƯỢNG HOÀN THÀNH ĐƯA VÀO QUYẾT TOÁN</v>
          </cell>
        </row>
      </sheetData>
      <sheetData sheetId="7169">
        <row r="4">
          <cell r="A4" t="str">
            <v>BẢNG TÍNH TOÁN, ĐO BÓC KHỐI LƯỢNG HOÀN THÀNH ĐƯA VÀO QUYẾT TOÁN</v>
          </cell>
        </row>
      </sheetData>
      <sheetData sheetId="7170">
        <row r="4">
          <cell r="A4" t="str">
            <v>BẢNG TÍNH TOÁN, ĐO BÓC KHỐI LƯỢNG HOÀN THÀNH ĐƯA VÀO QUYẾT TOÁN</v>
          </cell>
        </row>
      </sheetData>
      <sheetData sheetId="7171">
        <row r="4">
          <cell r="A4" t="str">
            <v>BẢNG TÍNH TOÁN, ĐO BÓC KHỐI LƯỢNG HOÀN THÀNH ĐƯA VÀO QUYẾT TOÁN</v>
          </cell>
        </row>
      </sheetData>
      <sheetData sheetId="7172">
        <row r="4">
          <cell r="A4" t="str">
            <v>BẢNG TÍNH TOÁN, ĐO BÓC KHỐI LƯỢNG HOÀN THÀNH ĐƯA VÀO QUYẾT TOÁN</v>
          </cell>
        </row>
      </sheetData>
      <sheetData sheetId="7173">
        <row r="4">
          <cell r="A4" t="str">
            <v>BẢNG TÍNH TOÁN, ĐO BÓC KHỐI LƯỢNG HOÀN THÀNH ĐƯA VÀO QUYẾT TOÁN</v>
          </cell>
        </row>
      </sheetData>
      <sheetData sheetId="7174">
        <row r="4">
          <cell r="A4" t="str">
            <v>BẢNG TÍNH TOÁN, ĐO BÓC KHỐI LƯỢNG HOÀN THÀNH ĐƯA VÀO QUYẾT TOÁN</v>
          </cell>
        </row>
      </sheetData>
      <sheetData sheetId="7175">
        <row r="4">
          <cell r="A4" t="str">
            <v>BẢNG TÍNH TOÁN, ĐO BÓC KHỐI LƯỢNG HOÀN THÀNH ĐƯA VÀO QUYẾT TOÁN</v>
          </cell>
        </row>
      </sheetData>
      <sheetData sheetId="7176">
        <row r="4">
          <cell r="A4" t="str">
            <v>BẢNG TÍNH TOÁN, ĐO BÓC KHỐI LƯỢNG HOÀN THÀNH ĐƯA VÀO QUYẾT TOÁN</v>
          </cell>
        </row>
      </sheetData>
      <sheetData sheetId="7177">
        <row r="4">
          <cell r="A4" t="str">
            <v>BẢNG TÍNH TOÁN, ĐO BÓC KHỐI LƯỢNG HOÀN THÀNH ĐƯA VÀO QUYẾT TOÁN</v>
          </cell>
        </row>
      </sheetData>
      <sheetData sheetId="7178">
        <row r="4">
          <cell r="A4" t="str">
            <v>BẢNG TÍNH TOÁN, ĐO BÓC KHỐI LƯỢNG HOÀN THÀNH ĐƯA VÀO QUYẾT TOÁN</v>
          </cell>
        </row>
      </sheetData>
      <sheetData sheetId="7179">
        <row r="4">
          <cell r="A4" t="str">
            <v>BẢNG TÍNH TOÁN, ĐO BÓC KHỐI LƯỢNG HOÀN THÀNH ĐƯA VÀO QUYẾT TOÁN</v>
          </cell>
        </row>
      </sheetData>
      <sheetData sheetId="7180">
        <row r="4">
          <cell r="A4" t="str">
            <v>BẢNG TÍNH TOÁN, ĐO BÓC KHỐI LƯỢNG HOÀN THÀNH ĐƯA VÀO QUYẾT TOÁN</v>
          </cell>
        </row>
      </sheetData>
      <sheetData sheetId="7181">
        <row r="4">
          <cell r="A4" t="str">
            <v>BẢNG TÍNH TOÁN, ĐO BÓC KHỐI LƯỢNG HOÀN THÀNH ĐƯA VÀO QUYẾT TOÁN</v>
          </cell>
        </row>
      </sheetData>
      <sheetData sheetId="7182">
        <row r="4">
          <cell r="A4" t="str">
            <v>BẢNG TÍNH TOÁN, ĐO BÓC KHỐI LƯỢNG HOÀN THÀNH ĐƯA VÀO QUYẾT TOÁN</v>
          </cell>
        </row>
      </sheetData>
      <sheetData sheetId="7183">
        <row r="4">
          <cell r="A4" t="str">
            <v>BẢNG TÍNH TOÁN, ĐO BÓC KHỐI LƯỢNG HOÀN THÀNH ĐƯA VÀO QUYẾT TOÁN</v>
          </cell>
        </row>
      </sheetData>
      <sheetData sheetId="7184">
        <row r="4">
          <cell r="A4" t="str">
            <v>BẢNG TÍNH TOÁN, ĐO BÓC KHỐI LƯỢNG HOÀN THÀNH ĐƯA VÀO QUYẾT TOÁN</v>
          </cell>
        </row>
      </sheetData>
      <sheetData sheetId="7185">
        <row r="4">
          <cell r="A4" t="str">
            <v>BẢNG TÍNH TOÁN, ĐO BÓC KHỐI LƯỢNG HOÀN THÀNH ĐƯA VÀO QUYẾT TOÁN</v>
          </cell>
        </row>
      </sheetData>
      <sheetData sheetId="7186">
        <row r="4">
          <cell r="A4" t="str">
            <v>BẢNG TÍNH TOÁN, ĐO BÓC KHỐI LƯỢNG HOÀN THÀNH ĐƯA VÀO QUYẾT TOÁN</v>
          </cell>
        </row>
      </sheetData>
      <sheetData sheetId="7187">
        <row r="4">
          <cell r="A4" t="str">
            <v>BẢNG TÍNH TOÁN, ĐO BÓC KHỐI LƯỢNG HOÀN THÀNH ĐƯA VÀO QUYẾT TOÁN</v>
          </cell>
        </row>
      </sheetData>
      <sheetData sheetId="7188">
        <row r="4">
          <cell r="A4" t="str">
            <v>BẢNG TÍNH TOÁN, ĐO BÓC KHỐI LƯỢNG HOÀN THÀNH ĐƯA VÀO QUYẾT TOÁN</v>
          </cell>
        </row>
      </sheetData>
      <sheetData sheetId="7189">
        <row r="4">
          <cell r="A4" t="str">
            <v>BẢNG TÍNH TOÁN, ĐO BÓC KHỐI LƯỢNG HOÀN THÀNH ĐƯA VÀO QUYẾT TOÁN</v>
          </cell>
        </row>
      </sheetData>
      <sheetData sheetId="7190">
        <row r="4">
          <cell r="A4" t="str">
            <v>BẢNG TÍNH TOÁN, ĐO BÓC KHỐI LƯỢNG HOÀN THÀNH ĐƯA VÀO QUYẾT TOÁN</v>
          </cell>
        </row>
      </sheetData>
      <sheetData sheetId="7191">
        <row r="4">
          <cell r="A4" t="str">
            <v>BẢNG TÍNH TOÁN, ĐO BÓC KHỐI LƯỢNG HOÀN THÀNH ĐƯA VÀO QUYẾT TOÁN</v>
          </cell>
        </row>
      </sheetData>
      <sheetData sheetId="7192">
        <row r="4">
          <cell r="A4" t="str">
            <v>BẢNG TÍNH TOÁN, ĐO BÓC KHỐI LƯỢNG HOÀN THÀNH ĐƯA VÀO QUYẾT TOÁN</v>
          </cell>
        </row>
      </sheetData>
      <sheetData sheetId="7193">
        <row r="4">
          <cell r="A4" t="str">
            <v>BẢNG TÍNH TOÁN, ĐO BÓC KHỐI LƯỢNG HOÀN THÀNH ĐƯA VÀO QUYẾT TOÁN</v>
          </cell>
        </row>
      </sheetData>
      <sheetData sheetId="7194">
        <row r="4">
          <cell r="A4" t="str">
            <v>BẢNG TÍNH TOÁN, ĐO BÓC KHỐI LƯỢNG HOÀN THÀNH ĐƯA VÀO QUYẾT TOÁN</v>
          </cell>
        </row>
      </sheetData>
      <sheetData sheetId="7195">
        <row r="4">
          <cell r="A4" t="str">
            <v>BẢNG TÍNH TOÁN, ĐO BÓC KHỐI LƯỢNG HOÀN THÀNH ĐƯA VÀO QUYẾT TOÁN</v>
          </cell>
        </row>
      </sheetData>
      <sheetData sheetId="7196">
        <row r="4">
          <cell r="A4" t="str">
            <v>BẢNG TÍNH TOÁN, ĐO BÓC KHỐI LƯỢNG HOÀN THÀNH ĐƯA VÀO QUYẾT TOÁN</v>
          </cell>
        </row>
      </sheetData>
      <sheetData sheetId="7197">
        <row r="4">
          <cell r="A4" t="str">
            <v>BẢNG TÍNH TOÁN, ĐO BÓC KHỐI LƯỢNG HOÀN THÀNH ĐƯA VÀO QUYẾT TOÁN</v>
          </cell>
        </row>
      </sheetData>
      <sheetData sheetId="7198">
        <row r="4">
          <cell r="A4" t="str">
            <v>BẢNG TÍNH TOÁN, ĐO BÓC KHỐI LƯỢNG HOÀN THÀNH ĐƯA VÀO QUYẾT TOÁN</v>
          </cell>
        </row>
      </sheetData>
      <sheetData sheetId="7199">
        <row r="4">
          <cell r="A4" t="str">
            <v>BẢNG TÍNH TOÁN, ĐO BÓC KHỐI LƯỢNG HOÀN THÀNH ĐƯA VÀO QUYẾT TOÁN</v>
          </cell>
        </row>
      </sheetData>
      <sheetData sheetId="7200">
        <row r="4">
          <cell r="A4" t="str">
            <v>BẢNG TÍNH TOÁN, ĐO BÓC KHỐI LƯỢNG HOÀN THÀNH ĐƯA VÀO QUYẾT TOÁN</v>
          </cell>
        </row>
      </sheetData>
      <sheetData sheetId="7201">
        <row r="4">
          <cell r="A4" t="str">
            <v>BẢNG TÍNH TOÁN, ĐO BÓC KHỐI LƯỢNG HOÀN THÀNH ĐƯA VÀO QUYẾT TOÁN</v>
          </cell>
        </row>
      </sheetData>
      <sheetData sheetId="7202">
        <row r="4">
          <cell r="A4" t="str">
            <v>BẢNG TÍNH TOÁN, ĐO BÓC KHỐI LƯỢNG HOÀN THÀNH ĐƯA VÀO QUYẾT TOÁN</v>
          </cell>
        </row>
      </sheetData>
      <sheetData sheetId="7203">
        <row r="4">
          <cell r="A4" t="str">
            <v>BẢNG TÍNH TOÁN, ĐO BÓC KHỐI LƯỢNG HOÀN THÀNH ĐƯA VÀO QUYẾT TOÁN</v>
          </cell>
        </row>
      </sheetData>
      <sheetData sheetId="7204">
        <row r="4">
          <cell r="A4" t="str">
            <v>BẢNG TÍNH TOÁN, ĐO BÓC KHỐI LƯỢNG HOÀN THÀNH ĐƯA VÀO QUYẾT TOÁN</v>
          </cell>
        </row>
      </sheetData>
      <sheetData sheetId="7205">
        <row r="4">
          <cell r="A4" t="str">
            <v>BẢNG TÍNH TOÁN, ĐO BÓC KHỐI LƯỢNG HOÀN THÀNH ĐƯA VÀO QUYẾT TOÁN</v>
          </cell>
        </row>
      </sheetData>
      <sheetData sheetId="7206">
        <row r="4">
          <cell r="A4" t="str">
            <v>BẢNG TÍNH TOÁN, ĐO BÓC KHỐI LƯỢNG HOÀN THÀNH ĐƯA VÀO QUYẾT TOÁN</v>
          </cell>
        </row>
      </sheetData>
      <sheetData sheetId="7207">
        <row r="4">
          <cell r="A4" t="str">
            <v>BẢNG TÍNH TOÁN, ĐO BÓC KHỐI LƯỢNG HOÀN THÀNH ĐƯA VÀO QUYẾT TOÁN</v>
          </cell>
        </row>
      </sheetData>
      <sheetData sheetId="7208">
        <row r="4">
          <cell r="A4" t="str">
            <v>BẢNG TÍNH TOÁN, ĐO BÓC KHỐI LƯỢNG HOÀN THÀNH ĐƯA VÀO QUYẾT TOÁN</v>
          </cell>
        </row>
      </sheetData>
      <sheetData sheetId="7209">
        <row r="4">
          <cell r="A4" t="str">
            <v>BẢNG TÍNH TOÁN, ĐO BÓC KHỐI LƯỢNG HOÀN THÀNH ĐƯA VÀO QUYẾT TOÁN</v>
          </cell>
        </row>
      </sheetData>
      <sheetData sheetId="7210">
        <row r="4">
          <cell r="A4" t="str">
            <v>BẢNG TÍNH TOÁN, ĐO BÓC KHỐI LƯỢNG HOÀN THÀNH ĐƯA VÀO QUYẾT TOÁN</v>
          </cell>
        </row>
      </sheetData>
      <sheetData sheetId="7211">
        <row r="4">
          <cell r="A4" t="str">
            <v>BẢNG TÍNH TOÁN, ĐO BÓC KHỐI LƯỢNG HOÀN THÀNH ĐƯA VÀO QUYẾT TOÁN</v>
          </cell>
        </row>
      </sheetData>
      <sheetData sheetId="7212">
        <row r="4">
          <cell r="A4" t="str">
            <v>BẢNG TÍNH TOÁN, ĐO BÓC KHỐI LƯỢNG HOÀN THÀNH ĐƯA VÀO QUYẾT TOÁN</v>
          </cell>
        </row>
      </sheetData>
      <sheetData sheetId="7213">
        <row r="4">
          <cell r="A4" t="str">
            <v>BẢNG TÍNH TOÁN, ĐO BÓC KHỐI LƯỢNG HOÀN THÀNH ĐƯA VÀO QUYẾT TOÁN</v>
          </cell>
        </row>
      </sheetData>
      <sheetData sheetId="7214">
        <row r="4">
          <cell r="A4" t="str">
            <v>BẢNG TÍNH TOÁN, ĐO BÓC KHỐI LƯỢNG HOÀN THÀNH ĐƯA VÀO QUYẾT TOÁN</v>
          </cell>
        </row>
      </sheetData>
      <sheetData sheetId="7215">
        <row r="4">
          <cell r="A4" t="str">
            <v>BẢNG TÍNH TOÁN, ĐO BÓC KHỐI LƯỢNG HOÀN THÀNH ĐƯA VÀO QUYẾT TOÁN</v>
          </cell>
        </row>
      </sheetData>
      <sheetData sheetId="7216">
        <row r="4">
          <cell r="A4" t="str">
            <v>BẢNG TÍNH TOÁN, ĐO BÓC KHỐI LƯỢNG HOÀN THÀNH ĐƯA VÀO QUYẾT TOÁN</v>
          </cell>
        </row>
      </sheetData>
      <sheetData sheetId="7217">
        <row r="4">
          <cell r="A4" t="str">
            <v>BẢNG TÍNH TOÁN, ĐO BÓC KHỐI LƯỢNG HOÀN THÀNH ĐƯA VÀO QUYẾT TOÁN</v>
          </cell>
        </row>
      </sheetData>
      <sheetData sheetId="7218">
        <row r="4">
          <cell r="A4" t="str">
            <v>BẢNG TÍNH TOÁN, ĐO BÓC KHỐI LƯỢNG HOÀN THÀNH ĐƯA VÀO QUYẾT TOÁN</v>
          </cell>
        </row>
      </sheetData>
      <sheetData sheetId="7219">
        <row r="4">
          <cell r="A4" t="str">
            <v>BẢNG TÍNH TOÁN, ĐO BÓC KHỐI LƯỢNG HOÀN THÀNH ĐƯA VÀO QUYẾT TOÁN</v>
          </cell>
        </row>
      </sheetData>
      <sheetData sheetId="7220">
        <row r="4">
          <cell r="A4" t="str">
            <v>BẢNG TÍNH TOÁN, ĐO BÓC KHỐI LƯỢNG HOÀN THÀNH ĐƯA VÀO QUYẾT TOÁN</v>
          </cell>
        </row>
      </sheetData>
      <sheetData sheetId="7221">
        <row r="4">
          <cell r="A4" t="str">
            <v>BẢNG TÍNH TOÁN, ĐO BÓC KHỐI LƯỢNG HOÀN THÀNH ĐƯA VÀO QUYẾT TOÁN</v>
          </cell>
        </row>
      </sheetData>
      <sheetData sheetId="7222">
        <row r="4">
          <cell r="A4" t="str">
            <v>BẢNG TÍNH TOÁN, ĐO BÓC KHỐI LƯỢNG HOÀN THÀNH ĐƯA VÀO QUYẾT TOÁN</v>
          </cell>
        </row>
      </sheetData>
      <sheetData sheetId="7223">
        <row r="4">
          <cell r="A4" t="str">
            <v>BẢNG TÍNH TOÁN, ĐO BÓC KHỐI LƯỢNG HOÀN THÀNH ĐƯA VÀO QUYẾT TOÁN</v>
          </cell>
        </row>
      </sheetData>
      <sheetData sheetId="7224">
        <row r="4">
          <cell r="A4" t="str">
            <v>BẢNG TÍNH TOÁN, ĐO BÓC KHỐI LƯỢNG HOÀN THÀNH ĐƯA VÀO QUYẾT TOÁN</v>
          </cell>
        </row>
      </sheetData>
      <sheetData sheetId="7225">
        <row r="4">
          <cell r="A4" t="str">
            <v>BẢNG TÍNH TOÁN, ĐO BÓC KHỐI LƯỢNG HOÀN THÀNH ĐƯA VÀO QUYẾT TOÁN</v>
          </cell>
        </row>
      </sheetData>
      <sheetData sheetId="7226">
        <row r="4">
          <cell r="A4" t="str">
            <v>BẢNG TÍNH TOÁN, ĐO BÓC KHỐI LƯỢNG HOÀN THÀNH ĐƯA VÀO QUYẾT TOÁN</v>
          </cell>
        </row>
      </sheetData>
      <sheetData sheetId="7227">
        <row r="4">
          <cell r="A4" t="str">
            <v>BẢNG TÍNH TOÁN, ĐO BÓC KHỐI LƯỢNG HOÀN THÀNH ĐƯA VÀO QUYẾT TOÁN</v>
          </cell>
        </row>
      </sheetData>
      <sheetData sheetId="7228">
        <row r="4">
          <cell r="A4" t="str">
            <v>BẢNG TÍNH TOÁN, ĐO BÓC KHỐI LƯỢNG HOÀN THÀNH ĐƯA VÀO QUYẾT TOÁN</v>
          </cell>
        </row>
      </sheetData>
      <sheetData sheetId="7229">
        <row r="4">
          <cell r="A4" t="str">
            <v>BẢNG TÍNH TOÁN, ĐO BÓC KHỐI LƯỢNG HOÀN THÀNH ĐƯA VÀO QUYẾT TOÁN</v>
          </cell>
        </row>
      </sheetData>
      <sheetData sheetId="7230">
        <row r="4">
          <cell r="A4" t="str">
            <v>BẢNG TÍNH TOÁN, ĐO BÓC KHỐI LƯỢNG HOÀN THÀNH ĐƯA VÀO QUYẾT TOÁN</v>
          </cell>
        </row>
      </sheetData>
      <sheetData sheetId="7231">
        <row r="4">
          <cell r="A4" t="str">
            <v>BẢNG TÍNH TOÁN, ĐO BÓC KHỐI LƯỢNG HOÀN THÀNH ĐƯA VÀO QUYẾT TOÁN</v>
          </cell>
        </row>
      </sheetData>
      <sheetData sheetId="7232">
        <row r="4">
          <cell r="A4" t="str">
            <v>BẢNG TÍNH TOÁN, ĐO BÓC KHỐI LƯỢNG HOÀN THÀNH ĐƯA VÀO QUYẾT TOÁN</v>
          </cell>
        </row>
      </sheetData>
      <sheetData sheetId="7233">
        <row r="4">
          <cell r="A4" t="str">
            <v>BẢNG TÍNH TOÁN, ĐO BÓC KHỐI LƯỢNG HOÀN THÀNH ĐƯA VÀO QUYẾT TOÁN</v>
          </cell>
        </row>
      </sheetData>
      <sheetData sheetId="7234">
        <row r="4">
          <cell r="A4" t="str">
            <v>BẢNG TÍNH TOÁN, ĐO BÓC KHỐI LƯỢNG HOÀN THÀNH ĐƯA VÀO QUYẾT TOÁN</v>
          </cell>
        </row>
      </sheetData>
      <sheetData sheetId="7235">
        <row r="4">
          <cell r="A4" t="str">
            <v>BẢNG TÍNH TOÁN, ĐO BÓC KHỐI LƯỢNG HOÀN THÀNH ĐƯA VÀO QUYẾT TOÁN</v>
          </cell>
        </row>
      </sheetData>
      <sheetData sheetId="7236">
        <row r="4">
          <cell r="A4" t="str">
            <v>BẢNG TÍNH TOÁN, ĐO BÓC KHỐI LƯỢNG HOÀN THÀNH ĐƯA VÀO QUYẾT TOÁN</v>
          </cell>
        </row>
      </sheetData>
      <sheetData sheetId="7237">
        <row r="4">
          <cell r="A4" t="str">
            <v>BẢNG TÍNH TOÁN, ĐO BÓC KHỐI LƯỢNG HOÀN THÀNH ĐƯA VÀO QUYẾT TOÁN</v>
          </cell>
        </row>
      </sheetData>
      <sheetData sheetId="7238">
        <row r="4">
          <cell r="A4" t="str">
            <v>BẢNG TÍNH TOÁN, ĐO BÓC KHỐI LƯỢNG HOÀN THÀNH ĐƯA VÀO QUYẾT TOÁN</v>
          </cell>
        </row>
      </sheetData>
      <sheetData sheetId="7239">
        <row r="4">
          <cell r="A4" t="str">
            <v>BẢNG TÍNH TOÁN, ĐO BÓC KHỐI LƯỢNG HOÀN THÀNH ĐƯA VÀO QUYẾT TOÁN</v>
          </cell>
        </row>
      </sheetData>
      <sheetData sheetId="7240">
        <row r="4">
          <cell r="A4" t="str">
            <v>BẢNG TÍNH TOÁN, ĐO BÓC KHỐI LƯỢNG HOÀN THÀNH ĐƯA VÀO QUYẾT TOÁN</v>
          </cell>
        </row>
      </sheetData>
      <sheetData sheetId="7241">
        <row r="4">
          <cell r="A4" t="str">
            <v>BẢNG TÍNH TOÁN, ĐO BÓC KHỐI LƯỢNG HOÀN THÀNH ĐƯA VÀO QUYẾT TOÁN</v>
          </cell>
        </row>
      </sheetData>
      <sheetData sheetId="7242">
        <row r="4">
          <cell r="A4" t="str">
            <v>BẢNG TÍNH TOÁN, ĐO BÓC KHỐI LƯỢNG HOÀN THÀNH ĐƯA VÀO QUYẾT TOÁN</v>
          </cell>
        </row>
      </sheetData>
      <sheetData sheetId="7243">
        <row r="4">
          <cell r="A4" t="str">
            <v>BẢNG TÍNH TOÁN, ĐO BÓC KHỐI LƯỢNG HOÀN THÀNH ĐƯA VÀO QUYẾT TOÁN</v>
          </cell>
        </row>
      </sheetData>
      <sheetData sheetId="7244">
        <row r="4">
          <cell r="A4" t="str">
            <v>BẢNG TÍNH TOÁN, ĐO BÓC KHỐI LƯỢNG HOÀN THÀNH ĐƯA VÀO QUYẾT TOÁN</v>
          </cell>
        </row>
      </sheetData>
      <sheetData sheetId="7245">
        <row r="4">
          <cell r="A4" t="str">
            <v>BẢNG TÍNH TOÁN, ĐO BÓC KHỐI LƯỢNG HOÀN THÀNH ĐƯA VÀO QUYẾT TOÁN</v>
          </cell>
        </row>
      </sheetData>
      <sheetData sheetId="7246">
        <row r="4">
          <cell r="A4" t="str">
            <v>BẢNG TÍNH TOÁN, ĐO BÓC KHỐI LƯỢNG HOÀN THÀNH ĐƯA VÀO QUYẾT TOÁN</v>
          </cell>
        </row>
      </sheetData>
      <sheetData sheetId="7247">
        <row r="4">
          <cell r="A4" t="str">
            <v>BẢNG TÍNH TOÁN, ĐO BÓC KHỐI LƯỢNG HOÀN THÀNH ĐƯA VÀO QUYẾT TOÁN</v>
          </cell>
        </row>
      </sheetData>
      <sheetData sheetId="7248">
        <row r="4">
          <cell r="A4" t="str">
            <v>BẢNG TÍNH TOÁN, ĐO BÓC KHỐI LƯỢNG HOÀN THÀNH ĐƯA VÀO QUYẾT TOÁN</v>
          </cell>
        </row>
      </sheetData>
      <sheetData sheetId="7249">
        <row r="4">
          <cell r="A4" t="str">
            <v>BẢNG TÍNH TOÁN, ĐO BÓC KHỐI LƯỢNG HOÀN THÀNH ĐƯA VÀO QUYẾT TOÁN</v>
          </cell>
        </row>
      </sheetData>
      <sheetData sheetId="7250">
        <row r="4">
          <cell r="A4" t="str">
            <v>BẢNG TÍNH TOÁN, ĐO BÓC KHỐI LƯỢNG HOÀN THÀNH ĐƯA VÀO QUYẾT TOÁN</v>
          </cell>
        </row>
      </sheetData>
      <sheetData sheetId="7251">
        <row r="4">
          <cell r="A4" t="str">
            <v>BẢNG TÍNH TOÁN, ĐO BÓC KHỐI LƯỢNG HOÀN THÀNH ĐƯA VÀO QUYẾT TOÁN</v>
          </cell>
        </row>
      </sheetData>
      <sheetData sheetId="7252">
        <row r="4">
          <cell r="A4" t="str">
            <v>BẢNG TÍNH TOÁN, ĐO BÓC KHỐI LƯỢNG HOÀN THÀNH ĐƯA VÀO QUYẾT TOÁN</v>
          </cell>
        </row>
      </sheetData>
      <sheetData sheetId="7253">
        <row r="4">
          <cell r="A4" t="str">
            <v>BẢNG TÍNH TOÁN, ĐO BÓC KHỐI LƯỢNG HOÀN THÀNH ĐƯA VÀO QUYẾT TOÁN</v>
          </cell>
        </row>
      </sheetData>
      <sheetData sheetId="7254">
        <row r="4">
          <cell r="A4" t="str">
            <v>BẢNG TÍNH TOÁN, ĐO BÓC KHỐI LƯỢNG HOÀN THÀNH ĐƯA VÀO QUYẾT TOÁN</v>
          </cell>
        </row>
      </sheetData>
      <sheetData sheetId="7255">
        <row r="4">
          <cell r="A4" t="str">
            <v>BẢNG TÍNH TOÁN, ĐO BÓC KHỐI LƯỢNG HOÀN THÀNH ĐƯA VÀO QUYẾT TOÁN</v>
          </cell>
        </row>
      </sheetData>
      <sheetData sheetId="7256">
        <row r="4">
          <cell r="A4" t="str">
            <v>BẢNG TÍNH TOÁN, ĐO BÓC KHỐI LƯỢNG HOÀN THÀNH ĐƯA VÀO QUYẾT TOÁN</v>
          </cell>
        </row>
      </sheetData>
      <sheetData sheetId="7257">
        <row r="4">
          <cell r="A4" t="str">
            <v>BẢNG TÍNH TOÁN, ĐO BÓC KHỐI LƯỢNG HOÀN THÀNH ĐƯA VÀO QUYẾT TOÁN</v>
          </cell>
        </row>
      </sheetData>
      <sheetData sheetId="7258">
        <row r="4">
          <cell r="A4" t="str">
            <v>BẢNG TÍNH TOÁN, ĐO BÓC KHỐI LƯỢNG HOÀN THÀNH ĐƯA VÀO QUYẾT TOÁN</v>
          </cell>
        </row>
      </sheetData>
      <sheetData sheetId="7259">
        <row r="4">
          <cell r="A4" t="str">
            <v>BẢNG TÍNH TOÁN, ĐO BÓC KHỐI LƯỢNG HOÀN THÀNH ĐƯA VÀO QUYẾT TOÁN</v>
          </cell>
        </row>
      </sheetData>
      <sheetData sheetId="7260">
        <row r="4">
          <cell r="A4" t="str">
            <v>BẢNG TÍNH TOÁN, ĐO BÓC KHỐI LƯỢNG HOÀN THÀNH ĐƯA VÀO QUYẾT TOÁN</v>
          </cell>
        </row>
      </sheetData>
      <sheetData sheetId="7261">
        <row r="4">
          <cell r="A4" t="str">
            <v>BẢNG TÍNH TOÁN, ĐO BÓC KHỐI LƯỢNG HOÀN THÀNH ĐƯA VÀO QUYẾT TOÁN</v>
          </cell>
        </row>
      </sheetData>
      <sheetData sheetId="7262">
        <row r="4">
          <cell r="A4" t="str">
            <v>BẢNG TÍNH TOÁN, ĐO BÓC KHỐI LƯỢNG HOÀN THÀNH ĐƯA VÀO QUYẾT TOÁN</v>
          </cell>
        </row>
      </sheetData>
      <sheetData sheetId="7263">
        <row r="4">
          <cell r="A4" t="str">
            <v>BẢNG TÍNH TOÁN, ĐO BÓC KHỐI LƯỢNG HOÀN THÀNH ĐƯA VÀO QUYẾT TOÁN</v>
          </cell>
        </row>
      </sheetData>
      <sheetData sheetId="7264">
        <row r="4">
          <cell r="A4" t="str">
            <v>BẢNG TÍNH TOÁN, ĐO BÓC KHỐI LƯỢNG HOÀN THÀNH ĐƯA VÀO QUYẾT TOÁN</v>
          </cell>
        </row>
      </sheetData>
      <sheetData sheetId="7265">
        <row r="4">
          <cell r="A4" t="str">
            <v>BẢNG TÍNH TOÁN, ĐO BÓC KHỐI LƯỢNG HOÀN THÀNH ĐƯA VÀO QUYẾT TOÁN</v>
          </cell>
        </row>
      </sheetData>
      <sheetData sheetId="7266">
        <row r="4">
          <cell r="A4" t="str">
            <v>BẢNG TÍNH TOÁN, ĐO BÓC KHỐI LƯỢNG HOÀN THÀNH ĐƯA VÀO QUYẾT TOÁN</v>
          </cell>
        </row>
      </sheetData>
      <sheetData sheetId="7267">
        <row r="4">
          <cell r="A4" t="str">
            <v>BẢNG TÍNH TOÁN, ĐO BÓC KHỐI LƯỢNG HOÀN THÀNH ĐƯA VÀO QUYẾT TOÁN</v>
          </cell>
        </row>
      </sheetData>
      <sheetData sheetId="7268">
        <row r="4">
          <cell r="A4" t="str">
            <v>BẢNG TÍNH TOÁN, ĐO BÓC KHỐI LƯỢNG HOÀN THÀNH ĐƯA VÀO QUYẾT TOÁN</v>
          </cell>
        </row>
      </sheetData>
      <sheetData sheetId="7269">
        <row r="4">
          <cell r="A4" t="str">
            <v>BẢNG TÍNH TOÁN, ĐO BÓC KHỐI LƯỢNG HOÀN THÀNH ĐƯA VÀO QUYẾT TOÁN</v>
          </cell>
        </row>
      </sheetData>
      <sheetData sheetId="7270">
        <row r="4">
          <cell r="A4" t="str">
            <v>BẢNG TÍNH TOÁN, ĐO BÓC KHỐI LƯỢNG HOÀN THÀNH ĐƯA VÀO QUYẾT TOÁN</v>
          </cell>
        </row>
      </sheetData>
      <sheetData sheetId="7271">
        <row r="4">
          <cell r="A4" t="str">
            <v>BẢNG TÍNH TOÁN, ĐO BÓC KHỐI LƯỢNG HOÀN THÀNH ĐƯA VÀO QUYẾT TOÁN</v>
          </cell>
        </row>
      </sheetData>
      <sheetData sheetId="7272">
        <row r="4">
          <cell r="A4" t="str">
            <v>BẢNG TÍNH TOÁN, ĐO BÓC KHỐI LƯỢNG HOÀN THÀNH ĐƯA VÀO QUYẾT TOÁN</v>
          </cell>
        </row>
      </sheetData>
      <sheetData sheetId="7273">
        <row r="4">
          <cell r="A4" t="str">
            <v>BẢNG TÍNH TOÁN, ĐO BÓC KHỐI LƯỢNG HOÀN THÀNH ĐƯA VÀO QUYẾT TOÁN</v>
          </cell>
        </row>
      </sheetData>
      <sheetData sheetId="7274">
        <row r="4">
          <cell r="A4" t="str">
            <v>BẢNG TÍNH TOÁN, ĐO BÓC KHỐI LƯỢNG HOÀN THÀNH ĐƯA VÀO QUYẾT TOÁN</v>
          </cell>
        </row>
      </sheetData>
      <sheetData sheetId="7275">
        <row r="4">
          <cell r="A4" t="str">
            <v>BẢNG TÍNH TOÁN, ĐO BÓC KHỐI LƯỢNG HOÀN THÀNH ĐƯA VÀO QUYẾT TOÁN</v>
          </cell>
        </row>
      </sheetData>
      <sheetData sheetId="7276">
        <row r="4">
          <cell r="A4" t="str">
            <v>BẢNG TÍNH TOÁN, ĐO BÓC KHỐI LƯỢNG HOÀN THÀNH ĐƯA VÀO QUYẾT TOÁN</v>
          </cell>
        </row>
      </sheetData>
      <sheetData sheetId="7277">
        <row r="4">
          <cell r="A4" t="str">
            <v>BẢNG TÍNH TOÁN, ĐO BÓC KHỐI LƯỢNG HOÀN THÀNH ĐƯA VÀO QUYẾT TOÁN</v>
          </cell>
        </row>
      </sheetData>
      <sheetData sheetId="7278">
        <row r="4">
          <cell r="A4" t="str">
            <v>BẢNG TÍNH TOÁN, ĐO BÓC KHỐI LƯỢNG HOÀN THÀNH ĐƯA VÀO QUYẾT TOÁN</v>
          </cell>
        </row>
      </sheetData>
      <sheetData sheetId="7279">
        <row r="4">
          <cell r="A4" t="str">
            <v>BẢNG TÍNH TOÁN, ĐO BÓC KHỐI LƯỢNG HOÀN THÀNH ĐƯA VÀO QUYẾT TOÁN</v>
          </cell>
        </row>
      </sheetData>
      <sheetData sheetId="7280">
        <row r="4">
          <cell r="A4" t="str">
            <v>BẢNG TÍNH TOÁN, ĐO BÓC KHỐI LƯỢNG HOÀN THÀNH ĐƯA VÀO QUYẾT TOÁN</v>
          </cell>
        </row>
      </sheetData>
      <sheetData sheetId="7281">
        <row r="4">
          <cell r="A4" t="str">
            <v>BẢNG TÍNH TOÁN, ĐO BÓC KHỐI LƯỢNG HOÀN THÀNH ĐƯA VÀO QUYẾT TOÁN</v>
          </cell>
        </row>
      </sheetData>
      <sheetData sheetId="7282">
        <row r="4">
          <cell r="A4" t="str">
            <v>BẢNG TÍNH TOÁN, ĐO BÓC KHỐI LƯỢNG HOÀN THÀNH ĐƯA VÀO QUYẾT TOÁN</v>
          </cell>
        </row>
      </sheetData>
      <sheetData sheetId="7283">
        <row r="4">
          <cell r="A4" t="str">
            <v>BẢNG TÍNH TOÁN, ĐO BÓC KHỐI LƯỢNG HOÀN THÀNH ĐƯA VÀO QUYẾT TOÁN</v>
          </cell>
        </row>
      </sheetData>
      <sheetData sheetId="7284">
        <row r="4">
          <cell r="A4" t="str">
            <v>BẢNG TÍNH TOÁN, ĐO BÓC KHỐI LƯỢNG HOÀN THÀNH ĐƯA VÀO QUYẾT TOÁN</v>
          </cell>
        </row>
      </sheetData>
      <sheetData sheetId="7285">
        <row r="4">
          <cell r="A4" t="str">
            <v>BẢNG TÍNH TOÁN, ĐO BÓC KHỐI LƯỢNG HOÀN THÀNH ĐƯA VÀO QUYẾT TOÁN</v>
          </cell>
        </row>
      </sheetData>
      <sheetData sheetId="7286">
        <row r="4">
          <cell r="A4" t="str">
            <v>BẢNG TÍNH TOÁN, ĐO BÓC KHỐI LƯỢNG HOÀN THÀNH ĐƯA VÀO QUYẾT TOÁN</v>
          </cell>
        </row>
      </sheetData>
      <sheetData sheetId="7287">
        <row r="4">
          <cell r="A4" t="str">
            <v>BẢNG TÍNH TOÁN, ĐO BÓC KHỐI LƯỢNG HOÀN THÀNH ĐƯA VÀO QUYẾT TOÁN</v>
          </cell>
        </row>
      </sheetData>
      <sheetData sheetId="7288">
        <row r="4">
          <cell r="A4" t="str">
            <v>BẢNG TÍNH TOÁN, ĐO BÓC KHỐI LƯỢNG HOÀN THÀNH ĐƯA VÀO QUYẾT TOÁN</v>
          </cell>
        </row>
      </sheetData>
      <sheetData sheetId="7289">
        <row r="4">
          <cell r="A4" t="str">
            <v>BẢNG TÍNH TOÁN, ĐO BÓC KHỐI LƯỢNG HOÀN THÀNH ĐƯA VÀO QUYẾT TOÁN</v>
          </cell>
        </row>
      </sheetData>
      <sheetData sheetId="7290">
        <row r="4">
          <cell r="A4" t="str">
            <v>BẢNG TÍNH TOÁN, ĐO BÓC KHỐI LƯỢNG HOÀN THÀNH ĐƯA VÀO QUYẾT TOÁN</v>
          </cell>
        </row>
      </sheetData>
      <sheetData sheetId="7291">
        <row r="4">
          <cell r="A4" t="str">
            <v>BẢNG TÍNH TOÁN, ĐO BÓC KHỐI LƯỢNG HOÀN THÀNH ĐƯA VÀO QUYẾT TOÁN</v>
          </cell>
        </row>
      </sheetData>
      <sheetData sheetId="7292">
        <row r="4">
          <cell r="A4" t="str">
            <v>BẢNG TÍNH TOÁN, ĐO BÓC KHỐI LƯỢNG HOÀN THÀNH ĐƯA VÀO QUYẾT TOÁN</v>
          </cell>
        </row>
      </sheetData>
      <sheetData sheetId="7293">
        <row r="4">
          <cell r="A4" t="str">
            <v>BẢNG TÍNH TOÁN, ĐO BÓC KHỐI LƯỢNG HOÀN THÀNH ĐƯA VÀO QUYẾT TOÁN</v>
          </cell>
        </row>
      </sheetData>
      <sheetData sheetId="7294">
        <row r="4">
          <cell r="A4" t="str">
            <v>BẢNG TÍNH TOÁN, ĐO BÓC KHỐI LƯỢNG HOÀN THÀNH ĐƯA VÀO QUYẾT TOÁN</v>
          </cell>
        </row>
      </sheetData>
      <sheetData sheetId="7295">
        <row r="4">
          <cell r="A4" t="str">
            <v>BẢNG TÍNH TOÁN, ĐO BÓC KHỐI LƯỢNG HOÀN THÀNH ĐƯA VÀO QUYẾT TOÁN</v>
          </cell>
        </row>
      </sheetData>
      <sheetData sheetId="7296">
        <row r="4">
          <cell r="A4" t="str">
            <v>BẢNG TÍNH TOÁN, ĐO BÓC KHỐI LƯỢNG HOÀN THÀNH ĐƯA VÀO QUYẾT TOÁN</v>
          </cell>
        </row>
      </sheetData>
      <sheetData sheetId="7297">
        <row r="4">
          <cell r="A4" t="str">
            <v>BẢNG TÍNH TOÁN, ĐO BÓC KHỐI LƯỢNG HOÀN THÀNH ĐƯA VÀO QUYẾT TOÁN</v>
          </cell>
        </row>
      </sheetData>
      <sheetData sheetId="7298">
        <row r="4">
          <cell r="A4" t="str">
            <v>BẢNG TÍNH TOÁN, ĐO BÓC KHỐI LƯỢNG HOÀN THÀNH ĐƯA VÀO QUYẾT TOÁN</v>
          </cell>
        </row>
      </sheetData>
      <sheetData sheetId="7299">
        <row r="4">
          <cell r="A4" t="str">
            <v>BẢNG TÍNH TOÁN, ĐO BÓC KHỐI LƯỢNG HOÀN THÀNH ĐƯA VÀO QUYẾT TOÁN</v>
          </cell>
        </row>
      </sheetData>
      <sheetData sheetId="7300">
        <row r="4">
          <cell r="A4" t="str">
            <v>BẢNG TÍNH TOÁN, ĐO BÓC KHỐI LƯỢNG HOÀN THÀNH ĐƯA VÀO QUYẾT TOÁN</v>
          </cell>
        </row>
      </sheetData>
      <sheetData sheetId="7301">
        <row r="4">
          <cell r="A4" t="str">
            <v>BẢNG TÍNH TOÁN, ĐO BÓC KHỐI LƯỢNG HOÀN THÀNH ĐƯA VÀO QUYẾT TOÁN</v>
          </cell>
        </row>
      </sheetData>
      <sheetData sheetId="7302">
        <row r="4">
          <cell r="A4" t="str">
            <v>BẢNG TÍNH TOÁN, ĐO BÓC KHỐI LƯỢNG HOÀN THÀNH ĐƯA VÀO QUYẾT TOÁN</v>
          </cell>
        </row>
      </sheetData>
      <sheetData sheetId="7303">
        <row r="4">
          <cell r="A4" t="str">
            <v>BẢNG TÍNH TOÁN, ĐO BÓC KHỐI LƯỢNG HOÀN THÀNH ĐƯA VÀO QUYẾT TOÁN</v>
          </cell>
        </row>
      </sheetData>
      <sheetData sheetId="7304">
        <row r="4">
          <cell r="A4" t="str">
            <v>BẢNG TÍNH TOÁN, ĐO BÓC KHỐI LƯỢNG HOÀN THÀNH ĐƯA VÀO QUYẾT TOÁN</v>
          </cell>
        </row>
      </sheetData>
      <sheetData sheetId="7305">
        <row r="4">
          <cell r="A4" t="str">
            <v>BẢNG TÍNH TOÁN, ĐO BÓC KHỐI LƯỢNG HOÀN THÀNH ĐƯA VÀO QUYẾT TOÁN</v>
          </cell>
        </row>
      </sheetData>
      <sheetData sheetId="7306">
        <row r="4">
          <cell r="A4" t="str">
            <v>BẢNG TÍNH TOÁN, ĐO BÓC KHỐI LƯỢNG HOÀN THÀNH ĐƯA VÀO QUYẾT TOÁN</v>
          </cell>
        </row>
      </sheetData>
      <sheetData sheetId="7307">
        <row r="4">
          <cell r="A4" t="str">
            <v>BẢNG TÍNH TOÁN, ĐO BÓC KHỐI LƯỢNG HOÀN THÀNH ĐƯA VÀO QUYẾT TOÁN</v>
          </cell>
        </row>
      </sheetData>
      <sheetData sheetId="7308">
        <row r="4">
          <cell r="A4" t="str">
            <v>BẢNG TÍNH TOÁN, ĐO BÓC KHỐI LƯỢNG HOÀN THÀNH ĐƯA VÀO QUYẾT TOÁN</v>
          </cell>
        </row>
      </sheetData>
      <sheetData sheetId="7309">
        <row r="4">
          <cell r="A4" t="str">
            <v>BẢNG TÍNH TOÁN, ĐO BÓC KHỐI LƯỢNG HOÀN THÀNH ĐƯA VÀO QUYẾT TOÁN</v>
          </cell>
        </row>
      </sheetData>
      <sheetData sheetId="7310">
        <row r="4">
          <cell r="A4" t="str">
            <v>BẢNG TÍNH TOÁN, ĐO BÓC KHỐI LƯỢNG HOÀN THÀNH ĐƯA VÀO QUYẾT TOÁN</v>
          </cell>
        </row>
      </sheetData>
      <sheetData sheetId="7311">
        <row r="4">
          <cell r="A4" t="str">
            <v>BẢNG TÍNH TOÁN, ĐO BÓC KHỐI LƯỢNG HOÀN THÀNH ĐƯA VÀO QUYẾT TOÁN</v>
          </cell>
        </row>
      </sheetData>
      <sheetData sheetId="7312">
        <row r="4">
          <cell r="A4" t="str">
            <v>BẢNG TÍNH TOÁN, ĐO BÓC KHỐI LƯỢNG HOÀN THÀNH ĐƯA VÀO QUYẾT TOÁN</v>
          </cell>
        </row>
      </sheetData>
      <sheetData sheetId="7313">
        <row r="4">
          <cell r="A4" t="str">
            <v>BẢNG TÍNH TOÁN, ĐO BÓC KHỐI LƯỢNG HOÀN THÀNH ĐƯA VÀO QUYẾT TOÁN</v>
          </cell>
        </row>
      </sheetData>
      <sheetData sheetId="7314">
        <row r="4">
          <cell r="A4" t="str">
            <v>BẢNG TÍNH TOÁN, ĐO BÓC KHỐI LƯỢNG HOÀN THÀNH ĐƯA VÀO QUYẾT TOÁN</v>
          </cell>
        </row>
      </sheetData>
      <sheetData sheetId="7315">
        <row r="4">
          <cell r="A4" t="str">
            <v>BẢNG TÍNH TOÁN, ĐO BÓC KHỐI LƯỢNG HOÀN THÀNH ĐƯA VÀO QUYẾT TOÁN</v>
          </cell>
        </row>
      </sheetData>
      <sheetData sheetId="7316">
        <row r="4">
          <cell r="A4" t="str">
            <v>BẢNG TÍNH TOÁN, ĐO BÓC KHỐI LƯỢNG HOÀN THÀNH ĐƯA VÀO QUYẾT TOÁN</v>
          </cell>
        </row>
      </sheetData>
      <sheetData sheetId="7317">
        <row r="4">
          <cell r="A4" t="str">
            <v>BẢNG TÍNH TOÁN, ĐO BÓC KHỐI LƯỢNG HOÀN THÀNH ĐƯA VÀO QUYẾT TOÁN</v>
          </cell>
        </row>
      </sheetData>
      <sheetData sheetId="7318">
        <row r="4">
          <cell r="A4" t="str">
            <v>BẢNG TÍNH TOÁN, ĐO BÓC KHỐI LƯỢNG HOÀN THÀNH ĐƯA VÀO QUYẾT TOÁN</v>
          </cell>
        </row>
      </sheetData>
      <sheetData sheetId="7319">
        <row r="4">
          <cell r="A4" t="str">
            <v>BẢNG TÍNH TOÁN, ĐO BÓC KHỐI LƯỢNG HOÀN THÀNH ĐƯA VÀO QUYẾT TOÁN</v>
          </cell>
        </row>
      </sheetData>
      <sheetData sheetId="7320">
        <row r="4">
          <cell r="A4" t="str">
            <v>BẢNG TÍNH TOÁN, ĐO BÓC KHỐI LƯỢNG HOÀN THÀNH ĐƯA VÀO QUYẾT TOÁN</v>
          </cell>
        </row>
      </sheetData>
      <sheetData sheetId="7321">
        <row r="4">
          <cell r="A4" t="str">
            <v>BẢNG TÍNH TOÁN, ĐO BÓC KHỐI LƯỢNG HOÀN THÀNH ĐƯA VÀO QUYẾT TOÁN</v>
          </cell>
        </row>
      </sheetData>
      <sheetData sheetId="7322">
        <row r="4">
          <cell r="A4" t="str">
            <v>BẢNG TÍNH TOÁN, ĐO BÓC KHỐI LƯỢNG HOÀN THÀNH ĐƯA VÀO QUYẾT TOÁN</v>
          </cell>
        </row>
      </sheetData>
      <sheetData sheetId="7323">
        <row r="4">
          <cell r="A4" t="str">
            <v>BẢNG TÍNH TOÁN, ĐO BÓC KHỐI LƯỢNG HOÀN THÀNH ĐƯA VÀO QUYẾT TOÁN</v>
          </cell>
        </row>
      </sheetData>
      <sheetData sheetId="7324">
        <row r="4">
          <cell r="A4" t="str">
            <v>BẢNG TÍNH TOÁN, ĐO BÓC KHỐI LƯỢNG HOÀN THÀNH ĐƯA VÀO QUYẾT TOÁN</v>
          </cell>
        </row>
      </sheetData>
      <sheetData sheetId="7325">
        <row r="4">
          <cell r="A4" t="str">
            <v>BẢNG TÍNH TOÁN, ĐO BÓC KHỐI LƯỢNG HOÀN THÀNH ĐƯA VÀO QUYẾT TOÁN</v>
          </cell>
        </row>
      </sheetData>
      <sheetData sheetId="7326">
        <row r="4">
          <cell r="A4" t="str">
            <v>BẢNG TÍNH TOÁN, ĐO BÓC KHỐI LƯỢNG HOÀN THÀNH ĐƯA VÀO QUYẾT TOÁN</v>
          </cell>
        </row>
      </sheetData>
      <sheetData sheetId="7327">
        <row r="4">
          <cell r="A4" t="str">
            <v>BẢNG TÍNH TOÁN, ĐO BÓC KHỐI LƯỢNG HOÀN THÀNH ĐƯA VÀO QUYẾT TOÁN</v>
          </cell>
        </row>
      </sheetData>
      <sheetData sheetId="7328">
        <row r="4">
          <cell r="A4" t="str">
            <v>BẢNG TÍNH TOÁN, ĐO BÓC KHỐI LƯỢNG HOÀN THÀNH ĐƯA VÀO QUYẾT TOÁN</v>
          </cell>
        </row>
      </sheetData>
      <sheetData sheetId="7329">
        <row r="4">
          <cell r="A4" t="str">
            <v>BẢNG TÍNH TOÁN, ĐO BÓC KHỐI LƯỢNG HOÀN THÀNH ĐƯA VÀO QUYẾT TOÁN</v>
          </cell>
        </row>
      </sheetData>
      <sheetData sheetId="7330">
        <row r="4">
          <cell r="A4" t="str">
            <v>BẢNG TÍNH TOÁN, ĐO BÓC KHỐI LƯỢNG HOÀN THÀNH ĐƯA VÀO QUYẾT TOÁN</v>
          </cell>
        </row>
      </sheetData>
      <sheetData sheetId="7331">
        <row r="4">
          <cell r="A4" t="str">
            <v>BẢNG TÍNH TOÁN, ĐO BÓC KHỐI LƯỢNG HOÀN THÀNH ĐƯA VÀO QUYẾT TOÁN</v>
          </cell>
        </row>
      </sheetData>
      <sheetData sheetId="7332">
        <row r="4">
          <cell r="A4" t="str">
            <v>BẢNG TÍNH TOÁN, ĐO BÓC KHỐI LƯỢNG HOÀN THÀNH ĐƯA VÀO QUYẾT TOÁN</v>
          </cell>
        </row>
      </sheetData>
      <sheetData sheetId="7333">
        <row r="4">
          <cell r="A4" t="str">
            <v>BẢNG TÍNH TOÁN, ĐO BÓC KHỐI LƯỢNG HOÀN THÀNH ĐƯA VÀO QUYẾT TOÁN</v>
          </cell>
        </row>
      </sheetData>
      <sheetData sheetId="7334">
        <row r="4">
          <cell r="A4" t="str">
            <v>BẢNG TÍNH TOÁN, ĐO BÓC KHỐI LƯỢNG HOÀN THÀNH ĐƯA VÀO QUYẾT TOÁN</v>
          </cell>
        </row>
      </sheetData>
      <sheetData sheetId="7335">
        <row r="4">
          <cell r="A4" t="str">
            <v>BẢNG TÍNH TOÁN, ĐO BÓC KHỐI LƯỢNG HOÀN THÀNH ĐƯA VÀO QUYẾT TOÁN</v>
          </cell>
        </row>
      </sheetData>
      <sheetData sheetId="7336">
        <row r="4">
          <cell r="A4" t="str">
            <v>BẢNG TÍNH TOÁN, ĐO BÓC KHỐI LƯỢNG HOÀN THÀNH ĐƯA VÀO QUYẾT TOÁN</v>
          </cell>
        </row>
      </sheetData>
      <sheetData sheetId="7337">
        <row r="4">
          <cell r="A4" t="str">
            <v>BẢNG TÍNH TOÁN, ĐO BÓC KHỐI LƯỢNG HOÀN THÀNH ĐƯA VÀO QUYẾT TOÁN</v>
          </cell>
        </row>
      </sheetData>
      <sheetData sheetId="7338">
        <row r="4">
          <cell r="A4" t="str">
            <v>BẢNG TÍNH TOÁN, ĐO BÓC KHỐI LƯỢNG HOÀN THÀNH ĐƯA VÀO QUYẾT TOÁN</v>
          </cell>
        </row>
      </sheetData>
      <sheetData sheetId="7339">
        <row r="4">
          <cell r="A4" t="str">
            <v>BẢNG TÍNH TOÁN, ĐO BÓC KHỐI LƯỢNG HOÀN THÀNH ĐƯA VÀO QUYẾT TOÁN</v>
          </cell>
        </row>
      </sheetData>
      <sheetData sheetId="7340">
        <row r="4">
          <cell r="A4" t="str">
            <v>BẢNG TÍNH TOÁN, ĐO BÓC KHỐI LƯỢNG HOÀN THÀNH ĐƯA VÀO QUYẾT TOÁN</v>
          </cell>
        </row>
      </sheetData>
      <sheetData sheetId="7341">
        <row r="4">
          <cell r="A4" t="str">
            <v>BẢNG TÍNH TOÁN, ĐO BÓC KHỐI LƯỢNG HOÀN THÀNH ĐƯA VÀO QUYẾT TOÁN</v>
          </cell>
        </row>
      </sheetData>
      <sheetData sheetId="7342">
        <row r="4">
          <cell r="A4" t="str">
            <v>BẢNG TÍNH TOÁN, ĐO BÓC KHỐI LƯỢNG HOÀN THÀNH ĐƯA VÀO QUYẾT TOÁN</v>
          </cell>
        </row>
      </sheetData>
      <sheetData sheetId="7343">
        <row r="4">
          <cell r="A4" t="str">
            <v>BẢNG TÍNH TOÁN, ĐO BÓC KHỐI LƯỢNG HOÀN THÀNH ĐƯA VÀO QUYẾT TOÁN</v>
          </cell>
        </row>
      </sheetData>
      <sheetData sheetId="7344">
        <row r="4">
          <cell r="A4" t="str">
            <v>BẢNG TÍNH TOÁN, ĐO BÓC KHỐI LƯỢNG HOÀN THÀNH ĐƯA VÀO QUYẾT TOÁN</v>
          </cell>
        </row>
      </sheetData>
      <sheetData sheetId="7345">
        <row r="4">
          <cell r="A4" t="str">
            <v>BẢNG TÍNH TOÁN, ĐO BÓC KHỐI LƯỢNG HOÀN THÀNH ĐƯA VÀO QUYẾT TOÁN</v>
          </cell>
        </row>
      </sheetData>
      <sheetData sheetId="7346">
        <row r="4">
          <cell r="A4" t="str">
            <v>BẢNG TÍNH TOÁN, ĐO BÓC KHỐI LƯỢNG HOÀN THÀNH ĐƯA VÀO QUYẾT TOÁN</v>
          </cell>
        </row>
      </sheetData>
      <sheetData sheetId="7347">
        <row r="4">
          <cell r="A4" t="str">
            <v>BẢNG TÍNH TOÁN, ĐO BÓC KHỐI LƯỢNG HOÀN THÀNH ĐƯA VÀO QUYẾT TOÁN</v>
          </cell>
        </row>
      </sheetData>
      <sheetData sheetId="7348">
        <row r="4">
          <cell r="A4" t="str">
            <v>BẢNG TÍNH TOÁN, ĐO BÓC KHỐI LƯỢNG HOÀN THÀNH ĐƯA VÀO QUYẾT TOÁN</v>
          </cell>
        </row>
      </sheetData>
      <sheetData sheetId="7349">
        <row r="4">
          <cell r="A4" t="str">
            <v>BẢNG TÍNH TOÁN, ĐO BÓC KHỐI LƯỢNG HOÀN THÀNH ĐƯA VÀO QUYẾT TOÁN</v>
          </cell>
        </row>
      </sheetData>
      <sheetData sheetId="7350">
        <row r="4">
          <cell r="A4" t="str">
            <v>BẢNG TÍNH TOÁN, ĐO BÓC KHỐI LƯỢNG HOÀN THÀNH ĐƯA VÀO QUYẾT TOÁN</v>
          </cell>
        </row>
      </sheetData>
      <sheetData sheetId="7351">
        <row r="4">
          <cell r="A4" t="str">
            <v>BẢNG TÍNH TOÁN, ĐO BÓC KHỐI LƯỢNG HOÀN THÀNH ĐƯA VÀO QUYẾT TOÁN</v>
          </cell>
        </row>
      </sheetData>
      <sheetData sheetId="7352">
        <row r="4">
          <cell r="A4" t="str">
            <v>BẢNG TÍNH TOÁN, ĐO BÓC KHỐI LƯỢNG HOÀN THÀNH ĐƯA VÀO QUYẾT TOÁN</v>
          </cell>
        </row>
      </sheetData>
      <sheetData sheetId="7353">
        <row r="4">
          <cell r="A4" t="str">
            <v>BẢNG TÍNH TOÁN, ĐO BÓC KHỐI LƯỢNG HOÀN THÀNH ĐƯA VÀO QUYẾT TOÁN</v>
          </cell>
        </row>
      </sheetData>
      <sheetData sheetId="7354">
        <row r="4">
          <cell r="A4" t="str">
            <v>BẢNG TÍNH TOÁN, ĐO BÓC KHỐI LƯỢNG HOÀN THÀNH ĐƯA VÀO QUYẾT TOÁN</v>
          </cell>
        </row>
      </sheetData>
      <sheetData sheetId="7355">
        <row r="4">
          <cell r="A4" t="str">
            <v>BẢNG TÍNH TOÁN, ĐO BÓC KHỐI LƯỢNG HOÀN THÀNH ĐƯA VÀO QUYẾT TOÁN</v>
          </cell>
        </row>
      </sheetData>
      <sheetData sheetId="7356">
        <row r="4">
          <cell r="A4" t="str">
            <v>BẢNG TÍNH TOÁN, ĐO BÓC KHỐI LƯỢNG HOÀN THÀNH ĐƯA VÀO QUYẾT TOÁN</v>
          </cell>
        </row>
      </sheetData>
      <sheetData sheetId="7357">
        <row r="4">
          <cell r="A4" t="str">
            <v>BẢNG TÍNH TOÁN, ĐO BÓC KHỐI LƯỢNG HOÀN THÀNH ĐƯA VÀO QUYẾT TOÁN</v>
          </cell>
        </row>
      </sheetData>
      <sheetData sheetId="7358">
        <row r="4">
          <cell r="A4" t="str">
            <v>BẢNG TÍNH TOÁN, ĐO BÓC KHỐI LƯỢNG HOÀN THÀNH ĐƯA VÀO QUYẾT TOÁN</v>
          </cell>
        </row>
      </sheetData>
      <sheetData sheetId="7359">
        <row r="4">
          <cell r="A4" t="str">
            <v>BẢNG TÍNH TOÁN, ĐO BÓC KHỐI LƯỢNG HOÀN THÀNH ĐƯA VÀO QUYẾT TOÁN</v>
          </cell>
        </row>
      </sheetData>
      <sheetData sheetId="7360">
        <row r="4">
          <cell r="A4" t="str">
            <v>BẢNG TÍNH TOÁN, ĐO BÓC KHỐI LƯỢNG HOÀN THÀNH ĐƯA VÀO QUYẾT TOÁN</v>
          </cell>
        </row>
      </sheetData>
      <sheetData sheetId="7361">
        <row r="4">
          <cell r="A4" t="str">
            <v>BẢNG TÍNH TOÁN, ĐO BÓC KHỐI LƯỢNG HOÀN THÀNH ĐƯA VÀO QUYẾT TOÁN</v>
          </cell>
        </row>
      </sheetData>
      <sheetData sheetId="7362">
        <row r="4">
          <cell r="A4" t="str">
            <v>BẢNG TÍNH TOÁN, ĐO BÓC KHỐI LƯỢNG HOÀN THÀNH ĐƯA VÀO QUYẾT TOÁN</v>
          </cell>
        </row>
      </sheetData>
      <sheetData sheetId="7363">
        <row r="4">
          <cell r="A4" t="str">
            <v>BẢNG TÍNH TOÁN, ĐO BÓC KHỐI LƯỢNG HOÀN THÀNH ĐƯA VÀO QUYẾT TOÁN</v>
          </cell>
        </row>
      </sheetData>
      <sheetData sheetId="7364">
        <row r="4">
          <cell r="A4" t="str">
            <v>BẢNG TÍNH TOÁN, ĐO BÓC KHỐI LƯỢNG HOÀN THÀNH ĐƯA VÀO QUYẾT TOÁN</v>
          </cell>
        </row>
      </sheetData>
      <sheetData sheetId="7365">
        <row r="4">
          <cell r="A4" t="str">
            <v>BẢNG TÍNH TOÁN, ĐO BÓC KHỐI LƯỢNG HOÀN THÀNH ĐƯA VÀO QUYẾT TOÁN</v>
          </cell>
        </row>
      </sheetData>
      <sheetData sheetId="7366">
        <row r="4">
          <cell r="A4" t="str">
            <v>BẢNG TÍNH TOÁN, ĐO BÓC KHỐI LƯỢNG HOÀN THÀNH ĐƯA VÀO QUYẾT TOÁN</v>
          </cell>
        </row>
      </sheetData>
      <sheetData sheetId="7367">
        <row r="4">
          <cell r="A4" t="str">
            <v>BẢNG TÍNH TOÁN, ĐO BÓC KHỐI LƯỢNG HOÀN THÀNH ĐƯA VÀO QUYẾT TOÁN</v>
          </cell>
        </row>
      </sheetData>
      <sheetData sheetId="7368">
        <row r="4">
          <cell r="A4" t="str">
            <v>BẢNG TÍNH TOÁN, ĐO BÓC KHỐI LƯỢNG HOÀN THÀNH ĐƯA VÀO QUYẾT TOÁN</v>
          </cell>
        </row>
      </sheetData>
      <sheetData sheetId="7369">
        <row r="4">
          <cell r="A4" t="str">
            <v>BẢNG TÍNH TOÁN, ĐO BÓC KHỐI LƯỢNG HOÀN THÀNH ĐƯA VÀO QUYẾT TOÁN</v>
          </cell>
        </row>
      </sheetData>
      <sheetData sheetId="7370">
        <row r="4">
          <cell r="A4" t="str">
            <v>BẢNG TÍNH TOÁN, ĐO BÓC KHỐI LƯỢNG HOÀN THÀNH ĐƯA VÀO QUYẾT TOÁN</v>
          </cell>
        </row>
      </sheetData>
      <sheetData sheetId="7371">
        <row r="4">
          <cell r="A4" t="str">
            <v>BẢNG TÍNH TOÁN, ĐO BÓC KHỐI LƯỢNG HOÀN THÀNH ĐƯA VÀO QUYẾT TOÁN</v>
          </cell>
        </row>
      </sheetData>
      <sheetData sheetId="7372">
        <row r="4">
          <cell r="A4" t="str">
            <v>BẢNG TÍNH TOÁN, ĐO BÓC KHỐI LƯỢNG HOÀN THÀNH ĐƯA VÀO QUYẾT TOÁN</v>
          </cell>
        </row>
      </sheetData>
      <sheetData sheetId="7373">
        <row r="4">
          <cell r="A4" t="str">
            <v>BẢNG TÍNH TOÁN, ĐO BÓC KHỐI LƯỢNG HOÀN THÀNH ĐƯA VÀO QUYẾT TOÁN</v>
          </cell>
        </row>
      </sheetData>
      <sheetData sheetId="7374">
        <row r="4">
          <cell r="A4" t="str">
            <v>BẢNG TÍNH TOÁN, ĐO BÓC KHỐI LƯỢNG HOÀN THÀNH ĐƯA VÀO QUYẾT TOÁN</v>
          </cell>
        </row>
      </sheetData>
      <sheetData sheetId="7375">
        <row r="4">
          <cell r="A4" t="str">
            <v>BẢNG TÍNH TOÁN, ĐO BÓC KHỐI LƯỢNG HOÀN THÀNH ĐƯA VÀO QUYẾT TOÁN</v>
          </cell>
        </row>
      </sheetData>
      <sheetData sheetId="7376">
        <row r="4">
          <cell r="A4" t="str">
            <v>BẢNG TÍNH TOÁN, ĐO BÓC KHỐI LƯỢNG HOÀN THÀNH ĐƯA VÀO QUYẾT TOÁN</v>
          </cell>
        </row>
      </sheetData>
      <sheetData sheetId="7377">
        <row r="4">
          <cell r="A4" t="str">
            <v>BẢNG TÍNH TOÁN, ĐO BÓC KHỐI LƯỢNG HOÀN THÀNH ĐƯA VÀO QUYẾT TOÁN</v>
          </cell>
        </row>
      </sheetData>
      <sheetData sheetId="7378">
        <row r="4">
          <cell r="A4" t="str">
            <v>BẢNG TÍNH TOÁN, ĐO BÓC KHỐI LƯỢNG HOÀN THÀNH ĐƯA VÀO QUYẾT TOÁN</v>
          </cell>
        </row>
      </sheetData>
      <sheetData sheetId="7379">
        <row r="4">
          <cell r="A4" t="str">
            <v>BẢNG TÍNH TOÁN, ĐO BÓC KHỐI LƯỢNG HOÀN THÀNH ĐƯA VÀO QUYẾT TOÁN</v>
          </cell>
        </row>
      </sheetData>
      <sheetData sheetId="7380">
        <row r="4">
          <cell r="A4" t="str">
            <v>BẢNG TÍNH TOÁN, ĐO BÓC KHỐI LƯỢNG HOÀN THÀNH ĐƯA VÀO QUYẾT TOÁN</v>
          </cell>
        </row>
      </sheetData>
      <sheetData sheetId="7381">
        <row r="4">
          <cell r="A4" t="str">
            <v>BẢNG TÍNH TOÁN, ĐO BÓC KHỐI LƯỢNG HOÀN THÀNH ĐƯA VÀO QUYẾT TOÁN</v>
          </cell>
        </row>
      </sheetData>
      <sheetData sheetId="7382">
        <row r="4">
          <cell r="A4" t="str">
            <v>BẢNG TÍNH TOÁN, ĐO BÓC KHỐI LƯỢNG HOÀN THÀNH ĐƯA VÀO QUYẾT TOÁN</v>
          </cell>
        </row>
      </sheetData>
      <sheetData sheetId="7383">
        <row r="4">
          <cell r="A4" t="str">
            <v>BẢNG TÍNH TOÁN, ĐO BÓC KHỐI LƯỢNG HOÀN THÀNH ĐƯA VÀO QUYẾT TOÁN</v>
          </cell>
        </row>
      </sheetData>
      <sheetData sheetId="7384">
        <row r="4">
          <cell r="A4" t="str">
            <v>BẢNG TÍNH TOÁN, ĐO BÓC KHỐI LƯỢNG HOÀN THÀNH ĐƯA VÀO QUYẾT TOÁN</v>
          </cell>
        </row>
      </sheetData>
      <sheetData sheetId="7385">
        <row r="4">
          <cell r="A4" t="str">
            <v>BẢNG TÍNH TOÁN, ĐO BÓC KHỐI LƯỢNG HOÀN THÀNH ĐƯA VÀO QUYẾT TOÁN</v>
          </cell>
        </row>
      </sheetData>
      <sheetData sheetId="7386">
        <row r="4">
          <cell r="A4" t="str">
            <v>BẢNG TÍNH TOÁN, ĐO BÓC KHỐI LƯỢNG HOÀN THÀNH ĐƯA VÀO QUYẾT TOÁN</v>
          </cell>
        </row>
      </sheetData>
      <sheetData sheetId="7387">
        <row r="4">
          <cell r="A4" t="str">
            <v>BẢNG TÍNH TOÁN, ĐO BÓC KHỐI LƯỢNG HOÀN THÀNH ĐƯA VÀO QUYẾT TOÁN</v>
          </cell>
        </row>
      </sheetData>
      <sheetData sheetId="7388">
        <row r="4">
          <cell r="A4" t="str">
            <v>BẢNG TÍNH TOÁN, ĐO BÓC KHỐI LƯỢNG HOÀN THÀNH ĐƯA VÀO QUYẾT TOÁN</v>
          </cell>
        </row>
      </sheetData>
      <sheetData sheetId="7389">
        <row r="4">
          <cell r="A4" t="str">
            <v>BẢNG TÍNH TOÁN, ĐO BÓC KHỐI LƯỢNG HOÀN THÀNH ĐƯA VÀO QUYẾT TOÁN</v>
          </cell>
        </row>
      </sheetData>
      <sheetData sheetId="7390">
        <row r="4">
          <cell r="A4" t="str">
            <v>BẢNG TÍNH TOÁN, ĐO BÓC KHỐI LƯỢNG HOÀN THÀNH ĐƯA VÀO QUYẾT TOÁN</v>
          </cell>
        </row>
      </sheetData>
      <sheetData sheetId="7391">
        <row r="4">
          <cell r="A4" t="str">
            <v>BẢNG TÍNH TOÁN, ĐO BÓC KHỐI LƯỢNG HOÀN THÀNH ĐƯA VÀO QUYẾT TOÁN</v>
          </cell>
        </row>
      </sheetData>
      <sheetData sheetId="7392">
        <row r="4">
          <cell r="A4" t="str">
            <v>BẢNG TÍNH TOÁN, ĐO BÓC KHỐI LƯỢNG HOÀN THÀNH ĐƯA VÀO QUYẾT TOÁN</v>
          </cell>
        </row>
      </sheetData>
      <sheetData sheetId="7393">
        <row r="4">
          <cell r="A4" t="str">
            <v>BẢNG TÍNH TOÁN, ĐO BÓC KHỐI LƯỢNG HOÀN THÀNH ĐƯA VÀO QUYẾT TOÁN</v>
          </cell>
        </row>
      </sheetData>
      <sheetData sheetId="7394">
        <row r="4">
          <cell r="A4" t="str">
            <v>BẢNG TÍNH TOÁN, ĐO BÓC KHỐI LƯỢNG HOÀN THÀNH ĐƯA VÀO QUYẾT TOÁN</v>
          </cell>
        </row>
      </sheetData>
      <sheetData sheetId="7395">
        <row r="4">
          <cell r="A4" t="str">
            <v>BẢNG TÍNH TOÁN, ĐO BÓC KHỐI LƯỢNG HOÀN THÀNH ĐƯA VÀO QUYẾT TOÁN</v>
          </cell>
        </row>
      </sheetData>
      <sheetData sheetId="7396">
        <row r="4">
          <cell r="A4" t="str">
            <v>BẢNG TÍNH TOÁN, ĐO BÓC KHỐI LƯỢNG HOÀN THÀNH ĐƯA VÀO QUYẾT TOÁN</v>
          </cell>
        </row>
      </sheetData>
      <sheetData sheetId="7397">
        <row r="4">
          <cell r="A4" t="str">
            <v>BẢNG TÍNH TOÁN, ĐO BÓC KHỐI LƯỢNG HOÀN THÀNH ĐƯA VÀO QUYẾT TOÁN</v>
          </cell>
        </row>
      </sheetData>
      <sheetData sheetId="7398">
        <row r="4">
          <cell r="A4" t="str">
            <v>BẢNG TÍNH TOÁN, ĐO BÓC KHỐI LƯỢNG HOÀN THÀNH ĐƯA VÀO QUYẾT TOÁN</v>
          </cell>
        </row>
      </sheetData>
      <sheetData sheetId="7399">
        <row r="4">
          <cell r="A4" t="str">
            <v>BẢNG TÍNH TOÁN, ĐO BÓC KHỐI LƯỢNG HOÀN THÀNH ĐƯA VÀO QUYẾT TOÁN</v>
          </cell>
        </row>
      </sheetData>
      <sheetData sheetId="7400">
        <row r="4">
          <cell r="A4" t="str">
            <v>BẢNG TÍNH TOÁN, ĐO BÓC KHỐI LƯỢNG HOÀN THÀNH ĐƯA VÀO QUYẾT TOÁN</v>
          </cell>
        </row>
      </sheetData>
      <sheetData sheetId="7401">
        <row r="4">
          <cell r="A4" t="str">
            <v>BẢNG TÍNH TOÁN, ĐO BÓC KHỐI LƯỢNG HOÀN THÀNH ĐƯA VÀO QUYẾT TOÁN</v>
          </cell>
        </row>
      </sheetData>
      <sheetData sheetId="7402">
        <row r="4">
          <cell r="A4" t="str">
            <v>BẢNG TÍNH TOÁN, ĐO BÓC KHỐI LƯỢNG HOÀN THÀNH ĐƯA VÀO QUYẾT TOÁN</v>
          </cell>
        </row>
      </sheetData>
      <sheetData sheetId="7403">
        <row r="4">
          <cell r="A4" t="str">
            <v>BẢNG TÍNH TOÁN, ĐO BÓC KHỐI LƯỢNG HOÀN THÀNH ĐƯA VÀO QUYẾT TOÁN</v>
          </cell>
        </row>
      </sheetData>
      <sheetData sheetId="7404">
        <row r="4">
          <cell r="A4" t="str">
            <v>BẢNG TÍNH TOÁN, ĐO BÓC KHỐI LƯỢNG HOÀN THÀNH ĐƯA VÀO QUYẾT TOÁN</v>
          </cell>
        </row>
      </sheetData>
      <sheetData sheetId="7405">
        <row r="4">
          <cell r="A4" t="str">
            <v>BẢNG TÍNH TOÁN, ĐO BÓC KHỐI LƯỢNG HOÀN THÀNH ĐƯA VÀO QUYẾT TOÁN</v>
          </cell>
        </row>
      </sheetData>
      <sheetData sheetId="7406">
        <row r="4">
          <cell r="A4" t="str">
            <v>BẢNG TÍNH TOÁN, ĐO BÓC KHỐI LƯỢNG HOÀN THÀNH ĐƯA VÀO QUYẾT TOÁN</v>
          </cell>
        </row>
      </sheetData>
      <sheetData sheetId="7407">
        <row r="4">
          <cell r="A4" t="str">
            <v>BẢNG TÍNH TOÁN, ĐO BÓC KHỐI LƯỢNG HOÀN THÀNH ĐƯA VÀO QUYẾT TOÁN</v>
          </cell>
        </row>
      </sheetData>
      <sheetData sheetId="7408">
        <row r="4">
          <cell r="A4" t="str">
            <v>BẢNG TÍNH TOÁN, ĐO BÓC KHỐI LƯỢNG HOÀN THÀNH ĐƯA VÀO QUYẾT TOÁN</v>
          </cell>
        </row>
      </sheetData>
      <sheetData sheetId="7409">
        <row r="4">
          <cell r="A4" t="str">
            <v>BẢNG TÍNH TOÁN, ĐO BÓC KHỐI LƯỢNG HOÀN THÀNH ĐƯA VÀO QUYẾT TOÁN</v>
          </cell>
        </row>
      </sheetData>
      <sheetData sheetId="7410">
        <row r="4">
          <cell r="A4" t="str">
            <v>BẢNG TÍNH TOÁN, ĐO BÓC KHỐI LƯỢNG HOÀN THÀNH ĐƯA VÀO QUYẾT TOÁN</v>
          </cell>
        </row>
      </sheetData>
      <sheetData sheetId="7411">
        <row r="4">
          <cell r="A4" t="str">
            <v>BẢNG TÍNH TOÁN, ĐO BÓC KHỐI LƯỢNG HOÀN THÀNH ĐƯA VÀO QUYẾT TOÁN</v>
          </cell>
        </row>
      </sheetData>
      <sheetData sheetId="7412">
        <row r="4">
          <cell r="A4" t="str">
            <v>BẢNG TÍNH TOÁN, ĐO BÓC KHỐI LƯỢNG HOÀN THÀNH ĐƯA VÀO QUYẾT TOÁN</v>
          </cell>
        </row>
      </sheetData>
      <sheetData sheetId="7413">
        <row r="4">
          <cell r="A4" t="str">
            <v>BẢNG TÍNH TOÁN, ĐO BÓC KHỐI LƯỢNG HOÀN THÀNH ĐƯA VÀO QUYẾT TOÁN</v>
          </cell>
        </row>
      </sheetData>
      <sheetData sheetId="7414">
        <row r="4">
          <cell r="A4" t="str">
            <v>BẢNG TÍNH TOÁN, ĐO BÓC KHỐI LƯỢNG HOÀN THÀNH ĐƯA VÀO QUYẾT TOÁN</v>
          </cell>
        </row>
      </sheetData>
      <sheetData sheetId="7415">
        <row r="4">
          <cell r="A4" t="str">
            <v>BẢNG TÍNH TOÁN, ĐO BÓC KHỐI LƯỢNG HOÀN THÀNH ĐƯA VÀO QUYẾT TOÁN</v>
          </cell>
        </row>
      </sheetData>
      <sheetData sheetId="7416">
        <row r="4">
          <cell r="A4" t="str">
            <v>BẢNG TÍNH TOÁN, ĐO BÓC KHỐI LƯỢNG HOÀN THÀNH ĐƯA VÀO QUYẾT TOÁN</v>
          </cell>
        </row>
      </sheetData>
      <sheetData sheetId="7417">
        <row r="4">
          <cell r="A4" t="str">
            <v>BẢNG TÍNH TOÁN, ĐO BÓC KHỐI LƯỢNG HOÀN THÀNH ĐƯA VÀO QUYẾT TOÁN</v>
          </cell>
        </row>
      </sheetData>
      <sheetData sheetId="7418">
        <row r="4">
          <cell r="A4" t="str">
            <v>BẢNG TÍNH TOÁN, ĐO BÓC KHỐI LƯỢNG HOÀN THÀNH ĐƯA VÀO QUYẾT TOÁN</v>
          </cell>
        </row>
      </sheetData>
      <sheetData sheetId="7419">
        <row r="4">
          <cell r="A4" t="str">
            <v>BẢNG TÍNH TOÁN, ĐO BÓC KHỐI LƯỢNG HOÀN THÀNH ĐƯA VÀO QUYẾT TOÁN</v>
          </cell>
        </row>
      </sheetData>
      <sheetData sheetId="7420">
        <row r="4">
          <cell r="A4" t="str">
            <v>BẢNG TÍNH TOÁN, ĐO BÓC KHỐI LƯỢNG HOÀN THÀNH ĐƯA VÀO QUYẾT TOÁN</v>
          </cell>
        </row>
      </sheetData>
      <sheetData sheetId="7421">
        <row r="4">
          <cell r="A4" t="str">
            <v>BẢNG TÍNH TOÁN, ĐO BÓC KHỐI LƯỢNG HOÀN THÀNH ĐƯA VÀO QUYẾT TOÁN</v>
          </cell>
        </row>
      </sheetData>
      <sheetData sheetId="7422">
        <row r="4">
          <cell r="A4" t="str">
            <v>BẢNG TÍNH TOÁN, ĐO BÓC KHỐI LƯỢNG HOÀN THÀNH ĐƯA VÀO QUYẾT TOÁN</v>
          </cell>
        </row>
      </sheetData>
      <sheetData sheetId="7423">
        <row r="4">
          <cell r="A4" t="str">
            <v>BẢNG TÍNH TOÁN, ĐO BÓC KHỐI LƯỢNG HOÀN THÀNH ĐƯA VÀO QUYẾT TOÁN</v>
          </cell>
        </row>
      </sheetData>
      <sheetData sheetId="7424">
        <row r="4">
          <cell r="A4" t="str">
            <v>BẢNG TÍNH TOÁN, ĐO BÓC KHỐI LƯỢNG HOÀN THÀNH ĐƯA VÀO QUYẾT TOÁN</v>
          </cell>
        </row>
      </sheetData>
      <sheetData sheetId="7425">
        <row r="4">
          <cell r="A4" t="str">
            <v>BẢNG TÍNH TOÁN, ĐO BÓC KHỐI LƯỢNG HOÀN THÀNH ĐƯA VÀO QUYẾT TOÁN</v>
          </cell>
        </row>
      </sheetData>
      <sheetData sheetId="7426">
        <row r="4">
          <cell r="A4" t="str">
            <v>BẢNG TÍNH TOÁN, ĐO BÓC KHỐI LƯỢNG HOÀN THÀNH ĐƯA VÀO QUYẾT TOÁN</v>
          </cell>
        </row>
      </sheetData>
      <sheetData sheetId="7427">
        <row r="4">
          <cell r="A4" t="str">
            <v>BẢNG TÍNH TOÁN, ĐO BÓC KHỐI LƯỢNG HOÀN THÀNH ĐƯA VÀO QUYẾT TOÁN</v>
          </cell>
        </row>
      </sheetData>
      <sheetData sheetId="7428">
        <row r="4">
          <cell r="A4" t="str">
            <v>BẢNG TÍNH TOÁN, ĐO BÓC KHỐI LƯỢNG HOÀN THÀNH ĐƯA VÀO QUYẾT TOÁN</v>
          </cell>
        </row>
      </sheetData>
      <sheetData sheetId="7429">
        <row r="4">
          <cell r="A4" t="str">
            <v>BẢNG TÍNH TOÁN, ĐO BÓC KHỐI LƯỢNG HOÀN THÀNH ĐƯA VÀO QUYẾT TOÁN</v>
          </cell>
        </row>
      </sheetData>
      <sheetData sheetId="7430">
        <row r="4">
          <cell r="A4" t="str">
            <v>BẢNG TÍNH TOÁN, ĐO BÓC KHỐI LƯỢNG HOÀN THÀNH ĐƯA VÀO QUYẾT TOÁN</v>
          </cell>
        </row>
      </sheetData>
      <sheetData sheetId="7431">
        <row r="4">
          <cell r="A4" t="str">
            <v>BẢNG TÍNH TOÁN, ĐO BÓC KHỐI LƯỢNG HOÀN THÀNH ĐƯA VÀO QUYẾT TOÁN</v>
          </cell>
        </row>
      </sheetData>
      <sheetData sheetId="7432">
        <row r="4">
          <cell r="A4" t="str">
            <v>BẢNG TÍNH TOÁN, ĐO BÓC KHỐI LƯỢNG HOÀN THÀNH ĐƯA VÀO QUYẾT TOÁN</v>
          </cell>
        </row>
      </sheetData>
      <sheetData sheetId="7433">
        <row r="4">
          <cell r="A4" t="str">
            <v>BẢNG TÍNH TOÁN, ĐO BÓC KHỐI LƯỢNG HOÀN THÀNH ĐƯA VÀO QUYẾT TOÁN</v>
          </cell>
        </row>
      </sheetData>
      <sheetData sheetId="7434">
        <row r="4">
          <cell r="A4" t="str">
            <v>BẢNG TÍNH TOÁN, ĐO BÓC KHỐI LƯỢNG HOÀN THÀNH ĐƯA VÀO QUYẾT TOÁN</v>
          </cell>
        </row>
      </sheetData>
      <sheetData sheetId="7435">
        <row r="4">
          <cell r="A4" t="str">
            <v>BẢNG TÍNH TOÁN, ĐO BÓC KHỐI LƯỢNG HOÀN THÀNH ĐƯA VÀO QUYẾT TOÁN</v>
          </cell>
        </row>
      </sheetData>
      <sheetData sheetId="7436">
        <row r="4">
          <cell r="A4" t="str">
            <v>BẢNG TÍNH TOÁN, ĐO BÓC KHỐI LƯỢNG HOÀN THÀNH ĐƯA VÀO QUYẾT TOÁN</v>
          </cell>
        </row>
      </sheetData>
      <sheetData sheetId="7437">
        <row r="4">
          <cell r="A4" t="str">
            <v>BẢNG TÍNH TOÁN, ĐO BÓC KHỐI LƯỢNG HOÀN THÀNH ĐƯA VÀO QUYẾT TOÁN</v>
          </cell>
        </row>
      </sheetData>
      <sheetData sheetId="7438">
        <row r="4">
          <cell r="A4" t="str">
            <v>BẢNG TÍNH TOÁN, ĐO BÓC KHỐI LƯỢNG HOÀN THÀNH ĐƯA VÀO QUYẾT TOÁN</v>
          </cell>
        </row>
      </sheetData>
      <sheetData sheetId="7439">
        <row r="4">
          <cell r="A4" t="str">
            <v>BẢNG TÍNH TOÁN, ĐO BÓC KHỐI LƯỢNG HOÀN THÀNH ĐƯA VÀO QUYẾT TOÁN</v>
          </cell>
        </row>
      </sheetData>
      <sheetData sheetId="7440">
        <row r="4">
          <cell r="A4" t="str">
            <v>BẢNG TÍNH TOÁN, ĐO BÓC KHỐI LƯỢNG HOÀN THÀNH ĐƯA VÀO QUYẾT TOÁN</v>
          </cell>
        </row>
      </sheetData>
      <sheetData sheetId="7441">
        <row r="4">
          <cell r="A4" t="str">
            <v>BẢNG TÍNH TOÁN, ĐO BÓC KHỐI LƯỢNG HOÀN THÀNH ĐƯA VÀO QUYẾT TOÁN</v>
          </cell>
        </row>
      </sheetData>
      <sheetData sheetId="7442">
        <row r="4">
          <cell r="A4" t="str">
            <v>BẢNG TÍNH TOÁN, ĐO BÓC KHỐI LƯỢNG HOÀN THÀNH ĐƯA VÀO QUYẾT TOÁN</v>
          </cell>
        </row>
      </sheetData>
      <sheetData sheetId="7443">
        <row r="4">
          <cell r="A4" t="str">
            <v>BẢNG TÍNH TOÁN, ĐO BÓC KHỐI LƯỢNG HOÀN THÀNH ĐƯA VÀO QUYẾT TOÁN</v>
          </cell>
        </row>
      </sheetData>
      <sheetData sheetId="7444">
        <row r="4">
          <cell r="A4" t="str">
            <v>BẢNG TÍNH TOÁN, ĐO BÓC KHỐI LƯỢNG HOÀN THÀNH ĐƯA VÀO QUYẾT TOÁN</v>
          </cell>
        </row>
      </sheetData>
      <sheetData sheetId="7445">
        <row r="4">
          <cell r="A4" t="str">
            <v>BẢNG TÍNH TOÁN, ĐO BÓC KHỐI LƯỢNG HOÀN THÀNH ĐƯA VÀO QUYẾT TOÁN</v>
          </cell>
        </row>
      </sheetData>
      <sheetData sheetId="7446">
        <row r="4">
          <cell r="A4" t="str">
            <v>BẢNG TÍNH TOÁN, ĐO BÓC KHỐI LƯỢNG HOÀN THÀNH ĐƯA VÀO QUYẾT TOÁN</v>
          </cell>
        </row>
      </sheetData>
      <sheetData sheetId="7447">
        <row r="4">
          <cell r="A4" t="str">
            <v>BẢNG TÍNH TOÁN, ĐO BÓC KHỐI LƯỢNG HOÀN THÀNH ĐƯA VÀO QUYẾT TOÁN</v>
          </cell>
        </row>
      </sheetData>
      <sheetData sheetId="7448">
        <row r="4">
          <cell r="A4" t="str">
            <v>BẢNG TÍNH TOÁN, ĐO BÓC KHỐI LƯỢNG HOÀN THÀNH ĐƯA VÀO QUYẾT TOÁN</v>
          </cell>
        </row>
      </sheetData>
      <sheetData sheetId="7449">
        <row r="4">
          <cell r="A4" t="str">
            <v>BẢNG TÍNH TOÁN, ĐO BÓC KHỐI LƯỢNG HOÀN THÀNH ĐƯA VÀO QUYẾT TOÁN</v>
          </cell>
        </row>
      </sheetData>
      <sheetData sheetId="7450">
        <row r="4">
          <cell r="A4" t="str">
            <v>BẢNG TÍNH TOÁN, ĐO BÓC KHỐI LƯỢNG HOÀN THÀNH ĐƯA VÀO QUYẾT TOÁN</v>
          </cell>
        </row>
      </sheetData>
      <sheetData sheetId="7451">
        <row r="4">
          <cell r="A4" t="str">
            <v>BẢNG TÍNH TOÁN, ĐO BÓC KHỐI LƯỢNG HOÀN THÀNH ĐƯA VÀO QUYẾT TOÁN</v>
          </cell>
        </row>
      </sheetData>
      <sheetData sheetId="7452">
        <row r="4">
          <cell r="A4" t="str">
            <v>BẢNG TÍNH TOÁN, ĐO BÓC KHỐI LƯỢNG HOÀN THÀNH ĐƯA VÀO QUYẾT TOÁN</v>
          </cell>
        </row>
      </sheetData>
      <sheetData sheetId="7453">
        <row r="4">
          <cell r="A4" t="str">
            <v>BẢNG TÍNH TOÁN, ĐO BÓC KHỐI LƯỢNG HOÀN THÀNH ĐƯA VÀO QUYẾT TOÁN</v>
          </cell>
        </row>
      </sheetData>
      <sheetData sheetId="7454">
        <row r="4">
          <cell r="A4" t="str">
            <v>BẢNG TÍNH TOÁN, ĐO BÓC KHỐI LƯỢNG HOÀN THÀNH ĐƯA VÀO QUYẾT TOÁN</v>
          </cell>
        </row>
      </sheetData>
      <sheetData sheetId="7455">
        <row r="4">
          <cell r="A4" t="str">
            <v>BẢNG TÍNH TOÁN, ĐO BÓC KHỐI LƯỢNG HOÀN THÀNH ĐƯA VÀO QUYẾT TOÁN</v>
          </cell>
        </row>
      </sheetData>
      <sheetData sheetId="7456">
        <row r="4">
          <cell r="A4" t="str">
            <v>BẢNG TÍNH TOÁN, ĐO BÓC KHỐI LƯỢNG HOÀN THÀNH ĐƯA VÀO QUYẾT TOÁN</v>
          </cell>
        </row>
      </sheetData>
      <sheetData sheetId="7457">
        <row r="4">
          <cell r="A4" t="str">
            <v>BẢNG TÍNH TOÁN, ĐO BÓC KHỐI LƯỢNG HOÀN THÀNH ĐƯA VÀO QUYẾT TOÁN</v>
          </cell>
        </row>
      </sheetData>
      <sheetData sheetId="7458">
        <row r="4">
          <cell r="A4" t="str">
            <v>BẢNG TÍNH TOÁN, ĐO BÓC KHỐI LƯỢNG HOÀN THÀNH ĐƯA VÀO QUYẾT TOÁN</v>
          </cell>
        </row>
      </sheetData>
      <sheetData sheetId="7459">
        <row r="4">
          <cell r="A4" t="str">
            <v>BẢNG TÍNH TOÁN, ĐO BÓC KHỐI LƯỢNG HOÀN THÀNH ĐƯA VÀO QUYẾT TOÁN</v>
          </cell>
        </row>
      </sheetData>
      <sheetData sheetId="7460">
        <row r="4">
          <cell r="A4" t="str">
            <v>BẢNG TÍNH TOÁN, ĐO BÓC KHỐI LƯỢNG HOÀN THÀNH ĐƯA VÀO QUYẾT TOÁN</v>
          </cell>
        </row>
      </sheetData>
      <sheetData sheetId="7461">
        <row r="4">
          <cell r="A4" t="str">
            <v>BẢNG TÍNH TOÁN, ĐO BÓC KHỐI LƯỢNG HOÀN THÀNH ĐƯA VÀO QUYẾT TOÁN</v>
          </cell>
        </row>
      </sheetData>
      <sheetData sheetId="7462">
        <row r="4">
          <cell r="A4" t="str">
            <v>BẢNG TÍNH TOÁN, ĐO BÓC KHỐI LƯỢNG HOÀN THÀNH ĐƯA VÀO QUYẾT TOÁN</v>
          </cell>
        </row>
      </sheetData>
      <sheetData sheetId="7463">
        <row r="4">
          <cell r="A4" t="str">
            <v>BẢNG TÍNH TOÁN, ĐO BÓC KHỐI LƯỢNG HOÀN THÀNH ĐƯA VÀO QUYẾT TOÁN</v>
          </cell>
        </row>
      </sheetData>
      <sheetData sheetId="7464">
        <row r="4">
          <cell r="A4" t="str">
            <v>BẢNG TÍNH TOÁN, ĐO BÓC KHỐI LƯỢNG HOÀN THÀNH ĐƯA VÀO QUYẾT TOÁN</v>
          </cell>
        </row>
      </sheetData>
      <sheetData sheetId="7465">
        <row r="4">
          <cell r="A4" t="str">
            <v>BẢNG TÍNH TOÁN, ĐO BÓC KHỐI LƯỢNG HOÀN THÀNH ĐƯA VÀO QUYẾT TOÁN</v>
          </cell>
        </row>
      </sheetData>
      <sheetData sheetId="7466">
        <row r="4">
          <cell r="A4" t="str">
            <v>BẢNG TÍNH TOÁN, ĐO BÓC KHỐI LƯỢNG HOÀN THÀNH ĐƯA VÀO QUYẾT TOÁN</v>
          </cell>
        </row>
      </sheetData>
      <sheetData sheetId="7467">
        <row r="4">
          <cell r="A4" t="str">
            <v>BẢNG TÍNH TOÁN, ĐO BÓC KHỐI LƯỢNG HOÀN THÀNH ĐƯA VÀO QUYẾT TOÁN</v>
          </cell>
        </row>
      </sheetData>
      <sheetData sheetId="7468">
        <row r="4">
          <cell r="A4" t="str">
            <v>BẢNG TÍNH TOÁN, ĐO BÓC KHỐI LƯỢNG HOÀN THÀNH ĐƯA VÀO QUYẾT TOÁN</v>
          </cell>
        </row>
      </sheetData>
      <sheetData sheetId="7469">
        <row r="4">
          <cell r="A4" t="str">
            <v>BẢNG TÍNH TOÁN, ĐO BÓC KHỐI LƯỢNG HOÀN THÀNH ĐƯA VÀO QUYẾT TOÁN</v>
          </cell>
        </row>
      </sheetData>
      <sheetData sheetId="7470">
        <row r="4">
          <cell r="A4" t="str">
            <v>BẢNG TÍNH TOÁN, ĐO BÓC KHỐI LƯỢNG HOÀN THÀNH ĐƯA VÀO QUYẾT TOÁN</v>
          </cell>
        </row>
      </sheetData>
      <sheetData sheetId="7471">
        <row r="4">
          <cell r="A4" t="str">
            <v>BẢNG TÍNH TOÁN, ĐO BÓC KHỐI LƯỢNG HOÀN THÀNH ĐƯA VÀO QUYẾT TOÁN</v>
          </cell>
        </row>
      </sheetData>
      <sheetData sheetId="7472">
        <row r="4">
          <cell r="A4" t="str">
            <v>BẢNG TÍNH TOÁN, ĐO BÓC KHỐI LƯỢNG HOÀN THÀNH ĐƯA VÀO QUYẾT TOÁN</v>
          </cell>
        </row>
      </sheetData>
      <sheetData sheetId="7473">
        <row r="4">
          <cell r="A4" t="str">
            <v>BẢNG TÍNH TOÁN, ĐO BÓC KHỐI LƯỢNG HOÀN THÀNH ĐƯA VÀO QUYẾT TOÁN</v>
          </cell>
        </row>
      </sheetData>
      <sheetData sheetId="7474">
        <row r="4">
          <cell r="A4" t="str">
            <v>BẢNG TÍNH TOÁN, ĐO BÓC KHỐI LƯỢNG HOÀN THÀNH ĐƯA VÀO QUYẾT TOÁN</v>
          </cell>
        </row>
      </sheetData>
      <sheetData sheetId="7475">
        <row r="4">
          <cell r="A4" t="str">
            <v>BẢNG TÍNH TOÁN, ĐO BÓC KHỐI LƯỢNG HOÀN THÀNH ĐƯA VÀO QUYẾT TOÁN</v>
          </cell>
        </row>
      </sheetData>
      <sheetData sheetId="7476">
        <row r="4">
          <cell r="A4" t="str">
            <v>BẢNG TÍNH TOÁN, ĐO BÓC KHỐI LƯỢNG HOÀN THÀNH ĐƯA VÀO QUYẾT TOÁN</v>
          </cell>
        </row>
      </sheetData>
      <sheetData sheetId="7477">
        <row r="4">
          <cell r="A4" t="str">
            <v>BẢNG TÍNH TOÁN, ĐO BÓC KHỐI LƯỢNG HOÀN THÀNH ĐƯA VÀO QUYẾT TOÁN</v>
          </cell>
        </row>
      </sheetData>
      <sheetData sheetId="7478">
        <row r="4">
          <cell r="A4" t="str">
            <v>BẢNG TÍNH TOÁN, ĐO BÓC KHỐI LƯỢNG HOÀN THÀNH ĐƯA VÀO QUYẾT TOÁN</v>
          </cell>
        </row>
      </sheetData>
      <sheetData sheetId="7479">
        <row r="4">
          <cell r="A4" t="str">
            <v>BẢNG TÍNH TOÁN, ĐO BÓC KHỐI LƯỢNG HOÀN THÀNH ĐƯA VÀO QUYẾT TOÁN</v>
          </cell>
        </row>
      </sheetData>
      <sheetData sheetId="7480">
        <row r="4">
          <cell r="A4" t="str">
            <v>BẢNG TÍNH TOÁN, ĐO BÓC KHỐI LƯỢNG HOÀN THÀNH ĐƯA VÀO QUYẾT TOÁN</v>
          </cell>
        </row>
      </sheetData>
      <sheetData sheetId="7481">
        <row r="4">
          <cell r="A4" t="str">
            <v>BẢNG TÍNH TOÁN, ĐO BÓC KHỐI LƯỢNG HOÀN THÀNH ĐƯA VÀO QUYẾT TOÁN</v>
          </cell>
        </row>
      </sheetData>
      <sheetData sheetId="7482">
        <row r="4">
          <cell r="A4" t="str">
            <v>BẢNG TÍNH TOÁN, ĐO BÓC KHỐI LƯỢNG HOÀN THÀNH ĐƯA VÀO QUYẾT TOÁN</v>
          </cell>
        </row>
      </sheetData>
      <sheetData sheetId="7483">
        <row r="4">
          <cell r="A4" t="str">
            <v>BẢNG TÍNH TOÁN, ĐO BÓC KHỐI LƯỢNG HOÀN THÀNH ĐƯA VÀO QUYẾT TOÁN</v>
          </cell>
        </row>
      </sheetData>
      <sheetData sheetId="7484">
        <row r="4">
          <cell r="A4" t="str">
            <v>BẢNG TÍNH TOÁN, ĐO BÓC KHỐI LƯỢNG HOÀN THÀNH ĐƯA VÀO QUYẾT TOÁN</v>
          </cell>
        </row>
      </sheetData>
      <sheetData sheetId="7485">
        <row r="4">
          <cell r="A4" t="str">
            <v>BẢNG TÍNH TOÁN, ĐO BÓC KHỐI LƯỢNG HOÀN THÀNH ĐƯA VÀO QUYẾT TOÁN</v>
          </cell>
        </row>
      </sheetData>
      <sheetData sheetId="7486">
        <row r="4">
          <cell r="A4" t="str">
            <v>BẢNG TÍNH TOÁN, ĐO BÓC KHỐI LƯỢNG HOÀN THÀNH ĐƯA VÀO QUYẾT TOÁN</v>
          </cell>
        </row>
      </sheetData>
      <sheetData sheetId="7487">
        <row r="4">
          <cell r="A4" t="str">
            <v>BẢNG TÍNH TOÁN, ĐO BÓC KHỐI LƯỢNG HOÀN THÀNH ĐƯA VÀO QUYẾT TOÁN</v>
          </cell>
        </row>
      </sheetData>
      <sheetData sheetId="7488">
        <row r="4">
          <cell r="A4" t="str">
            <v>BẢNG TÍNH TOÁN, ĐO BÓC KHỐI LƯỢNG HOÀN THÀNH ĐƯA VÀO QUYẾT TOÁN</v>
          </cell>
        </row>
      </sheetData>
      <sheetData sheetId="7489">
        <row r="4">
          <cell r="A4" t="str">
            <v>BẢNG TÍNH TOÁN, ĐO BÓC KHỐI LƯỢNG HOÀN THÀNH ĐƯA VÀO QUYẾT TOÁN</v>
          </cell>
        </row>
      </sheetData>
      <sheetData sheetId="7490">
        <row r="4">
          <cell r="A4" t="str">
            <v>BẢNG TÍNH TOÁN, ĐO BÓC KHỐI LƯỢNG HOÀN THÀNH ĐƯA VÀO QUYẾT TOÁN</v>
          </cell>
        </row>
      </sheetData>
      <sheetData sheetId="7491">
        <row r="4">
          <cell r="A4" t="str">
            <v>BẢNG TÍNH TOÁN, ĐO BÓC KHỐI LƯỢNG HOÀN THÀNH ĐƯA VÀO QUYẾT TOÁN</v>
          </cell>
        </row>
      </sheetData>
      <sheetData sheetId="7492">
        <row r="4">
          <cell r="A4" t="str">
            <v>BẢNG TÍNH TOÁN, ĐO BÓC KHỐI LƯỢNG HOÀN THÀNH ĐƯA VÀO QUYẾT TOÁN</v>
          </cell>
        </row>
      </sheetData>
      <sheetData sheetId="7493">
        <row r="4">
          <cell r="A4" t="str">
            <v>BẢNG TÍNH TOÁN, ĐO BÓC KHỐI LƯỢNG HOÀN THÀNH ĐƯA VÀO QUYẾT TOÁN</v>
          </cell>
        </row>
      </sheetData>
      <sheetData sheetId="7494">
        <row r="4">
          <cell r="A4" t="str">
            <v>BẢNG TÍNH TOÁN, ĐO BÓC KHỐI LƯỢNG HOÀN THÀNH ĐƯA VÀO QUYẾT TOÁN</v>
          </cell>
        </row>
      </sheetData>
      <sheetData sheetId="7495">
        <row r="4">
          <cell r="A4" t="str">
            <v>BẢNG TÍNH TOÁN, ĐO BÓC KHỐI LƯỢNG HOÀN THÀNH ĐƯA VÀO QUYẾT TOÁN</v>
          </cell>
        </row>
      </sheetData>
      <sheetData sheetId="7496">
        <row r="4">
          <cell r="A4" t="str">
            <v>BẢNG TÍNH TOÁN, ĐO BÓC KHỐI LƯỢNG HOÀN THÀNH ĐƯA VÀO QUYẾT TOÁN</v>
          </cell>
        </row>
      </sheetData>
      <sheetData sheetId="7497">
        <row r="4">
          <cell r="A4" t="str">
            <v>BẢNG TÍNH TOÁN, ĐO BÓC KHỐI LƯỢNG HOÀN THÀNH ĐƯA VÀO QUYẾT TOÁN</v>
          </cell>
        </row>
      </sheetData>
      <sheetData sheetId="7498">
        <row r="4">
          <cell r="A4" t="str">
            <v>BẢNG TÍNH TOÁN, ĐO BÓC KHỐI LƯỢNG HOÀN THÀNH ĐƯA VÀO QUYẾT TOÁN</v>
          </cell>
        </row>
      </sheetData>
      <sheetData sheetId="7499">
        <row r="4">
          <cell r="A4" t="str">
            <v>BẢNG TÍNH TOÁN, ĐO BÓC KHỐI LƯỢNG HOÀN THÀNH ĐƯA VÀO QUYẾT TOÁN</v>
          </cell>
        </row>
      </sheetData>
      <sheetData sheetId="7500">
        <row r="4">
          <cell r="A4" t="str">
            <v>BẢNG TÍNH TOÁN, ĐO BÓC KHỐI LƯỢNG HOÀN THÀNH ĐƯA VÀO QUYẾT TOÁN</v>
          </cell>
        </row>
      </sheetData>
      <sheetData sheetId="7501">
        <row r="4">
          <cell r="A4" t="str">
            <v>BẢNG TÍNH TOÁN, ĐO BÓC KHỐI LƯỢNG HOÀN THÀNH ĐƯA VÀO QUYẾT TOÁN</v>
          </cell>
        </row>
      </sheetData>
      <sheetData sheetId="7502">
        <row r="4">
          <cell r="A4" t="str">
            <v>BẢNG TÍNH TOÁN, ĐO BÓC KHỐI LƯỢNG HOÀN THÀNH ĐƯA VÀO QUYẾT TOÁN</v>
          </cell>
        </row>
      </sheetData>
      <sheetData sheetId="7503">
        <row r="4">
          <cell r="A4" t="str">
            <v>BẢNG TÍNH TOÁN, ĐO BÓC KHỐI LƯỢNG HOÀN THÀNH ĐƯA VÀO QUYẾT TOÁN</v>
          </cell>
        </row>
      </sheetData>
      <sheetData sheetId="7504">
        <row r="4">
          <cell r="A4" t="str">
            <v>BẢNG TÍNH TOÁN, ĐO BÓC KHỐI LƯỢNG HOÀN THÀNH ĐƯA VÀO QUYẾT TOÁN</v>
          </cell>
        </row>
      </sheetData>
      <sheetData sheetId="7505">
        <row r="4">
          <cell r="A4" t="str">
            <v>BẢNG TÍNH TOÁN, ĐO BÓC KHỐI LƯỢNG HOÀN THÀNH ĐƯA VÀO QUYẾT TOÁN</v>
          </cell>
        </row>
      </sheetData>
      <sheetData sheetId="7506">
        <row r="4">
          <cell r="A4" t="str">
            <v>BẢNG TÍNH TOÁN, ĐO BÓC KHỐI LƯỢNG HOÀN THÀNH ĐƯA VÀO QUYẾT TOÁN</v>
          </cell>
        </row>
      </sheetData>
      <sheetData sheetId="7507">
        <row r="4">
          <cell r="A4" t="str">
            <v>BẢNG TÍNH TOÁN, ĐO BÓC KHỐI LƯỢNG HOÀN THÀNH ĐƯA VÀO QUYẾT TOÁN</v>
          </cell>
        </row>
      </sheetData>
      <sheetData sheetId="7508">
        <row r="4">
          <cell r="A4" t="str">
            <v>BẢNG TÍNH TOÁN, ĐO BÓC KHỐI LƯỢNG HOÀN THÀNH ĐƯA VÀO QUYẾT TOÁN</v>
          </cell>
        </row>
      </sheetData>
      <sheetData sheetId="7509">
        <row r="4">
          <cell r="A4" t="str">
            <v>BẢNG TÍNH TOÁN, ĐO BÓC KHỐI LƯỢNG HOÀN THÀNH ĐƯA VÀO QUYẾT TOÁN</v>
          </cell>
        </row>
      </sheetData>
      <sheetData sheetId="7510">
        <row r="4">
          <cell r="A4" t="str">
            <v>BẢNG TÍNH TOÁN, ĐO BÓC KHỐI LƯỢNG HOÀN THÀNH ĐƯA VÀO QUYẾT TOÁN</v>
          </cell>
        </row>
      </sheetData>
      <sheetData sheetId="7511">
        <row r="4">
          <cell r="A4" t="str">
            <v>BẢNG TÍNH TOÁN, ĐO BÓC KHỐI LƯỢNG HOÀN THÀNH ĐƯA VÀO QUYẾT TOÁN</v>
          </cell>
        </row>
      </sheetData>
      <sheetData sheetId="7512">
        <row r="4">
          <cell r="A4" t="str">
            <v>BẢNG TÍNH TOÁN, ĐO BÓC KHỐI LƯỢNG HOÀN THÀNH ĐƯA VÀO QUYẾT TOÁN</v>
          </cell>
        </row>
      </sheetData>
      <sheetData sheetId="7513">
        <row r="4">
          <cell r="A4" t="str">
            <v>BẢNG TÍNH TOÁN, ĐO BÓC KHỐI LƯỢNG HOÀN THÀNH ĐƯA VÀO QUYẾT TOÁN</v>
          </cell>
        </row>
      </sheetData>
      <sheetData sheetId="7514">
        <row r="4">
          <cell r="A4" t="str">
            <v>BẢNG TÍNH TOÁN, ĐO BÓC KHỐI LƯỢNG HOÀN THÀNH ĐƯA VÀO QUYẾT TOÁN</v>
          </cell>
        </row>
      </sheetData>
      <sheetData sheetId="7515">
        <row r="4">
          <cell r="A4" t="str">
            <v>BẢNG TÍNH TOÁN, ĐO BÓC KHỐI LƯỢNG HOÀN THÀNH ĐƯA VÀO QUYẾT TOÁN</v>
          </cell>
        </row>
      </sheetData>
      <sheetData sheetId="7516">
        <row r="4">
          <cell r="A4" t="str">
            <v>BẢNG TÍNH TOÁN, ĐO BÓC KHỐI LƯỢNG HOÀN THÀNH ĐƯA VÀO QUYẾT TOÁN</v>
          </cell>
        </row>
      </sheetData>
      <sheetData sheetId="7517">
        <row r="4">
          <cell r="A4" t="str">
            <v>BẢNG TÍNH TOÁN, ĐO BÓC KHỐI LƯỢNG HOÀN THÀNH ĐƯA VÀO QUYẾT TOÁN</v>
          </cell>
        </row>
      </sheetData>
      <sheetData sheetId="7518">
        <row r="4">
          <cell r="A4" t="str">
            <v>BẢNG TÍNH TOÁN, ĐO BÓC KHỐI LƯỢNG HOÀN THÀNH ĐƯA VÀO QUYẾT TOÁN</v>
          </cell>
        </row>
      </sheetData>
      <sheetData sheetId="7519">
        <row r="4">
          <cell r="A4" t="str">
            <v>BẢNG TÍNH TOÁN, ĐO BÓC KHỐI LƯỢNG HOÀN THÀNH ĐƯA VÀO QUYẾT TOÁN</v>
          </cell>
        </row>
      </sheetData>
      <sheetData sheetId="7520">
        <row r="4">
          <cell r="A4" t="str">
            <v>BẢNG TÍNH TOÁN, ĐO BÓC KHỐI LƯỢNG HOÀN THÀNH ĐƯA VÀO QUYẾT TOÁN</v>
          </cell>
        </row>
      </sheetData>
      <sheetData sheetId="7521">
        <row r="4">
          <cell r="A4" t="str">
            <v>BẢNG TÍNH TOÁN, ĐO BÓC KHỐI LƯỢNG HOÀN THÀNH ĐƯA VÀO QUYẾT TOÁN</v>
          </cell>
        </row>
      </sheetData>
      <sheetData sheetId="7522">
        <row r="4">
          <cell r="A4" t="str">
            <v>BẢNG TÍNH TOÁN, ĐO BÓC KHỐI LƯỢNG HOÀN THÀNH ĐƯA VÀO QUYẾT TOÁN</v>
          </cell>
        </row>
      </sheetData>
      <sheetData sheetId="7523">
        <row r="4">
          <cell r="A4" t="str">
            <v>BẢNG TÍNH TOÁN, ĐO BÓC KHỐI LƯỢNG HOÀN THÀNH ĐƯA VÀO QUYẾT TOÁN</v>
          </cell>
        </row>
      </sheetData>
      <sheetData sheetId="7524">
        <row r="4">
          <cell r="A4" t="str">
            <v>BẢNG TÍNH TOÁN, ĐO BÓC KHỐI LƯỢNG HOÀN THÀNH ĐƯA VÀO QUYẾT TOÁN</v>
          </cell>
        </row>
      </sheetData>
      <sheetData sheetId="7525">
        <row r="4">
          <cell r="A4" t="str">
            <v>BẢNG TÍNH TOÁN, ĐO BÓC KHỐI LƯỢNG HOÀN THÀNH ĐƯA VÀO QUYẾT TOÁN</v>
          </cell>
        </row>
      </sheetData>
      <sheetData sheetId="7526">
        <row r="4">
          <cell r="A4" t="str">
            <v>BẢNG TÍNH TOÁN, ĐO BÓC KHỐI LƯỢNG HOÀN THÀNH ĐƯA VÀO QUYẾT TOÁN</v>
          </cell>
        </row>
      </sheetData>
      <sheetData sheetId="7527">
        <row r="4">
          <cell r="A4" t="str">
            <v>BẢNG TÍNH TOÁN, ĐO BÓC KHỐI LƯỢNG HOÀN THÀNH ĐƯA VÀO QUYẾT TOÁN</v>
          </cell>
        </row>
      </sheetData>
      <sheetData sheetId="7528">
        <row r="4">
          <cell r="A4" t="str">
            <v>BẢNG TÍNH TOÁN, ĐO BÓC KHỐI LƯỢNG HOÀN THÀNH ĐƯA VÀO QUYẾT TOÁN</v>
          </cell>
        </row>
      </sheetData>
      <sheetData sheetId="7529">
        <row r="4">
          <cell r="A4" t="str">
            <v>BẢNG TÍNH TOÁN, ĐO BÓC KHỐI LƯỢNG HOÀN THÀNH ĐƯA VÀO QUYẾT TOÁN</v>
          </cell>
        </row>
      </sheetData>
      <sheetData sheetId="7530">
        <row r="4">
          <cell r="A4" t="str">
            <v>BẢNG TÍNH TOÁN, ĐO BÓC KHỐI LƯỢNG HOÀN THÀNH ĐƯA VÀO QUYẾT TOÁN</v>
          </cell>
        </row>
      </sheetData>
      <sheetData sheetId="7531">
        <row r="4">
          <cell r="A4" t="str">
            <v>BẢNG TÍNH TOÁN, ĐO BÓC KHỐI LƯỢNG HOÀN THÀNH ĐƯA VÀO QUYẾT TOÁN</v>
          </cell>
        </row>
      </sheetData>
      <sheetData sheetId="7532">
        <row r="4">
          <cell r="A4" t="str">
            <v>BẢNG TÍNH TOÁN, ĐO BÓC KHỐI LƯỢNG HOÀN THÀNH ĐƯA VÀO QUYẾT TOÁN</v>
          </cell>
        </row>
      </sheetData>
      <sheetData sheetId="7533">
        <row r="4">
          <cell r="A4" t="str">
            <v>BẢNG TÍNH TOÁN, ĐO BÓC KHỐI LƯỢNG HOÀN THÀNH ĐƯA VÀO QUYẾT TOÁN</v>
          </cell>
        </row>
      </sheetData>
      <sheetData sheetId="7534">
        <row r="4">
          <cell r="A4" t="str">
            <v>BẢNG TÍNH TOÁN, ĐO BÓC KHỐI LƯỢNG HOÀN THÀNH ĐƯA VÀO QUYẾT TOÁN</v>
          </cell>
        </row>
      </sheetData>
      <sheetData sheetId="7535">
        <row r="4">
          <cell r="A4" t="str">
            <v>BẢNG TÍNH TOÁN, ĐO BÓC KHỐI LƯỢNG HOÀN THÀNH ĐƯA VÀO QUYẾT TOÁN</v>
          </cell>
        </row>
      </sheetData>
      <sheetData sheetId="7536">
        <row r="4">
          <cell r="A4" t="str">
            <v>BẢNG TÍNH TOÁN, ĐO BÓC KHỐI LƯỢNG HOÀN THÀNH ĐƯA VÀO QUYẾT TOÁN</v>
          </cell>
        </row>
      </sheetData>
      <sheetData sheetId="7537">
        <row r="4">
          <cell r="A4" t="str">
            <v>BẢNG TÍNH TOÁN, ĐO BÓC KHỐI LƯỢNG HOÀN THÀNH ĐƯA VÀO QUYẾT TOÁN</v>
          </cell>
        </row>
      </sheetData>
      <sheetData sheetId="7538">
        <row r="4">
          <cell r="A4" t="str">
            <v>BẢNG TÍNH TOÁN, ĐO BÓC KHỐI LƯỢNG HOÀN THÀNH ĐƯA VÀO QUYẾT TOÁN</v>
          </cell>
        </row>
      </sheetData>
      <sheetData sheetId="7539">
        <row r="4">
          <cell r="A4" t="str">
            <v>BẢNG TÍNH TOÁN, ĐO BÓC KHỐI LƯỢNG HOÀN THÀNH ĐƯA VÀO QUYẾT TOÁN</v>
          </cell>
        </row>
      </sheetData>
      <sheetData sheetId="7540">
        <row r="4">
          <cell r="A4" t="str">
            <v>BẢNG TÍNH TOÁN, ĐO BÓC KHỐI LƯỢNG HOÀN THÀNH ĐƯA VÀO QUYẾT TOÁN</v>
          </cell>
        </row>
      </sheetData>
      <sheetData sheetId="7541">
        <row r="4">
          <cell r="A4" t="str">
            <v>BẢNG TÍNH TOÁN, ĐO BÓC KHỐI LƯỢNG HOÀN THÀNH ĐƯA VÀO QUYẾT TOÁN</v>
          </cell>
        </row>
      </sheetData>
      <sheetData sheetId="7542">
        <row r="4">
          <cell r="A4" t="str">
            <v>BẢNG TÍNH TOÁN, ĐO BÓC KHỐI LƯỢNG HOÀN THÀNH ĐƯA VÀO QUYẾT TOÁN</v>
          </cell>
        </row>
      </sheetData>
      <sheetData sheetId="7543">
        <row r="4">
          <cell r="A4" t="str">
            <v>BẢNG TÍNH TOÁN, ĐO BÓC KHỐI LƯỢNG HOÀN THÀNH ĐƯA VÀO QUYẾT TOÁN</v>
          </cell>
        </row>
      </sheetData>
      <sheetData sheetId="7544">
        <row r="4">
          <cell r="A4" t="str">
            <v>BẢNG TÍNH TOÁN, ĐO BÓC KHỐI LƯỢNG HOÀN THÀNH ĐƯA VÀO QUYẾT TOÁN</v>
          </cell>
        </row>
      </sheetData>
      <sheetData sheetId="7545">
        <row r="4">
          <cell r="A4" t="str">
            <v>BẢNG TÍNH TOÁN, ĐO BÓC KHỐI LƯỢNG HOÀN THÀNH ĐƯA VÀO QUYẾT TOÁN</v>
          </cell>
        </row>
      </sheetData>
      <sheetData sheetId="7546">
        <row r="4">
          <cell r="A4" t="str">
            <v>BẢNG TÍNH TOÁN, ĐO BÓC KHỐI LƯỢNG HOÀN THÀNH ĐƯA VÀO QUYẾT TOÁN</v>
          </cell>
        </row>
      </sheetData>
      <sheetData sheetId="7547">
        <row r="4">
          <cell r="A4" t="str">
            <v>BẢNG TÍNH TOÁN, ĐO BÓC KHỐI LƯỢNG HOÀN THÀNH ĐƯA VÀO QUYẾT TOÁN</v>
          </cell>
        </row>
      </sheetData>
      <sheetData sheetId="7548">
        <row r="4">
          <cell r="A4" t="str">
            <v>BẢNG TÍNH TOÁN, ĐO BÓC KHỐI LƯỢNG HOÀN THÀNH ĐƯA VÀO QUYẾT TOÁN</v>
          </cell>
        </row>
      </sheetData>
      <sheetData sheetId="7549">
        <row r="4">
          <cell r="A4" t="str">
            <v>BẢNG TÍNH TOÁN, ĐO BÓC KHỐI LƯỢNG HOÀN THÀNH ĐƯA VÀO QUYẾT TOÁN</v>
          </cell>
        </row>
      </sheetData>
      <sheetData sheetId="7550">
        <row r="4">
          <cell r="A4" t="str">
            <v>BẢNG TÍNH TOÁN, ĐO BÓC KHỐI LƯỢNG HOÀN THÀNH ĐƯA VÀO QUYẾT TOÁN</v>
          </cell>
        </row>
      </sheetData>
      <sheetData sheetId="7551">
        <row r="4">
          <cell r="A4" t="str">
            <v>BẢNG TÍNH TOÁN, ĐO BÓC KHỐI LƯỢNG HOÀN THÀNH ĐƯA VÀO QUYẾT TOÁN</v>
          </cell>
        </row>
      </sheetData>
      <sheetData sheetId="7552">
        <row r="4">
          <cell r="A4" t="str">
            <v>BẢNG TÍNH TOÁN, ĐO BÓC KHỐI LƯỢNG HOÀN THÀNH ĐƯA VÀO QUYẾT TOÁN</v>
          </cell>
        </row>
      </sheetData>
      <sheetData sheetId="7553">
        <row r="4">
          <cell r="A4" t="str">
            <v>BẢNG TÍNH TOÁN, ĐO BÓC KHỐI LƯỢNG HOÀN THÀNH ĐƯA VÀO QUYẾT TOÁN</v>
          </cell>
        </row>
      </sheetData>
      <sheetData sheetId="7554">
        <row r="4">
          <cell r="A4" t="str">
            <v>BẢNG TÍNH TOÁN, ĐO BÓC KHỐI LƯỢNG HOÀN THÀNH ĐƯA VÀO QUYẾT TOÁN</v>
          </cell>
        </row>
      </sheetData>
      <sheetData sheetId="7555">
        <row r="4">
          <cell r="A4" t="str">
            <v>BẢNG TÍNH TOÁN, ĐO BÓC KHỐI LƯỢNG HOÀN THÀNH ĐƯA VÀO QUYẾT TOÁN</v>
          </cell>
        </row>
      </sheetData>
      <sheetData sheetId="7556">
        <row r="4">
          <cell r="A4" t="str">
            <v>BẢNG TÍNH TOÁN, ĐO BÓC KHỐI LƯỢNG HOÀN THÀNH ĐƯA VÀO QUYẾT TOÁN</v>
          </cell>
        </row>
      </sheetData>
      <sheetData sheetId="7557">
        <row r="4">
          <cell r="A4" t="str">
            <v>BẢNG TÍNH TOÁN, ĐO BÓC KHỐI LƯỢNG HOÀN THÀNH ĐƯA VÀO QUYẾT TOÁN</v>
          </cell>
        </row>
      </sheetData>
      <sheetData sheetId="7558">
        <row r="4">
          <cell r="A4" t="str">
            <v>BẢNG TÍNH TOÁN, ĐO BÓC KHỐI LƯỢNG HOÀN THÀNH ĐƯA VÀO QUYẾT TOÁN</v>
          </cell>
        </row>
      </sheetData>
      <sheetData sheetId="7559">
        <row r="4">
          <cell r="A4" t="str">
            <v>BẢNG TÍNH TOÁN, ĐO BÓC KHỐI LƯỢNG HOÀN THÀNH ĐƯA VÀO QUYẾT TOÁN</v>
          </cell>
        </row>
      </sheetData>
      <sheetData sheetId="7560">
        <row r="4">
          <cell r="A4" t="str">
            <v>BẢNG TÍNH TOÁN, ĐO BÓC KHỐI LƯỢNG HOÀN THÀNH ĐƯA VÀO QUYẾT TOÁN</v>
          </cell>
        </row>
      </sheetData>
      <sheetData sheetId="7561">
        <row r="4">
          <cell r="A4" t="str">
            <v>BẢNG TÍNH TOÁN, ĐO BÓC KHỐI LƯỢNG HOÀN THÀNH ĐƯA VÀO QUYẾT TOÁN</v>
          </cell>
        </row>
      </sheetData>
      <sheetData sheetId="7562">
        <row r="4">
          <cell r="A4" t="str">
            <v>BẢNG TÍNH TOÁN, ĐO BÓC KHỐI LƯỢNG HOÀN THÀNH ĐƯA VÀO QUYẾT TOÁN</v>
          </cell>
        </row>
      </sheetData>
      <sheetData sheetId="7563">
        <row r="4">
          <cell r="A4" t="str">
            <v>BẢNG TÍNH TOÁN, ĐO BÓC KHỐI LƯỢNG HOÀN THÀNH ĐƯA VÀO QUYẾT TOÁN</v>
          </cell>
        </row>
      </sheetData>
      <sheetData sheetId="7564">
        <row r="4">
          <cell r="A4" t="str">
            <v>BẢNG TÍNH TOÁN, ĐO BÓC KHỐI LƯỢNG HOÀN THÀNH ĐƯA VÀO QUYẾT TOÁN</v>
          </cell>
        </row>
      </sheetData>
      <sheetData sheetId="7565">
        <row r="4">
          <cell r="A4" t="str">
            <v>BẢNG TÍNH TOÁN, ĐO BÓC KHỐI LƯỢNG HOÀN THÀNH ĐƯA VÀO QUYẾT TOÁN</v>
          </cell>
        </row>
      </sheetData>
      <sheetData sheetId="7566">
        <row r="4">
          <cell r="A4" t="str">
            <v>BẢNG TÍNH TOÁN, ĐO BÓC KHỐI LƯỢNG HOÀN THÀNH ĐƯA VÀO QUYẾT TOÁN</v>
          </cell>
        </row>
      </sheetData>
      <sheetData sheetId="7567">
        <row r="4">
          <cell r="A4" t="str">
            <v>BẢNG TÍNH TOÁN, ĐO BÓC KHỐI LƯỢNG HOÀN THÀNH ĐƯA VÀO QUYẾT TOÁN</v>
          </cell>
        </row>
      </sheetData>
      <sheetData sheetId="7568">
        <row r="4">
          <cell r="A4" t="str">
            <v>BẢNG TÍNH TOÁN, ĐO BÓC KHỐI LƯỢNG HOÀN THÀNH ĐƯA VÀO QUYẾT TOÁN</v>
          </cell>
        </row>
      </sheetData>
      <sheetData sheetId="7569">
        <row r="4">
          <cell r="A4" t="str">
            <v>BẢNG TÍNH TOÁN, ĐO BÓC KHỐI LƯỢNG HOÀN THÀNH ĐƯA VÀO QUYẾT TOÁN</v>
          </cell>
        </row>
      </sheetData>
      <sheetData sheetId="7570">
        <row r="4">
          <cell r="A4" t="str">
            <v>BẢNG TÍNH TOÁN, ĐO BÓC KHỐI LƯỢNG HOÀN THÀNH ĐƯA VÀO QUYẾT TOÁN</v>
          </cell>
        </row>
      </sheetData>
      <sheetData sheetId="7571">
        <row r="4">
          <cell r="A4" t="str">
            <v>BẢNG TÍNH TOÁN, ĐO BÓC KHỐI LƯỢNG HOÀN THÀNH ĐƯA VÀO QUYẾT TOÁN</v>
          </cell>
        </row>
      </sheetData>
      <sheetData sheetId="7572">
        <row r="4">
          <cell r="A4" t="str">
            <v>BẢNG TÍNH TOÁN, ĐO BÓC KHỐI LƯỢNG HOÀN THÀNH ĐƯA VÀO QUYẾT TOÁN</v>
          </cell>
        </row>
      </sheetData>
      <sheetData sheetId="7573">
        <row r="4">
          <cell r="A4" t="str">
            <v>BẢNG TÍNH TOÁN, ĐO BÓC KHỐI LƯỢNG HOÀN THÀNH ĐƯA VÀO QUYẾT TOÁN</v>
          </cell>
        </row>
      </sheetData>
      <sheetData sheetId="7574">
        <row r="4">
          <cell r="A4" t="str">
            <v>BẢNG TÍNH TOÁN, ĐO BÓC KHỐI LƯỢNG HOÀN THÀNH ĐƯA VÀO QUYẾT TOÁN</v>
          </cell>
        </row>
      </sheetData>
      <sheetData sheetId="7575">
        <row r="4">
          <cell r="A4" t="str">
            <v>BẢNG TÍNH TOÁN, ĐO BÓC KHỐI LƯỢNG HOÀN THÀNH ĐƯA VÀO QUYẾT TOÁN</v>
          </cell>
        </row>
      </sheetData>
      <sheetData sheetId="7576">
        <row r="4">
          <cell r="A4" t="str">
            <v>BẢNG TÍNH TOÁN, ĐO BÓC KHỐI LƯỢNG HOÀN THÀNH ĐƯA VÀO QUYẾT TOÁN</v>
          </cell>
        </row>
      </sheetData>
      <sheetData sheetId="7577">
        <row r="4">
          <cell r="A4" t="str">
            <v>BẢNG TÍNH TOÁN, ĐO BÓC KHỐI LƯỢNG HOÀN THÀNH ĐƯA VÀO QUYẾT TOÁN</v>
          </cell>
        </row>
      </sheetData>
      <sheetData sheetId="7578">
        <row r="4">
          <cell r="A4" t="str">
            <v>BẢNG TÍNH TOÁN, ĐO BÓC KHỐI LƯỢNG HOÀN THÀNH ĐƯA VÀO QUYẾT TOÁN</v>
          </cell>
        </row>
      </sheetData>
      <sheetData sheetId="7579">
        <row r="4">
          <cell r="A4" t="str">
            <v>BẢNG TÍNH TOÁN, ĐO BÓC KHỐI LƯỢNG HOÀN THÀNH ĐƯA VÀO QUYẾT TOÁN</v>
          </cell>
        </row>
      </sheetData>
      <sheetData sheetId="7580">
        <row r="4">
          <cell r="A4" t="str">
            <v>BẢNG TÍNH TOÁN, ĐO BÓC KHỐI LƯỢNG HOÀN THÀNH ĐƯA VÀO QUYẾT TOÁN</v>
          </cell>
        </row>
      </sheetData>
      <sheetData sheetId="7581">
        <row r="4">
          <cell r="A4" t="str">
            <v>BẢNG TÍNH TOÁN, ĐO BÓC KHỐI LƯỢNG HOÀN THÀNH ĐƯA VÀO QUYẾT TOÁN</v>
          </cell>
        </row>
      </sheetData>
      <sheetData sheetId="7582">
        <row r="4">
          <cell r="A4" t="str">
            <v>BẢNG TÍNH TOÁN, ĐO BÓC KHỐI LƯỢNG HOÀN THÀNH ĐƯA VÀO QUYẾT TOÁN</v>
          </cell>
        </row>
      </sheetData>
      <sheetData sheetId="7583">
        <row r="4">
          <cell r="A4" t="str">
            <v>BẢNG TÍNH TOÁN, ĐO BÓC KHỐI LƯỢNG HOÀN THÀNH ĐƯA VÀO QUYẾT TOÁN</v>
          </cell>
        </row>
      </sheetData>
      <sheetData sheetId="7584">
        <row r="4">
          <cell r="A4" t="str">
            <v>BẢNG TÍNH TOÁN, ĐO BÓC KHỐI LƯỢNG HOÀN THÀNH ĐƯA VÀO QUYẾT TOÁN</v>
          </cell>
        </row>
      </sheetData>
      <sheetData sheetId="7585">
        <row r="4">
          <cell r="A4" t="str">
            <v>BẢNG TÍNH TOÁN, ĐO BÓC KHỐI LƯỢNG HOÀN THÀNH ĐƯA VÀO QUYẾT TOÁN</v>
          </cell>
        </row>
      </sheetData>
      <sheetData sheetId="7586">
        <row r="4">
          <cell r="A4" t="str">
            <v>BẢNG TÍNH TOÁN, ĐO BÓC KHỐI LƯỢNG HOÀN THÀNH ĐƯA VÀO QUYẾT TOÁN</v>
          </cell>
        </row>
      </sheetData>
      <sheetData sheetId="7587">
        <row r="4">
          <cell r="A4" t="str">
            <v>BẢNG TÍNH TOÁN, ĐO BÓC KHỐI LƯỢNG HOÀN THÀNH ĐƯA VÀO QUYẾT TOÁN</v>
          </cell>
        </row>
      </sheetData>
      <sheetData sheetId="7588">
        <row r="4">
          <cell r="A4" t="str">
            <v>BẢNG TÍNH TOÁN, ĐO BÓC KHỐI LƯỢNG HOÀN THÀNH ĐƯA VÀO QUYẾT TOÁN</v>
          </cell>
        </row>
      </sheetData>
      <sheetData sheetId="7589">
        <row r="4">
          <cell r="A4" t="str">
            <v>BẢNG TÍNH TOÁN, ĐO BÓC KHỐI LƯỢNG HOÀN THÀNH ĐƯA VÀO QUYẾT TOÁN</v>
          </cell>
        </row>
      </sheetData>
      <sheetData sheetId="7590">
        <row r="4">
          <cell r="A4" t="str">
            <v>BẢNG TÍNH TOÁN, ĐO BÓC KHỐI LƯỢNG HOÀN THÀNH ĐƯA VÀO QUYẾT TOÁN</v>
          </cell>
        </row>
      </sheetData>
      <sheetData sheetId="7591">
        <row r="4">
          <cell r="A4" t="str">
            <v>BẢNG TÍNH TOÁN, ĐO BÓC KHỐI LƯỢNG HOÀN THÀNH ĐƯA VÀO QUYẾT TOÁN</v>
          </cell>
        </row>
      </sheetData>
      <sheetData sheetId="7592">
        <row r="4">
          <cell r="A4" t="str">
            <v>BẢNG TÍNH TOÁN, ĐO BÓC KHỐI LƯỢNG HOÀN THÀNH ĐƯA VÀO QUYẾT TOÁN</v>
          </cell>
        </row>
      </sheetData>
      <sheetData sheetId="7593">
        <row r="4">
          <cell r="A4" t="str">
            <v>BẢNG TÍNH TOÁN, ĐO BÓC KHỐI LƯỢNG HOÀN THÀNH ĐƯA VÀO QUYẾT TOÁN</v>
          </cell>
        </row>
      </sheetData>
      <sheetData sheetId="7594">
        <row r="4">
          <cell r="A4" t="str">
            <v>BẢNG TÍNH TOÁN, ĐO BÓC KHỐI LƯỢNG HOÀN THÀNH ĐƯA VÀO QUYẾT TOÁN</v>
          </cell>
        </row>
      </sheetData>
      <sheetData sheetId="7595">
        <row r="4">
          <cell r="A4" t="str">
            <v>BẢNG TÍNH TOÁN, ĐO BÓC KHỐI LƯỢNG HOÀN THÀNH ĐƯA VÀO QUYẾT TOÁN</v>
          </cell>
        </row>
      </sheetData>
      <sheetData sheetId="7596">
        <row r="4">
          <cell r="A4" t="str">
            <v>BẢNG TÍNH TOÁN, ĐO BÓC KHỐI LƯỢNG HOÀN THÀNH ĐƯA VÀO QUYẾT TOÁN</v>
          </cell>
        </row>
      </sheetData>
      <sheetData sheetId="7597">
        <row r="4">
          <cell r="A4" t="str">
            <v>BẢNG TÍNH TOÁN, ĐO BÓC KHỐI LƯỢNG HOÀN THÀNH ĐƯA VÀO QUYẾT TOÁN</v>
          </cell>
        </row>
      </sheetData>
      <sheetData sheetId="7598">
        <row r="4">
          <cell r="A4" t="str">
            <v>BẢNG TÍNH TOÁN, ĐO BÓC KHỐI LƯỢNG HOÀN THÀNH ĐƯA VÀO QUYẾT TOÁN</v>
          </cell>
        </row>
      </sheetData>
      <sheetData sheetId="7599">
        <row r="4">
          <cell r="A4" t="str">
            <v>BẢNG TÍNH TOÁN, ĐO BÓC KHỐI LƯỢNG HOÀN THÀNH ĐƯA VÀO QUYẾT TOÁN</v>
          </cell>
        </row>
      </sheetData>
      <sheetData sheetId="7600">
        <row r="4">
          <cell r="A4" t="str">
            <v>BẢNG TÍNH TOÁN, ĐO BÓC KHỐI LƯỢNG HOÀN THÀNH ĐƯA VÀO QUYẾT TOÁN</v>
          </cell>
        </row>
      </sheetData>
      <sheetData sheetId="7601">
        <row r="4">
          <cell r="A4" t="str">
            <v>BẢNG TÍNH TOÁN, ĐO BÓC KHỐI LƯỢNG HOÀN THÀNH ĐƯA VÀO QUYẾT TOÁN</v>
          </cell>
        </row>
      </sheetData>
      <sheetData sheetId="7602">
        <row r="4">
          <cell r="A4" t="str">
            <v>BẢNG TÍNH TOÁN, ĐO BÓC KHỐI LƯỢNG HOÀN THÀNH ĐƯA VÀO QUYẾT TOÁN</v>
          </cell>
        </row>
      </sheetData>
      <sheetData sheetId="7603">
        <row r="4">
          <cell r="A4" t="str">
            <v>BẢNG TÍNH TOÁN, ĐO BÓC KHỐI LƯỢNG HOÀN THÀNH ĐƯA VÀO QUYẾT TOÁN</v>
          </cell>
        </row>
      </sheetData>
      <sheetData sheetId="7604">
        <row r="4">
          <cell r="A4" t="str">
            <v>BẢNG TÍNH TOÁN, ĐO BÓC KHỐI LƯỢNG HOÀN THÀNH ĐƯA VÀO QUYẾT TOÁN</v>
          </cell>
        </row>
      </sheetData>
      <sheetData sheetId="7605">
        <row r="4">
          <cell r="A4" t="str">
            <v>BẢNG TÍNH TOÁN, ĐO BÓC KHỐI LƯỢNG HOÀN THÀNH ĐƯA VÀO QUYẾT TOÁN</v>
          </cell>
        </row>
      </sheetData>
      <sheetData sheetId="7606">
        <row r="4">
          <cell r="A4" t="str">
            <v>BẢNG TÍNH TOÁN, ĐO BÓC KHỐI LƯỢNG HOÀN THÀNH ĐƯA VÀO QUYẾT TOÁN</v>
          </cell>
        </row>
      </sheetData>
      <sheetData sheetId="7607">
        <row r="4">
          <cell r="A4" t="str">
            <v>BẢNG TÍNH TOÁN, ĐO BÓC KHỐI LƯỢNG HOÀN THÀNH ĐƯA VÀO QUYẾT TOÁN</v>
          </cell>
        </row>
      </sheetData>
      <sheetData sheetId="7608">
        <row r="4">
          <cell r="A4" t="str">
            <v>BẢNG TÍNH TOÁN, ĐO BÓC KHỐI LƯỢNG HOÀN THÀNH ĐƯA VÀO QUYẾT TOÁN</v>
          </cell>
        </row>
      </sheetData>
      <sheetData sheetId="7609">
        <row r="4">
          <cell r="A4" t="str">
            <v>BẢNG TÍNH TOÁN, ĐO BÓC KHỐI LƯỢNG HOÀN THÀNH ĐƯA VÀO QUYẾT TOÁN</v>
          </cell>
        </row>
      </sheetData>
      <sheetData sheetId="7610">
        <row r="4">
          <cell r="A4" t="str">
            <v>BẢNG TÍNH TOÁN, ĐO BÓC KHỐI LƯỢNG HOÀN THÀNH ĐƯA VÀO QUYẾT TOÁN</v>
          </cell>
        </row>
      </sheetData>
      <sheetData sheetId="7611">
        <row r="4">
          <cell r="A4" t="str">
            <v>BẢNG TÍNH TOÁN, ĐO BÓC KHỐI LƯỢNG HOÀN THÀNH ĐƯA VÀO QUYẾT TOÁN</v>
          </cell>
        </row>
      </sheetData>
      <sheetData sheetId="7612">
        <row r="4">
          <cell r="A4" t="str">
            <v>BẢNG TÍNH TOÁN, ĐO BÓC KHỐI LƯỢNG HOÀN THÀNH ĐƯA VÀO QUYẾT TOÁN</v>
          </cell>
        </row>
      </sheetData>
      <sheetData sheetId="7613">
        <row r="4">
          <cell r="A4" t="str">
            <v>BẢNG TÍNH TOÁN, ĐO BÓC KHỐI LƯỢNG HOÀN THÀNH ĐƯA VÀO QUYẾT TOÁN</v>
          </cell>
        </row>
      </sheetData>
      <sheetData sheetId="7614">
        <row r="4">
          <cell r="A4" t="str">
            <v>BẢNG TÍNH TOÁN, ĐO BÓC KHỐI LƯỢNG HOÀN THÀNH ĐƯA VÀO QUYẾT TOÁN</v>
          </cell>
        </row>
      </sheetData>
      <sheetData sheetId="7615">
        <row r="4">
          <cell r="A4" t="str">
            <v>BẢNG TÍNH TOÁN, ĐO BÓC KHỐI LƯỢNG HOÀN THÀNH ĐƯA VÀO QUYẾT TOÁN</v>
          </cell>
        </row>
      </sheetData>
      <sheetData sheetId="7616">
        <row r="4">
          <cell r="A4" t="str">
            <v>BẢNG TÍNH TOÁN, ĐO BÓC KHỐI LƯỢNG HOÀN THÀNH ĐƯA VÀO QUYẾT TOÁN</v>
          </cell>
        </row>
      </sheetData>
      <sheetData sheetId="7617">
        <row r="4">
          <cell r="A4" t="str">
            <v>BẢNG TÍNH TOÁN, ĐO BÓC KHỐI LƯỢNG HOÀN THÀNH ĐƯA VÀO QUYẾT TOÁN</v>
          </cell>
        </row>
      </sheetData>
      <sheetData sheetId="7618">
        <row r="4">
          <cell r="A4" t="str">
            <v>BẢNG TÍNH TOÁN, ĐO BÓC KHỐI LƯỢNG HOÀN THÀNH ĐƯA VÀO QUYẾT TOÁN</v>
          </cell>
        </row>
      </sheetData>
      <sheetData sheetId="7619">
        <row r="4">
          <cell r="A4" t="str">
            <v>BẢNG TÍNH TOÁN, ĐO BÓC KHỐI LƯỢNG HOÀN THÀNH ĐƯA VÀO QUYẾT TOÁN</v>
          </cell>
        </row>
      </sheetData>
      <sheetData sheetId="7620">
        <row r="4">
          <cell r="A4" t="str">
            <v>BẢNG TÍNH TOÁN, ĐO BÓC KHỐI LƯỢNG HOÀN THÀNH ĐƯA VÀO QUYẾT TOÁN</v>
          </cell>
        </row>
      </sheetData>
      <sheetData sheetId="7621">
        <row r="4">
          <cell r="A4" t="str">
            <v>BẢNG TÍNH TOÁN, ĐO BÓC KHỐI LƯỢNG HOÀN THÀNH ĐƯA VÀO QUYẾT TOÁN</v>
          </cell>
        </row>
      </sheetData>
      <sheetData sheetId="7622">
        <row r="4">
          <cell r="A4" t="str">
            <v>BẢNG TÍNH TOÁN, ĐO BÓC KHỐI LƯỢNG HOÀN THÀNH ĐƯA VÀO QUYẾT TOÁN</v>
          </cell>
        </row>
      </sheetData>
      <sheetData sheetId="7623">
        <row r="4">
          <cell r="A4" t="str">
            <v>BẢNG TÍNH TOÁN, ĐO BÓC KHỐI LƯỢNG HOÀN THÀNH ĐƯA VÀO QUYẾT TOÁN</v>
          </cell>
        </row>
      </sheetData>
      <sheetData sheetId="7624">
        <row r="4">
          <cell r="A4" t="str">
            <v>BẢNG TÍNH TOÁN, ĐO BÓC KHỐI LƯỢNG HOÀN THÀNH ĐƯA VÀO QUYẾT TOÁN</v>
          </cell>
        </row>
      </sheetData>
      <sheetData sheetId="7625">
        <row r="4">
          <cell r="A4" t="str">
            <v>BẢNG TÍNH TOÁN, ĐO BÓC KHỐI LƯỢNG HOÀN THÀNH ĐƯA VÀO QUYẾT TOÁN</v>
          </cell>
        </row>
      </sheetData>
      <sheetData sheetId="7626">
        <row r="4">
          <cell r="A4" t="str">
            <v>BẢNG TÍNH TOÁN, ĐO BÓC KHỐI LƯỢNG HOÀN THÀNH ĐƯA VÀO QUYẾT TOÁN</v>
          </cell>
        </row>
      </sheetData>
      <sheetData sheetId="7627">
        <row r="4">
          <cell r="A4" t="str">
            <v>BẢNG TÍNH TOÁN, ĐO BÓC KHỐI LƯỢNG HOÀN THÀNH ĐƯA VÀO QUYẾT TOÁN</v>
          </cell>
        </row>
      </sheetData>
      <sheetData sheetId="7628">
        <row r="4">
          <cell r="A4" t="str">
            <v>BẢNG TÍNH TOÁN, ĐO BÓC KHỐI LƯỢNG HOÀN THÀNH ĐƯA VÀO QUYẾT TOÁN</v>
          </cell>
        </row>
      </sheetData>
      <sheetData sheetId="7629">
        <row r="4">
          <cell r="A4" t="str">
            <v>BẢNG TÍNH TOÁN, ĐO BÓC KHỐI LƯỢNG HOÀN THÀNH ĐƯA VÀO QUYẾT TOÁN</v>
          </cell>
        </row>
      </sheetData>
      <sheetData sheetId="7630">
        <row r="4">
          <cell r="A4" t="str">
            <v>BẢNG TÍNH TOÁN, ĐO BÓC KHỐI LƯỢNG HOÀN THÀNH ĐƯA VÀO QUYẾT TOÁN</v>
          </cell>
        </row>
      </sheetData>
      <sheetData sheetId="7631">
        <row r="4">
          <cell r="A4" t="str">
            <v>BẢNG TÍNH TOÁN, ĐO BÓC KHỐI LƯỢNG HOÀN THÀNH ĐƯA VÀO QUYẾT TOÁN</v>
          </cell>
        </row>
      </sheetData>
      <sheetData sheetId="7632">
        <row r="4">
          <cell r="A4" t="str">
            <v>BẢNG TÍNH TOÁN, ĐO BÓC KHỐI LƯỢNG HOÀN THÀNH ĐƯA VÀO QUYẾT TOÁN</v>
          </cell>
        </row>
      </sheetData>
      <sheetData sheetId="7633">
        <row r="4">
          <cell r="A4" t="str">
            <v>BẢNG TÍNH TOÁN, ĐO BÓC KHỐI LƯỢNG HOÀN THÀNH ĐƯA VÀO QUYẾT TOÁN</v>
          </cell>
        </row>
      </sheetData>
      <sheetData sheetId="7634">
        <row r="4">
          <cell r="A4" t="str">
            <v>BẢNG TÍNH TOÁN, ĐO BÓC KHỐI LƯỢNG HOÀN THÀNH ĐƯA VÀO QUYẾT TOÁN</v>
          </cell>
        </row>
      </sheetData>
      <sheetData sheetId="7635">
        <row r="4">
          <cell r="A4" t="str">
            <v>BẢNG TÍNH TOÁN, ĐO BÓC KHỐI LƯỢNG HOÀN THÀNH ĐƯA VÀO QUYẾT TOÁN</v>
          </cell>
        </row>
      </sheetData>
      <sheetData sheetId="7636">
        <row r="4">
          <cell r="A4" t="str">
            <v>BẢNG TÍNH TOÁN, ĐO BÓC KHỐI LƯỢNG HOÀN THÀNH ĐƯA VÀO QUYẾT TOÁN</v>
          </cell>
        </row>
      </sheetData>
      <sheetData sheetId="7637">
        <row r="4">
          <cell r="A4" t="str">
            <v>BẢNG TÍNH TOÁN, ĐO BÓC KHỐI LƯỢNG HOÀN THÀNH ĐƯA VÀO QUYẾT TOÁN</v>
          </cell>
        </row>
      </sheetData>
      <sheetData sheetId="7638">
        <row r="4">
          <cell r="A4" t="str">
            <v>BẢNG TÍNH TOÁN, ĐO BÓC KHỐI LƯỢNG HOÀN THÀNH ĐƯA VÀO QUYẾT TOÁN</v>
          </cell>
        </row>
      </sheetData>
      <sheetData sheetId="7639">
        <row r="4">
          <cell r="A4" t="str">
            <v>BẢNG TÍNH TOÁN, ĐO BÓC KHỐI LƯỢNG HOÀN THÀNH ĐƯA VÀO QUYẾT TOÁN</v>
          </cell>
        </row>
      </sheetData>
      <sheetData sheetId="7640">
        <row r="4">
          <cell r="A4" t="str">
            <v>BẢNG TÍNH TOÁN, ĐO BÓC KHỐI LƯỢNG HOÀN THÀNH ĐƯA VÀO QUYẾT TOÁN</v>
          </cell>
        </row>
      </sheetData>
      <sheetData sheetId="7641">
        <row r="4">
          <cell r="A4" t="str">
            <v>BẢNG TÍNH TOÁN, ĐO BÓC KHỐI LƯỢNG HOÀN THÀNH ĐƯA VÀO QUYẾT TOÁN</v>
          </cell>
        </row>
      </sheetData>
      <sheetData sheetId="7642">
        <row r="4">
          <cell r="A4" t="str">
            <v>BẢNG TÍNH TOÁN, ĐO BÓC KHỐI LƯỢNG HOÀN THÀNH ĐƯA VÀO QUYẾT TOÁN</v>
          </cell>
        </row>
      </sheetData>
      <sheetData sheetId="7643">
        <row r="4">
          <cell r="A4" t="str">
            <v>BẢNG TÍNH TOÁN, ĐO BÓC KHỐI LƯỢNG HOÀN THÀNH ĐƯA VÀO QUYẾT TOÁN</v>
          </cell>
        </row>
      </sheetData>
      <sheetData sheetId="7644">
        <row r="4">
          <cell r="A4" t="str">
            <v>BẢNG TÍNH TOÁN, ĐO BÓC KHỐI LƯỢNG HOÀN THÀNH ĐƯA VÀO QUYẾT TOÁN</v>
          </cell>
        </row>
      </sheetData>
      <sheetData sheetId="7645">
        <row r="4">
          <cell r="A4" t="str">
            <v>BẢNG TÍNH TOÁN, ĐO BÓC KHỐI LƯỢNG HOÀN THÀNH ĐƯA VÀO QUYẾT TOÁN</v>
          </cell>
        </row>
      </sheetData>
      <sheetData sheetId="7646">
        <row r="4">
          <cell r="A4" t="str">
            <v>BẢNG TÍNH TOÁN, ĐO BÓC KHỐI LƯỢNG HOÀN THÀNH ĐƯA VÀO QUYẾT TOÁN</v>
          </cell>
        </row>
      </sheetData>
      <sheetData sheetId="7647">
        <row r="4">
          <cell r="A4" t="str">
            <v>BẢNG TÍNH TOÁN, ĐO BÓC KHỐI LƯỢNG HOÀN THÀNH ĐƯA VÀO QUYẾT TOÁN</v>
          </cell>
        </row>
      </sheetData>
      <sheetData sheetId="7648">
        <row r="4">
          <cell r="A4" t="str">
            <v>BẢNG TÍNH TOÁN, ĐO BÓC KHỐI LƯỢNG HOÀN THÀNH ĐƯA VÀO QUYẾT TOÁN</v>
          </cell>
        </row>
      </sheetData>
      <sheetData sheetId="7649">
        <row r="4">
          <cell r="A4" t="str">
            <v>BẢNG TÍNH TOÁN, ĐO BÓC KHỐI LƯỢNG HOÀN THÀNH ĐƯA VÀO QUYẾT TOÁN</v>
          </cell>
        </row>
      </sheetData>
      <sheetData sheetId="7650">
        <row r="4">
          <cell r="A4" t="str">
            <v>BẢNG TÍNH TOÁN, ĐO BÓC KHỐI LƯỢNG HOÀN THÀNH ĐƯA VÀO QUYẾT TOÁN</v>
          </cell>
        </row>
      </sheetData>
      <sheetData sheetId="7651">
        <row r="4">
          <cell r="A4" t="str">
            <v>BẢNG TÍNH TOÁN, ĐO BÓC KHỐI LƯỢNG HOÀN THÀNH ĐƯA VÀO QUYẾT TOÁN</v>
          </cell>
        </row>
      </sheetData>
      <sheetData sheetId="7652">
        <row r="4">
          <cell r="A4" t="str">
            <v>BẢNG TÍNH TOÁN, ĐO BÓC KHỐI LƯỢNG HOÀN THÀNH ĐƯA VÀO QUYẾT TOÁN</v>
          </cell>
        </row>
      </sheetData>
      <sheetData sheetId="7653">
        <row r="4">
          <cell r="A4" t="str">
            <v>BẢNG TÍNH TOÁN, ĐO BÓC KHỐI LƯỢNG HOÀN THÀNH ĐƯA VÀO QUYẾT TOÁN</v>
          </cell>
        </row>
      </sheetData>
      <sheetData sheetId="7654">
        <row r="4">
          <cell r="A4" t="str">
            <v>BẢNG TÍNH TOÁN, ĐO BÓC KHỐI LƯỢNG HOÀN THÀNH ĐƯA VÀO QUYẾT TOÁN</v>
          </cell>
        </row>
      </sheetData>
      <sheetData sheetId="7655">
        <row r="4">
          <cell r="A4" t="str">
            <v>BẢNG TÍNH TOÁN, ĐO BÓC KHỐI LƯỢNG HOÀN THÀNH ĐƯA VÀO QUYẾT TOÁN</v>
          </cell>
        </row>
      </sheetData>
      <sheetData sheetId="7656">
        <row r="4">
          <cell r="A4" t="str">
            <v>BẢNG TÍNH TOÁN, ĐO BÓC KHỐI LƯỢNG HOÀN THÀNH ĐƯA VÀO QUYẾT TOÁN</v>
          </cell>
        </row>
      </sheetData>
      <sheetData sheetId="7657">
        <row r="4">
          <cell r="A4" t="str">
            <v>BẢNG TÍNH TOÁN, ĐO BÓC KHỐI LƯỢNG HOÀN THÀNH ĐƯA VÀO QUYẾT TOÁN</v>
          </cell>
        </row>
      </sheetData>
      <sheetData sheetId="7658">
        <row r="4">
          <cell r="A4" t="str">
            <v>BẢNG TÍNH TOÁN, ĐO BÓC KHỐI LƯỢNG HOÀN THÀNH ĐƯA VÀO QUYẾT TOÁN</v>
          </cell>
        </row>
      </sheetData>
      <sheetData sheetId="7659">
        <row r="4">
          <cell r="A4" t="str">
            <v>BẢNG TÍNH TOÁN, ĐO BÓC KHỐI LƯỢNG HOÀN THÀNH ĐƯA VÀO QUYẾT TOÁN</v>
          </cell>
        </row>
      </sheetData>
      <sheetData sheetId="7660">
        <row r="4">
          <cell r="A4" t="str">
            <v>BẢNG TÍNH TOÁN, ĐO BÓC KHỐI LƯỢNG HOÀN THÀNH ĐƯA VÀO QUYẾT TOÁN</v>
          </cell>
        </row>
      </sheetData>
      <sheetData sheetId="7661">
        <row r="4">
          <cell r="A4" t="str">
            <v>BẢNG TÍNH TOÁN, ĐO BÓC KHỐI LƯỢNG HOÀN THÀNH ĐƯA VÀO QUYẾT TOÁN</v>
          </cell>
        </row>
      </sheetData>
      <sheetData sheetId="7662">
        <row r="4">
          <cell r="A4" t="str">
            <v>BẢNG TÍNH TOÁN, ĐO BÓC KHỐI LƯỢNG HOÀN THÀNH ĐƯA VÀO QUYẾT TOÁN</v>
          </cell>
        </row>
      </sheetData>
      <sheetData sheetId="7663">
        <row r="4">
          <cell r="A4" t="str">
            <v>BẢNG TÍNH TOÁN, ĐO BÓC KHỐI LƯỢNG HOÀN THÀNH ĐƯA VÀO QUYẾT TOÁN</v>
          </cell>
        </row>
      </sheetData>
      <sheetData sheetId="7664">
        <row r="4">
          <cell r="A4" t="str">
            <v>BẢNG TÍNH TOÁN, ĐO BÓC KHỐI LƯỢNG HOÀN THÀNH ĐƯA VÀO QUYẾT TOÁN</v>
          </cell>
        </row>
      </sheetData>
      <sheetData sheetId="7665">
        <row r="4">
          <cell r="A4" t="str">
            <v>BẢNG TÍNH TOÁN, ĐO BÓC KHỐI LƯỢNG HOÀN THÀNH ĐƯA VÀO QUYẾT TOÁN</v>
          </cell>
        </row>
      </sheetData>
      <sheetData sheetId="7666">
        <row r="4">
          <cell r="A4" t="str">
            <v>BẢNG TÍNH TOÁN, ĐO BÓC KHỐI LƯỢNG HOÀN THÀNH ĐƯA VÀO QUYẾT TOÁN</v>
          </cell>
        </row>
      </sheetData>
      <sheetData sheetId="7667">
        <row r="4">
          <cell r="A4" t="str">
            <v>BẢNG TÍNH TOÁN, ĐO BÓC KHỐI LƯỢNG HOÀN THÀNH ĐƯA VÀO QUYẾT TOÁN</v>
          </cell>
        </row>
      </sheetData>
      <sheetData sheetId="7668">
        <row r="4">
          <cell r="A4" t="str">
            <v>BẢNG TÍNH TOÁN, ĐO BÓC KHỐI LƯỢNG HOÀN THÀNH ĐƯA VÀO QUYẾT TOÁN</v>
          </cell>
        </row>
      </sheetData>
      <sheetData sheetId="7669">
        <row r="4">
          <cell r="A4" t="str">
            <v>BẢNG TÍNH TOÁN, ĐO BÓC KHỐI LƯỢNG HOÀN THÀNH ĐƯA VÀO QUYẾT TOÁN</v>
          </cell>
        </row>
      </sheetData>
      <sheetData sheetId="7670">
        <row r="4">
          <cell r="A4" t="str">
            <v>BẢNG TÍNH TOÁN, ĐO BÓC KHỐI LƯỢNG HOÀN THÀNH ĐƯA VÀO QUYẾT TOÁN</v>
          </cell>
        </row>
      </sheetData>
      <sheetData sheetId="7671">
        <row r="4">
          <cell r="A4" t="str">
            <v>BẢNG TÍNH TOÁN, ĐO BÓC KHỐI LƯỢNG HOÀN THÀNH ĐƯA VÀO QUYẾT TOÁN</v>
          </cell>
        </row>
      </sheetData>
      <sheetData sheetId="7672">
        <row r="4">
          <cell r="A4" t="str">
            <v>BẢNG TÍNH TOÁN, ĐO BÓC KHỐI LƯỢNG HOÀN THÀNH ĐƯA VÀO QUYẾT TOÁN</v>
          </cell>
        </row>
      </sheetData>
      <sheetData sheetId="7673">
        <row r="4">
          <cell r="A4" t="str">
            <v>BẢNG TÍNH TOÁN, ĐO BÓC KHỐI LƯỢNG HOÀN THÀNH ĐƯA VÀO QUYẾT TOÁN</v>
          </cell>
        </row>
      </sheetData>
      <sheetData sheetId="7674">
        <row r="4">
          <cell r="A4" t="str">
            <v>BẢNG TÍNH TOÁN, ĐO BÓC KHỐI LƯỢNG HOÀN THÀNH ĐƯA VÀO QUYẾT TOÁN</v>
          </cell>
        </row>
      </sheetData>
      <sheetData sheetId="7675">
        <row r="4">
          <cell r="A4" t="str">
            <v>BẢNG TÍNH TOÁN, ĐO BÓC KHỐI LƯỢNG HOÀN THÀNH ĐƯA VÀO QUYẾT TOÁN</v>
          </cell>
        </row>
      </sheetData>
      <sheetData sheetId="7676">
        <row r="4">
          <cell r="A4" t="str">
            <v>BẢNG TÍNH TOÁN, ĐO BÓC KHỐI LƯỢNG HOÀN THÀNH ĐƯA VÀO QUYẾT TOÁN</v>
          </cell>
        </row>
      </sheetData>
      <sheetData sheetId="7677">
        <row r="4">
          <cell r="A4" t="str">
            <v>BẢNG TÍNH TOÁN, ĐO BÓC KHỐI LƯỢNG HOÀN THÀNH ĐƯA VÀO QUYẾT TOÁN</v>
          </cell>
        </row>
      </sheetData>
      <sheetData sheetId="7678">
        <row r="4">
          <cell r="A4" t="str">
            <v>BẢNG TÍNH TOÁN, ĐO BÓC KHỐI LƯỢNG HOÀN THÀNH ĐƯA VÀO QUYẾT TOÁN</v>
          </cell>
        </row>
      </sheetData>
      <sheetData sheetId="7679">
        <row r="4">
          <cell r="A4" t="str">
            <v>BẢNG TÍNH TOÁN, ĐO BÓC KHỐI LƯỢNG HOÀN THÀNH ĐƯA VÀO QUYẾT TOÁN</v>
          </cell>
        </row>
      </sheetData>
      <sheetData sheetId="7680">
        <row r="4">
          <cell r="A4" t="str">
            <v>BẢNG TÍNH TOÁN, ĐO BÓC KHỐI LƯỢNG HOÀN THÀNH ĐƯA VÀO QUYẾT TOÁN</v>
          </cell>
        </row>
      </sheetData>
      <sheetData sheetId="7681">
        <row r="4">
          <cell r="A4" t="str">
            <v>BẢNG TÍNH TOÁN, ĐO BÓC KHỐI LƯỢNG HOÀN THÀNH ĐƯA VÀO QUYẾT TOÁN</v>
          </cell>
        </row>
      </sheetData>
      <sheetData sheetId="7682">
        <row r="4">
          <cell r="A4" t="str">
            <v>BẢNG TÍNH TOÁN, ĐO BÓC KHỐI LƯỢNG HOÀN THÀNH ĐƯA VÀO QUYẾT TOÁN</v>
          </cell>
        </row>
      </sheetData>
      <sheetData sheetId="7683">
        <row r="4">
          <cell r="A4" t="str">
            <v>BẢNG TÍNH TOÁN, ĐO BÓC KHỐI LƯỢNG HOÀN THÀNH ĐƯA VÀO QUYẾT TOÁN</v>
          </cell>
        </row>
      </sheetData>
      <sheetData sheetId="7684">
        <row r="4">
          <cell r="A4" t="str">
            <v>BẢNG TÍNH TOÁN, ĐO BÓC KHỐI LƯỢNG HOÀN THÀNH ĐƯA VÀO QUYẾT TOÁN</v>
          </cell>
        </row>
      </sheetData>
      <sheetData sheetId="7685">
        <row r="4">
          <cell r="A4" t="str">
            <v>BẢNG TÍNH TOÁN, ĐO BÓC KHỐI LƯỢNG HOÀN THÀNH ĐƯA VÀO QUYẾT TOÁN</v>
          </cell>
        </row>
      </sheetData>
      <sheetData sheetId="7686">
        <row r="4">
          <cell r="A4" t="str">
            <v>BẢNG TÍNH TOÁN, ĐO BÓC KHỐI LƯỢNG HOÀN THÀNH ĐƯA VÀO QUYẾT TOÁN</v>
          </cell>
        </row>
      </sheetData>
      <sheetData sheetId="7687">
        <row r="4">
          <cell r="A4" t="str">
            <v>BẢNG TÍNH TOÁN, ĐO BÓC KHỐI LƯỢNG HOÀN THÀNH ĐƯA VÀO QUYẾT TOÁN</v>
          </cell>
        </row>
      </sheetData>
      <sheetData sheetId="7688">
        <row r="4">
          <cell r="A4" t="str">
            <v>BẢNG TÍNH TOÁN, ĐO BÓC KHỐI LƯỢNG HOÀN THÀNH ĐƯA VÀO QUYẾT TOÁN</v>
          </cell>
        </row>
      </sheetData>
      <sheetData sheetId="7689">
        <row r="4">
          <cell r="A4" t="str">
            <v>BẢNG TÍNH TOÁN, ĐO BÓC KHỐI LƯỢNG HOÀN THÀNH ĐƯA VÀO QUYẾT TOÁN</v>
          </cell>
        </row>
      </sheetData>
      <sheetData sheetId="7690">
        <row r="4">
          <cell r="A4" t="str">
            <v>BẢNG TÍNH TOÁN, ĐO BÓC KHỐI LƯỢNG HOÀN THÀNH ĐƯA VÀO QUYẾT TOÁN</v>
          </cell>
        </row>
      </sheetData>
      <sheetData sheetId="7691">
        <row r="4">
          <cell r="A4" t="str">
            <v>BẢNG TÍNH TOÁN, ĐO BÓC KHỐI LƯỢNG HOÀN THÀNH ĐƯA VÀO QUYẾT TOÁN</v>
          </cell>
        </row>
      </sheetData>
      <sheetData sheetId="7692">
        <row r="4">
          <cell r="A4" t="str">
            <v>BẢNG TÍNH TOÁN, ĐO BÓC KHỐI LƯỢNG HOÀN THÀNH ĐƯA VÀO QUYẾT TOÁN</v>
          </cell>
        </row>
      </sheetData>
      <sheetData sheetId="7693">
        <row r="4">
          <cell r="A4" t="str">
            <v>BẢNG TÍNH TOÁN, ĐO BÓC KHỐI LƯỢNG HOÀN THÀNH ĐƯA VÀO QUYẾT TOÁN</v>
          </cell>
        </row>
      </sheetData>
      <sheetData sheetId="7694">
        <row r="4">
          <cell r="A4" t="str">
            <v>BẢNG TÍNH TOÁN, ĐO BÓC KHỐI LƯỢNG HOÀN THÀNH ĐƯA VÀO QUYẾT TOÁN</v>
          </cell>
        </row>
      </sheetData>
      <sheetData sheetId="7695">
        <row r="4">
          <cell r="A4" t="str">
            <v>BẢNG TÍNH TOÁN, ĐO BÓC KHỐI LƯỢNG HOÀN THÀNH ĐƯA VÀO QUYẾT TOÁN</v>
          </cell>
        </row>
      </sheetData>
      <sheetData sheetId="7696">
        <row r="4">
          <cell r="A4" t="str">
            <v>BẢNG TÍNH TOÁN, ĐO BÓC KHỐI LƯỢNG HOÀN THÀNH ĐƯA VÀO QUYẾT TOÁN</v>
          </cell>
        </row>
      </sheetData>
      <sheetData sheetId="7697">
        <row r="4">
          <cell r="A4" t="str">
            <v>BẢNG TÍNH TOÁN, ĐO BÓC KHỐI LƯỢNG HOÀN THÀNH ĐƯA VÀO QUYẾT TOÁN</v>
          </cell>
        </row>
      </sheetData>
      <sheetData sheetId="7698">
        <row r="4">
          <cell r="A4" t="str">
            <v>BẢNG TÍNH TOÁN, ĐO BÓC KHỐI LƯỢNG HOÀN THÀNH ĐƯA VÀO QUYẾT TOÁN</v>
          </cell>
        </row>
      </sheetData>
      <sheetData sheetId="7699">
        <row r="4">
          <cell r="A4" t="str">
            <v>BẢNG TÍNH TOÁN, ĐO BÓC KHỐI LƯỢNG HOÀN THÀNH ĐƯA VÀO QUYẾT TOÁN</v>
          </cell>
        </row>
      </sheetData>
      <sheetData sheetId="7700">
        <row r="4">
          <cell r="A4" t="str">
            <v>BẢNG TÍNH TOÁN, ĐO BÓC KHỐI LƯỢNG HOÀN THÀNH ĐƯA VÀO QUYẾT TOÁN</v>
          </cell>
        </row>
      </sheetData>
      <sheetData sheetId="7701">
        <row r="4">
          <cell r="A4" t="str">
            <v>BẢNG TÍNH TOÁN, ĐO BÓC KHỐI LƯỢNG HOÀN THÀNH ĐƯA VÀO QUYẾT TOÁN</v>
          </cell>
        </row>
      </sheetData>
      <sheetData sheetId="7702">
        <row r="4">
          <cell r="A4" t="str">
            <v>BẢNG TÍNH TOÁN, ĐO BÓC KHỐI LƯỢNG HOÀN THÀNH ĐƯA VÀO QUYẾT TOÁN</v>
          </cell>
        </row>
      </sheetData>
      <sheetData sheetId="7703">
        <row r="4">
          <cell r="A4" t="str">
            <v>BẢNG TÍNH TOÁN, ĐO BÓC KHỐI LƯỢNG HOÀN THÀNH ĐƯA VÀO QUYẾT TOÁN</v>
          </cell>
        </row>
      </sheetData>
      <sheetData sheetId="7704">
        <row r="4">
          <cell r="A4" t="str">
            <v>BẢNG TÍNH TOÁN, ĐO BÓC KHỐI LƯỢNG HOÀN THÀNH ĐƯA VÀO QUYẾT TOÁN</v>
          </cell>
        </row>
      </sheetData>
      <sheetData sheetId="7705">
        <row r="4">
          <cell r="A4" t="str">
            <v>BẢNG TÍNH TOÁN, ĐO BÓC KHỐI LƯỢNG HOÀN THÀNH ĐƯA VÀO QUYẾT TOÁN</v>
          </cell>
        </row>
      </sheetData>
      <sheetData sheetId="7706">
        <row r="4">
          <cell r="A4" t="str">
            <v>BẢNG TÍNH TOÁN, ĐO BÓC KHỐI LƯỢNG HOÀN THÀNH ĐƯA VÀO QUYẾT TOÁN</v>
          </cell>
        </row>
      </sheetData>
      <sheetData sheetId="7707">
        <row r="4">
          <cell r="A4" t="str">
            <v>BẢNG TÍNH TOÁN, ĐO BÓC KHỐI LƯỢNG HOÀN THÀNH ĐƯA VÀO QUYẾT TOÁN</v>
          </cell>
        </row>
      </sheetData>
      <sheetData sheetId="7708">
        <row r="4">
          <cell r="A4" t="str">
            <v>BẢNG TÍNH TOÁN, ĐO BÓC KHỐI LƯỢNG HOÀN THÀNH ĐƯA VÀO QUYẾT TOÁN</v>
          </cell>
        </row>
      </sheetData>
      <sheetData sheetId="7709">
        <row r="4">
          <cell r="A4" t="str">
            <v>BẢNG TÍNH TOÁN, ĐO BÓC KHỐI LƯỢNG HOÀN THÀNH ĐƯA VÀO QUYẾT TOÁN</v>
          </cell>
        </row>
      </sheetData>
      <sheetData sheetId="7710">
        <row r="4">
          <cell r="A4" t="str">
            <v>BẢNG TÍNH TOÁN, ĐO BÓC KHỐI LƯỢNG HOÀN THÀNH ĐƯA VÀO QUYẾT TOÁN</v>
          </cell>
        </row>
      </sheetData>
      <sheetData sheetId="7711">
        <row r="4">
          <cell r="A4" t="str">
            <v>BẢNG TÍNH TOÁN, ĐO BÓC KHỐI LƯỢNG HOÀN THÀNH ĐƯA VÀO QUYẾT TOÁN</v>
          </cell>
        </row>
      </sheetData>
      <sheetData sheetId="7712">
        <row r="4">
          <cell r="A4" t="str">
            <v>BẢNG TÍNH TOÁN, ĐO BÓC KHỐI LƯỢNG HOÀN THÀNH ĐƯA VÀO QUYẾT TOÁN</v>
          </cell>
        </row>
      </sheetData>
      <sheetData sheetId="7713">
        <row r="4">
          <cell r="A4" t="str">
            <v>BẢNG TÍNH TOÁN, ĐO BÓC KHỐI LƯỢNG HOÀN THÀNH ĐƯA VÀO QUYẾT TOÁN</v>
          </cell>
        </row>
      </sheetData>
      <sheetData sheetId="7714">
        <row r="4">
          <cell r="A4" t="str">
            <v>BẢNG TÍNH TOÁN, ĐO BÓC KHỐI LƯỢNG HOÀN THÀNH ĐƯA VÀO QUYẾT TOÁN</v>
          </cell>
        </row>
      </sheetData>
      <sheetData sheetId="7715">
        <row r="4">
          <cell r="A4" t="str">
            <v>BẢNG TÍNH TOÁN, ĐO BÓC KHỐI LƯỢNG HOÀN THÀNH ĐƯA VÀO QUYẾT TOÁN</v>
          </cell>
        </row>
      </sheetData>
      <sheetData sheetId="7716">
        <row r="4">
          <cell r="A4" t="str">
            <v>BẢNG TÍNH TOÁN, ĐO BÓC KHỐI LƯỢNG HOÀN THÀNH ĐƯA VÀO QUYẾT TOÁN</v>
          </cell>
        </row>
      </sheetData>
      <sheetData sheetId="7717">
        <row r="4">
          <cell r="A4" t="str">
            <v>BẢNG TÍNH TOÁN, ĐO BÓC KHỐI LƯỢNG HOÀN THÀNH ĐƯA VÀO QUYẾT TOÁN</v>
          </cell>
        </row>
      </sheetData>
      <sheetData sheetId="7718">
        <row r="4">
          <cell r="A4" t="str">
            <v>BẢNG TÍNH TOÁN, ĐO BÓC KHỐI LƯỢNG HOÀN THÀNH ĐƯA VÀO QUYẾT TOÁN</v>
          </cell>
        </row>
      </sheetData>
      <sheetData sheetId="7719">
        <row r="4">
          <cell r="A4" t="str">
            <v>BẢNG TÍNH TOÁN, ĐO BÓC KHỐI LƯỢNG HOÀN THÀNH ĐƯA VÀO QUYẾT TOÁN</v>
          </cell>
        </row>
      </sheetData>
      <sheetData sheetId="7720">
        <row r="4">
          <cell r="A4" t="str">
            <v>BẢNG TÍNH TOÁN, ĐO BÓC KHỐI LƯỢNG HOÀN THÀNH ĐƯA VÀO QUYẾT TOÁN</v>
          </cell>
        </row>
      </sheetData>
      <sheetData sheetId="7721">
        <row r="4">
          <cell r="A4" t="str">
            <v>BẢNG TÍNH TOÁN, ĐO BÓC KHỐI LƯỢNG HOÀN THÀNH ĐƯA VÀO QUYẾT TOÁN</v>
          </cell>
        </row>
      </sheetData>
      <sheetData sheetId="7722">
        <row r="4">
          <cell r="A4" t="str">
            <v>BẢNG TÍNH TOÁN, ĐO BÓC KHỐI LƯỢNG HOÀN THÀNH ĐƯA VÀO QUYẾT TOÁN</v>
          </cell>
        </row>
      </sheetData>
      <sheetData sheetId="7723">
        <row r="4">
          <cell r="A4" t="str">
            <v>BẢNG TÍNH TOÁN, ĐO BÓC KHỐI LƯỢNG HOÀN THÀNH ĐƯA VÀO QUYẾT TOÁN</v>
          </cell>
        </row>
      </sheetData>
      <sheetData sheetId="7724">
        <row r="4">
          <cell r="A4" t="str">
            <v>BẢNG TÍNH TOÁN, ĐO BÓC KHỐI LƯỢNG HOÀN THÀNH ĐƯA VÀO QUYẾT TOÁN</v>
          </cell>
        </row>
      </sheetData>
      <sheetData sheetId="7725">
        <row r="4">
          <cell r="A4" t="str">
            <v>BẢNG TÍNH TOÁN, ĐO BÓC KHỐI LƯỢNG HOÀN THÀNH ĐƯA VÀO QUYẾT TOÁN</v>
          </cell>
        </row>
      </sheetData>
      <sheetData sheetId="7726">
        <row r="4">
          <cell r="A4" t="str">
            <v>BẢNG TÍNH TOÁN, ĐO BÓC KHỐI LƯỢNG HOÀN THÀNH ĐƯA VÀO QUYẾT TOÁN</v>
          </cell>
        </row>
      </sheetData>
      <sheetData sheetId="7727">
        <row r="4">
          <cell r="A4" t="str">
            <v>BẢNG TÍNH TOÁN, ĐO BÓC KHỐI LƯỢNG HOÀN THÀNH ĐƯA VÀO QUYẾT TOÁN</v>
          </cell>
        </row>
      </sheetData>
      <sheetData sheetId="7728">
        <row r="4">
          <cell r="A4" t="str">
            <v>BẢNG TÍNH TOÁN, ĐO BÓC KHỐI LƯỢNG HOÀN THÀNH ĐƯA VÀO QUYẾT TOÁN</v>
          </cell>
        </row>
      </sheetData>
      <sheetData sheetId="7729">
        <row r="4">
          <cell r="A4" t="str">
            <v>BẢNG TÍNH TOÁN, ĐO BÓC KHỐI LƯỢNG HOÀN THÀNH ĐƯA VÀO QUYẾT TOÁN</v>
          </cell>
        </row>
      </sheetData>
      <sheetData sheetId="7730">
        <row r="4">
          <cell r="A4" t="str">
            <v>BẢNG TÍNH TOÁN, ĐO BÓC KHỐI LƯỢNG HOÀN THÀNH ĐƯA VÀO QUYẾT TOÁN</v>
          </cell>
        </row>
      </sheetData>
      <sheetData sheetId="7731">
        <row r="4">
          <cell r="A4" t="str">
            <v>BẢNG TÍNH TOÁN, ĐO BÓC KHỐI LƯỢNG HOÀN THÀNH ĐƯA VÀO QUYẾT TOÁN</v>
          </cell>
        </row>
      </sheetData>
      <sheetData sheetId="7732">
        <row r="4">
          <cell r="A4" t="str">
            <v>BẢNG TÍNH TOÁN, ĐO BÓC KHỐI LƯỢNG HOÀN THÀNH ĐƯA VÀO QUYẾT TOÁN</v>
          </cell>
        </row>
      </sheetData>
      <sheetData sheetId="7733">
        <row r="4">
          <cell r="A4" t="str">
            <v>BẢNG TÍNH TOÁN, ĐO BÓC KHỐI LƯỢNG HOÀN THÀNH ĐƯA VÀO QUYẾT TOÁN</v>
          </cell>
        </row>
      </sheetData>
      <sheetData sheetId="7734">
        <row r="4">
          <cell r="A4" t="str">
            <v>BẢNG TÍNH TOÁN, ĐO BÓC KHỐI LƯỢNG HOÀN THÀNH ĐƯA VÀO QUYẾT TOÁN</v>
          </cell>
        </row>
      </sheetData>
      <sheetData sheetId="7735">
        <row r="4">
          <cell r="A4" t="str">
            <v>BẢNG TÍNH TOÁN, ĐO BÓC KHỐI LƯỢNG HOÀN THÀNH ĐƯA VÀO QUYẾT TOÁN</v>
          </cell>
        </row>
      </sheetData>
      <sheetData sheetId="7736">
        <row r="4">
          <cell r="A4" t="str">
            <v>BẢNG TÍNH TOÁN, ĐO BÓC KHỐI LƯỢNG HOÀN THÀNH ĐƯA VÀO QUYẾT TOÁN</v>
          </cell>
        </row>
      </sheetData>
      <sheetData sheetId="7737">
        <row r="4">
          <cell r="A4" t="str">
            <v>BẢNG TÍNH TOÁN, ĐO BÓC KHỐI LƯỢNG HOÀN THÀNH ĐƯA VÀO QUYẾT TOÁN</v>
          </cell>
        </row>
      </sheetData>
      <sheetData sheetId="7738">
        <row r="4">
          <cell r="A4" t="str">
            <v>BẢNG TÍNH TOÁN, ĐO BÓC KHỐI LƯỢNG HOÀN THÀNH ĐƯA VÀO QUYẾT TOÁN</v>
          </cell>
        </row>
      </sheetData>
      <sheetData sheetId="7739">
        <row r="4">
          <cell r="A4" t="str">
            <v>BẢNG TÍNH TOÁN, ĐO BÓC KHỐI LƯỢNG HOÀN THÀNH ĐƯA VÀO QUYẾT TOÁN</v>
          </cell>
        </row>
      </sheetData>
      <sheetData sheetId="7740">
        <row r="4">
          <cell r="A4" t="str">
            <v>BẢNG TÍNH TOÁN, ĐO BÓC KHỐI LƯỢNG HOÀN THÀNH ĐƯA VÀO QUYẾT TOÁN</v>
          </cell>
        </row>
      </sheetData>
      <sheetData sheetId="7741">
        <row r="4">
          <cell r="A4" t="str">
            <v>BẢNG TÍNH TOÁN, ĐO BÓC KHỐI LƯỢNG HOÀN THÀNH ĐƯA VÀO QUYẾT TOÁN</v>
          </cell>
        </row>
      </sheetData>
      <sheetData sheetId="7742">
        <row r="4">
          <cell r="A4" t="str">
            <v>BẢNG TÍNH TOÁN, ĐO BÓC KHỐI LƯỢNG HOÀN THÀNH ĐƯA VÀO QUYẾT TOÁN</v>
          </cell>
        </row>
      </sheetData>
      <sheetData sheetId="7743">
        <row r="4">
          <cell r="A4" t="str">
            <v>BẢNG TÍNH TOÁN, ĐO BÓC KHỐI LƯỢNG HOÀN THÀNH ĐƯA VÀO QUYẾT TOÁN</v>
          </cell>
        </row>
      </sheetData>
      <sheetData sheetId="7744">
        <row r="4">
          <cell r="A4" t="str">
            <v>BẢNG TÍNH TOÁN, ĐO BÓC KHỐI LƯỢNG HOÀN THÀNH ĐƯA VÀO QUYẾT TOÁN</v>
          </cell>
        </row>
      </sheetData>
      <sheetData sheetId="7745">
        <row r="4">
          <cell r="A4" t="str">
            <v>BẢNG TÍNH TOÁN, ĐO BÓC KHỐI LƯỢNG HOÀN THÀNH ĐƯA VÀO QUYẾT TOÁN</v>
          </cell>
        </row>
      </sheetData>
      <sheetData sheetId="7746">
        <row r="4">
          <cell r="A4" t="str">
            <v>BẢNG TÍNH TOÁN, ĐO BÓC KHỐI LƯỢNG HOÀN THÀNH ĐƯA VÀO QUYẾT TOÁN</v>
          </cell>
        </row>
      </sheetData>
      <sheetData sheetId="7747">
        <row r="4">
          <cell r="A4" t="str">
            <v>BẢNG TÍNH TOÁN, ĐO BÓC KHỐI LƯỢNG HOÀN THÀNH ĐƯA VÀO QUYẾT TOÁN</v>
          </cell>
        </row>
      </sheetData>
      <sheetData sheetId="7748">
        <row r="4">
          <cell r="A4" t="str">
            <v>BẢNG TÍNH TOÁN, ĐO BÓC KHỐI LƯỢNG HOÀN THÀNH ĐƯA VÀO QUYẾT TOÁN</v>
          </cell>
        </row>
      </sheetData>
      <sheetData sheetId="7749">
        <row r="4">
          <cell r="A4" t="str">
            <v>BẢNG TÍNH TOÁN, ĐO BÓC KHỐI LƯỢNG HOÀN THÀNH ĐƯA VÀO QUYẾT TOÁN</v>
          </cell>
        </row>
      </sheetData>
      <sheetData sheetId="7750">
        <row r="4">
          <cell r="A4" t="str">
            <v>BẢNG TÍNH TOÁN, ĐO BÓC KHỐI LƯỢNG HOÀN THÀNH ĐƯA VÀO QUYẾT TOÁN</v>
          </cell>
        </row>
      </sheetData>
      <sheetData sheetId="7751">
        <row r="4">
          <cell r="A4" t="str">
            <v>BẢNG TÍNH TOÁN, ĐO BÓC KHỐI LƯỢNG HOÀN THÀNH ĐƯA VÀO QUYẾT TOÁN</v>
          </cell>
        </row>
      </sheetData>
      <sheetData sheetId="7752">
        <row r="4">
          <cell r="A4" t="str">
            <v>BẢNG TÍNH TOÁN, ĐO BÓC KHỐI LƯỢNG HOÀN THÀNH ĐƯA VÀO QUYẾT TOÁN</v>
          </cell>
        </row>
      </sheetData>
      <sheetData sheetId="7753">
        <row r="4">
          <cell r="A4" t="str">
            <v>BẢNG TÍNH TOÁN, ĐO BÓC KHỐI LƯỢNG HOÀN THÀNH ĐƯA VÀO QUYẾT TOÁN</v>
          </cell>
        </row>
      </sheetData>
      <sheetData sheetId="7754">
        <row r="4">
          <cell r="A4" t="str">
            <v>BẢNG TÍNH TOÁN, ĐO BÓC KHỐI LƯỢNG HOÀN THÀNH ĐƯA VÀO QUYẾT TOÁN</v>
          </cell>
        </row>
      </sheetData>
      <sheetData sheetId="7755">
        <row r="4">
          <cell r="A4" t="str">
            <v>BẢNG TÍNH TOÁN, ĐO BÓC KHỐI LƯỢNG HOÀN THÀNH ĐƯA VÀO QUYẾT TOÁN</v>
          </cell>
        </row>
      </sheetData>
      <sheetData sheetId="7756">
        <row r="4">
          <cell r="A4" t="str">
            <v>BẢNG TÍNH TOÁN, ĐO BÓC KHỐI LƯỢNG HOÀN THÀNH ĐƯA VÀO QUYẾT TOÁN</v>
          </cell>
        </row>
      </sheetData>
      <sheetData sheetId="7757">
        <row r="4">
          <cell r="A4" t="str">
            <v>BẢNG TÍNH TOÁN, ĐO BÓC KHỐI LƯỢNG HOÀN THÀNH ĐƯA VÀO QUYẾT TOÁN</v>
          </cell>
        </row>
      </sheetData>
      <sheetData sheetId="7758">
        <row r="4">
          <cell r="A4" t="str">
            <v>BẢNG TÍNH TOÁN, ĐO BÓC KHỐI LƯỢNG HOÀN THÀNH ĐƯA VÀO QUYẾT TOÁN</v>
          </cell>
        </row>
      </sheetData>
      <sheetData sheetId="7759">
        <row r="4">
          <cell r="A4" t="str">
            <v>BẢNG TÍNH TOÁN, ĐO BÓC KHỐI LƯỢNG HOÀN THÀNH ĐƯA VÀO QUYẾT TOÁN</v>
          </cell>
        </row>
      </sheetData>
      <sheetData sheetId="7760">
        <row r="4">
          <cell r="A4" t="str">
            <v>BẢNG TÍNH TOÁN, ĐO BÓC KHỐI LƯỢNG HOÀN THÀNH ĐƯA VÀO QUYẾT TOÁN</v>
          </cell>
        </row>
      </sheetData>
      <sheetData sheetId="7761">
        <row r="4">
          <cell r="A4" t="str">
            <v>BẢNG TÍNH TOÁN, ĐO BÓC KHỐI LƯỢNG HOÀN THÀNH ĐƯA VÀO QUYẾT TOÁN</v>
          </cell>
        </row>
      </sheetData>
      <sheetData sheetId="7762">
        <row r="4">
          <cell r="A4" t="str">
            <v>BẢNG TÍNH TOÁN, ĐO BÓC KHỐI LƯỢNG HOÀN THÀNH ĐƯA VÀO QUYẾT TOÁN</v>
          </cell>
        </row>
      </sheetData>
      <sheetData sheetId="7763">
        <row r="4">
          <cell r="A4" t="str">
            <v>BẢNG TÍNH TOÁN, ĐO BÓC KHỐI LƯỢNG HOÀN THÀNH ĐƯA VÀO QUYẾT TOÁN</v>
          </cell>
        </row>
      </sheetData>
      <sheetData sheetId="7764">
        <row r="4">
          <cell r="A4" t="str">
            <v>BẢNG TÍNH TOÁN, ĐO BÓC KHỐI LƯỢNG HOÀN THÀNH ĐƯA VÀO QUYẾT TOÁN</v>
          </cell>
        </row>
      </sheetData>
      <sheetData sheetId="7765">
        <row r="4">
          <cell r="A4" t="str">
            <v>BẢNG TÍNH TOÁN, ĐO BÓC KHỐI LƯỢNG HOÀN THÀNH ĐƯA VÀO QUYẾT TOÁN</v>
          </cell>
        </row>
      </sheetData>
      <sheetData sheetId="7766">
        <row r="4">
          <cell r="A4" t="str">
            <v>BẢNG TÍNH TOÁN, ĐO BÓC KHỐI LƯỢNG HOÀN THÀNH ĐƯA VÀO QUYẾT TOÁN</v>
          </cell>
        </row>
      </sheetData>
      <sheetData sheetId="7767">
        <row r="4">
          <cell r="A4" t="str">
            <v>BẢNG TÍNH TOÁN, ĐO BÓC KHỐI LƯỢNG HOÀN THÀNH ĐƯA VÀO QUYẾT TOÁN</v>
          </cell>
        </row>
      </sheetData>
      <sheetData sheetId="7768">
        <row r="4">
          <cell r="A4" t="str">
            <v>BẢNG TÍNH TOÁN, ĐO BÓC KHỐI LƯỢNG HOÀN THÀNH ĐƯA VÀO QUYẾT TOÁN</v>
          </cell>
        </row>
      </sheetData>
      <sheetData sheetId="7769">
        <row r="4">
          <cell r="A4" t="str">
            <v>BẢNG TÍNH TOÁN, ĐO BÓC KHỐI LƯỢNG HOÀN THÀNH ĐƯA VÀO QUYẾT TOÁN</v>
          </cell>
        </row>
      </sheetData>
      <sheetData sheetId="7770">
        <row r="4">
          <cell r="A4" t="str">
            <v>BẢNG TÍNH TOÁN, ĐO BÓC KHỐI LƯỢNG HOÀN THÀNH ĐƯA VÀO QUYẾT TOÁN</v>
          </cell>
        </row>
      </sheetData>
      <sheetData sheetId="7771">
        <row r="4">
          <cell r="A4" t="str">
            <v>BẢNG TÍNH TOÁN, ĐO BÓC KHỐI LƯỢNG HOÀN THÀNH ĐƯA VÀO QUYẾT TOÁN</v>
          </cell>
        </row>
      </sheetData>
      <sheetData sheetId="7772">
        <row r="4">
          <cell r="A4" t="str">
            <v>BẢNG TÍNH TOÁN, ĐO BÓC KHỐI LƯỢNG HOÀN THÀNH ĐƯA VÀO QUYẾT TOÁN</v>
          </cell>
        </row>
      </sheetData>
      <sheetData sheetId="7773">
        <row r="4">
          <cell r="A4" t="str">
            <v>BẢNG TÍNH TOÁN, ĐO BÓC KHỐI LƯỢNG HOÀN THÀNH ĐƯA VÀO QUYẾT TOÁN</v>
          </cell>
        </row>
      </sheetData>
      <sheetData sheetId="7774">
        <row r="4">
          <cell r="A4" t="str">
            <v>BẢNG TÍNH TOÁN, ĐO BÓC KHỐI LƯỢNG HOÀN THÀNH ĐƯA VÀO QUYẾT TOÁN</v>
          </cell>
        </row>
      </sheetData>
      <sheetData sheetId="7775">
        <row r="4">
          <cell r="A4" t="str">
            <v>BẢNG TÍNH TOÁN, ĐO BÓC KHỐI LƯỢNG HOÀN THÀNH ĐƯA VÀO QUYẾT TOÁN</v>
          </cell>
        </row>
      </sheetData>
      <sheetData sheetId="7776">
        <row r="4">
          <cell r="A4" t="str">
            <v>BẢNG TÍNH TOÁN, ĐO BÓC KHỐI LƯỢNG HOÀN THÀNH ĐƯA VÀO QUYẾT TOÁN</v>
          </cell>
        </row>
      </sheetData>
      <sheetData sheetId="7777">
        <row r="4">
          <cell r="A4" t="str">
            <v>BẢNG TÍNH TOÁN, ĐO BÓC KHỐI LƯỢNG HOÀN THÀNH ĐƯA VÀO QUYẾT TOÁN</v>
          </cell>
        </row>
      </sheetData>
      <sheetData sheetId="7778">
        <row r="4">
          <cell r="A4" t="str">
            <v>BẢNG TÍNH TOÁN, ĐO BÓC KHỐI LƯỢNG HOÀN THÀNH ĐƯA VÀO QUYẾT TOÁN</v>
          </cell>
        </row>
      </sheetData>
      <sheetData sheetId="7779">
        <row r="4">
          <cell r="A4" t="str">
            <v>BẢNG TÍNH TOÁN, ĐO BÓC KHỐI LƯỢNG HOÀN THÀNH ĐƯA VÀO QUYẾT TOÁN</v>
          </cell>
        </row>
      </sheetData>
      <sheetData sheetId="7780">
        <row r="4">
          <cell r="A4" t="str">
            <v>BẢNG TÍNH TOÁN, ĐO BÓC KHỐI LƯỢNG HOÀN THÀNH ĐƯA VÀO QUYẾT TOÁN</v>
          </cell>
        </row>
      </sheetData>
      <sheetData sheetId="7781">
        <row r="4">
          <cell r="A4" t="str">
            <v>BẢNG TÍNH TOÁN, ĐO BÓC KHỐI LƯỢNG HOÀN THÀNH ĐƯA VÀO QUYẾT TOÁN</v>
          </cell>
        </row>
      </sheetData>
      <sheetData sheetId="7782">
        <row r="4">
          <cell r="A4" t="str">
            <v>BẢNG TÍNH TOÁN, ĐO BÓC KHỐI LƯỢNG HOÀN THÀNH ĐƯA VÀO QUYẾT TOÁN</v>
          </cell>
        </row>
      </sheetData>
      <sheetData sheetId="7783">
        <row r="4">
          <cell r="A4" t="str">
            <v>BẢNG TÍNH TOÁN, ĐO BÓC KHỐI LƯỢNG HOÀN THÀNH ĐƯA VÀO QUYẾT TOÁN</v>
          </cell>
        </row>
      </sheetData>
      <sheetData sheetId="7784">
        <row r="4">
          <cell r="A4" t="str">
            <v>BẢNG TÍNH TOÁN, ĐO BÓC KHỐI LƯỢNG HOÀN THÀNH ĐƯA VÀO QUYẾT TOÁN</v>
          </cell>
        </row>
      </sheetData>
      <sheetData sheetId="7785">
        <row r="4">
          <cell r="A4" t="str">
            <v>BẢNG TÍNH TOÁN, ĐO BÓC KHỐI LƯỢNG HOÀN THÀNH ĐƯA VÀO QUYẾT TOÁN</v>
          </cell>
        </row>
      </sheetData>
      <sheetData sheetId="7786">
        <row r="4">
          <cell r="A4" t="str">
            <v>BẢNG TÍNH TOÁN, ĐO BÓC KHỐI LƯỢNG HOÀN THÀNH ĐƯA VÀO QUYẾT TOÁN</v>
          </cell>
        </row>
      </sheetData>
      <sheetData sheetId="7787">
        <row r="4">
          <cell r="A4" t="str">
            <v>BẢNG TÍNH TOÁN, ĐO BÓC KHỐI LƯỢNG HOÀN THÀNH ĐƯA VÀO QUYẾT TOÁN</v>
          </cell>
        </row>
      </sheetData>
      <sheetData sheetId="7788">
        <row r="4">
          <cell r="A4" t="str">
            <v>BẢNG TÍNH TOÁN, ĐO BÓC KHỐI LƯỢNG HOÀN THÀNH ĐƯA VÀO QUYẾT TOÁN</v>
          </cell>
        </row>
      </sheetData>
      <sheetData sheetId="7789">
        <row r="4">
          <cell r="A4" t="str">
            <v>BẢNG TÍNH TOÁN, ĐO BÓC KHỐI LƯỢNG HOÀN THÀNH ĐƯA VÀO QUYẾT TOÁN</v>
          </cell>
        </row>
      </sheetData>
      <sheetData sheetId="7790">
        <row r="4">
          <cell r="A4" t="str">
            <v>BẢNG TÍNH TOÁN, ĐO BÓC KHỐI LƯỢNG HOÀN THÀNH ĐƯA VÀO QUYẾT TOÁN</v>
          </cell>
        </row>
      </sheetData>
      <sheetData sheetId="7791">
        <row r="4">
          <cell r="A4" t="str">
            <v>BẢNG TÍNH TOÁN, ĐO BÓC KHỐI LƯỢNG HOÀN THÀNH ĐƯA VÀO QUYẾT TOÁN</v>
          </cell>
        </row>
      </sheetData>
      <sheetData sheetId="7792">
        <row r="4">
          <cell r="A4" t="str">
            <v>BẢNG TÍNH TOÁN, ĐO BÓC KHỐI LƯỢNG HOÀN THÀNH ĐƯA VÀO QUYẾT TOÁN</v>
          </cell>
        </row>
      </sheetData>
      <sheetData sheetId="7793">
        <row r="4">
          <cell r="A4" t="str">
            <v>BẢNG TÍNH TOÁN, ĐO BÓC KHỐI LƯỢNG HOÀN THÀNH ĐƯA VÀO QUYẾT TOÁN</v>
          </cell>
        </row>
      </sheetData>
      <sheetData sheetId="7794">
        <row r="4">
          <cell r="A4" t="str">
            <v>BẢNG TÍNH TOÁN, ĐO BÓC KHỐI LƯỢNG HOÀN THÀNH ĐƯA VÀO QUYẾT TOÁN</v>
          </cell>
        </row>
      </sheetData>
      <sheetData sheetId="7795">
        <row r="4">
          <cell r="A4" t="str">
            <v>BẢNG TÍNH TOÁN, ĐO BÓC KHỐI LƯỢNG HOÀN THÀNH ĐƯA VÀO QUYẾT TOÁN</v>
          </cell>
        </row>
      </sheetData>
      <sheetData sheetId="7796">
        <row r="4">
          <cell r="A4" t="str">
            <v>BẢNG TÍNH TOÁN, ĐO BÓC KHỐI LƯỢNG HOÀN THÀNH ĐƯA VÀO QUYẾT TOÁN</v>
          </cell>
        </row>
      </sheetData>
      <sheetData sheetId="7797">
        <row r="4">
          <cell r="A4" t="str">
            <v>BẢNG TÍNH TOÁN, ĐO BÓC KHỐI LƯỢNG HOÀN THÀNH ĐƯA VÀO QUYẾT TOÁN</v>
          </cell>
        </row>
      </sheetData>
      <sheetData sheetId="7798">
        <row r="4">
          <cell r="A4" t="str">
            <v>BẢNG TÍNH TOÁN, ĐO BÓC KHỐI LƯỢNG HOÀN THÀNH ĐƯA VÀO QUYẾT TOÁN</v>
          </cell>
        </row>
      </sheetData>
      <sheetData sheetId="7799">
        <row r="4">
          <cell r="A4" t="str">
            <v>BẢNG TÍNH TOÁN, ĐO BÓC KHỐI LƯỢNG HOÀN THÀNH ĐƯA VÀO QUYẾT TOÁN</v>
          </cell>
        </row>
      </sheetData>
      <sheetData sheetId="7800">
        <row r="4">
          <cell r="A4" t="str">
            <v>BẢNG TÍNH TOÁN, ĐO BÓC KHỐI LƯỢNG HOÀN THÀNH ĐƯA VÀO QUYẾT TOÁN</v>
          </cell>
        </row>
      </sheetData>
      <sheetData sheetId="7801">
        <row r="4">
          <cell r="A4" t="str">
            <v>BẢNG TÍNH TOÁN, ĐO BÓC KHỐI LƯỢNG HOÀN THÀNH ĐƯA VÀO QUYẾT TOÁN</v>
          </cell>
        </row>
      </sheetData>
      <sheetData sheetId="7802">
        <row r="4">
          <cell r="A4" t="str">
            <v>BẢNG TÍNH TOÁN, ĐO BÓC KHỐI LƯỢNG HOÀN THÀNH ĐƯA VÀO QUYẾT TOÁN</v>
          </cell>
        </row>
      </sheetData>
      <sheetData sheetId="7803">
        <row r="4">
          <cell r="A4" t="str">
            <v>BẢNG TÍNH TOÁN, ĐO BÓC KHỐI LƯỢNG HOÀN THÀNH ĐƯA VÀO QUYẾT TOÁN</v>
          </cell>
        </row>
      </sheetData>
      <sheetData sheetId="7804">
        <row r="4">
          <cell r="A4" t="str">
            <v>BẢNG TÍNH TOÁN, ĐO BÓC KHỐI LƯỢNG HOÀN THÀNH ĐƯA VÀO QUYẾT TOÁN</v>
          </cell>
        </row>
      </sheetData>
      <sheetData sheetId="7805">
        <row r="4">
          <cell r="A4" t="str">
            <v>BẢNG TÍNH TOÁN, ĐO BÓC KHỐI LƯỢNG HOÀN THÀNH ĐƯA VÀO QUYẾT TOÁN</v>
          </cell>
        </row>
      </sheetData>
      <sheetData sheetId="7806">
        <row r="4">
          <cell r="A4" t="str">
            <v>BẢNG TÍNH TOÁN, ĐO BÓC KHỐI LƯỢNG HOÀN THÀNH ĐƯA VÀO QUYẾT TOÁN</v>
          </cell>
        </row>
      </sheetData>
      <sheetData sheetId="7807">
        <row r="4">
          <cell r="A4" t="str">
            <v>BẢNG TÍNH TOÁN, ĐO BÓC KHỐI LƯỢNG HOÀN THÀNH ĐƯA VÀO QUYẾT TOÁN</v>
          </cell>
        </row>
      </sheetData>
      <sheetData sheetId="7808">
        <row r="4">
          <cell r="A4" t="str">
            <v>BẢNG TÍNH TOÁN, ĐO BÓC KHỐI LƯỢNG HOÀN THÀNH ĐƯA VÀO QUYẾT TOÁN</v>
          </cell>
        </row>
      </sheetData>
      <sheetData sheetId="7809">
        <row r="4">
          <cell r="A4" t="str">
            <v>BẢNG TÍNH TOÁN, ĐO BÓC KHỐI LƯỢNG HOÀN THÀNH ĐƯA VÀO QUYẾT TOÁN</v>
          </cell>
        </row>
      </sheetData>
      <sheetData sheetId="7810">
        <row r="4">
          <cell r="A4" t="str">
            <v>BẢNG TÍNH TOÁN, ĐO BÓC KHỐI LƯỢNG HOÀN THÀNH ĐƯA VÀO QUYẾT TOÁN</v>
          </cell>
        </row>
      </sheetData>
      <sheetData sheetId="7811">
        <row r="4">
          <cell r="A4" t="str">
            <v>BẢNG TÍNH TOÁN, ĐO BÓC KHỐI LƯỢNG HOÀN THÀNH ĐƯA VÀO QUYẾT TOÁN</v>
          </cell>
        </row>
      </sheetData>
      <sheetData sheetId="7812">
        <row r="4">
          <cell r="A4" t="str">
            <v>BẢNG TÍNH TOÁN, ĐO BÓC KHỐI LƯỢNG HOÀN THÀNH ĐƯA VÀO QUYẾT TOÁN</v>
          </cell>
        </row>
      </sheetData>
      <sheetData sheetId="7813">
        <row r="4">
          <cell r="A4" t="str">
            <v>BẢNG TÍNH TOÁN, ĐO BÓC KHỐI LƯỢNG HOÀN THÀNH ĐƯA VÀO QUYẾT TOÁN</v>
          </cell>
        </row>
      </sheetData>
      <sheetData sheetId="7814">
        <row r="4">
          <cell r="A4" t="str">
            <v>BẢNG TÍNH TOÁN, ĐO BÓC KHỐI LƯỢNG HOÀN THÀNH ĐƯA VÀO QUYẾT TOÁN</v>
          </cell>
        </row>
      </sheetData>
      <sheetData sheetId="7815">
        <row r="4">
          <cell r="A4" t="str">
            <v>BẢNG TÍNH TOÁN, ĐO BÓC KHỐI LƯỢNG HOÀN THÀNH ĐƯA VÀO QUYẾT TOÁN</v>
          </cell>
        </row>
      </sheetData>
      <sheetData sheetId="7816">
        <row r="4">
          <cell r="A4" t="str">
            <v>BẢNG TÍNH TOÁN, ĐO BÓC KHỐI LƯỢNG HOÀN THÀNH ĐƯA VÀO QUYẾT TOÁN</v>
          </cell>
        </row>
      </sheetData>
      <sheetData sheetId="7817">
        <row r="4">
          <cell r="A4" t="str">
            <v>BẢNG TÍNH TOÁN, ĐO BÓC KHỐI LƯỢNG HOÀN THÀNH ĐƯA VÀO QUYẾT TOÁN</v>
          </cell>
        </row>
      </sheetData>
      <sheetData sheetId="7818">
        <row r="4">
          <cell r="A4" t="str">
            <v>BẢNG TÍNH TOÁN, ĐO BÓC KHỐI LƯỢNG HOÀN THÀNH ĐƯA VÀO QUYẾT TOÁN</v>
          </cell>
        </row>
      </sheetData>
      <sheetData sheetId="7819">
        <row r="4">
          <cell r="A4" t="str">
            <v>BẢNG TÍNH TOÁN, ĐO BÓC KHỐI LƯỢNG HOÀN THÀNH ĐƯA VÀO QUYẾT TOÁN</v>
          </cell>
        </row>
      </sheetData>
      <sheetData sheetId="7820">
        <row r="4">
          <cell r="A4" t="str">
            <v>BẢNG TÍNH TOÁN, ĐO BÓC KHỐI LƯỢNG HOÀN THÀNH ĐƯA VÀO QUYẾT TOÁN</v>
          </cell>
        </row>
      </sheetData>
      <sheetData sheetId="7821">
        <row r="4">
          <cell r="A4" t="str">
            <v>BẢNG TÍNH TOÁN, ĐO BÓC KHỐI LƯỢNG HOÀN THÀNH ĐƯA VÀO QUYẾT TOÁN</v>
          </cell>
        </row>
      </sheetData>
      <sheetData sheetId="7822">
        <row r="4">
          <cell r="A4" t="str">
            <v>BẢNG TÍNH TOÁN, ĐO BÓC KHỐI LƯỢNG HOÀN THÀNH ĐƯA VÀO QUYẾT TOÁN</v>
          </cell>
        </row>
      </sheetData>
      <sheetData sheetId="7823">
        <row r="4">
          <cell r="A4" t="str">
            <v>BẢNG TÍNH TOÁN, ĐO BÓC KHỐI LƯỢNG HOÀN THÀNH ĐƯA VÀO QUYẾT TOÁN</v>
          </cell>
        </row>
      </sheetData>
      <sheetData sheetId="7824">
        <row r="4">
          <cell r="A4" t="str">
            <v>BẢNG TÍNH TOÁN, ĐO BÓC KHỐI LƯỢNG HOÀN THÀNH ĐƯA VÀO QUYẾT TOÁN</v>
          </cell>
        </row>
      </sheetData>
      <sheetData sheetId="7825">
        <row r="4">
          <cell r="A4" t="str">
            <v>BẢNG TÍNH TOÁN, ĐO BÓC KHỐI LƯỢNG HOÀN THÀNH ĐƯA VÀO QUYẾT TOÁN</v>
          </cell>
        </row>
      </sheetData>
      <sheetData sheetId="7826">
        <row r="4">
          <cell r="A4" t="str">
            <v>BẢNG TÍNH TOÁN, ĐO BÓC KHỐI LƯỢNG HOÀN THÀNH ĐƯA VÀO QUYẾT TOÁN</v>
          </cell>
        </row>
      </sheetData>
      <sheetData sheetId="7827">
        <row r="4">
          <cell r="A4" t="str">
            <v>BẢNG TÍNH TOÁN, ĐO BÓC KHỐI LƯỢNG HOÀN THÀNH ĐƯA VÀO QUYẾT TOÁN</v>
          </cell>
        </row>
      </sheetData>
      <sheetData sheetId="7828">
        <row r="4">
          <cell r="A4" t="str">
            <v>BẢNG TÍNH TOÁN, ĐO BÓC KHỐI LƯỢNG HOÀN THÀNH ĐƯA VÀO QUYẾT TOÁN</v>
          </cell>
        </row>
      </sheetData>
      <sheetData sheetId="7829">
        <row r="4">
          <cell r="A4" t="str">
            <v>BẢNG TÍNH TOÁN, ĐO BÓC KHỐI LƯỢNG HOÀN THÀNH ĐƯA VÀO QUYẾT TOÁN</v>
          </cell>
        </row>
      </sheetData>
      <sheetData sheetId="7830">
        <row r="4">
          <cell r="A4" t="str">
            <v>BẢNG TÍNH TOÁN, ĐO BÓC KHỐI LƯỢNG HOÀN THÀNH ĐƯA VÀO QUYẾT TOÁN</v>
          </cell>
        </row>
      </sheetData>
      <sheetData sheetId="7831">
        <row r="4">
          <cell r="A4" t="str">
            <v>BẢNG TÍNH TOÁN, ĐO BÓC KHỐI LƯỢNG HOÀN THÀNH ĐƯA VÀO QUYẾT TOÁN</v>
          </cell>
        </row>
      </sheetData>
      <sheetData sheetId="7832">
        <row r="4">
          <cell r="A4" t="str">
            <v>BẢNG TÍNH TOÁN, ĐO BÓC KHỐI LƯỢNG HOÀN THÀNH ĐƯA VÀO QUYẾT TOÁN</v>
          </cell>
        </row>
      </sheetData>
      <sheetData sheetId="7833">
        <row r="4">
          <cell r="A4" t="str">
            <v>BẢNG TÍNH TOÁN, ĐO BÓC KHỐI LƯỢNG HOÀN THÀNH ĐƯA VÀO QUYẾT TOÁN</v>
          </cell>
        </row>
      </sheetData>
      <sheetData sheetId="7834">
        <row r="4">
          <cell r="A4" t="str">
            <v>BẢNG TÍNH TOÁN, ĐO BÓC KHỐI LƯỢNG HOÀN THÀNH ĐƯA VÀO QUYẾT TOÁN</v>
          </cell>
        </row>
      </sheetData>
      <sheetData sheetId="7835">
        <row r="4">
          <cell r="A4" t="str">
            <v>BẢNG TÍNH TOÁN, ĐO BÓC KHỐI LƯỢNG HOÀN THÀNH ĐƯA VÀO QUYẾT TOÁN</v>
          </cell>
        </row>
      </sheetData>
      <sheetData sheetId="7836">
        <row r="4">
          <cell r="A4" t="str">
            <v>BẢNG TÍNH TOÁN, ĐO BÓC KHỐI LƯỢNG HOÀN THÀNH ĐƯA VÀO QUYẾT TOÁN</v>
          </cell>
        </row>
      </sheetData>
      <sheetData sheetId="7837">
        <row r="4">
          <cell r="A4" t="str">
            <v>BẢNG TÍNH TOÁN, ĐO BÓC KHỐI LƯỢNG HOÀN THÀNH ĐƯA VÀO QUYẾT TOÁN</v>
          </cell>
        </row>
      </sheetData>
      <sheetData sheetId="7838">
        <row r="4">
          <cell r="A4" t="str">
            <v>BẢNG TÍNH TOÁN, ĐO BÓC KHỐI LƯỢNG HOÀN THÀNH ĐƯA VÀO QUYẾT TOÁN</v>
          </cell>
        </row>
      </sheetData>
      <sheetData sheetId="7839">
        <row r="4">
          <cell r="A4" t="str">
            <v>BẢNG TÍNH TOÁN, ĐO BÓC KHỐI LƯỢNG HOÀN THÀNH ĐƯA VÀO QUYẾT TOÁN</v>
          </cell>
        </row>
      </sheetData>
      <sheetData sheetId="7840">
        <row r="4">
          <cell r="A4" t="str">
            <v>BẢNG TÍNH TOÁN, ĐO BÓC KHỐI LƯỢNG HOÀN THÀNH ĐƯA VÀO QUYẾT TOÁN</v>
          </cell>
        </row>
      </sheetData>
      <sheetData sheetId="7841">
        <row r="4">
          <cell r="A4" t="str">
            <v>BẢNG TÍNH TOÁN, ĐO BÓC KHỐI LƯỢNG HOÀN THÀNH ĐƯA VÀO QUYẾT TOÁN</v>
          </cell>
        </row>
      </sheetData>
      <sheetData sheetId="7842">
        <row r="4">
          <cell r="A4" t="str">
            <v>BẢNG TÍNH TOÁN, ĐO BÓC KHỐI LƯỢNG HOÀN THÀNH ĐƯA VÀO QUYẾT TOÁN</v>
          </cell>
        </row>
      </sheetData>
      <sheetData sheetId="7843">
        <row r="4">
          <cell r="A4" t="str">
            <v>BẢNG TÍNH TOÁN, ĐO BÓC KHỐI LƯỢNG HOÀN THÀNH ĐƯA VÀO QUYẾT TOÁN</v>
          </cell>
        </row>
      </sheetData>
      <sheetData sheetId="7844">
        <row r="4">
          <cell r="A4" t="str">
            <v>BẢNG TÍNH TOÁN, ĐO BÓC KHỐI LƯỢNG HOÀN THÀNH ĐƯA VÀO QUYẾT TOÁN</v>
          </cell>
        </row>
      </sheetData>
      <sheetData sheetId="7845">
        <row r="4">
          <cell r="A4" t="str">
            <v>BẢNG TÍNH TOÁN, ĐO BÓC KHỐI LƯỢNG HOÀN THÀNH ĐƯA VÀO QUYẾT TOÁN</v>
          </cell>
        </row>
      </sheetData>
      <sheetData sheetId="7846">
        <row r="4">
          <cell r="A4" t="str">
            <v>BẢNG TÍNH TOÁN, ĐO BÓC KHỐI LƯỢNG HOÀN THÀNH ĐƯA VÀO QUYẾT TOÁN</v>
          </cell>
        </row>
      </sheetData>
      <sheetData sheetId="7847">
        <row r="4">
          <cell r="A4" t="str">
            <v>BẢNG TÍNH TOÁN, ĐO BÓC KHỐI LƯỢNG HOÀN THÀNH ĐƯA VÀO QUYẾT TOÁN</v>
          </cell>
        </row>
      </sheetData>
      <sheetData sheetId="7848">
        <row r="4">
          <cell r="A4" t="str">
            <v>BẢNG TÍNH TOÁN, ĐO BÓC KHỐI LƯỢNG HOÀN THÀNH ĐƯA VÀO QUYẾT TOÁN</v>
          </cell>
        </row>
      </sheetData>
      <sheetData sheetId="7849">
        <row r="4">
          <cell r="A4" t="str">
            <v>BẢNG TÍNH TOÁN, ĐO BÓC KHỐI LƯỢNG HOÀN THÀNH ĐƯA VÀO QUYẾT TOÁN</v>
          </cell>
        </row>
      </sheetData>
      <sheetData sheetId="7850">
        <row r="4">
          <cell r="A4" t="str">
            <v>BẢNG TÍNH TOÁN, ĐO BÓC KHỐI LƯỢNG HOÀN THÀNH ĐƯA VÀO QUYẾT TOÁN</v>
          </cell>
        </row>
      </sheetData>
      <sheetData sheetId="7851">
        <row r="4">
          <cell r="A4" t="str">
            <v>BẢNG TÍNH TOÁN, ĐO BÓC KHỐI LƯỢNG HOÀN THÀNH ĐƯA VÀO QUYẾT TOÁN</v>
          </cell>
        </row>
      </sheetData>
      <sheetData sheetId="7852">
        <row r="4">
          <cell r="A4" t="str">
            <v>BẢNG TÍNH TOÁN, ĐO BÓC KHỐI LƯỢNG HOÀN THÀNH ĐƯA VÀO QUYẾT TOÁN</v>
          </cell>
        </row>
      </sheetData>
      <sheetData sheetId="7853">
        <row r="4">
          <cell r="A4" t="str">
            <v>BẢNG TÍNH TOÁN, ĐO BÓC KHỐI LƯỢNG HOÀN THÀNH ĐƯA VÀO QUYẾT TOÁN</v>
          </cell>
        </row>
      </sheetData>
      <sheetData sheetId="7854">
        <row r="4">
          <cell r="A4" t="str">
            <v>BẢNG TÍNH TOÁN, ĐO BÓC KHỐI LƯỢNG HOÀN THÀNH ĐƯA VÀO QUYẾT TOÁN</v>
          </cell>
        </row>
      </sheetData>
      <sheetData sheetId="7855">
        <row r="4">
          <cell r="A4" t="str">
            <v>BẢNG TÍNH TOÁN, ĐO BÓC KHỐI LƯỢNG HOÀN THÀNH ĐƯA VÀO QUYẾT TOÁN</v>
          </cell>
        </row>
      </sheetData>
      <sheetData sheetId="7856">
        <row r="4">
          <cell r="A4" t="str">
            <v>BẢNG TÍNH TOÁN, ĐO BÓC KHỐI LƯỢNG HOÀN THÀNH ĐƯA VÀO QUYẾT TOÁN</v>
          </cell>
        </row>
      </sheetData>
      <sheetData sheetId="7857">
        <row r="4">
          <cell r="A4" t="str">
            <v>BẢNG TÍNH TOÁN, ĐO BÓC KHỐI LƯỢNG HOÀN THÀNH ĐƯA VÀO QUYẾT TOÁN</v>
          </cell>
        </row>
      </sheetData>
      <sheetData sheetId="7858">
        <row r="4">
          <cell r="A4" t="str">
            <v>BẢNG TÍNH TOÁN, ĐO BÓC KHỐI LƯỢNG HOÀN THÀNH ĐƯA VÀO QUYẾT TOÁN</v>
          </cell>
        </row>
      </sheetData>
      <sheetData sheetId="7859">
        <row r="4">
          <cell r="A4" t="str">
            <v>BẢNG TÍNH TOÁN, ĐO BÓC KHỐI LƯỢNG HOÀN THÀNH ĐƯA VÀO QUYẾT TOÁN</v>
          </cell>
        </row>
      </sheetData>
      <sheetData sheetId="7860">
        <row r="4">
          <cell r="A4" t="str">
            <v>BẢNG TÍNH TOÁN, ĐO BÓC KHỐI LƯỢNG HOÀN THÀNH ĐƯA VÀO QUYẾT TOÁN</v>
          </cell>
        </row>
      </sheetData>
      <sheetData sheetId="7861">
        <row r="4">
          <cell r="A4" t="str">
            <v>BẢNG TÍNH TOÁN, ĐO BÓC KHỐI LƯỢNG HOÀN THÀNH ĐƯA VÀO QUYẾT TOÁN</v>
          </cell>
        </row>
      </sheetData>
      <sheetData sheetId="7862">
        <row r="4">
          <cell r="A4" t="str">
            <v>BẢNG TÍNH TOÁN, ĐO BÓC KHỐI LƯỢNG HOÀN THÀNH ĐƯA VÀO QUYẾT TOÁN</v>
          </cell>
        </row>
      </sheetData>
      <sheetData sheetId="7863">
        <row r="4">
          <cell r="A4" t="str">
            <v>BẢNG TÍNH TOÁN, ĐO BÓC KHỐI LƯỢNG HOÀN THÀNH ĐƯA VÀO QUYẾT TOÁN</v>
          </cell>
        </row>
      </sheetData>
      <sheetData sheetId="7864">
        <row r="4">
          <cell r="A4" t="str">
            <v>BẢNG TÍNH TOÁN, ĐO BÓC KHỐI LƯỢNG HOÀN THÀNH ĐƯA VÀO QUYẾT TOÁN</v>
          </cell>
        </row>
      </sheetData>
      <sheetData sheetId="7865">
        <row r="4">
          <cell r="A4" t="str">
            <v>BẢNG TÍNH TOÁN, ĐO BÓC KHỐI LƯỢNG HOÀN THÀNH ĐƯA VÀO QUYẾT TOÁN</v>
          </cell>
        </row>
      </sheetData>
      <sheetData sheetId="7866">
        <row r="4">
          <cell r="A4" t="str">
            <v>BẢNG TÍNH TOÁN, ĐO BÓC KHỐI LƯỢNG HOÀN THÀNH ĐƯA VÀO QUYẾT TOÁN</v>
          </cell>
        </row>
      </sheetData>
      <sheetData sheetId="7867">
        <row r="4">
          <cell r="A4" t="str">
            <v>BẢNG TÍNH TOÁN, ĐO BÓC KHỐI LƯỢNG HOÀN THÀNH ĐƯA VÀO QUYẾT TOÁN</v>
          </cell>
        </row>
      </sheetData>
      <sheetData sheetId="7868">
        <row r="4">
          <cell r="A4" t="str">
            <v>BẢNG TÍNH TOÁN, ĐO BÓC KHỐI LƯỢNG HOÀN THÀNH ĐƯA VÀO QUYẾT TOÁN</v>
          </cell>
        </row>
      </sheetData>
      <sheetData sheetId="7869">
        <row r="4">
          <cell r="A4" t="str">
            <v>BẢNG TÍNH TOÁN, ĐO BÓC KHỐI LƯỢNG HOÀN THÀNH ĐƯA VÀO QUYẾT TOÁN</v>
          </cell>
        </row>
      </sheetData>
      <sheetData sheetId="7870">
        <row r="4">
          <cell r="A4" t="str">
            <v>BẢNG TÍNH TOÁN, ĐO BÓC KHỐI LƯỢNG HOÀN THÀNH ĐƯA VÀO QUYẾT TOÁN</v>
          </cell>
        </row>
      </sheetData>
      <sheetData sheetId="7871">
        <row r="4">
          <cell r="A4" t="str">
            <v>BẢNG TÍNH TOÁN, ĐO BÓC KHỐI LƯỢNG HOÀN THÀNH ĐƯA VÀO QUYẾT TOÁN</v>
          </cell>
        </row>
      </sheetData>
      <sheetData sheetId="7872">
        <row r="4">
          <cell r="A4" t="str">
            <v>BẢNG TÍNH TOÁN, ĐO BÓC KHỐI LƯỢNG HOÀN THÀNH ĐƯA VÀO QUYẾT TOÁN</v>
          </cell>
        </row>
      </sheetData>
      <sheetData sheetId="7873">
        <row r="4">
          <cell r="A4" t="str">
            <v>BẢNG TÍNH TOÁN, ĐO BÓC KHỐI LƯỢNG HOÀN THÀNH ĐƯA VÀO QUYẾT TOÁN</v>
          </cell>
        </row>
      </sheetData>
      <sheetData sheetId="7874">
        <row r="4">
          <cell r="A4" t="str">
            <v>BẢNG TÍNH TOÁN, ĐO BÓC KHỐI LƯỢNG HOÀN THÀNH ĐƯA VÀO QUYẾT TOÁN</v>
          </cell>
        </row>
      </sheetData>
      <sheetData sheetId="7875">
        <row r="4">
          <cell r="A4" t="str">
            <v>BẢNG TÍNH TOÁN, ĐO BÓC KHỐI LƯỢNG HOÀN THÀNH ĐƯA VÀO QUYẾT TOÁN</v>
          </cell>
        </row>
      </sheetData>
      <sheetData sheetId="7876">
        <row r="4">
          <cell r="A4" t="str">
            <v>BẢNG TÍNH TOÁN, ĐO BÓC KHỐI LƯỢNG HOÀN THÀNH ĐƯA VÀO QUYẾT TOÁN</v>
          </cell>
        </row>
      </sheetData>
      <sheetData sheetId="7877">
        <row r="4">
          <cell r="A4" t="str">
            <v>BẢNG TÍNH TOÁN, ĐO BÓC KHỐI LƯỢNG HOÀN THÀNH ĐƯA VÀO QUYẾT TOÁN</v>
          </cell>
        </row>
      </sheetData>
      <sheetData sheetId="7878">
        <row r="4">
          <cell r="A4" t="str">
            <v>BẢNG TÍNH TOÁN, ĐO BÓC KHỐI LƯỢNG HOÀN THÀNH ĐƯA VÀO QUYẾT TOÁN</v>
          </cell>
        </row>
      </sheetData>
      <sheetData sheetId="7879">
        <row r="4">
          <cell r="A4" t="str">
            <v>BẢNG TÍNH TOÁN, ĐO BÓC KHỐI LƯỢNG HOÀN THÀNH ĐƯA VÀO QUYẾT TOÁN</v>
          </cell>
        </row>
      </sheetData>
      <sheetData sheetId="7880">
        <row r="4">
          <cell r="A4" t="str">
            <v>BẢNG TÍNH TOÁN, ĐO BÓC KHỐI LƯỢNG HOÀN THÀNH ĐƯA VÀO QUYẾT TOÁN</v>
          </cell>
        </row>
      </sheetData>
      <sheetData sheetId="7881">
        <row r="4">
          <cell r="A4" t="str">
            <v>BẢNG TÍNH TOÁN, ĐO BÓC KHỐI LƯỢNG HOÀN THÀNH ĐƯA VÀO QUYẾT TOÁN</v>
          </cell>
        </row>
      </sheetData>
      <sheetData sheetId="7882">
        <row r="4">
          <cell r="A4" t="str">
            <v>BẢNG TÍNH TOÁN, ĐO BÓC KHỐI LƯỢNG HOÀN THÀNH ĐƯA VÀO QUYẾT TOÁN</v>
          </cell>
        </row>
      </sheetData>
      <sheetData sheetId="7883">
        <row r="4">
          <cell r="A4" t="str">
            <v>BẢNG TÍNH TOÁN, ĐO BÓC KHỐI LƯỢNG HOÀN THÀNH ĐƯA VÀO QUYẾT TOÁN</v>
          </cell>
        </row>
      </sheetData>
      <sheetData sheetId="7884">
        <row r="4">
          <cell r="A4" t="str">
            <v>BẢNG TÍNH TOÁN, ĐO BÓC KHỐI LƯỢNG HOÀN THÀNH ĐƯA VÀO QUYẾT TOÁN</v>
          </cell>
        </row>
      </sheetData>
      <sheetData sheetId="7885">
        <row r="4">
          <cell r="A4" t="str">
            <v>BẢNG TÍNH TOÁN, ĐO BÓC KHỐI LƯỢNG HOÀN THÀNH ĐƯA VÀO QUYẾT TOÁN</v>
          </cell>
        </row>
      </sheetData>
      <sheetData sheetId="7886">
        <row r="4">
          <cell r="A4" t="str">
            <v>BẢNG TÍNH TOÁN, ĐO BÓC KHỐI LƯỢNG HOÀN THÀNH ĐƯA VÀO QUYẾT TOÁN</v>
          </cell>
        </row>
      </sheetData>
      <sheetData sheetId="7887">
        <row r="4">
          <cell r="A4" t="str">
            <v>BẢNG TÍNH TOÁN, ĐO BÓC KHỐI LƯỢNG HOÀN THÀNH ĐƯA VÀO QUYẾT TOÁN</v>
          </cell>
        </row>
      </sheetData>
      <sheetData sheetId="7888">
        <row r="4">
          <cell r="A4" t="str">
            <v>BẢNG TÍNH TOÁN, ĐO BÓC KHỐI LƯỢNG HOÀN THÀNH ĐƯA VÀO QUYẾT TOÁN</v>
          </cell>
        </row>
      </sheetData>
      <sheetData sheetId="7889">
        <row r="4">
          <cell r="A4" t="str">
            <v>BẢNG TÍNH TOÁN, ĐO BÓC KHỐI LƯỢNG HOÀN THÀNH ĐƯA VÀO QUYẾT TOÁN</v>
          </cell>
        </row>
      </sheetData>
      <sheetData sheetId="7890">
        <row r="4">
          <cell r="A4" t="str">
            <v>BẢNG TÍNH TOÁN, ĐO BÓC KHỐI LƯỢNG HOÀN THÀNH ĐƯA VÀO QUYẾT TOÁN</v>
          </cell>
        </row>
      </sheetData>
      <sheetData sheetId="7891">
        <row r="4">
          <cell r="A4" t="str">
            <v>BẢNG TÍNH TOÁN, ĐO BÓC KHỐI LƯỢNG HOÀN THÀNH ĐƯA VÀO QUYẾT TOÁN</v>
          </cell>
        </row>
      </sheetData>
      <sheetData sheetId="7892">
        <row r="4">
          <cell r="A4" t="str">
            <v>BẢNG TÍNH TOÁN, ĐO BÓC KHỐI LƯỢNG HOÀN THÀNH ĐƯA VÀO QUYẾT TOÁN</v>
          </cell>
        </row>
      </sheetData>
      <sheetData sheetId="7893">
        <row r="4">
          <cell r="A4" t="str">
            <v>BẢNG TÍNH TOÁN, ĐO BÓC KHỐI LƯỢNG HOÀN THÀNH ĐƯA VÀO QUYẾT TOÁN</v>
          </cell>
        </row>
      </sheetData>
      <sheetData sheetId="7894">
        <row r="4">
          <cell r="A4" t="str">
            <v>BẢNG TÍNH TOÁN, ĐO BÓC KHỐI LƯỢNG HOÀN THÀNH ĐƯA VÀO QUYẾT TOÁN</v>
          </cell>
        </row>
      </sheetData>
      <sheetData sheetId="7895">
        <row r="4">
          <cell r="A4" t="str">
            <v>BẢNG TÍNH TOÁN, ĐO BÓC KHỐI LƯỢNG HOÀN THÀNH ĐƯA VÀO QUYẾT TOÁN</v>
          </cell>
        </row>
      </sheetData>
      <sheetData sheetId="7896">
        <row r="4">
          <cell r="A4" t="str">
            <v>BẢNG TÍNH TOÁN, ĐO BÓC KHỐI LƯỢNG HOÀN THÀNH ĐƯA VÀO QUYẾT TOÁN</v>
          </cell>
        </row>
      </sheetData>
      <sheetData sheetId="7897">
        <row r="4">
          <cell r="A4" t="str">
            <v>BẢNG TÍNH TOÁN, ĐO BÓC KHỐI LƯỢNG HOÀN THÀNH ĐƯA VÀO QUYẾT TOÁN</v>
          </cell>
        </row>
      </sheetData>
      <sheetData sheetId="7898">
        <row r="4">
          <cell r="A4" t="str">
            <v>BẢNG TÍNH TOÁN, ĐO BÓC KHỐI LƯỢNG HOÀN THÀNH ĐƯA VÀO QUYẾT TOÁN</v>
          </cell>
        </row>
      </sheetData>
      <sheetData sheetId="7899">
        <row r="4">
          <cell r="A4" t="str">
            <v>BẢNG TÍNH TOÁN, ĐO BÓC KHỐI LƯỢNG HOÀN THÀNH ĐƯA VÀO QUYẾT TOÁN</v>
          </cell>
        </row>
      </sheetData>
      <sheetData sheetId="7900">
        <row r="4">
          <cell r="A4" t="str">
            <v>BẢNG TÍNH TOÁN, ĐO BÓC KHỐI LƯỢNG HOÀN THÀNH ĐƯA VÀO QUYẾT TOÁN</v>
          </cell>
        </row>
      </sheetData>
      <sheetData sheetId="7901">
        <row r="4">
          <cell r="A4" t="str">
            <v>BẢNG TÍNH TOÁN, ĐO BÓC KHỐI LƯỢNG HOÀN THÀNH ĐƯA VÀO QUYẾT TOÁN</v>
          </cell>
        </row>
      </sheetData>
      <sheetData sheetId="7902">
        <row r="4">
          <cell r="A4" t="str">
            <v>BẢNG TÍNH TOÁN, ĐO BÓC KHỐI LƯỢNG HOÀN THÀNH ĐƯA VÀO QUYẾT TOÁN</v>
          </cell>
        </row>
      </sheetData>
      <sheetData sheetId="7903">
        <row r="4">
          <cell r="A4" t="str">
            <v>BẢNG TÍNH TOÁN, ĐO BÓC KHỐI LƯỢNG HOÀN THÀNH ĐƯA VÀO QUYẾT TOÁN</v>
          </cell>
        </row>
      </sheetData>
      <sheetData sheetId="7904">
        <row r="4">
          <cell r="A4" t="str">
            <v>BẢNG TÍNH TOÁN, ĐO BÓC KHỐI LƯỢNG HOÀN THÀNH ĐƯA VÀO QUYẾT TOÁN</v>
          </cell>
        </row>
      </sheetData>
      <sheetData sheetId="7905">
        <row r="4">
          <cell r="A4" t="str">
            <v>BẢNG TÍNH TOÁN, ĐO BÓC KHỐI LƯỢNG HOÀN THÀNH ĐƯA VÀO QUYẾT TOÁN</v>
          </cell>
        </row>
      </sheetData>
      <sheetData sheetId="7906">
        <row r="4">
          <cell r="A4" t="str">
            <v>BẢNG TÍNH TOÁN, ĐO BÓC KHỐI LƯỢNG HOÀN THÀNH ĐƯA VÀO QUYẾT TOÁN</v>
          </cell>
        </row>
      </sheetData>
      <sheetData sheetId="7907">
        <row r="4">
          <cell r="A4" t="str">
            <v>BẢNG TÍNH TOÁN, ĐO BÓC KHỐI LƯỢNG HOÀN THÀNH ĐƯA VÀO QUYẾT TOÁN</v>
          </cell>
        </row>
      </sheetData>
      <sheetData sheetId="7908">
        <row r="4">
          <cell r="A4" t="str">
            <v>BẢNG TÍNH TOÁN, ĐO BÓC KHỐI LƯỢNG HOÀN THÀNH ĐƯA VÀO QUYẾT TOÁN</v>
          </cell>
        </row>
      </sheetData>
      <sheetData sheetId="7909">
        <row r="4">
          <cell r="A4" t="str">
            <v>BẢNG TÍNH TOÁN, ĐO BÓC KHỐI LƯỢNG HOÀN THÀNH ĐƯA VÀO QUYẾT TOÁN</v>
          </cell>
        </row>
      </sheetData>
      <sheetData sheetId="7910">
        <row r="4">
          <cell r="A4" t="str">
            <v>BẢNG TÍNH TOÁN, ĐO BÓC KHỐI LƯỢNG HOÀN THÀNH ĐƯA VÀO QUYẾT TOÁN</v>
          </cell>
        </row>
      </sheetData>
      <sheetData sheetId="7911">
        <row r="4">
          <cell r="A4" t="str">
            <v>BẢNG TÍNH TOÁN, ĐO BÓC KHỐI LƯỢNG HOÀN THÀNH ĐƯA VÀO QUYẾT TOÁN</v>
          </cell>
        </row>
      </sheetData>
      <sheetData sheetId="7912">
        <row r="4">
          <cell r="A4" t="str">
            <v>BẢNG TÍNH TOÁN, ĐO BÓC KHỐI LƯỢNG HOÀN THÀNH ĐƯA VÀO QUYẾT TOÁN</v>
          </cell>
        </row>
      </sheetData>
      <sheetData sheetId="7913">
        <row r="4">
          <cell r="A4" t="str">
            <v>BẢNG TÍNH TOÁN, ĐO BÓC KHỐI LƯỢNG HOÀN THÀNH ĐƯA VÀO QUYẾT TOÁN</v>
          </cell>
        </row>
      </sheetData>
      <sheetData sheetId="7914">
        <row r="4">
          <cell r="A4" t="str">
            <v>BẢNG TÍNH TOÁN, ĐO BÓC KHỐI LƯỢNG HOÀN THÀNH ĐƯA VÀO QUYẾT TOÁN</v>
          </cell>
        </row>
      </sheetData>
      <sheetData sheetId="7915">
        <row r="4">
          <cell r="A4" t="str">
            <v>BẢNG TÍNH TOÁN, ĐO BÓC KHỐI LƯỢNG HOÀN THÀNH ĐƯA VÀO QUYẾT TOÁN</v>
          </cell>
        </row>
      </sheetData>
      <sheetData sheetId="7916">
        <row r="4">
          <cell r="A4" t="str">
            <v>BẢNG TÍNH TOÁN, ĐO BÓC KHỐI LƯỢNG HOÀN THÀNH ĐƯA VÀO QUYẾT TOÁN</v>
          </cell>
        </row>
      </sheetData>
      <sheetData sheetId="7917">
        <row r="4">
          <cell r="A4" t="str">
            <v>BẢNG TÍNH TOÁN, ĐO BÓC KHỐI LƯỢNG HOÀN THÀNH ĐƯA VÀO QUYẾT TOÁN</v>
          </cell>
        </row>
      </sheetData>
      <sheetData sheetId="7918">
        <row r="4">
          <cell r="A4" t="str">
            <v>BẢNG TÍNH TOÁN, ĐO BÓC KHỐI LƯỢNG HOÀN THÀNH ĐƯA VÀO QUYẾT TOÁN</v>
          </cell>
        </row>
      </sheetData>
      <sheetData sheetId="7919">
        <row r="4">
          <cell r="A4" t="str">
            <v>BẢNG TÍNH TOÁN, ĐO BÓC KHỐI LƯỢNG HOÀN THÀNH ĐƯA VÀO QUYẾT TOÁN</v>
          </cell>
        </row>
      </sheetData>
      <sheetData sheetId="7920">
        <row r="4">
          <cell r="A4" t="str">
            <v>BẢNG TÍNH TOÁN, ĐO BÓC KHỐI LƯỢNG HOÀN THÀNH ĐƯA VÀO QUYẾT TOÁN</v>
          </cell>
        </row>
      </sheetData>
      <sheetData sheetId="7921">
        <row r="4">
          <cell r="A4" t="str">
            <v>BẢNG TÍNH TOÁN, ĐO BÓC KHỐI LƯỢNG HOÀN THÀNH ĐƯA VÀO QUYẾT TOÁN</v>
          </cell>
        </row>
      </sheetData>
      <sheetData sheetId="7922">
        <row r="4">
          <cell r="A4" t="str">
            <v>BẢNG TÍNH TOÁN, ĐO BÓC KHỐI LƯỢNG HOÀN THÀNH ĐƯA VÀO QUYẾT TOÁN</v>
          </cell>
        </row>
      </sheetData>
      <sheetData sheetId="7923">
        <row r="4">
          <cell r="A4" t="str">
            <v>BẢNG TÍNH TOÁN, ĐO BÓC KHỐI LƯỢNG HOÀN THÀNH ĐƯA VÀO QUYẾT TOÁN</v>
          </cell>
        </row>
      </sheetData>
      <sheetData sheetId="7924">
        <row r="4">
          <cell r="A4" t="str">
            <v>BẢNG TÍNH TOÁN, ĐO BÓC KHỐI LƯỢNG HOÀN THÀNH ĐƯA VÀO QUYẾT TOÁN</v>
          </cell>
        </row>
      </sheetData>
      <sheetData sheetId="7925">
        <row r="4">
          <cell r="A4" t="str">
            <v>BẢNG TÍNH TOÁN, ĐO BÓC KHỐI LƯỢNG HOÀN THÀNH ĐƯA VÀO QUYẾT TOÁN</v>
          </cell>
        </row>
      </sheetData>
      <sheetData sheetId="7926">
        <row r="4">
          <cell r="A4" t="str">
            <v>BẢNG TÍNH TOÁN, ĐO BÓC KHỐI LƯỢNG HOÀN THÀNH ĐƯA VÀO QUYẾT TOÁN</v>
          </cell>
        </row>
      </sheetData>
      <sheetData sheetId="7927">
        <row r="4">
          <cell r="A4" t="str">
            <v>BẢNG TÍNH TOÁN, ĐO BÓC KHỐI LƯỢNG HOÀN THÀNH ĐƯA VÀO QUYẾT TOÁN</v>
          </cell>
        </row>
      </sheetData>
      <sheetData sheetId="7928">
        <row r="4">
          <cell r="A4" t="str">
            <v>BẢNG TÍNH TOÁN, ĐO BÓC KHỐI LƯỢNG HOÀN THÀNH ĐƯA VÀO QUYẾT TOÁN</v>
          </cell>
        </row>
      </sheetData>
      <sheetData sheetId="7929">
        <row r="4">
          <cell r="A4" t="str">
            <v>BẢNG TÍNH TOÁN, ĐO BÓC KHỐI LƯỢNG HOÀN THÀNH ĐƯA VÀO QUYẾT TOÁN</v>
          </cell>
        </row>
      </sheetData>
      <sheetData sheetId="7930">
        <row r="4">
          <cell r="A4" t="str">
            <v>BẢNG TÍNH TOÁN, ĐO BÓC KHỐI LƯỢNG HOÀN THÀNH ĐƯA VÀO QUYẾT TOÁN</v>
          </cell>
        </row>
      </sheetData>
      <sheetData sheetId="7931">
        <row r="4">
          <cell r="A4" t="str">
            <v>BẢNG TÍNH TOÁN, ĐO BÓC KHỐI LƯỢNG HOÀN THÀNH ĐƯA VÀO QUYẾT TOÁN</v>
          </cell>
        </row>
      </sheetData>
      <sheetData sheetId="7932">
        <row r="4">
          <cell r="A4" t="str">
            <v>BẢNG TÍNH TOÁN, ĐO BÓC KHỐI LƯỢNG HOÀN THÀNH ĐƯA VÀO QUYẾT TOÁN</v>
          </cell>
        </row>
      </sheetData>
      <sheetData sheetId="7933">
        <row r="4">
          <cell r="A4" t="str">
            <v>BẢNG TÍNH TOÁN, ĐO BÓC KHỐI LƯỢNG HOÀN THÀNH ĐƯA VÀO QUYẾT TOÁN</v>
          </cell>
        </row>
      </sheetData>
      <sheetData sheetId="7934">
        <row r="4">
          <cell r="A4" t="str">
            <v>BẢNG TÍNH TOÁN, ĐO BÓC KHỐI LƯỢNG HOÀN THÀNH ĐƯA VÀO QUYẾT TOÁN</v>
          </cell>
        </row>
      </sheetData>
      <sheetData sheetId="7935">
        <row r="4">
          <cell r="A4" t="str">
            <v>BẢNG TÍNH TOÁN, ĐO BÓC KHỐI LƯỢNG HOÀN THÀNH ĐƯA VÀO QUYẾT TOÁN</v>
          </cell>
        </row>
      </sheetData>
      <sheetData sheetId="7936">
        <row r="4">
          <cell r="A4" t="str">
            <v>BẢNG TÍNH TOÁN, ĐO BÓC KHỐI LƯỢNG HOÀN THÀNH ĐƯA VÀO QUYẾT TOÁN</v>
          </cell>
        </row>
      </sheetData>
      <sheetData sheetId="7937">
        <row r="4">
          <cell r="A4" t="str">
            <v>BẢNG TÍNH TOÁN, ĐO BÓC KHỐI LƯỢNG HOÀN THÀNH ĐƯA VÀO QUYẾT TOÁN</v>
          </cell>
        </row>
      </sheetData>
      <sheetData sheetId="7938">
        <row r="4">
          <cell r="A4" t="str">
            <v>BẢNG TÍNH TOÁN, ĐO BÓC KHỐI LƯỢNG HOÀN THÀNH ĐƯA VÀO QUYẾT TOÁN</v>
          </cell>
        </row>
      </sheetData>
      <sheetData sheetId="7939">
        <row r="4">
          <cell r="A4" t="str">
            <v>BẢNG TÍNH TOÁN, ĐO BÓC KHỐI LƯỢNG HOÀN THÀNH ĐƯA VÀO QUYẾT TOÁN</v>
          </cell>
        </row>
      </sheetData>
      <sheetData sheetId="7940">
        <row r="4">
          <cell r="A4" t="str">
            <v>BẢNG TÍNH TOÁN, ĐO BÓC KHỐI LƯỢNG HOÀN THÀNH ĐƯA VÀO QUYẾT TOÁN</v>
          </cell>
        </row>
      </sheetData>
      <sheetData sheetId="7941">
        <row r="4">
          <cell r="A4" t="str">
            <v>BẢNG TÍNH TOÁN, ĐO BÓC KHỐI LƯỢNG HOÀN THÀNH ĐƯA VÀO QUYẾT TOÁN</v>
          </cell>
        </row>
      </sheetData>
      <sheetData sheetId="7942">
        <row r="4">
          <cell r="A4" t="str">
            <v>BẢNG TÍNH TOÁN, ĐO BÓC KHỐI LƯỢNG HOÀN THÀNH ĐƯA VÀO QUYẾT TOÁN</v>
          </cell>
        </row>
      </sheetData>
      <sheetData sheetId="7943">
        <row r="4">
          <cell r="A4" t="str">
            <v>BẢNG TÍNH TOÁN, ĐO BÓC KHỐI LƯỢNG HOÀN THÀNH ĐƯA VÀO QUYẾT TOÁN</v>
          </cell>
        </row>
      </sheetData>
      <sheetData sheetId="7944">
        <row r="4">
          <cell r="A4" t="str">
            <v>BẢNG TÍNH TOÁN, ĐO BÓC KHỐI LƯỢNG HOÀN THÀNH ĐƯA VÀO QUYẾT TOÁN</v>
          </cell>
        </row>
      </sheetData>
      <sheetData sheetId="7945">
        <row r="4">
          <cell r="A4" t="str">
            <v>BẢNG TÍNH TOÁN, ĐO BÓC KHỐI LƯỢNG HOÀN THÀNH ĐƯA VÀO QUYẾT TOÁN</v>
          </cell>
        </row>
      </sheetData>
      <sheetData sheetId="7946">
        <row r="4">
          <cell r="A4" t="str">
            <v>BẢNG TÍNH TOÁN, ĐO BÓC KHỐI LƯỢNG HOÀN THÀNH ĐƯA VÀO QUYẾT TOÁN</v>
          </cell>
        </row>
      </sheetData>
      <sheetData sheetId="7947">
        <row r="4">
          <cell r="A4" t="str">
            <v>BẢNG TÍNH TOÁN, ĐO BÓC KHỐI LƯỢNG HOÀN THÀNH ĐƯA VÀO QUYẾT TOÁN</v>
          </cell>
        </row>
      </sheetData>
      <sheetData sheetId="7948">
        <row r="4">
          <cell r="A4" t="str">
            <v>BẢNG TÍNH TOÁN, ĐO BÓC KHỐI LƯỢNG HOÀN THÀNH ĐƯA VÀO QUYẾT TOÁN</v>
          </cell>
        </row>
      </sheetData>
      <sheetData sheetId="7949">
        <row r="4">
          <cell r="A4" t="str">
            <v>BẢNG TÍNH TOÁN, ĐO BÓC KHỐI LƯỢNG HOÀN THÀNH ĐƯA VÀO QUYẾT TOÁN</v>
          </cell>
        </row>
      </sheetData>
      <sheetData sheetId="7950">
        <row r="4">
          <cell r="A4" t="str">
            <v>BẢNG TÍNH TOÁN, ĐO BÓC KHỐI LƯỢNG HOÀN THÀNH ĐƯA VÀO QUYẾT TOÁN</v>
          </cell>
        </row>
      </sheetData>
      <sheetData sheetId="7951">
        <row r="4">
          <cell r="A4" t="str">
            <v>BẢNG TÍNH TOÁN, ĐO BÓC KHỐI LƯỢNG HOÀN THÀNH ĐƯA VÀO QUYẾT TOÁN</v>
          </cell>
        </row>
      </sheetData>
      <sheetData sheetId="7952">
        <row r="4">
          <cell r="A4" t="str">
            <v>BẢNG TÍNH TOÁN, ĐO BÓC KHỐI LƯỢNG HOÀN THÀNH ĐƯA VÀO QUYẾT TOÁN</v>
          </cell>
        </row>
      </sheetData>
      <sheetData sheetId="7953">
        <row r="4">
          <cell r="A4" t="str">
            <v>BẢNG TÍNH TOÁN, ĐO BÓC KHỐI LƯỢNG HOÀN THÀNH ĐƯA VÀO QUYẾT TOÁN</v>
          </cell>
        </row>
      </sheetData>
      <sheetData sheetId="7954">
        <row r="4">
          <cell r="A4" t="str">
            <v>BẢNG TÍNH TOÁN, ĐO BÓC KHỐI LƯỢNG HOÀN THÀNH ĐƯA VÀO QUYẾT TOÁN</v>
          </cell>
        </row>
      </sheetData>
      <sheetData sheetId="7955">
        <row r="4">
          <cell r="A4" t="str">
            <v>BẢNG TÍNH TOÁN, ĐO BÓC KHỐI LƯỢNG HOÀN THÀNH ĐƯA VÀO QUYẾT TOÁN</v>
          </cell>
        </row>
      </sheetData>
      <sheetData sheetId="7956">
        <row r="4">
          <cell r="A4" t="str">
            <v>BẢNG TÍNH TOÁN, ĐO BÓC KHỐI LƯỢNG HOÀN THÀNH ĐƯA VÀO QUYẾT TOÁN</v>
          </cell>
        </row>
      </sheetData>
      <sheetData sheetId="7957">
        <row r="4">
          <cell r="A4" t="str">
            <v>BẢNG TÍNH TOÁN, ĐO BÓC KHỐI LƯỢNG HOÀN THÀNH ĐƯA VÀO QUYẾT TOÁN</v>
          </cell>
        </row>
      </sheetData>
      <sheetData sheetId="7958">
        <row r="4">
          <cell r="A4" t="str">
            <v>BẢNG TÍNH TOÁN, ĐO BÓC KHỐI LƯỢNG HOÀN THÀNH ĐƯA VÀO QUYẾT TOÁN</v>
          </cell>
        </row>
      </sheetData>
      <sheetData sheetId="7959">
        <row r="4">
          <cell r="A4" t="str">
            <v>BẢNG TÍNH TOÁN, ĐO BÓC KHỐI LƯỢNG HOÀN THÀNH ĐƯA VÀO QUYẾT TOÁN</v>
          </cell>
        </row>
      </sheetData>
      <sheetData sheetId="7960">
        <row r="4">
          <cell r="A4" t="str">
            <v>BẢNG TÍNH TOÁN, ĐO BÓC KHỐI LƯỢNG HOÀN THÀNH ĐƯA VÀO QUYẾT TOÁN</v>
          </cell>
        </row>
      </sheetData>
      <sheetData sheetId="7961">
        <row r="4">
          <cell r="A4" t="str">
            <v>BẢNG TÍNH TOÁN, ĐO BÓC KHỐI LƯỢNG HOÀN THÀNH ĐƯA VÀO QUYẾT TOÁN</v>
          </cell>
        </row>
      </sheetData>
      <sheetData sheetId="7962">
        <row r="4">
          <cell r="A4" t="str">
            <v>BẢNG TÍNH TOÁN, ĐO BÓC KHỐI LƯỢNG HOÀN THÀNH ĐƯA VÀO QUYẾT TOÁN</v>
          </cell>
        </row>
      </sheetData>
      <sheetData sheetId="7963">
        <row r="4">
          <cell r="A4" t="str">
            <v>BẢNG TÍNH TOÁN, ĐO BÓC KHỐI LƯỢNG HOÀN THÀNH ĐƯA VÀO QUYẾT TOÁN</v>
          </cell>
        </row>
      </sheetData>
      <sheetData sheetId="7964">
        <row r="4">
          <cell r="A4" t="str">
            <v>BẢNG TÍNH TOÁN, ĐO BÓC KHỐI LƯỢNG HOÀN THÀNH ĐƯA VÀO QUYẾT TOÁN</v>
          </cell>
        </row>
      </sheetData>
      <sheetData sheetId="7965">
        <row r="4">
          <cell r="A4" t="str">
            <v>BẢNG TÍNH TOÁN, ĐO BÓC KHỐI LƯỢNG HOÀN THÀNH ĐƯA VÀO QUYẾT TOÁN</v>
          </cell>
        </row>
      </sheetData>
      <sheetData sheetId="7966">
        <row r="4">
          <cell r="A4" t="str">
            <v>BẢNG TÍNH TOÁN, ĐO BÓC KHỐI LƯỢNG HOÀN THÀNH ĐƯA VÀO QUYẾT TOÁN</v>
          </cell>
        </row>
      </sheetData>
      <sheetData sheetId="7967">
        <row r="4">
          <cell r="A4" t="str">
            <v>BẢNG TÍNH TOÁN, ĐO BÓC KHỐI LƯỢNG HOÀN THÀNH ĐƯA VÀO QUYẾT TOÁN</v>
          </cell>
        </row>
      </sheetData>
      <sheetData sheetId="7968">
        <row r="4">
          <cell r="A4" t="str">
            <v>BẢNG TÍNH TOÁN, ĐO BÓC KHỐI LƯỢNG HOÀN THÀNH ĐƯA VÀO QUYẾT TOÁN</v>
          </cell>
        </row>
      </sheetData>
      <sheetData sheetId="7969">
        <row r="4">
          <cell r="A4" t="str">
            <v>BẢNG TÍNH TOÁN, ĐO BÓC KHỐI LƯỢNG HOÀN THÀNH ĐƯA VÀO QUYẾT TOÁN</v>
          </cell>
        </row>
      </sheetData>
      <sheetData sheetId="7970">
        <row r="4">
          <cell r="A4" t="str">
            <v>BẢNG TÍNH TOÁN, ĐO BÓC KHỐI LƯỢNG HOÀN THÀNH ĐƯA VÀO QUYẾT TOÁN</v>
          </cell>
        </row>
      </sheetData>
      <sheetData sheetId="7971">
        <row r="4">
          <cell r="A4" t="str">
            <v>BẢNG TÍNH TOÁN, ĐO BÓC KHỐI LƯỢNG HOÀN THÀNH ĐƯA VÀO QUYẾT TOÁN</v>
          </cell>
        </row>
      </sheetData>
      <sheetData sheetId="7972">
        <row r="4">
          <cell r="A4" t="str">
            <v>BẢNG TÍNH TOÁN, ĐO BÓC KHỐI LƯỢNG HOÀN THÀNH ĐƯA VÀO QUYẾT TOÁN</v>
          </cell>
        </row>
      </sheetData>
      <sheetData sheetId="7973">
        <row r="4">
          <cell r="A4" t="str">
            <v>BẢNG TÍNH TOÁN, ĐO BÓC KHỐI LƯỢNG HOÀN THÀNH ĐƯA VÀO QUYẾT TOÁN</v>
          </cell>
        </row>
      </sheetData>
      <sheetData sheetId="7974">
        <row r="4">
          <cell r="A4" t="str">
            <v>BẢNG TÍNH TOÁN, ĐO BÓC KHỐI LƯỢNG HOÀN THÀNH ĐƯA VÀO QUYẾT TOÁN</v>
          </cell>
        </row>
      </sheetData>
      <sheetData sheetId="7975">
        <row r="4">
          <cell r="A4" t="str">
            <v>BẢNG TÍNH TOÁN, ĐO BÓC KHỐI LƯỢNG HOÀN THÀNH ĐƯA VÀO QUYẾT TOÁN</v>
          </cell>
        </row>
      </sheetData>
      <sheetData sheetId="7976">
        <row r="4">
          <cell r="A4" t="str">
            <v>BẢNG TÍNH TOÁN, ĐO BÓC KHỐI LƯỢNG HOÀN THÀNH ĐƯA VÀO QUYẾT TOÁN</v>
          </cell>
        </row>
      </sheetData>
      <sheetData sheetId="7977">
        <row r="4">
          <cell r="A4" t="str">
            <v>BẢNG TÍNH TOÁN, ĐO BÓC KHỐI LƯỢNG HOÀN THÀNH ĐƯA VÀO QUYẾT TOÁN</v>
          </cell>
        </row>
      </sheetData>
      <sheetData sheetId="7978">
        <row r="4">
          <cell r="A4" t="str">
            <v>BẢNG TÍNH TOÁN, ĐO BÓC KHỐI LƯỢNG HOÀN THÀNH ĐƯA VÀO QUYẾT TOÁN</v>
          </cell>
        </row>
      </sheetData>
      <sheetData sheetId="7979">
        <row r="4">
          <cell r="A4" t="str">
            <v>BẢNG TÍNH TOÁN, ĐO BÓC KHỐI LƯỢNG HOÀN THÀNH ĐƯA VÀO QUYẾT TOÁN</v>
          </cell>
        </row>
      </sheetData>
      <sheetData sheetId="7980">
        <row r="4">
          <cell r="A4" t="str">
            <v>BẢNG TÍNH TOÁN, ĐO BÓC KHỐI LƯỢNG HOÀN THÀNH ĐƯA VÀO QUYẾT TOÁN</v>
          </cell>
        </row>
      </sheetData>
      <sheetData sheetId="7981">
        <row r="4">
          <cell r="A4" t="str">
            <v>BẢNG TÍNH TOÁN, ĐO BÓC KHỐI LƯỢNG HOÀN THÀNH ĐƯA VÀO QUYẾT TOÁN</v>
          </cell>
        </row>
      </sheetData>
      <sheetData sheetId="7982">
        <row r="4">
          <cell r="A4" t="str">
            <v>BẢNG TÍNH TOÁN, ĐO BÓC KHỐI LƯỢNG HOÀN THÀNH ĐƯA VÀO QUYẾT TOÁN</v>
          </cell>
        </row>
      </sheetData>
      <sheetData sheetId="7983">
        <row r="4">
          <cell r="A4" t="str">
            <v>BẢNG TÍNH TOÁN, ĐO BÓC KHỐI LƯỢNG HOÀN THÀNH ĐƯA VÀO QUYẾT TOÁN</v>
          </cell>
        </row>
      </sheetData>
      <sheetData sheetId="7984">
        <row r="4">
          <cell r="A4" t="str">
            <v>BẢNG TÍNH TOÁN, ĐO BÓC KHỐI LƯỢNG HOÀN THÀNH ĐƯA VÀO QUYẾT TOÁN</v>
          </cell>
        </row>
      </sheetData>
      <sheetData sheetId="7985">
        <row r="4">
          <cell r="A4" t="str">
            <v>BẢNG TÍNH TOÁN, ĐO BÓC KHỐI LƯỢNG HOÀN THÀNH ĐƯA VÀO QUYẾT TOÁN</v>
          </cell>
        </row>
      </sheetData>
      <sheetData sheetId="7986">
        <row r="4">
          <cell r="A4" t="str">
            <v>BẢNG TÍNH TOÁN, ĐO BÓC KHỐI LƯỢNG HOÀN THÀNH ĐƯA VÀO QUYẾT TOÁN</v>
          </cell>
        </row>
      </sheetData>
      <sheetData sheetId="7987">
        <row r="4">
          <cell r="A4" t="str">
            <v>BẢNG TÍNH TOÁN, ĐO BÓC KHỐI LƯỢNG HOÀN THÀNH ĐƯA VÀO QUYẾT TOÁN</v>
          </cell>
        </row>
      </sheetData>
      <sheetData sheetId="7988">
        <row r="4">
          <cell r="A4" t="str">
            <v>BẢNG TÍNH TOÁN, ĐO BÓC KHỐI LƯỢNG HOÀN THÀNH ĐƯA VÀO QUYẾT TOÁN</v>
          </cell>
        </row>
      </sheetData>
      <sheetData sheetId="7989">
        <row r="4">
          <cell r="A4" t="str">
            <v>BẢNG TÍNH TOÁN, ĐO BÓC KHỐI LƯỢNG HOÀN THÀNH ĐƯA VÀO QUYẾT TOÁN</v>
          </cell>
        </row>
      </sheetData>
      <sheetData sheetId="7990">
        <row r="4">
          <cell r="A4" t="str">
            <v>BẢNG TÍNH TOÁN, ĐO BÓC KHỐI LƯỢNG HOÀN THÀNH ĐƯA VÀO QUYẾT TOÁN</v>
          </cell>
        </row>
      </sheetData>
      <sheetData sheetId="7991">
        <row r="4">
          <cell r="A4" t="str">
            <v>BẢNG TÍNH TOÁN, ĐO BÓC KHỐI LƯỢNG HOÀN THÀNH ĐƯA VÀO QUYẾT TOÁN</v>
          </cell>
        </row>
      </sheetData>
      <sheetData sheetId="7992">
        <row r="4">
          <cell r="A4" t="str">
            <v>BẢNG TÍNH TOÁN, ĐO BÓC KHỐI LƯỢNG HOÀN THÀNH ĐƯA VÀO QUYẾT TOÁN</v>
          </cell>
        </row>
      </sheetData>
      <sheetData sheetId="7993">
        <row r="4">
          <cell r="A4" t="str">
            <v>BẢNG TÍNH TOÁN, ĐO BÓC KHỐI LƯỢNG HOÀN THÀNH ĐƯA VÀO QUYẾT TOÁN</v>
          </cell>
        </row>
      </sheetData>
      <sheetData sheetId="7994">
        <row r="4">
          <cell r="A4" t="str">
            <v>BẢNG TÍNH TOÁN, ĐO BÓC KHỐI LƯỢNG HOÀN THÀNH ĐƯA VÀO QUYẾT TOÁN</v>
          </cell>
        </row>
      </sheetData>
      <sheetData sheetId="7995">
        <row r="4">
          <cell r="A4" t="str">
            <v>BẢNG TÍNH TOÁN, ĐO BÓC KHỐI LƯỢNG HOÀN THÀNH ĐƯA VÀO QUYẾT TOÁN</v>
          </cell>
        </row>
      </sheetData>
      <sheetData sheetId="7996">
        <row r="4">
          <cell r="A4" t="str">
            <v>BẢNG TÍNH TOÁN, ĐO BÓC KHỐI LƯỢNG HOÀN THÀNH ĐƯA VÀO QUYẾT TOÁN</v>
          </cell>
        </row>
      </sheetData>
      <sheetData sheetId="7997">
        <row r="4">
          <cell r="A4" t="str">
            <v>BẢNG TÍNH TOÁN, ĐO BÓC KHỐI LƯỢNG HOÀN THÀNH ĐƯA VÀO QUYẾT TOÁN</v>
          </cell>
        </row>
      </sheetData>
      <sheetData sheetId="7998">
        <row r="4">
          <cell r="A4" t="str">
            <v>BẢNG TÍNH TOÁN, ĐO BÓC KHỐI LƯỢNG HOÀN THÀNH ĐƯA VÀO QUYẾT TOÁN</v>
          </cell>
        </row>
      </sheetData>
      <sheetData sheetId="7999">
        <row r="4">
          <cell r="A4" t="str">
            <v>BẢNG TÍNH TOÁN, ĐO BÓC KHỐI LƯỢNG HOÀN THÀNH ĐƯA VÀO QUYẾT TOÁN</v>
          </cell>
        </row>
      </sheetData>
      <sheetData sheetId="8000">
        <row r="4">
          <cell r="A4" t="str">
            <v>BẢNG TÍNH TOÁN, ĐO BÓC KHỐI LƯỢNG HOÀN THÀNH ĐƯA VÀO QUYẾT TOÁN</v>
          </cell>
        </row>
      </sheetData>
      <sheetData sheetId="8001">
        <row r="4">
          <cell r="A4" t="str">
            <v>BẢNG TÍNH TOÁN, ĐO BÓC KHỐI LƯỢNG HOÀN THÀNH ĐƯA VÀO QUYẾT TOÁN</v>
          </cell>
        </row>
      </sheetData>
      <sheetData sheetId="8002">
        <row r="4">
          <cell r="A4" t="str">
            <v>BẢNG TÍNH TOÁN, ĐO BÓC KHỐI LƯỢNG HOÀN THÀNH ĐƯA VÀO QUYẾT TOÁN</v>
          </cell>
        </row>
      </sheetData>
      <sheetData sheetId="8003">
        <row r="4">
          <cell r="A4" t="str">
            <v>BẢNG TÍNH TOÁN, ĐO BÓC KHỐI LƯỢNG HOÀN THÀNH ĐƯA VÀO QUYẾT TOÁN</v>
          </cell>
        </row>
      </sheetData>
      <sheetData sheetId="8004">
        <row r="4">
          <cell r="A4" t="str">
            <v>BẢNG TÍNH TOÁN, ĐO BÓC KHỐI LƯỢNG HOÀN THÀNH ĐƯA VÀO QUYẾT TOÁN</v>
          </cell>
        </row>
      </sheetData>
      <sheetData sheetId="8005">
        <row r="4">
          <cell r="A4" t="str">
            <v>BẢNG TÍNH TOÁN, ĐO BÓC KHỐI LƯỢNG HOÀN THÀNH ĐƯA VÀO QUYẾT TOÁN</v>
          </cell>
        </row>
      </sheetData>
      <sheetData sheetId="8006">
        <row r="4">
          <cell r="A4" t="str">
            <v>BẢNG TÍNH TOÁN, ĐO BÓC KHỐI LƯỢNG HOÀN THÀNH ĐƯA VÀO QUYẾT TOÁN</v>
          </cell>
        </row>
      </sheetData>
      <sheetData sheetId="8007">
        <row r="4">
          <cell r="A4" t="str">
            <v>BẢNG TÍNH TOÁN, ĐO BÓC KHỐI LƯỢNG HOÀN THÀNH ĐƯA VÀO QUYẾT TOÁN</v>
          </cell>
        </row>
      </sheetData>
      <sheetData sheetId="8008">
        <row r="4">
          <cell r="A4" t="str">
            <v>BẢNG TÍNH TOÁN, ĐO BÓC KHỐI LƯỢNG HOÀN THÀNH ĐƯA VÀO QUYẾT TOÁN</v>
          </cell>
        </row>
      </sheetData>
      <sheetData sheetId="8009">
        <row r="4">
          <cell r="A4" t="str">
            <v>BẢNG TÍNH TOÁN, ĐO BÓC KHỐI LƯỢNG HOÀN THÀNH ĐƯA VÀO QUYẾT TOÁN</v>
          </cell>
        </row>
      </sheetData>
      <sheetData sheetId="8010">
        <row r="4">
          <cell r="A4" t="str">
            <v>BẢNG TÍNH TOÁN, ĐO BÓC KHỐI LƯỢNG HOÀN THÀNH ĐƯA VÀO QUYẾT TOÁN</v>
          </cell>
        </row>
      </sheetData>
      <sheetData sheetId="8011">
        <row r="4">
          <cell r="A4" t="str">
            <v>BẢNG TÍNH TOÁN, ĐO BÓC KHỐI LƯỢNG HOÀN THÀNH ĐƯA VÀO QUYẾT TOÁN</v>
          </cell>
        </row>
      </sheetData>
      <sheetData sheetId="8012">
        <row r="4">
          <cell r="A4" t="str">
            <v>BẢNG TÍNH TOÁN, ĐO BÓC KHỐI LƯỢNG HOÀN THÀNH ĐƯA VÀO QUYẾT TOÁN</v>
          </cell>
        </row>
      </sheetData>
      <sheetData sheetId="8013">
        <row r="4">
          <cell r="A4" t="str">
            <v>BẢNG TÍNH TOÁN, ĐO BÓC KHỐI LƯỢNG HOÀN THÀNH ĐƯA VÀO QUYẾT TOÁN</v>
          </cell>
        </row>
      </sheetData>
      <sheetData sheetId="8014">
        <row r="4">
          <cell r="A4" t="str">
            <v>BẢNG TÍNH TOÁN, ĐO BÓC KHỐI LƯỢNG HOÀN THÀNH ĐƯA VÀO QUYẾT TOÁN</v>
          </cell>
        </row>
      </sheetData>
      <sheetData sheetId="8015">
        <row r="4">
          <cell r="A4" t="str">
            <v>BẢNG TÍNH TOÁN, ĐO BÓC KHỐI LƯỢNG HOÀN THÀNH ĐƯA VÀO QUYẾT TOÁN</v>
          </cell>
        </row>
      </sheetData>
      <sheetData sheetId="8016">
        <row r="4">
          <cell r="A4" t="str">
            <v>BẢNG TÍNH TOÁN, ĐO BÓC KHỐI LƯỢNG HOÀN THÀNH ĐƯA VÀO QUYẾT TOÁN</v>
          </cell>
        </row>
      </sheetData>
      <sheetData sheetId="8017">
        <row r="4">
          <cell r="A4" t="str">
            <v>BẢNG TÍNH TOÁN, ĐO BÓC KHỐI LƯỢNG HOÀN THÀNH ĐƯA VÀO QUYẾT TOÁN</v>
          </cell>
        </row>
      </sheetData>
      <sheetData sheetId="8018">
        <row r="4">
          <cell r="A4" t="str">
            <v>BẢNG TÍNH TOÁN, ĐO BÓC KHỐI LƯỢNG HOÀN THÀNH ĐƯA VÀO QUYẾT TOÁN</v>
          </cell>
        </row>
      </sheetData>
      <sheetData sheetId="8019">
        <row r="4">
          <cell r="A4" t="str">
            <v>BẢNG TÍNH TOÁN, ĐO BÓC KHỐI LƯỢNG HOÀN THÀNH ĐƯA VÀO QUYẾT TOÁN</v>
          </cell>
        </row>
      </sheetData>
      <sheetData sheetId="8020">
        <row r="4">
          <cell r="A4" t="str">
            <v>BẢNG TÍNH TOÁN, ĐO BÓC KHỐI LƯỢNG HOÀN THÀNH ĐƯA VÀO QUYẾT TOÁN</v>
          </cell>
        </row>
      </sheetData>
      <sheetData sheetId="8021">
        <row r="4">
          <cell r="A4" t="str">
            <v>BẢNG TÍNH TOÁN, ĐO BÓC KHỐI LƯỢNG HOÀN THÀNH ĐƯA VÀO QUYẾT TOÁN</v>
          </cell>
        </row>
      </sheetData>
      <sheetData sheetId="8022">
        <row r="4">
          <cell r="A4" t="str">
            <v>BẢNG TÍNH TOÁN, ĐO BÓC KHỐI LƯỢNG HOÀN THÀNH ĐƯA VÀO QUYẾT TOÁN</v>
          </cell>
        </row>
      </sheetData>
      <sheetData sheetId="8023">
        <row r="4">
          <cell r="A4" t="str">
            <v>BẢNG TÍNH TOÁN, ĐO BÓC KHỐI LƯỢNG HOÀN THÀNH ĐƯA VÀO QUYẾT TOÁN</v>
          </cell>
        </row>
      </sheetData>
      <sheetData sheetId="8024">
        <row r="4">
          <cell r="A4" t="str">
            <v>BẢNG TÍNH TOÁN, ĐO BÓC KHỐI LƯỢNG HOÀN THÀNH ĐƯA VÀO QUYẾT TOÁN</v>
          </cell>
        </row>
      </sheetData>
      <sheetData sheetId="8025">
        <row r="4">
          <cell r="A4" t="str">
            <v>BẢNG TÍNH TOÁN, ĐO BÓC KHỐI LƯỢNG HOÀN THÀNH ĐƯA VÀO QUYẾT TOÁN</v>
          </cell>
        </row>
      </sheetData>
      <sheetData sheetId="8026">
        <row r="4">
          <cell r="A4" t="str">
            <v>BẢNG TÍNH TOÁN, ĐO BÓC KHỐI LƯỢNG HOÀN THÀNH ĐƯA VÀO QUYẾT TOÁN</v>
          </cell>
        </row>
      </sheetData>
      <sheetData sheetId="8027">
        <row r="4">
          <cell r="A4" t="str">
            <v>BẢNG TÍNH TOÁN, ĐO BÓC KHỐI LƯỢNG HOÀN THÀNH ĐƯA VÀO QUYẾT TOÁN</v>
          </cell>
        </row>
      </sheetData>
      <sheetData sheetId="8028">
        <row r="4">
          <cell r="A4" t="str">
            <v>BẢNG TÍNH TOÁN, ĐO BÓC KHỐI LƯỢNG HOÀN THÀNH ĐƯA VÀO QUYẾT TOÁN</v>
          </cell>
        </row>
      </sheetData>
      <sheetData sheetId="8029">
        <row r="4">
          <cell r="A4" t="str">
            <v>BẢNG TÍNH TOÁN, ĐO BÓC KHỐI LƯỢNG HOÀN THÀNH ĐƯA VÀO QUYẾT TOÁN</v>
          </cell>
        </row>
      </sheetData>
      <sheetData sheetId="8030">
        <row r="4">
          <cell r="A4" t="str">
            <v>BẢNG TÍNH TOÁN, ĐO BÓC KHỐI LƯỢNG HOÀN THÀNH ĐƯA VÀO QUYẾT TOÁN</v>
          </cell>
        </row>
      </sheetData>
      <sheetData sheetId="8031">
        <row r="4">
          <cell r="A4" t="str">
            <v>BẢNG TÍNH TOÁN, ĐO BÓC KHỐI LƯỢNG HOÀN THÀNH ĐƯA VÀO QUYẾT TOÁN</v>
          </cell>
        </row>
      </sheetData>
      <sheetData sheetId="8032">
        <row r="4">
          <cell r="A4" t="str">
            <v>BẢNG TÍNH TOÁN, ĐO BÓC KHỐI LƯỢNG HOÀN THÀNH ĐƯA VÀO QUYẾT TOÁN</v>
          </cell>
        </row>
      </sheetData>
      <sheetData sheetId="8033">
        <row r="4">
          <cell r="A4" t="str">
            <v>BẢNG TÍNH TOÁN, ĐO BÓC KHỐI LƯỢNG HOÀN THÀNH ĐƯA VÀO QUYẾT TOÁN</v>
          </cell>
        </row>
      </sheetData>
      <sheetData sheetId="8034">
        <row r="4">
          <cell r="A4" t="str">
            <v>BẢNG TÍNH TOÁN, ĐO BÓC KHỐI LƯỢNG HOÀN THÀNH ĐƯA VÀO QUYẾT TOÁN</v>
          </cell>
        </row>
      </sheetData>
      <sheetData sheetId="8035">
        <row r="4">
          <cell r="A4" t="str">
            <v>BẢNG TÍNH TOÁN, ĐO BÓC KHỐI LƯỢNG HOÀN THÀNH ĐƯA VÀO QUYẾT TOÁN</v>
          </cell>
        </row>
      </sheetData>
      <sheetData sheetId="8036">
        <row r="4">
          <cell r="A4" t="str">
            <v>BẢNG TÍNH TOÁN, ĐO BÓC KHỐI LƯỢNG HOÀN THÀNH ĐƯA VÀO QUYẾT TOÁN</v>
          </cell>
        </row>
      </sheetData>
      <sheetData sheetId="8037">
        <row r="4">
          <cell r="A4" t="str">
            <v>BẢNG TÍNH TOÁN, ĐO BÓC KHỐI LƯỢNG HOÀN THÀNH ĐƯA VÀO QUYẾT TOÁN</v>
          </cell>
        </row>
      </sheetData>
      <sheetData sheetId="8038">
        <row r="4">
          <cell r="A4" t="str">
            <v>BẢNG TÍNH TOÁN, ĐO BÓC KHỐI LƯỢNG HOÀN THÀNH ĐƯA VÀO QUYẾT TOÁN</v>
          </cell>
        </row>
      </sheetData>
      <sheetData sheetId="8039">
        <row r="4">
          <cell r="A4" t="str">
            <v>BẢNG TÍNH TOÁN, ĐO BÓC KHỐI LƯỢNG HOÀN THÀNH ĐƯA VÀO QUYẾT TOÁN</v>
          </cell>
        </row>
      </sheetData>
      <sheetData sheetId="8040">
        <row r="4">
          <cell r="A4" t="str">
            <v>BẢNG TÍNH TOÁN, ĐO BÓC KHỐI LƯỢNG HOÀN THÀNH ĐƯA VÀO QUYẾT TOÁN</v>
          </cell>
        </row>
      </sheetData>
      <sheetData sheetId="8041">
        <row r="4">
          <cell r="A4" t="str">
            <v>BẢNG TÍNH TOÁN, ĐO BÓC KHỐI LƯỢNG HOÀN THÀNH ĐƯA VÀO QUYẾT TOÁN</v>
          </cell>
        </row>
      </sheetData>
      <sheetData sheetId="8042">
        <row r="4">
          <cell r="A4" t="str">
            <v>BẢNG TÍNH TOÁN, ĐO BÓC KHỐI LƯỢNG HOÀN THÀNH ĐƯA VÀO QUYẾT TOÁN</v>
          </cell>
        </row>
      </sheetData>
      <sheetData sheetId="8043">
        <row r="4">
          <cell r="A4" t="str">
            <v>BẢNG TÍNH TOÁN, ĐO BÓC KHỐI LƯỢNG HOÀN THÀNH ĐƯA VÀO QUYẾT TOÁN</v>
          </cell>
        </row>
      </sheetData>
      <sheetData sheetId="8044">
        <row r="4">
          <cell r="A4" t="str">
            <v>BẢNG TÍNH TOÁN, ĐO BÓC KHỐI LƯỢNG HOÀN THÀNH ĐƯA VÀO QUYẾT TOÁN</v>
          </cell>
        </row>
      </sheetData>
      <sheetData sheetId="8045">
        <row r="4">
          <cell r="A4" t="str">
            <v>BẢNG TÍNH TOÁN, ĐO BÓC KHỐI LƯỢNG HOÀN THÀNH ĐƯA VÀO QUYẾT TOÁN</v>
          </cell>
        </row>
      </sheetData>
      <sheetData sheetId="8046">
        <row r="4">
          <cell r="A4" t="str">
            <v>BẢNG TÍNH TOÁN, ĐO BÓC KHỐI LƯỢNG HOÀN THÀNH ĐƯA VÀO QUYẾT TOÁN</v>
          </cell>
        </row>
      </sheetData>
      <sheetData sheetId="8047">
        <row r="4">
          <cell r="A4" t="str">
            <v>BẢNG TÍNH TOÁN, ĐO BÓC KHỐI LƯỢNG HOÀN THÀNH ĐƯA VÀO QUYẾT TOÁN</v>
          </cell>
        </row>
      </sheetData>
      <sheetData sheetId="8048">
        <row r="4">
          <cell r="A4" t="str">
            <v>BẢNG TÍNH TOÁN, ĐO BÓC KHỐI LƯỢNG HOÀN THÀNH ĐƯA VÀO QUYẾT TOÁN</v>
          </cell>
        </row>
      </sheetData>
      <sheetData sheetId="8049">
        <row r="4">
          <cell r="A4" t="str">
            <v>BẢNG TÍNH TOÁN, ĐO BÓC KHỐI LƯỢNG HOÀN THÀNH ĐƯA VÀO QUYẾT TOÁN</v>
          </cell>
        </row>
      </sheetData>
      <sheetData sheetId="8050">
        <row r="4">
          <cell r="A4" t="str">
            <v>BẢNG TÍNH TOÁN, ĐO BÓC KHỐI LƯỢNG HOÀN THÀNH ĐƯA VÀO QUYẾT TOÁN</v>
          </cell>
        </row>
      </sheetData>
      <sheetData sheetId="8051">
        <row r="4">
          <cell r="A4" t="str">
            <v>BẢNG TÍNH TOÁN, ĐO BÓC KHỐI LƯỢNG HOÀN THÀNH ĐƯA VÀO QUYẾT TOÁN</v>
          </cell>
        </row>
      </sheetData>
      <sheetData sheetId="8052">
        <row r="4">
          <cell r="A4" t="str">
            <v>BẢNG TÍNH TOÁN, ĐO BÓC KHỐI LƯỢNG HOÀN THÀNH ĐƯA VÀO QUYẾT TOÁN</v>
          </cell>
        </row>
      </sheetData>
      <sheetData sheetId="8053">
        <row r="4">
          <cell r="A4" t="str">
            <v>BẢNG TÍNH TOÁN, ĐO BÓC KHỐI LƯỢNG HOÀN THÀNH ĐƯA VÀO QUYẾT TOÁN</v>
          </cell>
        </row>
      </sheetData>
      <sheetData sheetId="8054">
        <row r="4">
          <cell r="A4" t="str">
            <v>BẢNG TÍNH TOÁN, ĐO BÓC KHỐI LƯỢNG HOÀN THÀNH ĐƯA VÀO QUYẾT TOÁN</v>
          </cell>
        </row>
      </sheetData>
      <sheetData sheetId="8055">
        <row r="4">
          <cell r="A4" t="str">
            <v>BẢNG TÍNH TOÁN, ĐO BÓC KHỐI LƯỢNG HOÀN THÀNH ĐƯA VÀO QUYẾT TOÁN</v>
          </cell>
        </row>
      </sheetData>
      <sheetData sheetId="8056">
        <row r="4">
          <cell r="A4" t="str">
            <v>BẢNG TÍNH TOÁN, ĐO BÓC KHỐI LƯỢNG HOÀN THÀNH ĐƯA VÀO QUYẾT TOÁN</v>
          </cell>
        </row>
      </sheetData>
      <sheetData sheetId="8057">
        <row r="4">
          <cell r="A4" t="str">
            <v>BẢNG TÍNH TOÁN, ĐO BÓC KHỐI LƯỢNG HOÀN THÀNH ĐƯA VÀO QUYẾT TOÁN</v>
          </cell>
        </row>
      </sheetData>
      <sheetData sheetId="8058">
        <row r="4">
          <cell r="A4" t="str">
            <v>BẢNG TÍNH TOÁN, ĐO BÓC KHỐI LƯỢNG HOÀN THÀNH ĐƯA VÀO QUYẾT TOÁN</v>
          </cell>
        </row>
      </sheetData>
      <sheetData sheetId="8059">
        <row r="4">
          <cell r="A4" t="str">
            <v>BẢNG TÍNH TOÁN, ĐO BÓC KHỐI LƯỢNG HOÀN THÀNH ĐƯA VÀO QUYẾT TOÁN</v>
          </cell>
        </row>
      </sheetData>
      <sheetData sheetId="8060">
        <row r="4">
          <cell r="A4" t="str">
            <v>BẢNG TÍNH TOÁN, ĐO BÓC KHỐI LƯỢNG HOÀN THÀNH ĐƯA VÀO QUYẾT TOÁN</v>
          </cell>
        </row>
      </sheetData>
      <sheetData sheetId="8061">
        <row r="4">
          <cell r="A4" t="str">
            <v>BẢNG TÍNH TOÁN, ĐO BÓC KHỐI LƯỢNG HOÀN THÀNH ĐƯA VÀO QUYẾT TOÁN</v>
          </cell>
        </row>
      </sheetData>
      <sheetData sheetId="8062">
        <row r="4">
          <cell r="A4" t="str">
            <v>BẢNG TÍNH TOÁN, ĐO BÓC KHỐI LƯỢNG HOÀN THÀNH ĐƯA VÀO QUYẾT TOÁN</v>
          </cell>
        </row>
      </sheetData>
      <sheetData sheetId="8063">
        <row r="4">
          <cell r="A4" t="str">
            <v>BẢNG TÍNH TOÁN, ĐO BÓC KHỐI LƯỢNG HOÀN THÀNH ĐƯA VÀO QUYẾT TOÁN</v>
          </cell>
        </row>
      </sheetData>
      <sheetData sheetId="8064">
        <row r="4">
          <cell r="A4" t="str">
            <v>BẢNG TÍNH TOÁN, ĐO BÓC KHỐI LƯỢNG HOÀN THÀNH ĐƯA VÀO QUYẾT TOÁN</v>
          </cell>
        </row>
      </sheetData>
      <sheetData sheetId="8065">
        <row r="4">
          <cell r="A4" t="str">
            <v>BẢNG TÍNH TOÁN, ĐO BÓC KHỐI LƯỢNG HOÀN THÀNH ĐƯA VÀO QUYẾT TOÁN</v>
          </cell>
        </row>
      </sheetData>
      <sheetData sheetId="8066">
        <row r="4">
          <cell r="A4" t="str">
            <v>BẢNG TÍNH TOÁN, ĐO BÓC KHỐI LƯỢNG HOÀN THÀNH ĐƯA VÀO QUYẾT TOÁN</v>
          </cell>
        </row>
      </sheetData>
      <sheetData sheetId="8067">
        <row r="4">
          <cell r="A4" t="str">
            <v>BẢNG TÍNH TOÁN, ĐO BÓC KHỐI LƯỢNG HOÀN THÀNH ĐƯA VÀO QUYẾT TOÁN</v>
          </cell>
        </row>
      </sheetData>
      <sheetData sheetId="8068">
        <row r="4">
          <cell r="A4" t="str">
            <v>BẢNG TÍNH TOÁN, ĐO BÓC KHỐI LƯỢNG HOÀN THÀNH ĐƯA VÀO QUYẾT TOÁN</v>
          </cell>
        </row>
      </sheetData>
      <sheetData sheetId="8069">
        <row r="4">
          <cell r="A4" t="str">
            <v>BẢNG TÍNH TOÁN, ĐO BÓC KHỐI LƯỢNG HOÀN THÀNH ĐƯA VÀO QUYẾT TOÁN</v>
          </cell>
        </row>
      </sheetData>
      <sheetData sheetId="8070">
        <row r="4">
          <cell r="A4" t="str">
            <v>BẢNG TÍNH TOÁN, ĐO BÓC KHỐI LƯỢNG HOÀN THÀNH ĐƯA VÀO QUYẾT TOÁN</v>
          </cell>
        </row>
      </sheetData>
      <sheetData sheetId="8071">
        <row r="4">
          <cell r="A4" t="str">
            <v>BẢNG TÍNH TOÁN, ĐO BÓC KHỐI LƯỢNG HOÀN THÀNH ĐƯA VÀO QUYẾT TOÁN</v>
          </cell>
        </row>
      </sheetData>
      <sheetData sheetId="8072">
        <row r="4">
          <cell r="A4" t="str">
            <v>BẢNG TÍNH TOÁN, ĐO BÓC KHỐI LƯỢNG HOÀN THÀNH ĐƯA VÀO QUYẾT TOÁN</v>
          </cell>
        </row>
      </sheetData>
      <sheetData sheetId="8073">
        <row r="4">
          <cell r="A4" t="str">
            <v>BẢNG TÍNH TOÁN, ĐO BÓC KHỐI LƯỢNG HOÀN THÀNH ĐƯA VÀO QUYẾT TOÁN</v>
          </cell>
        </row>
      </sheetData>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ow r="4">
          <cell r="A4" t="str">
            <v>BẢNG TÍNH TOÁN, ĐO BÓC KHỐI LƯỢNG HOÀN THÀNH ĐƯA VÀO QUYẾT TOÁN</v>
          </cell>
        </row>
      </sheetData>
      <sheetData sheetId="8106">
        <row r="4">
          <cell r="A4" t="str">
            <v>BẢNG TÍNH TOÁN, ĐO BÓC KHỐI LƯỢNG HOÀN THÀNH ĐƯA VÀO QUYẾT TOÁN</v>
          </cell>
        </row>
      </sheetData>
      <sheetData sheetId="8107">
        <row r="4">
          <cell r="A4" t="str">
            <v>BẢNG TÍNH TOÁN, ĐO BÓC KHỐI LƯỢNG HOÀN THÀNH ĐƯA VÀO QUYẾT TOÁN</v>
          </cell>
        </row>
      </sheetData>
      <sheetData sheetId="8108">
        <row r="4">
          <cell r="A4" t="str">
            <v>BẢNG TÍNH TOÁN, ĐO BÓC KHỐI LƯỢNG HOÀN THÀNH ĐƯA VÀO QUYẾT TOÁN</v>
          </cell>
        </row>
      </sheetData>
      <sheetData sheetId="8109">
        <row r="4">
          <cell r="A4" t="str">
            <v>BẢNG TÍNH TOÁN, ĐO BÓC KHỐI LƯỢNG HOÀN THÀNH ĐƯA VÀO QUYẾT TOÁN</v>
          </cell>
        </row>
      </sheetData>
      <sheetData sheetId="8110">
        <row r="4">
          <cell r="A4" t="str">
            <v>BẢNG TÍNH TOÁN, ĐO BÓC KHỐI LƯỢNG HOÀN THÀNH ĐƯA VÀO QUYẾT TOÁN</v>
          </cell>
        </row>
      </sheetData>
      <sheetData sheetId="8111">
        <row r="4">
          <cell r="A4" t="str">
            <v>BẢNG TÍNH TOÁN, ĐO BÓC KHỐI LƯỢNG HOÀN THÀNH ĐƯA VÀO QUYẾT TOÁN</v>
          </cell>
        </row>
      </sheetData>
      <sheetData sheetId="8112">
        <row r="4">
          <cell r="A4" t="str">
            <v>BẢNG TÍNH TOÁN, ĐO BÓC KHỐI LƯỢNG HOÀN THÀNH ĐƯA VÀO QUYẾT TOÁN</v>
          </cell>
        </row>
      </sheetData>
      <sheetData sheetId="8113">
        <row r="4">
          <cell r="A4" t="str">
            <v>BẢNG TÍNH TOÁN, ĐO BÓC KHỐI LƯỢNG HOÀN THÀNH ĐƯA VÀO QUYẾT TOÁN</v>
          </cell>
        </row>
      </sheetData>
      <sheetData sheetId="8114">
        <row r="4">
          <cell r="A4" t="str">
            <v>BẢNG TÍNH TOÁN, ĐO BÓC KHỐI LƯỢNG HOÀN THÀNH ĐƯA VÀO QUYẾT TOÁN</v>
          </cell>
        </row>
      </sheetData>
      <sheetData sheetId="8115">
        <row r="4">
          <cell r="A4" t="str">
            <v>BẢNG TÍNH TOÁN, ĐO BÓC KHỐI LƯỢNG HOÀN THÀNH ĐƯA VÀO QUYẾT TOÁN</v>
          </cell>
        </row>
      </sheetData>
      <sheetData sheetId="8116">
        <row r="4">
          <cell r="A4" t="str">
            <v>BẢNG TÍNH TOÁN, ĐO BÓC KHỐI LƯỢNG HOÀN THÀNH ĐƯA VÀO QUYẾT TOÁN</v>
          </cell>
        </row>
      </sheetData>
      <sheetData sheetId="8117">
        <row r="4">
          <cell r="A4" t="str">
            <v>BẢNG TÍNH TOÁN, ĐO BÓC KHỐI LƯỢNG HOÀN THÀNH ĐƯA VÀO QUYẾT TOÁN</v>
          </cell>
        </row>
      </sheetData>
      <sheetData sheetId="8118">
        <row r="4">
          <cell r="A4" t="str">
            <v>BẢNG TÍNH TOÁN, ĐO BÓC KHỐI LƯỢNG HOÀN THÀNH ĐƯA VÀO QUYẾT TOÁN</v>
          </cell>
        </row>
      </sheetData>
      <sheetData sheetId="8119">
        <row r="4">
          <cell r="A4" t="str">
            <v>BẢNG TÍNH TOÁN, ĐO BÓC KHỐI LƯỢNG HOÀN THÀNH ĐƯA VÀO QUYẾT TOÁN</v>
          </cell>
        </row>
      </sheetData>
      <sheetData sheetId="8120">
        <row r="4">
          <cell r="A4" t="str">
            <v>BẢNG TÍNH TOÁN, ĐO BÓC KHỐI LƯỢNG HOÀN THÀNH ĐƯA VÀO QUYẾT TOÁN</v>
          </cell>
        </row>
      </sheetData>
      <sheetData sheetId="8121">
        <row r="4">
          <cell r="A4" t="str">
            <v>BẢNG TÍNH TOÁN, ĐO BÓC KHỐI LƯỢNG HOÀN THÀNH ĐƯA VÀO QUYẾT TOÁN</v>
          </cell>
        </row>
      </sheetData>
      <sheetData sheetId="8122">
        <row r="4">
          <cell r="A4" t="str">
            <v>BẢNG TÍNH TOÁN, ĐO BÓC KHỐI LƯỢNG HOÀN THÀNH ĐƯA VÀO QUYẾT TOÁN</v>
          </cell>
        </row>
      </sheetData>
      <sheetData sheetId="8123">
        <row r="4">
          <cell r="A4" t="str">
            <v>BẢNG TÍNH TOÁN, ĐO BÓC KHỐI LƯỢNG HOÀN THÀNH ĐƯA VÀO QUYẾT TOÁN</v>
          </cell>
        </row>
      </sheetData>
      <sheetData sheetId="8124">
        <row r="4">
          <cell r="A4" t="str">
            <v>BẢNG TÍNH TOÁN, ĐO BÓC KHỐI LƯỢNG HOÀN THÀNH ĐƯA VÀO QUYẾT TOÁN</v>
          </cell>
        </row>
      </sheetData>
      <sheetData sheetId="8125">
        <row r="4">
          <cell r="A4" t="str">
            <v>BẢNG TÍNH TOÁN, ĐO BÓC KHỐI LƯỢNG HOÀN THÀNH ĐƯA VÀO QUYẾT TOÁN</v>
          </cell>
        </row>
      </sheetData>
      <sheetData sheetId="8126">
        <row r="4">
          <cell r="A4" t="str">
            <v>BẢNG TÍNH TOÁN, ĐO BÓC KHỐI LƯỢNG HOÀN THÀNH ĐƯA VÀO QUYẾT TOÁN</v>
          </cell>
        </row>
      </sheetData>
      <sheetData sheetId="8127">
        <row r="4">
          <cell r="A4" t="str">
            <v>BẢNG TÍNH TOÁN, ĐO BÓC KHỐI LƯỢNG HOÀN THÀNH ĐƯA VÀO QUYẾT TOÁN</v>
          </cell>
        </row>
      </sheetData>
      <sheetData sheetId="8128">
        <row r="4">
          <cell r="A4" t="str">
            <v>BẢNG TÍNH TOÁN, ĐO BÓC KHỐI LƯỢNG HOÀN THÀNH ĐƯA VÀO QUYẾT TOÁN</v>
          </cell>
        </row>
      </sheetData>
      <sheetData sheetId="8129">
        <row r="4">
          <cell r="A4" t="str">
            <v>BẢNG TÍNH TOÁN, ĐO BÓC KHỐI LƯỢNG HOÀN THÀNH ĐƯA VÀO QUYẾT TOÁN</v>
          </cell>
        </row>
      </sheetData>
      <sheetData sheetId="8130">
        <row r="4">
          <cell r="A4" t="str">
            <v>BẢNG TÍNH TOÁN, ĐO BÓC KHỐI LƯỢNG HOÀN THÀNH ĐƯA VÀO QUYẾT TOÁN</v>
          </cell>
        </row>
      </sheetData>
      <sheetData sheetId="8131">
        <row r="4">
          <cell r="A4" t="str">
            <v>BẢNG TÍNH TOÁN, ĐO BÓC KHỐI LƯỢNG HOÀN THÀNH ĐƯA VÀO QUYẾT TOÁN</v>
          </cell>
        </row>
      </sheetData>
      <sheetData sheetId="8132">
        <row r="4">
          <cell r="A4" t="str">
            <v>BẢNG TÍNH TOÁN, ĐO BÓC KHỐI LƯỢNG HOÀN THÀNH ĐƯA VÀO QUYẾT TOÁN</v>
          </cell>
        </row>
      </sheetData>
      <sheetData sheetId="8133">
        <row r="4">
          <cell r="A4" t="str">
            <v>BẢNG TÍNH TOÁN, ĐO BÓC KHỐI LƯỢNG HOÀN THÀNH ĐƯA VÀO QUYẾT TOÁN</v>
          </cell>
        </row>
      </sheetData>
      <sheetData sheetId="8134">
        <row r="4">
          <cell r="A4" t="str">
            <v>BẢNG TÍNH TOÁN, ĐO BÓC KHỐI LƯỢNG HOÀN THÀNH ĐƯA VÀO QUYẾT TOÁN</v>
          </cell>
        </row>
      </sheetData>
      <sheetData sheetId="8135">
        <row r="4">
          <cell r="A4" t="str">
            <v>BẢNG TÍNH TOÁN, ĐO BÓC KHỐI LƯỢNG HOÀN THÀNH ĐƯA VÀO QUYẾT TOÁN</v>
          </cell>
        </row>
      </sheetData>
      <sheetData sheetId="8136">
        <row r="4">
          <cell r="A4" t="str">
            <v>BẢNG TÍNH TOÁN, ĐO BÓC KHỐI LƯỢNG HOÀN THÀNH ĐƯA VÀO QUYẾT TOÁN</v>
          </cell>
        </row>
      </sheetData>
      <sheetData sheetId="8137">
        <row r="4">
          <cell r="A4" t="str">
            <v>BẢNG TÍNH TOÁN, ĐO BÓC KHỐI LƯỢNG HOÀN THÀNH ĐƯA VÀO QUYẾT TOÁN</v>
          </cell>
        </row>
      </sheetData>
      <sheetData sheetId="8138">
        <row r="4">
          <cell r="A4" t="str">
            <v>BẢNG TÍNH TOÁN, ĐO BÓC KHỐI LƯỢNG HOÀN THÀNH ĐƯA VÀO QUYẾT TOÁN</v>
          </cell>
        </row>
      </sheetData>
      <sheetData sheetId="8139">
        <row r="4">
          <cell r="A4" t="str">
            <v>BẢNG TÍNH TOÁN, ĐO BÓC KHỐI LƯỢNG HOÀN THÀNH ĐƯA VÀO QUYẾT TOÁN</v>
          </cell>
        </row>
      </sheetData>
      <sheetData sheetId="8140">
        <row r="4">
          <cell r="A4" t="str">
            <v>BẢNG TÍNH TOÁN, ĐO BÓC KHỐI LƯỢNG HOÀN THÀNH ĐƯA VÀO QUYẾT TOÁN</v>
          </cell>
        </row>
      </sheetData>
      <sheetData sheetId="8141">
        <row r="4">
          <cell r="A4" t="str">
            <v>BẢNG TÍNH TOÁN, ĐO BÓC KHỐI LƯỢNG HOÀN THÀNH ĐƯA VÀO QUYẾT TOÁN</v>
          </cell>
        </row>
      </sheetData>
      <sheetData sheetId="8142">
        <row r="4">
          <cell r="A4" t="str">
            <v>BẢNG TÍNH TOÁN, ĐO BÓC KHỐI LƯỢNG HOÀN THÀNH ĐƯA VÀO QUYẾT TOÁN</v>
          </cell>
        </row>
      </sheetData>
      <sheetData sheetId="8143">
        <row r="4">
          <cell r="A4" t="str">
            <v>BẢNG TÍNH TOÁN, ĐO BÓC KHỐI LƯỢNG HOÀN THÀNH ĐƯA VÀO QUYẾT TOÁN</v>
          </cell>
        </row>
      </sheetData>
      <sheetData sheetId="8144">
        <row r="4">
          <cell r="A4" t="str">
            <v>BẢNG TÍNH TOÁN, ĐO BÓC KHỐI LƯỢNG HOÀN THÀNH ĐƯA VÀO QUYẾT TOÁN</v>
          </cell>
        </row>
      </sheetData>
      <sheetData sheetId="8145">
        <row r="4">
          <cell r="A4" t="str">
            <v>BẢNG TÍNH TOÁN, ĐO BÓC KHỐI LƯỢNG HOÀN THÀNH ĐƯA VÀO QUYẾT TOÁN</v>
          </cell>
        </row>
      </sheetData>
      <sheetData sheetId="8146">
        <row r="4">
          <cell r="A4" t="str">
            <v>BẢNG TÍNH TOÁN, ĐO BÓC KHỐI LƯỢNG HOÀN THÀNH ĐƯA VÀO QUYẾT TOÁN</v>
          </cell>
        </row>
      </sheetData>
      <sheetData sheetId="8147">
        <row r="4">
          <cell r="A4" t="str">
            <v>BẢNG TÍNH TOÁN, ĐO BÓC KHỐI LƯỢNG HOÀN THÀNH ĐƯA VÀO QUYẾT TOÁN</v>
          </cell>
        </row>
      </sheetData>
      <sheetData sheetId="8148">
        <row r="4">
          <cell r="A4" t="str">
            <v>BẢNG TÍNH TOÁN, ĐO BÓC KHỐI LƯỢNG HOÀN THÀNH ĐƯA VÀO QUYẾT TOÁN</v>
          </cell>
        </row>
      </sheetData>
      <sheetData sheetId="8149">
        <row r="4">
          <cell r="A4" t="str">
            <v>BẢNG TÍNH TOÁN, ĐO BÓC KHỐI LƯỢNG HOÀN THÀNH ĐƯA VÀO QUYẾT TOÁN</v>
          </cell>
        </row>
      </sheetData>
      <sheetData sheetId="8150">
        <row r="4">
          <cell r="A4" t="str">
            <v>BẢNG TÍNH TOÁN, ĐO BÓC KHỐI LƯỢNG HOÀN THÀNH ĐƯA VÀO QUYẾT TOÁN</v>
          </cell>
        </row>
      </sheetData>
      <sheetData sheetId="8151">
        <row r="4">
          <cell r="A4" t="str">
            <v>BẢNG TÍNH TOÁN, ĐO BÓC KHỐI LƯỢNG HOÀN THÀNH ĐƯA VÀO QUYẾT TOÁN</v>
          </cell>
        </row>
      </sheetData>
      <sheetData sheetId="8152">
        <row r="4">
          <cell r="A4" t="str">
            <v>BẢNG TÍNH TOÁN, ĐO BÓC KHỐI LƯỢNG HOÀN THÀNH ĐƯA VÀO QUYẾT TOÁN</v>
          </cell>
        </row>
      </sheetData>
      <sheetData sheetId="8153">
        <row r="4">
          <cell r="A4" t="str">
            <v>BẢNG TÍNH TOÁN, ĐO BÓC KHỐI LƯỢNG HOÀN THÀNH ĐƯA VÀO QUYẾT TOÁN</v>
          </cell>
        </row>
      </sheetData>
      <sheetData sheetId="8154">
        <row r="4">
          <cell r="A4" t="str">
            <v>BẢNG TÍNH TOÁN, ĐO BÓC KHỐI LƯỢNG HOÀN THÀNH ĐƯA VÀO QUYẾT TOÁN</v>
          </cell>
        </row>
      </sheetData>
      <sheetData sheetId="8155">
        <row r="4">
          <cell r="A4" t="str">
            <v>BẢNG TÍNH TOÁN, ĐO BÓC KHỐI LƯỢNG HOÀN THÀNH ĐƯA VÀO QUYẾT TOÁN</v>
          </cell>
        </row>
      </sheetData>
      <sheetData sheetId="8156">
        <row r="4">
          <cell r="A4" t="str">
            <v>BẢNG TÍNH TOÁN, ĐO BÓC KHỐI LƯỢNG HOÀN THÀNH ĐƯA VÀO QUYẾT TOÁN</v>
          </cell>
        </row>
      </sheetData>
      <sheetData sheetId="8157">
        <row r="4">
          <cell r="A4" t="str">
            <v>BẢNG TÍNH TOÁN, ĐO BÓC KHỐI LƯỢNG HOÀN THÀNH ĐƯA VÀO QUYẾT TOÁN</v>
          </cell>
        </row>
      </sheetData>
      <sheetData sheetId="8158">
        <row r="4">
          <cell r="A4" t="str">
            <v>BẢNG TÍNH TOÁN, ĐO BÓC KHỐI LƯỢNG HOÀN THÀNH ĐƯA VÀO QUYẾT TOÁN</v>
          </cell>
        </row>
      </sheetData>
      <sheetData sheetId="8159">
        <row r="4">
          <cell r="A4" t="str">
            <v>BẢNG TÍNH TOÁN, ĐO BÓC KHỐI LƯỢNG HOÀN THÀNH ĐƯA VÀO QUYẾT TOÁN</v>
          </cell>
        </row>
      </sheetData>
      <sheetData sheetId="8160">
        <row r="4">
          <cell r="A4" t="str">
            <v>BẢNG TÍNH TOÁN, ĐO BÓC KHỐI LƯỢNG HOÀN THÀNH ĐƯA VÀO QUYẾT TOÁN</v>
          </cell>
        </row>
      </sheetData>
      <sheetData sheetId="8161">
        <row r="4">
          <cell r="A4" t="str">
            <v>BẢNG TÍNH TOÁN, ĐO BÓC KHỐI LƯỢNG HOÀN THÀNH ĐƯA VÀO QUYẾT TOÁN</v>
          </cell>
        </row>
      </sheetData>
      <sheetData sheetId="8162">
        <row r="4">
          <cell r="A4" t="str">
            <v>BẢNG TÍNH TOÁN, ĐO BÓC KHỐI LƯỢNG HOÀN THÀNH ĐƯA VÀO QUYẾT TOÁN</v>
          </cell>
        </row>
      </sheetData>
      <sheetData sheetId="8163">
        <row r="4">
          <cell r="A4" t="str">
            <v>BẢNG TÍNH TOÁN, ĐO BÓC KHỐI LƯỢNG HOÀN THÀNH ĐƯA VÀO QUYẾT TOÁN</v>
          </cell>
        </row>
      </sheetData>
      <sheetData sheetId="8164">
        <row r="4">
          <cell r="A4" t="str">
            <v>BẢNG TÍNH TOÁN, ĐO BÓC KHỐI LƯỢNG HOÀN THÀNH ĐƯA VÀO QUYẾT TOÁN</v>
          </cell>
        </row>
      </sheetData>
      <sheetData sheetId="8165">
        <row r="4">
          <cell r="A4" t="str">
            <v>BẢNG TÍNH TOÁN, ĐO BÓC KHỐI LƯỢNG HOÀN THÀNH ĐƯA VÀO QUYẾT TOÁN</v>
          </cell>
        </row>
      </sheetData>
      <sheetData sheetId="8166">
        <row r="4">
          <cell r="A4" t="str">
            <v>BẢNG TÍNH TOÁN, ĐO BÓC KHỐI LƯỢNG HOÀN THÀNH ĐƯA VÀO QUYẾT TOÁN</v>
          </cell>
        </row>
      </sheetData>
      <sheetData sheetId="8167">
        <row r="4">
          <cell r="A4" t="str">
            <v>BẢNG TÍNH TOÁN, ĐO BÓC KHỐI LƯỢNG HOÀN THÀNH ĐƯA VÀO QUYẾT TOÁN</v>
          </cell>
        </row>
      </sheetData>
      <sheetData sheetId="8168">
        <row r="4">
          <cell r="A4" t="str">
            <v>BẢNG TÍNH TOÁN, ĐO BÓC KHỐI LƯỢNG HOÀN THÀNH ĐƯA VÀO QUYẾT TOÁN</v>
          </cell>
        </row>
      </sheetData>
      <sheetData sheetId="8169">
        <row r="4">
          <cell r="A4" t="str">
            <v>BẢNG TÍNH TOÁN, ĐO BÓC KHỐI LƯỢNG HOÀN THÀNH ĐƯA VÀO QUYẾT TOÁN</v>
          </cell>
        </row>
      </sheetData>
      <sheetData sheetId="8170">
        <row r="4">
          <cell r="A4" t="str">
            <v>BẢNG TÍNH TOÁN, ĐO BÓC KHỐI LƯỢNG HOÀN THÀNH ĐƯA VÀO QUYẾT TOÁN</v>
          </cell>
        </row>
      </sheetData>
      <sheetData sheetId="8171">
        <row r="4">
          <cell r="A4" t="str">
            <v>BẢNG TÍNH TOÁN, ĐO BÓC KHỐI LƯỢNG HOÀN THÀNH ĐƯA VÀO QUYẾT TOÁN</v>
          </cell>
        </row>
      </sheetData>
      <sheetData sheetId="8172">
        <row r="4">
          <cell r="A4" t="str">
            <v>BẢNG TÍNH TOÁN, ĐO BÓC KHỐI LƯỢNG HOÀN THÀNH ĐƯA VÀO QUYẾT TOÁN</v>
          </cell>
        </row>
      </sheetData>
      <sheetData sheetId="8173">
        <row r="4">
          <cell r="A4" t="str">
            <v>BẢNG TÍNH TOÁN, ĐO BÓC KHỐI LƯỢNG HOÀN THÀNH ĐƯA VÀO QUYẾT TOÁN</v>
          </cell>
        </row>
      </sheetData>
      <sheetData sheetId="8174">
        <row r="4">
          <cell r="A4" t="str">
            <v>BẢNG TÍNH TOÁN, ĐO BÓC KHỐI LƯỢNG HOÀN THÀNH ĐƯA VÀO QUYẾT TOÁN</v>
          </cell>
        </row>
      </sheetData>
      <sheetData sheetId="8175">
        <row r="4">
          <cell r="A4" t="str">
            <v>BẢNG TÍNH TOÁN, ĐO BÓC KHỐI LƯỢNG HOÀN THÀNH ĐƯA VÀO QUYẾT TOÁN</v>
          </cell>
        </row>
      </sheetData>
      <sheetData sheetId="8176">
        <row r="4">
          <cell r="A4" t="str">
            <v>BẢNG TÍNH TOÁN, ĐO BÓC KHỐI LƯỢNG HOÀN THÀNH ĐƯA VÀO QUYẾT TOÁN</v>
          </cell>
        </row>
      </sheetData>
      <sheetData sheetId="8177">
        <row r="4">
          <cell r="A4" t="str">
            <v>BẢNG TÍNH TOÁN, ĐO BÓC KHỐI LƯỢNG HOÀN THÀNH ĐƯA VÀO QUYẾT TOÁN</v>
          </cell>
        </row>
      </sheetData>
      <sheetData sheetId="8178">
        <row r="4">
          <cell r="A4" t="str">
            <v>BẢNG TÍNH TOÁN, ĐO BÓC KHỐI LƯỢNG HOÀN THÀNH ĐƯA VÀO QUYẾT TOÁN</v>
          </cell>
        </row>
      </sheetData>
      <sheetData sheetId="8179">
        <row r="4">
          <cell r="A4" t="str">
            <v>BẢNG TÍNH TOÁN, ĐO BÓC KHỐI LƯỢNG HOÀN THÀNH ĐƯA VÀO QUYẾT TOÁN</v>
          </cell>
        </row>
      </sheetData>
      <sheetData sheetId="8180">
        <row r="4">
          <cell r="A4" t="str">
            <v>BẢNG TÍNH TOÁN, ĐO BÓC KHỐI LƯỢNG HOÀN THÀNH ĐƯA VÀO QUYẾT TOÁN</v>
          </cell>
        </row>
      </sheetData>
      <sheetData sheetId="8181">
        <row r="4">
          <cell r="A4" t="str">
            <v>BẢNG TÍNH TOÁN, ĐO BÓC KHỐI LƯỢNG HOÀN THÀNH ĐƯA VÀO QUYẾT TOÁN</v>
          </cell>
        </row>
      </sheetData>
      <sheetData sheetId="8182">
        <row r="4">
          <cell r="A4" t="str">
            <v>BẢNG TÍNH TOÁN, ĐO BÓC KHỐI LƯỢNG HOÀN THÀNH ĐƯA VÀO QUYẾT TOÁN</v>
          </cell>
        </row>
      </sheetData>
      <sheetData sheetId="8183">
        <row r="4">
          <cell r="A4" t="str">
            <v>BẢNG TÍNH TOÁN, ĐO BÓC KHỐI LƯỢNG HOÀN THÀNH ĐƯA VÀO QUYẾT TOÁN</v>
          </cell>
        </row>
      </sheetData>
      <sheetData sheetId="8184">
        <row r="4">
          <cell r="A4" t="str">
            <v>BẢNG TÍNH TOÁN, ĐO BÓC KHỐI LƯỢNG HOÀN THÀNH ĐƯA VÀO QUYẾT TOÁN</v>
          </cell>
        </row>
      </sheetData>
      <sheetData sheetId="8185">
        <row r="4">
          <cell r="A4" t="str">
            <v>BẢNG TÍNH TOÁN, ĐO BÓC KHỐI LƯỢNG HOÀN THÀNH ĐƯA VÀO QUYẾT TOÁN</v>
          </cell>
        </row>
      </sheetData>
      <sheetData sheetId="8186">
        <row r="4">
          <cell r="A4" t="str">
            <v>BẢNG TÍNH TOÁN, ĐO BÓC KHỐI LƯỢNG HOÀN THÀNH ĐƯA VÀO QUYẾT TOÁN</v>
          </cell>
        </row>
      </sheetData>
      <sheetData sheetId="8187">
        <row r="4">
          <cell r="A4" t="str">
            <v>BẢNG TÍNH TOÁN, ĐO BÓC KHỐI LƯỢNG HOÀN THÀNH ĐƯA VÀO QUYẾT TOÁN</v>
          </cell>
        </row>
      </sheetData>
      <sheetData sheetId="8188">
        <row r="4">
          <cell r="A4" t="str">
            <v>BẢNG TÍNH TOÁN, ĐO BÓC KHỐI LƯỢNG HOÀN THÀNH ĐƯA VÀO QUYẾT TOÁN</v>
          </cell>
        </row>
      </sheetData>
      <sheetData sheetId="8189">
        <row r="4">
          <cell r="A4" t="str">
            <v>BẢNG TÍNH TOÁN, ĐO BÓC KHỐI LƯỢNG HOÀN THÀNH ĐƯA VÀO QUYẾT TOÁN</v>
          </cell>
        </row>
      </sheetData>
      <sheetData sheetId="8190">
        <row r="4">
          <cell r="A4" t="str">
            <v>BẢNG TÍNH TOÁN, ĐO BÓC KHỐI LƯỢNG HOÀN THÀNH ĐƯA VÀO QUYẾT TOÁN</v>
          </cell>
        </row>
      </sheetData>
      <sheetData sheetId="8191">
        <row r="4">
          <cell r="A4" t="str">
            <v>BẢNG TÍNH TOÁN, ĐO BÓC KHỐI LƯỢNG HOÀN THÀNH ĐƯA VÀO QUYẾT TOÁN</v>
          </cell>
        </row>
      </sheetData>
      <sheetData sheetId="8192">
        <row r="4">
          <cell r="A4" t="str">
            <v>BẢNG TÍNH TOÁN, ĐO BÓC KHỐI LƯỢNG HOÀN THÀNH ĐƯA VÀO QUYẾT TOÁN</v>
          </cell>
        </row>
      </sheetData>
      <sheetData sheetId="8193">
        <row r="4">
          <cell r="A4" t="str">
            <v>BẢNG TÍNH TOÁN, ĐO BÓC KHỐI LƯỢNG HOÀN THÀNH ĐƯA VÀO QUYẾT TOÁN</v>
          </cell>
        </row>
      </sheetData>
      <sheetData sheetId="8194">
        <row r="4">
          <cell r="A4" t="str">
            <v>BẢNG TÍNH TOÁN, ĐO BÓC KHỐI LƯỢNG HOÀN THÀNH ĐƯA VÀO QUYẾT TOÁN</v>
          </cell>
        </row>
      </sheetData>
      <sheetData sheetId="8195">
        <row r="4">
          <cell r="A4" t="str">
            <v>BẢNG TÍNH TOÁN, ĐO BÓC KHỐI LƯỢNG HOÀN THÀNH ĐƯA VÀO QUYẾT TOÁN</v>
          </cell>
        </row>
      </sheetData>
      <sheetData sheetId="8196">
        <row r="4">
          <cell r="A4" t="str">
            <v>BẢNG TÍNH TOÁN, ĐO BÓC KHỐI LƯỢNG HOÀN THÀNH ĐƯA VÀO QUYẾT TOÁN</v>
          </cell>
        </row>
      </sheetData>
      <sheetData sheetId="8197">
        <row r="4">
          <cell r="A4" t="str">
            <v>BẢNG TÍNH TOÁN, ĐO BÓC KHỐI LƯỢNG HOÀN THÀNH ĐƯA VÀO QUYẾT TOÁN</v>
          </cell>
        </row>
      </sheetData>
      <sheetData sheetId="8198">
        <row r="4">
          <cell r="A4" t="str">
            <v>BẢNG TÍNH TOÁN, ĐO BÓC KHỐI LƯỢNG HOÀN THÀNH ĐƯA VÀO QUYẾT TOÁN</v>
          </cell>
        </row>
      </sheetData>
      <sheetData sheetId="8199">
        <row r="4">
          <cell r="A4" t="str">
            <v>BẢNG TÍNH TOÁN, ĐO BÓC KHỐI LƯỢNG HOÀN THÀNH ĐƯA VÀO QUYẾT TOÁN</v>
          </cell>
        </row>
      </sheetData>
      <sheetData sheetId="8200">
        <row r="4">
          <cell r="A4" t="str">
            <v>BẢNG TÍNH TOÁN, ĐO BÓC KHỐI LƯỢNG HOÀN THÀNH ĐƯA VÀO QUYẾT TOÁN</v>
          </cell>
        </row>
      </sheetData>
      <sheetData sheetId="8201">
        <row r="4">
          <cell r="A4" t="str">
            <v>BẢNG TÍNH TOÁN, ĐO BÓC KHỐI LƯỢNG HOÀN THÀNH ĐƯA VÀO QUYẾT TOÁN</v>
          </cell>
        </row>
      </sheetData>
      <sheetData sheetId="8202">
        <row r="4">
          <cell r="A4" t="str">
            <v>BẢNG TÍNH TOÁN, ĐO BÓC KHỐI LƯỢNG HOÀN THÀNH ĐƯA VÀO QUYẾT TOÁN</v>
          </cell>
        </row>
      </sheetData>
      <sheetData sheetId="8203">
        <row r="4">
          <cell r="A4" t="str">
            <v>BẢNG TÍNH TOÁN, ĐO BÓC KHỐI LƯỢNG HOÀN THÀNH ĐƯA VÀO QUYẾT TOÁN</v>
          </cell>
        </row>
      </sheetData>
      <sheetData sheetId="8204">
        <row r="4">
          <cell r="A4" t="str">
            <v>BẢNG TÍNH TOÁN, ĐO BÓC KHỐI LƯỢNG HOÀN THÀNH ĐƯA VÀO QUYẾT TOÁN</v>
          </cell>
        </row>
      </sheetData>
      <sheetData sheetId="8205">
        <row r="4">
          <cell r="A4" t="str">
            <v>BẢNG TÍNH TOÁN, ĐO BÓC KHỐI LƯỢNG HOÀN THÀNH ĐƯA VÀO QUYẾT TOÁN</v>
          </cell>
        </row>
      </sheetData>
      <sheetData sheetId="8206">
        <row r="4">
          <cell r="A4" t="str">
            <v>BẢNG TÍNH TOÁN, ĐO BÓC KHỐI LƯỢNG HOÀN THÀNH ĐƯA VÀO QUYẾT TOÁN</v>
          </cell>
        </row>
      </sheetData>
      <sheetData sheetId="8207">
        <row r="4">
          <cell r="A4" t="str">
            <v>BẢNG TÍNH TOÁN, ĐO BÓC KHỐI LƯỢNG HOÀN THÀNH ĐƯA VÀO QUYẾT TOÁN</v>
          </cell>
        </row>
      </sheetData>
      <sheetData sheetId="8208">
        <row r="4">
          <cell r="A4" t="str">
            <v>BẢNG TÍNH TOÁN, ĐO BÓC KHỐI LƯỢNG HOÀN THÀNH ĐƯA VÀO QUYẾT TOÁN</v>
          </cell>
        </row>
      </sheetData>
      <sheetData sheetId="8209">
        <row r="4">
          <cell r="A4" t="str">
            <v>BẢNG TÍNH TOÁN, ĐO BÓC KHỐI LƯỢNG HOÀN THÀNH ĐƯA VÀO QUYẾT TOÁN</v>
          </cell>
        </row>
      </sheetData>
      <sheetData sheetId="8210">
        <row r="4">
          <cell r="A4" t="str">
            <v>BẢNG TÍNH TOÁN, ĐO BÓC KHỐI LƯỢNG HOÀN THÀNH ĐƯA VÀO QUYẾT TOÁN</v>
          </cell>
        </row>
      </sheetData>
      <sheetData sheetId="8211">
        <row r="4">
          <cell r="A4" t="str">
            <v>BẢNG TÍNH TOÁN, ĐO BÓC KHỐI LƯỢNG HOÀN THÀNH ĐƯA VÀO QUYẾT TOÁN</v>
          </cell>
        </row>
      </sheetData>
      <sheetData sheetId="8212">
        <row r="4">
          <cell r="A4" t="str">
            <v>BẢNG TÍNH TOÁN, ĐO BÓC KHỐI LƯỢNG HOÀN THÀNH ĐƯA VÀO QUYẾT TOÁN</v>
          </cell>
        </row>
      </sheetData>
      <sheetData sheetId="8213">
        <row r="4">
          <cell r="A4" t="str">
            <v>BẢNG TÍNH TOÁN, ĐO BÓC KHỐI LƯỢNG HOÀN THÀNH ĐƯA VÀO QUYẾT TOÁN</v>
          </cell>
        </row>
      </sheetData>
      <sheetData sheetId="8214">
        <row r="4">
          <cell r="A4" t="str">
            <v>BẢNG TÍNH TOÁN, ĐO BÓC KHỐI LƯỢNG HOÀN THÀNH ĐƯA VÀO QUYẾT TOÁN</v>
          </cell>
        </row>
      </sheetData>
      <sheetData sheetId="8215">
        <row r="4">
          <cell r="A4" t="str">
            <v>BẢNG TÍNH TOÁN, ĐO BÓC KHỐI LƯỢNG HOÀN THÀNH ĐƯA VÀO QUYẾT TOÁN</v>
          </cell>
        </row>
      </sheetData>
      <sheetData sheetId="8216">
        <row r="4">
          <cell r="A4" t="str">
            <v>BẢNG TÍNH TOÁN, ĐO BÓC KHỐI LƯỢNG HOÀN THÀNH ĐƯA VÀO QUYẾT TOÁN</v>
          </cell>
        </row>
      </sheetData>
      <sheetData sheetId="8217">
        <row r="4">
          <cell r="A4" t="str">
            <v>BẢNG TÍNH TOÁN, ĐO BÓC KHỐI LƯỢNG HOÀN THÀNH ĐƯA VÀO QUYẾT TOÁN</v>
          </cell>
        </row>
      </sheetData>
      <sheetData sheetId="8218">
        <row r="4">
          <cell r="A4" t="str">
            <v>BẢNG TÍNH TOÁN, ĐO BÓC KHỐI LƯỢNG HOÀN THÀNH ĐƯA VÀO QUYẾT TOÁN</v>
          </cell>
        </row>
      </sheetData>
      <sheetData sheetId="8219">
        <row r="4">
          <cell r="A4" t="str">
            <v>BẢNG TÍNH TOÁN, ĐO BÓC KHỐI LƯỢNG HOÀN THÀNH ĐƯA VÀO QUYẾT TOÁN</v>
          </cell>
        </row>
      </sheetData>
      <sheetData sheetId="8220">
        <row r="4">
          <cell r="A4" t="str">
            <v>BẢNG TÍNH TOÁN, ĐO BÓC KHỐI LƯỢNG HOÀN THÀNH ĐƯA VÀO QUYẾT TOÁN</v>
          </cell>
        </row>
      </sheetData>
      <sheetData sheetId="8221">
        <row r="4">
          <cell r="A4" t="str">
            <v>BẢNG TÍNH TOÁN, ĐO BÓC KHỐI LƯỢNG HOÀN THÀNH ĐƯA VÀO QUYẾT TOÁN</v>
          </cell>
        </row>
      </sheetData>
      <sheetData sheetId="8222">
        <row r="4">
          <cell r="A4" t="str">
            <v>BẢNG TÍNH TOÁN, ĐO BÓC KHỐI LƯỢNG HOÀN THÀNH ĐƯA VÀO QUYẾT TOÁN</v>
          </cell>
        </row>
      </sheetData>
      <sheetData sheetId="8223">
        <row r="4">
          <cell r="A4" t="str">
            <v>BẢNG TÍNH TOÁN, ĐO BÓC KHỐI LƯỢNG HOÀN THÀNH ĐƯA VÀO QUYẾT TOÁN</v>
          </cell>
        </row>
      </sheetData>
      <sheetData sheetId="8224">
        <row r="4">
          <cell r="A4" t="str">
            <v>BẢNG TÍNH TOÁN, ĐO BÓC KHỐI LƯỢNG HOÀN THÀNH ĐƯA VÀO QUYẾT TOÁN</v>
          </cell>
        </row>
      </sheetData>
      <sheetData sheetId="8225">
        <row r="4">
          <cell r="A4" t="str">
            <v>BẢNG TÍNH TOÁN, ĐO BÓC KHỐI LƯỢNG HOÀN THÀNH ĐƯA VÀO QUYẾT TOÁN</v>
          </cell>
        </row>
      </sheetData>
      <sheetData sheetId="8226">
        <row r="4">
          <cell r="A4" t="str">
            <v>BẢNG TÍNH TOÁN, ĐO BÓC KHỐI LƯỢNG HOÀN THÀNH ĐƯA VÀO QUYẾT TOÁN</v>
          </cell>
        </row>
      </sheetData>
      <sheetData sheetId="8227">
        <row r="4">
          <cell r="A4" t="str">
            <v>BẢNG TÍNH TOÁN, ĐO BÓC KHỐI LƯỢNG HOÀN THÀNH ĐƯA VÀO QUYẾT TOÁN</v>
          </cell>
        </row>
      </sheetData>
      <sheetData sheetId="8228">
        <row r="4">
          <cell r="A4" t="str">
            <v>BẢNG TÍNH TOÁN, ĐO BÓC KHỐI LƯỢNG HOÀN THÀNH ĐƯA VÀO QUYẾT TOÁN</v>
          </cell>
        </row>
      </sheetData>
      <sheetData sheetId="8229">
        <row r="4">
          <cell r="A4" t="str">
            <v>BẢNG TÍNH TOÁN, ĐO BÓC KHỐI LƯỢNG HOÀN THÀNH ĐƯA VÀO QUYẾT TOÁN</v>
          </cell>
        </row>
      </sheetData>
      <sheetData sheetId="8230">
        <row r="4">
          <cell r="A4" t="str">
            <v>BẢNG TÍNH TOÁN, ĐO BÓC KHỐI LƯỢNG HOÀN THÀNH ĐƯA VÀO QUYẾT TOÁN</v>
          </cell>
        </row>
      </sheetData>
      <sheetData sheetId="8231">
        <row r="4">
          <cell r="A4" t="str">
            <v>BẢNG TÍNH TOÁN, ĐO BÓC KHỐI LƯỢNG HOÀN THÀNH ĐƯA VÀO QUYẾT TOÁN</v>
          </cell>
        </row>
      </sheetData>
      <sheetData sheetId="8232">
        <row r="4">
          <cell r="A4" t="str">
            <v>BẢNG TÍNH TOÁN, ĐO BÓC KHỐI LƯỢNG HOÀN THÀNH ĐƯA VÀO QUYẾT TOÁN</v>
          </cell>
        </row>
      </sheetData>
      <sheetData sheetId="8233">
        <row r="4">
          <cell r="A4" t="str">
            <v>BẢNG TÍNH TOÁN, ĐO BÓC KHỐI LƯỢNG HOÀN THÀNH ĐƯA VÀO QUYẾT TOÁN</v>
          </cell>
        </row>
      </sheetData>
      <sheetData sheetId="8234">
        <row r="4">
          <cell r="A4" t="str">
            <v>BẢNG TÍNH TOÁN, ĐO BÓC KHỐI LƯỢNG HOÀN THÀNH ĐƯA VÀO QUYẾT TOÁN</v>
          </cell>
        </row>
      </sheetData>
      <sheetData sheetId="8235">
        <row r="4">
          <cell r="A4" t="str">
            <v>BẢNG TÍNH TOÁN, ĐO BÓC KHỐI LƯỢNG HOÀN THÀNH ĐƯA VÀO QUYẾT TOÁN</v>
          </cell>
        </row>
      </sheetData>
      <sheetData sheetId="8236">
        <row r="4">
          <cell r="A4" t="str">
            <v>BẢNG TÍNH TOÁN, ĐO BÓC KHỐI LƯỢNG HOÀN THÀNH ĐƯA VÀO QUYẾT TOÁN</v>
          </cell>
        </row>
      </sheetData>
      <sheetData sheetId="8237">
        <row r="4">
          <cell r="A4" t="str">
            <v>BẢNG TÍNH TOÁN, ĐO BÓC KHỐI LƯỢNG HOÀN THÀNH ĐƯA VÀO QUYẾT TOÁN</v>
          </cell>
        </row>
      </sheetData>
      <sheetData sheetId="8238">
        <row r="4">
          <cell r="A4" t="str">
            <v>BẢNG TÍNH TOÁN, ĐO BÓC KHỐI LƯỢNG HOÀN THÀNH ĐƯA VÀO QUYẾT TOÁN</v>
          </cell>
        </row>
      </sheetData>
      <sheetData sheetId="8239">
        <row r="4">
          <cell r="A4" t="str">
            <v>BẢNG TÍNH TOÁN, ĐO BÓC KHỐI LƯỢNG HOÀN THÀNH ĐƯA VÀO QUYẾT TOÁN</v>
          </cell>
        </row>
      </sheetData>
      <sheetData sheetId="8240">
        <row r="4">
          <cell r="A4" t="str">
            <v>BẢNG TÍNH TOÁN, ĐO BÓC KHỐI LƯỢNG HOÀN THÀNH ĐƯA VÀO QUYẾT TOÁN</v>
          </cell>
        </row>
      </sheetData>
      <sheetData sheetId="8241">
        <row r="4">
          <cell r="A4" t="str">
            <v>BẢNG TÍNH TOÁN, ĐO BÓC KHỐI LƯỢNG HOÀN THÀNH ĐƯA VÀO QUYẾT TOÁN</v>
          </cell>
        </row>
      </sheetData>
      <sheetData sheetId="8242">
        <row r="4">
          <cell r="A4" t="str">
            <v>BẢNG TÍNH TOÁN, ĐO BÓC KHỐI LƯỢNG HOÀN THÀNH ĐƯA VÀO QUYẾT TOÁN</v>
          </cell>
        </row>
      </sheetData>
      <sheetData sheetId="8243">
        <row r="4">
          <cell r="A4" t="str">
            <v>BẢNG TÍNH TOÁN, ĐO BÓC KHỐI LƯỢNG HOÀN THÀNH ĐƯA VÀO QUYẾT TOÁN</v>
          </cell>
        </row>
      </sheetData>
      <sheetData sheetId="8244">
        <row r="4">
          <cell r="A4" t="str">
            <v>BẢNG TÍNH TOÁN, ĐO BÓC KHỐI LƯỢNG HOÀN THÀNH ĐƯA VÀO QUYẾT TOÁN</v>
          </cell>
        </row>
      </sheetData>
      <sheetData sheetId="8245">
        <row r="4">
          <cell r="A4" t="str">
            <v>BẢNG TÍNH TOÁN, ĐO BÓC KHỐI LƯỢNG HOÀN THÀNH ĐƯA VÀO QUYẾT TOÁN</v>
          </cell>
        </row>
      </sheetData>
      <sheetData sheetId="8246">
        <row r="4">
          <cell r="A4" t="str">
            <v>BẢNG TÍNH TOÁN, ĐO BÓC KHỐI LƯỢNG HOÀN THÀNH ĐƯA VÀO QUYẾT TOÁN</v>
          </cell>
        </row>
      </sheetData>
      <sheetData sheetId="8247">
        <row r="4">
          <cell r="A4" t="str">
            <v>BẢNG TÍNH TOÁN, ĐO BÓC KHỐI LƯỢNG HOÀN THÀNH ĐƯA VÀO QUYẾT TOÁN</v>
          </cell>
        </row>
      </sheetData>
      <sheetData sheetId="8248">
        <row r="4">
          <cell r="A4" t="str">
            <v>BẢNG TÍNH TOÁN, ĐO BÓC KHỐI LƯỢNG HOÀN THÀNH ĐƯA VÀO QUYẾT TOÁN</v>
          </cell>
        </row>
      </sheetData>
      <sheetData sheetId="8249">
        <row r="4">
          <cell r="A4" t="str">
            <v>BẢNG TÍNH TOÁN, ĐO BÓC KHỐI LƯỢNG HOÀN THÀNH ĐƯA VÀO QUYẾT TOÁN</v>
          </cell>
        </row>
      </sheetData>
      <sheetData sheetId="8250">
        <row r="4">
          <cell r="A4" t="str">
            <v>BẢNG TÍNH TOÁN, ĐO BÓC KHỐI LƯỢNG HOÀN THÀNH ĐƯA VÀO QUYẾT TOÁN</v>
          </cell>
        </row>
      </sheetData>
      <sheetData sheetId="8251">
        <row r="4">
          <cell r="A4" t="str">
            <v>BẢNG TÍNH TOÁN, ĐO BÓC KHỐI LƯỢNG HOÀN THÀNH ĐƯA VÀO QUYẾT TOÁN</v>
          </cell>
        </row>
      </sheetData>
      <sheetData sheetId="8252">
        <row r="4">
          <cell r="A4" t="str">
            <v>BẢNG TÍNH TOÁN, ĐO BÓC KHỐI LƯỢNG HOÀN THÀNH ĐƯA VÀO QUYẾT TOÁN</v>
          </cell>
        </row>
      </sheetData>
      <sheetData sheetId="8253">
        <row r="4">
          <cell r="A4" t="str">
            <v>BẢNG TÍNH TOÁN, ĐO BÓC KHỐI LƯỢNG HOÀN THÀNH ĐƯA VÀO QUYẾT TOÁN</v>
          </cell>
        </row>
      </sheetData>
      <sheetData sheetId="8254">
        <row r="4">
          <cell r="A4" t="str">
            <v>BẢNG TÍNH TOÁN, ĐO BÓC KHỐI LƯỢNG HOÀN THÀNH ĐƯA VÀO QUYẾT TOÁN</v>
          </cell>
        </row>
      </sheetData>
      <sheetData sheetId="8255">
        <row r="4">
          <cell r="A4" t="str">
            <v>BẢNG TÍNH TOÁN, ĐO BÓC KHỐI LƯỢNG HOÀN THÀNH ĐƯA VÀO QUYẾT TOÁN</v>
          </cell>
        </row>
      </sheetData>
      <sheetData sheetId="8256">
        <row r="4">
          <cell r="A4" t="str">
            <v>BẢNG TÍNH TOÁN, ĐO BÓC KHỐI LƯỢNG HOÀN THÀNH ĐƯA VÀO QUYẾT TOÁN</v>
          </cell>
        </row>
      </sheetData>
      <sheetData sheetId="8257">
        <row r="4">
          <cell r="A4" t="str">
            <v>BẢNG TÍNH TOÁN, ĐO BÓC KHỐI LƯỢNG HOÀN THÀNH ĐƯA VÀO QUYẾT TOÁN</v>
          </cell>
        </row>
      </sheetData>
      <sheetData sheetId="8258">
        <row r="4">
          <cell r="A4" t="str">
            <v>BẢNG TÍNH TOÁN, ĐO BÓC KHỐI LƯỢNG HOÀN THÀNH ĐƯA VÀO QUYẾT TOÁN</v>
          </cell>
        </row>
      </sheetData>
      <sheetData sheetId="8259">
        <row r="4">
          <cell r="A4" t="str">
            <v>BẢNG TÍNH TOÁN, ĐO BÓC KHỐI LƯỢNG HOÀN THÀNH ĐƯA VÀO QUYẾT TOÁN</v>
          </cell>
        </row>
      </sheetData>
      <sheetData sheetId="8260">
        <row r="4">
          <cell r="A4" t="str">
            <v>BẢNG TÍNH TOÁN, ĐO BÓC KHỐI LƯỢNG HOÀN THÀNH ĐƯA VÀO QUYẾT TOÁN</v>
          </cell>
        </row>
      </sheetData>
      <sheetData sheetId="8261">
        <row r="4">
          <cell r="A4" t="str">
            <v>BẢNG TÍNH TOÁN, ĐO BÓC KHỐI LƯỢNG HOÀN THÀNH ĐƯA VÀO QUYẾT TOÁN</v>
          </cell>
        </row>
      </sheetData>
      <sheetData sheetId="8262">
        <row r="4">
          <cell r="A4" t="str">
            <v>BẢNG TÍNH TOÁN, ĐO BÓC KHỐI LƯỢNG HOÀN THÀNH ĐƯA VÀO QUYẾT TOÁN</v>
          </cell>
        </row>
      </sheetData>
      <sheetData sheetId="8263">
        <row r="4">
          <cell r="A4" t="str">
            <v>BẢNG TÍNH TOÁN, ĐO BÓC KHỐI LƯỢNG HOÀN THÀNH ĐƯA VÀO QUYẾT TOÁN</v>
          </cell>
        </row>
      </sheetData>
      <sheetData sheetId="8264">
        <row r="4">
          <cell r="A4" t="str">
            <v>BẢNG TÍNH TOÁN, ĐO BÓC KHỐI LƯỢNG HOÀN THÀNH ĐƯA VÀO QUYẾT TOÁN</v>
          </cell>
        </row>
      </sheetData>
      <sheetData sheetId="8265">
        <row r="4">
          <cell r="A4" t="str">
            <v>BẢNG TÍNH TOÁN, ĐO BÓC KHỐI LƯỢNG HOÀN THÀNH ĐƯA VÀO QUYẾT TOÁN</v>
          </cell>
        </row>
      </sheetData>
      <sheetData sheetId="8266">
        <row r="4">
          <cell r="A4" t="str">
            <v>BẢNG TÍNH TOÁN, ĐO BÓC KHỐI LƯỢNG HOÀN THÀNH ĐƯA VÀO QUYẾT TOÁN</v>
          </cell>
        </row>
      </sheetData>
      <sheetData sheetId="8267">
        <row r="4">
          <cell r="A4" t="str">
            <v>BẢNG TÍNH TOÁN, ĐO BÓC KHỐI LƯỢNG HOÀN THÀNH ĐƯA VÀO QUYẾT TOÁN</v>
          </cell>
        </row>
      </sheetData>
      <sheetData sheetId="8268">
        <row r="4">
          <cell r="A4" t="str">
            <v>BẢNG TÍNH TOÁN, ĐO BÓC KHỐI LƯỢNG HOÀN THÀNH ĐƯA VÀO QUYẾT TOÁN</v>
          </cell>
        </row>
      </sheetData>
      <sheetData sheetId="8269">
        <row r="4">
          <cell r="A4" t="str">
            <v>BẢNG TÍNH TOÁN, ĐO BÓC KHỐI LƯỢNG HOÀN THÀNH ĐƯA VÀO QUYẾT TOÁN</v>
          </cell>
        </row>
      </sheetData>
      <sheetData sheetId="8270">
        <row r="4">
          <cell r="A4" t="str">
            <v>BẢNG TÍNH TOÁN, ĐO BÓC KHỐI LƯỢNG HOÀN THÀNH ĐƯA VÀO QUYẾT TOÁN</v>
          </cell>
        </row>
      </sheetData>
      <sheetData sheetId="8271">
        <row r="4">
          <cell r="A4" t="str">
            <v>BẢNG TÍNH TOÁN, ĐO BÓC KHỐI LƯỢNG HOÀN THÀNH ĐƯA VÀO QUYẾT TOÁN</v>
          </cell>
        </row>
      </sheetData>
      <sheetData sheetId="8272">
        <row r="4">
          <cell r="A4" t="str">
            <v>BẢNG TÍNH TOÁN, ĐO BÓC KHỐI LƯỢNG HOÀN THÀNH ĐƯA VÀO QUYẾT TOÁN</v>
          </cell>
        </row>
      </sheetData>
      <sheetData sheetId="8273">
        <row r="4">
          <cell r="A4" t="str">
            <v>BẢNG TÍNH TOÁN, ĐO BÓC KHỐI LƯỢNG HOÀN THÀNH ĐƯA VÀO QUYẾT TOÁN</v>
          </cell>
        </row>
      </sheetData>
      <sheetData sheetId="8274">
        <row r="4">
          <cell r="A4" t="str">
            <v>BẢNG TÍNH TOÁN, ĐO BÓC KHỐI LƯỢNG HOÀN THÀNH ĐƯA VÀO QUYẾT TOÁN</v>
          </cell>
        </row>
      </sheetData>
      <sheetData sheetId="8275">
        <row r="4">
          <cell r="A4" t="str">
            <v>BẢNG TÍNH TOÁN, ĐO BÓC KHỐI LƯỢNG HOÀN THÀNH ĐƯA VÀO QUYẾT TOÁN</v>
          </cell>
        </row>
      </sheetData>
      <sheetData sheetId="8276">
        <row r="4">
          <cell r="A4" t="str">
            <v>BẢNG TÍNH TOÁN, ĐO BÓC KHỐI LƯỢNG HOÀN THÀNH ĐƯA VÀO QUYẾT TOÁN</v>
          </cell>
        </row>
      </sheetData>
      <sheetData sheetId="8277">
        <row r="4">
          <cell r="A4" t="str">
            <v>BẢNG TÍNH TOÁN, ĐO BÓC KHỐI LƯỢNG HOÀN THÀNH ĐƯA VÀO QUYẾT TOÁN</v>
          </cell>
        </row>
      </sheetData>
      <sheetData sheetId="8278">
        <row r="4">
          <cell r="A4" t="str">
            <v>BẢNG TÍNH TOÁN, ĐO BÓC KHỐI LƯỢNG HOÀN THÀNH ĐƯA VÀO QUYẾT TOÁN</v>
          </cell>
        </row>
      </sheetData>
      <sheetData sheetId="8279">
        <row r="4">
          <cell r="A4" t="str">
            <v>BẢNG TÍNH TOÁN, ĐO BÓC KHỐI LƯỢNG HOÀN THÀNH ĐƯA VÀO QUYẾT TOÁN</v>
          </cell>
        </row>
      </sheetData>
      <sheetData sheetId="8280">
        <row r="4">
          <cell r="A4" t="str">
            <v>BẢNG TÍNH TOÁN, ĐO BÓC KHỐI LƯỢNG HOÀN THÀNH ĐƯA VÀO QUYẾT TOÁN</v>
          </cell>
        </row>
      </sheetData>
      <sheetData sheetId="8281">
        <row r="4">
          <cell r="A4" t="str">
            <v>BẢNG TÍNH TOÁN, ĐO BÓC KHỐI LƯỢNG HOÀN THÀNH ĐƯA VÀO QUYẾT TOÁN</v>
          </cell>
        </row>
      </sheetData>
      <sheetData sheetId="8282">
        <row r="4">
          <cell r="A4" t="str">
            <v>BẢNG TÍNH TOÁN, ĐO BÓC KHỐI LƯỢNG HOÀN THÀNH ĐƯA VÀO QUYẾT TOÁN</v>
          </cell>
        </row>
      </sheetData>
      <sheetData sheetId="8283">
        <row r="4">
          <cell r="A4" t="str">
            <v>BẢNG TÍNH TOÁN, ĐO BÓC KHỐI LƯỢNG HOÀN THÀNH ĐƯA VÀO QUYẾT TOÁN</v>
          </cell>
        </row>
      </sheetData>
      <sheetData sheetId="8284">
        <row r="4">
          <cell r="A4" t="str">
            <v>BẢNG TÍNH TOÁN, ĐO BÓC KHỐI LƯỢNG HOÀN THÀNH ĐƯA VÀO QUYẾT TOÁN</v>
          </cell>
        </row>
      </sheetData>
      <sheetData sheetId="8285">
        <row r="4">
          <cell r="A4" t="str">
            <v>BẢNG TÍNH TOÁN, ĐO BÓC KHỐI LƯỢNG HOÀN THÀNH ĐƯA VÀO QUYẾT TOÁN</v>
          </cell>
        </row>
      </sheetData>
      <sheetData sheetId="8286">
        <row r="4">
          <cell r="A4" t="str">
            <v>BẢNG TÍNH TOÁN, ĐO BÓC KHỐI LƯỢNG HOÀN THÀNH ĐƯA VÀO QUYẾT TOÁN</v>
          </cell>
        </row>
      </sheetData>
      <sheetData sheetId="8287">
        <row r="4">
          <cell r="A4" t="str">
            <v>BẢNG TÍNH TOÁN, ĐO BÓC KHỐI LƯỢNG HOÀN THÀNH ĐƯA VÀO QUYẾT TOÁN</v>
          </cell>
        </row>
      </sheetData>
      <sheetData sheetId="8288">
        <row r="4">
          <cell r="A4" t="str">
            <v>BẢNG TÍNH TOÁN, ĐO BÓC KHỐI LƯỢNG HOÀN THÀNH ĐƯA VÀO QUYẾT TOÁN</v>
          </cell>
        </row>
      </sheetData>
      <sheetData sheetId="8289">
        <row r="4">
          <cell r="A4" t="str">
            <v>BẢNG TÍNH TOÁN, ĐO BÓC KHỐI LƯỢNG HOÀN THÀNH ĐƯA VÀO QUYẾT TOÁN</v>
          </cell>
        </row>
      </sheetData>
      <sheetData sheetId="8290">
        <row r="4">
          <cell r="A4" t="str">
            <v>BẢNG TÍNH TOÁN, ĐO BÓC KHỐI LƯỢNG HOÀN THÀNH ĐƯA VÀO QUYẾT TOÁN</v>
          </cell>
        </row>
      </sheetData>
      <sheetData sheetId="8291">
        <row r="4">
          <cell r="A4" t="str">
            <v>BẢNG TÍNH TOÁN, ĐO BÓC KHỐI LƯỢNG HOÀN THÀNH ĐƯA VÀO QUYẾT TOÁN</v>
          </cell>
        </row>
      </sheetData>
      <sheetData sheetId="8292">
        <row r="4">
          <cell r="A4" t="str">
            <v>BẢNG TÍNH TOÁN, ĐO BÓC KHỐI LƯỢNG HOÀN THÀNH ĐƯA VÀO QUYẾT TOÁN</v>
          </cell>
        </row>
      </sheetData>
      <sheetData sheetId="8293">
        <row r="4">
          <cell r="A4" t="str">
            <v>BẢNG TÍNH TOÁN, ĐO BÓC KHỐI LƯỢNG HOÀN THÀNH ĐƯA VÀO QUYẾT TOÁN</v>
          </cell>
        </row>
      </sheetData>
      <sheetData sheetId="8294">
        <row r="4">
          <cell r="A4" t="str">
            <v>BẢNG TÍNH TOÁN, ĐO BÓC KHỐI LƯỢNG HOÀN THÀNH ĐƯA VÀO QUYẾT TOÁN</v>
          </cell>
        </row>
      </sheetData>
      <sheetData sheetId="8295">
        <row r="4">
          <cell r="A4" t="str">
            <v>BẢNG TÍNH TOÁN, ĐO BÓC KHỐI LƯỢNG HOÀN THÀNH ĐƯA VÀO QUYẾT TOÁN</v>
          </cell>
        </row>
      </sheetData>
      <sheetData sheetId="8296">
        <row r="4">
          <cell r="A4" t="str">
            <v>BẢNG TÍNH TOÁN, ĐO BÓC KHỐI LƯỢNG HOÀN THÀNH ĐƯA VÀO QUYẾT TOÁN</v>
          </cell>
        </row>
      </sheetData>
      <sheetData sheetId="8297">
        <row r="4">
          <cell r="A4" t="str">
            <v>BẢNG TÍNH TOÁN, ĐO BÓC KHỐI LƯỢNG HOÀN THÀNH ĐƯA VÀO QUYẾT TOÁN</v>
          </cell>
        </row>
      </sheetData>
      <sheetData sheetId="8298">
        <row r="4">
          <cell r="A4" t="str">
            <v>BẢNG TÍNH TOÁN, ĐO BÓC KHỐI LƯỢNG HOÀN THÀNH ĐƯA VÀO QUYẾT TOÁN</v>
          </cell>
        </row>
      </sheetData>
      <sheetData sheetId="8299">
        <row r="4">
          <cell r="A4" t="str">
            <v>BẢNG TÍNH TOÁN, ĐO BÓC KHỐI LƯỢNG HOÀN THÀNH ĐƯA VÀO QUYẾT TOÁN</v>
          </cell>
        </row>
      </sheetData>
      <sheetData sheetId="8300">
        <row r="4">
          <cell r="A4" t="str">
            <v>BẢNG TÍNH TOÁN, ĐO BÓC KHỐI LƯỢNG HOÀN THÀNH ĐƯA VÀO QUYẾT TOÁN</v>
          </cell>
        </row>
      </sheetData>
      <sheetData sheetId="8301">
        <row r="4">
          <cell r="A4" t="str">
            <v>BẢNG TÍNH TOÁN, ĐO BÓC KHỐI LƯỢNG HOÀN THÀNH ĐƯA VÀO QUYẾT TOÁN</v>
          </cell>
        </row>
      </sheetData>
      <sheetData sheetId="8302">
        <row r="4">
          <cell r="A4" t="str">
            <v>BẢNG TÍNH TOÁN, ĐO BÓC KHỐI LƯỢNG HOÀN THÀNH ĐƯA VÀO QUYẾT TOÁN</v>
          </cell>
        </row>
      </sheetData>
      <sheetData sheetId="8303">
        <row r="4">
          <cell r="A4" t="str">
            <v>BẢNG TÍNH TOÁN, ĐO BÓC KHỐI LƯỢNG HOÀN THÀNH ĐƯA VÀO QUYẾT TOÁN</v>
          </cell>
        </row>
      </sheetData>
      <sheetData sheetId="8304">
        <row r="4">
          <cell r="A4" t="str">
            <v>BẢNG TÍNH TOÁN, ĐO BÓC KHỐI LƯỢNG HOÀN THÀNH ĐƯA VÀO QUYẾT TOÁN</v>
          </cell>
        </row>
      </sheetData>
      <sheetData sheetId="8305">
        <row r="4">
          <cell r="A4" t="str">
            <v>BẢNG TÍNH TOÁN, ĐO BÓC KHỐI LƯỢNG HOÀN THÀNH ĐƯA VÀO QUYẾT TOÁN</v>
          </cell>
        </row>
      </sheetData>
      <sheetData sheetId="8306">
        <row r="4">
          <cell r="A4" t="str">
            <v>BẢNG TÍNH TOÁN, ĐO BÓC KHỐI LƯỢNG HOÀN THÀNH ĐƯA VÀO QUYẾT TOÁN</v>
          </cell>
        </row>
      </sheetData>
      <sheetData sheetId="8307">
        <row r="4">
          <cell r="A4" t="str">
            <v>BẢNG TÍNH TOÁN, ĐO BÓC KHỐI LƯỢNG HOÀN THÀNH ĐƯA VÀO QUYẾT TOÁN</v>
          </cell>
        </row>
      </sheetData>
      <sheetData sheetId="8308">
        <row r="4">
          <cell r="A4" t="str">
            <v>BẢNG TÍNH TOÁN, ĐO BÓC KHỐI LƯỢNG HOÀN THÀNH ĐƯA VÀO QUYẾT TOÁN</v>
          </cell>
        </row>
      </sheetData>
      <sheetData sheetId="8309">
        <row r="4">
          <cell r="A4" t="str">
            <v>BẢNG TÍNH TOÁN, ĐO BÓC KHỐI LƯỢNG HOÀN THÀNH ĐƯA VÀO QUYẾT TOÁN</v>
          </cell>
        </row>
      </sheetData>
      <sheetData sheetId="8310">
        <row r="4">
          <cell r="A4" t="str">
            <v>BẢNG TÍNH TOÁN, ĐO BÓC KHỐI LƯỢNG HOÀN THÀNH ĐƯA VÀO QUYẾT TOÁN</v>
          </cell>
        </row>
      </sheetData>
      <sheetData sheetId="8311">
        <row r="4">
          <cell r="A4" t="str">
            <v>BẢNG TÍNH TOÁN, ĐO BÓC KHỐI LƯỢNG HOÀN THÀNH ĐƯA VÀO QUYẾT TOÁN</v>
          </cell>
        </row>
      </sheetData>
      <sheetData sheetId="8312">
        <row r="4">
          <cell r="A4" t="str">
            <v>BẢNG TÍNH TOÁN, ĐO BÓC KHỐI LƯỢNG HOÀN THÀNH ĐƯA VÀO QUYẾT TOÁN</v>
          </cell>
        </row>
      </sheetData>
      <sheetData sheetId="8313">
        <row r="4">
          <cell r="A4" t="str">
            <v>BẢNG TÍNH TOÁN, ĐO BÓC KHỐI LƯỢNG HOÀN THÀNH ĐƯA VÀO QUYẾT TOÁN</v>
          </cell>
        </row>
      </sheetData>
      <sheetData sheetId="8314">
        <row r="4">
          <cell r="A4" t="str">
            <v>BẢNG TÍNH TOÁN, ĐO BÓC KHỐI LƯỢNG HOÀN THÀNH ĐƯA VÀO QUYẾT TOÁN</v>
          </cell>
        </row>
      </sheetData>
      <sheetData sheetId="8315">
        <row r="4">
          <cell r="A4" t="str">
            <v>BẢNG TÍNH TOÁN, ĐO BÓC KHỐI LƯỢNG HOÀN THÀNH ĐƯA VÀO QUYẾT TOÁN</v>
          </cell>
        </row>
      </sheetData>
      <sheetData sheetId="8316">
        <row r="4">
          <cell r="A4" t="str">
            <v>BẢNG TÍNH TOÁN, ĐO BÓC KHỐI LƯỢNG HOÀN THÀNH ĐƯA VÀO QUYẾT TOÁN</v>
          </cell>
        </row>
      </sheetData>
      <sheetData sheetId="8317">
        <row r="4">
          <cell r="A4" t="str">
            <v>BẢNG TÍNH TOÁN, ĐO BÓC KHỐI LƯỢNG HOÀN THÀNH ĐƯA VÀO QUYẾT TOÁN</v>
          </cell>
        </row>
      </sheetData>
      <sheetData sheetId="8318">
        <row r="4">
          <cell r="A4" t="str">
            <v>BẢNG TÍNH TOÁN, ĐO BÓC KHỐI LƯỢNG HOÀN THÀNH ĐƯA VÀO QUYẾT TOÁN</v>
          </cell>
        </row>
      </sheetData>
      <sheetData sheetId="8319">
        <row r="4">
          <cell r="A4" t="str">
            <v>BẢNG TÍNH TOÁN, ĐO BÓC KHỐI LƯỢNG HOÀN THÀNH ĐƯA VÀO QUYẾT TOÁN</v>
          </cell>
        </row>
      </sheetData>
      <sheetData sheetId="8320">
        <row r="4">
          <cell r="A4" t="str">
            <v>BẢNG TÍNH TOÁN, ĐO BÓC KHỐI LƯỢNG HOÀN THÀNH ĐƯA VÀO QUYẾT TOÁN</v>
          </cell>
        </row>
      </sheetData>
      <sheetData sheetId="8321">
        <row r="4">
          <cell r="A4" t="str">
            <v>BẢNG TÍNH TOÁN, ĐO BÓC KHỐI LƯỢNG HOÀN THÀNH ĐƯA VÀO QUYẾT TOÁN</v>
          </cell>
        </row>
      </sheetData>
      <sheetData sheetId="8322">
        <row r="4">
          <cell r="A4" t="str">
            <v>BẢNG TÍNH TOÁN, ĐO BÓC KHỐI LƯỢNG HOÀN THÀNH ĐƯA VÀO QUYẾT TOÁN</v>
          </cell>
        </row>
      </sheetData>
      <sheetData sheetId="8323">
        <row r="4">
          <cell r="A4" t="str">
            <v>BẢNG TÍNH TOÁN, ĐO BÓC KHỐI LƯỢNG HOÀN THÀNH ĐƯA VÀO QUYẾT TOÁN</v>
          </cell>
        </row>
      </sheetData>
      <sheetData sheetId="8324">
        <row r="4">
          <cell r="A4" t="str">
            <v>BẢNG TÍNH TOÁN, ĐO BÓC KHỐI LƯỢNG HOÀN THÀNH ĐƯA VÀO QUYẾT TOÁN</v>
          </cell>
        </row>
      </sheetData>
      <sheetData sheetId="8325">
        <row r="4">
          <cell r="A4" t="str">
            <v>BẢNG TÍNH TOÁN, ĐO BÓC KHỐI LƯỢNG HOÀN THÀNH ĐƯA VÀO QUYẾT TOÁN</v>
          </cell>
        </row>
      </sheetData>
      <sheetData sheetId="8326">
        <row r="4">
          <cell r="A4" t="str">
            <v>BẢNG TÍNH TOÁN, ĐO BÓC KHỐI LƯỢNG HOÀN THÀNH ĐƯA VÀO QUYẾT TOÁN</v>
          </cell>
        </row>
      </sheetData>
      <sheetData sheetId="8327">
        <row r="4">
          <cell r="A4" t="str">
            <v>BẢNG TÍNH TOÁN, ĐO BÓC KHỐI LƯỢNG HOÀN THÀNH ĐƯA VÀO QUYẾT TOÁN</v>
          </cell>
        </row>
      </sheetData>
      <sheetData sheetId="8328">
        <row r="4">
          <cell r="A4" t="str">
            <v>BẢNG TÍNH TOÁN, ĐO BÓC KHỐI LƯỢNG HOÀN THÀNH ĐƯA VÀO QUYẾT TOÁN</v>
          </cell>
        </row>
      </sheetData>
      <sheetData sheetId="8329">
        <row r="4">
          <cell r="A4" t="str">
            <v>BẢNG TÍNH TOÁN, ĐO BÓC KHỐI LƯỢNG HOÀN THÀNH ĐƯA VÀO QUYẾT TOÁN</v>
          </cell>
        </row>
      </sheetData>
      <sheetData sheetId="8330">
        <row r="4">
          <cell r="A4" t="str">
            <v>BẢNG TÍNH TOÁN, ĐO BÓC KHỐI LƯỢNG HOÀN THÀNH ĐƯA VÀO QUYẾT TOÁN</v>
          </cell>
        </row>
      </sheetData>
      <sheetData sheetId="8331">
        <row r="4">
          <cell r="A4" t="str">
            <v>BẢNG TÍNH TOÁN, ĐO BÓC KHỐI LƯỢNG HOÀN THÀNH ĐƯA VÀO QUYẾT TOÁN</v>
          </cell>
        </row>
      </sheetData>
      <sheetData sheetId="8332">
        <row r="4">
          <cell r="A4" t="str">
            <v>BẢNG TÍNH TOÁN, ĐO BÓC KHỐI LƯỢNG HOÀN THÀNH ĐƯA VÀO QUYẾT TOÁN</v>
          </cell>
        </row>
      </sheetData>
      <sheetData sheetId="8333">
        <row r="4">
          <cell r="A4" t="str">
            <v>BẢNG TÍNH TOÁN, ĐO BÓC KHỐI LƯỢNG HOÀN THÀNH ĐƯA VÀO QUYẾT TOÁN</v>
          </cell>
        </row>
      </sheetData>
      <sheetData sheetId="8334">
        <row r="4">
          <cell r="A4" t="str">
            <v>BẢNG TÍNH TOÁN, ĐO BÓC KHỐI LƯỢNG HOÀN THÀNH ĐƯA VÀO QUYẾT TOÁN</v>
          </cell>
        </row>
      </sheetData>
      <sheetData sheetId="8335">
        <row r="4">
          <cell r="A4" t="str">
            <v>BẢNG TÍNH TOÁN, ĐO BÓC KHỐI LƯỢNG HOÀN THÀNH ĐƯA VÀO QUYẾT TOÁN</v>
          </cell>
        </row>
      </sheetData>
      <sheetData sheetId="8336">
        <row r="4">
          <cell r="A4" t="str">
            <v>BẢNG TÍNH TOÁN, ĐO BÓC KHỐI LƯỢNG HOÀN THÀNH ĐƯA VÀO QUYẾT TOÁN</v>
          </cell>
        </row>
      </sheetData>
      <sheetData sheetId="8337">
        <row r="4">
          <cell r="A4" t="str">
            <v>BẢNG TÍNH TOÁN, ĐO BÓC KHỐI LƯỢNG HOÀN THÀNH ĐƯA VÀO QUYẾT TOÁN</v>
          </cell>
        </row>
      </sheetData>
      <sheetData sheetId="8338">
        <row r="4">
          <cell r="A4" t="str">
            <v>BẢNG TÍNH TOÁN, ĐO BÓC KHỐI LƯỢNG HOÀN THÀNH ĐƯA VÀO QUYẾT TOÁN</v>
          </cell>
        </row>
      </sheetData>
      <sheetData sheetId="8339">
        <row r="4">
          <cell r="A4" t="str">
            <v>BẢNG TÍNH TOÁN, ĐO BÓC KHỐI LƯỢNG HOÀN THÀNH ĐƯA VÀO QUYẾT TOÁN</v>
          </cell>
        </row>
      </sheetData>
      <sheetData sheetId="8340">
        <row r="4">
          <cell r="A4" t="str">
            <v>BẢNG TÍNH TOÁN, ĐO BÓC KHỐI LƯỢNG HOÀN THÀNH ĐƯA VÀO QUYẾT TOÁN</v>
          </cell>
        </row>
      </sheetData>
      <sheetData sheetId="8341">
        <row r="4">
          <cell r="A4" t="str">
            <v>BẢNG TÍNH TOÁN, ĐO BÓC KHỐI LƯỢNG HOÀN THÀNH ĐƯA VÀO QUYẾT TOÁN</v>
          </cell>
        </row>
      </sheetData>
      <sheetData sheetId="8342">
        <row r="4">
          <cell r="A4" t="str">
            <v>BẢNG TÍNH TOÁN, ĐO BÓC KHỐI LƯỢNG HOÀN THÀNH ĐƯA VÀO QUYẾT TOÁN</v>
          </cell>
        </row>
      </sheetData>
      <sheetData sheetId="8343">
        <row r="4">
          <cell r="A4" t="str">
            <v>BẢNG TÍNH TOÁN, ĐO BÓC KHỐI LƯỢNG HOÀN THÀNH ĐƯA VÀO QUYẾT TOÁN</v>
          </cell>
        </row>
      </sheetData>
      <sheetData sheetId="8344">
        <row r="4">
          <cell r="A4" t="str">
            <v>BẢNG TÍNH TOÁN, ĐO BÓC KHỐI LƯỢNG HOÀN THÀNH ĐƯA VÀO QUYẾT TOÁN</v>
          </cell>
        </row>
      </sheetData>
      <sheetData sheetId="8345">
        <row r="4">
          <cell r="A4" t="str">
            <v>BẢNG TÍNH TOÁN, ĐO BÓC KHỐI LƯỢNG HOÀN THÀNH ĐƯA VÀO QUYẾT TOÁN</v>
          </cell>
        </row>
      </sheetData>
      <sheetData sheetId="8346">
        <row r="4">
          <cell r="A4" t="str">
            <v>BẢNG TÍNH TOÁN, ĐO BÓC KHỐI LƯỢNG HOÀN THÀNH ĐƯA VÀO QUYẾT TOÁN</v>
          </cell>
        </row>
      </sheetData>
      <sheetData sheetId="8347">
        <row r="4">
          <cell r="A4" t="str">
            <v>BẢNG TÍNH TOÁN, ĐO BÓC KHỐI LƯỢNG HOÀN THÀNH ĐƯA VÀO QUYẾT TOÁN</v>
          </cell>
        </row>
      </sheetData>
      <sheetData sheetId="8348">
        <row r="4">
          <cell r="A4" t="str">
            <v>BẢNG TÍNH TOÁN, ĐO BÓC KHỐI LƯỢNG HOÀN THÀNH ĐƯA VÀO QUYẾT TOÁN</v>
          </cell>
        </row>
      </sheetData>
      <sheetData sheetId="8349">
        <row r="4">
          <cell r="A4" t="str">
            <v>BẢNG TÍNH TOÁN, ĐO BÓC KHỐI LƯỢNG HOÀN THÀNH ĐƯA VÀO QUYẾT TOÁN</v>
          </cell>
        </row>
      </sheetData>
      <sheetData sheetId="8350">
        <row r="4">
          <cell r="A4" t="str">
            <v>BẢNG TÍNH TOÁN, ĐO BÓC KHỐI LƯỢNG HOÀN THÀNH ĐƯA VÀO QUYẾT TOÁN</v>
          </cell>
        </row>
      </sheetData>
      <sheetData sheetId="8351">
        <row r="4">
          <cell r="A4" t="str">
            <v>BẢNG TÍNH TOÁN, ĐO BÓC KHỐI LƯỢNG HOÀN THÀNH ĐƯA VÀO QUYẾT TOÁN</v>
          </cell>
        </row>
      </sheetData>
      <sheetData sheetId="8352">
        <row r="4">
          <cell r="A4" t="str">
            <v>BẢNG TÍNH TOÁN, ĐO BÓC KHỐI LƯỢNG HOÀN THÀNH ĐƯA VÀO QUYẾT TOÁN</v>
          </cell>
        </row>
      </sheetData>
      <sheetData sheetId="8353">
        <row r="4">
          <cell r="A4" t="str">
            <v>BẢNG TÍNH TOÁN, ĐO BÓC KHỐI LƯỢNG HOÀN THÀNH ĐƯA VÀO QUYẾT TOÁN</v>
          </cell>
        </row>
      </sheetData>
      <sheetData sheetId="8354">
        <row r="4">
          <cell r="A4" t="str">
            <v>BẢNG TÍNH TOÁN, ĐO BÓC KHỐI LƯỢNG HOÀN THÀNH ĐƯA VÀO QUYẾT TOÁN</v>
          </cell>
        </row>
      </sheetData>
      <sheetData sheetId="8355">
        <row r="4">
          <cell r="A4" t="str">
            <v>BẢNG TÍNH TOÁN, ĐO BÓC KHỐI LƯỢNG HOÀN THÀNH ĐƯA VÀO QUYẾT TOÁN</v>
          </cell>
        </row>
      </sheetData>
      <sheetData sheetId="8356">
        <row r="4">
          <cell r="A4" t="str">
            <v>BẢNG TÍNH TOÁN, ĐO BÓC KHỐI LƯỢNG HOÀN THÀNH ĐƯA VÀO QUYẾT TOÁN</v>
          </cell>
        </row>
      </sheetData>
      <sheetData sheetId="8357">
        <row r="4">
          <cell r="A4" t="str">
            <v>BẢNG TÍNH TOÁN, ĐO BÓC KHỐI LƯỢNG HOÀN THÀNH ĐƯA VÀO QUYẾT TOÁN</v>
          </cell>
        </row>
      </sheetData>
      <sheetData sheetId="8358">
        <row r="4">
          <cell r="A4" t="str">
            <v>BẢNG TÍNH TOÁN, ĐO BÓC KHỐI LƯỢNG HOÀN THÀNH ĐƯA VÀO QUYẾT TOÁN</v>
          </cell>
        </row>
      </sheetData>
      <sheetData sheetId="8359">
        <row r="4">
          <cell r="A4" t="str">
            <v>BẢNG TÍNH TOÁN, ĐO BÓC KHỐI LƯỢNG HOÀN THÀNH ĐƯA VÀO QUYẾT TOÁN</v>
          </cell>
        </row>
      </sheetData>
      <sheetData sheetId="8360">
        <row r="4">
          <cell r="A4" t="str">
            <v>BẢNG TÍNH TOÁN, ĐO BÓC KHỐI LƯỢNG HOÀN THÀNH ĐƯA VÀO QUYẾT TOÁN</v>
          </cell>
        </row>
      </sheetData>
      <sheetData sheetId="8361">
        <row r="4">
          <cell r="A4" t="str">
            <v>BẢNG TÍNH TOÁN, ĐO BÓC KHỐI LƯỢNG HOÀN THÀNH ĐƯA VÀO QUYẾT TOÁN</v>
          </cell>
        </row>
      </sheetData>
      <sheetData sheetId="8362">
        <row r="4">
          <cell r="A4" t="str">
            <v>BẢNG TÍNH TOÁN, ĐO BÓC KHỐI LƯỢNG HOÀN THÀNH ĐƯA VÀO QUYẾT TOÁN</v>
          </cell>
        </row>
      </sheetData>
      <sheetData sheetId="8363">
        <row r="4">
          <cell r="A4" t="str">
            <v>BẢNG TÍNH TOÁN, ĐO BÓC KHỐI LƯỢNG HOÀN THÀNH ĐƯA VÀO QUYẾT TOÁN</v>
          </cell>
        </row>
      </sheetData>
      <sheetData sheetId="8364">
        <row r="4">
          <cell r="A4" t="str">
            <v>BẢNG TÍNH TOÁN, ĐO BÓC KHỐI LƯỢNG HOÀN THÀNH ĐƯA VÀO QUYẾT TOÁN</v>
          </cell>
        </row>
      </sheetData>
      <sheetData sheetId="8365">
        <row r="4">
          <cell r="A4" t="str">
            <v>BẢNG TÍNH TOÁN, ĐO BÓC KHỐI LƯỢNG HOÀN THÀNH ĐƯA VÀO QUYẾT TOÁN</v>
          </cell>
        </row>
      </sheetData>
      <sheetData sheetId="8366">
        <row r="4">
          <cell r="A4" t="str">
            <v>BẢNG TÍNH TOÁN, ĐO BÓC KHỐI LƯỢNG HOÀN THÀNH ĐƯA VÀO QUYẾT TOÁN</v>
          </cell>
        </row>
      </sheetData>
      <sheetData sheetId="8367">
        <row r="4">
          <cell r="A4" t="str">
            <v>BẢNG TÍNH TOÁN, ĐO BÓC KHỐI LƯỢNG HOÀN THÀNH ĐƯA VÀO QUYẾT TOÁN</v>
          </cell>
        </row>
      </sheetData>
      <sheetData sheetId="8368">
        <row r="4">
          <cell r="A4" t="str">
            <v>BẢNG TÍNH TOÁN, ĐO BÓC KHỐI LƯỢNG HOÀN THÀNH ĐƯA VÀO QUYẾT TOÁN</v>
          </cell>
        </row>
      </sheetData>
      <sheetData sheetId="8369">
        <row r="4">
          <cell r="A4" t="str">
            <v>BẢNG TÍNH TOÁN, ĐO BÓC KHỐI LƯỢNG HOÀN THÀNH ĐƯA VÀO QUYẾT TOÁN</v>
          </cell>
        </row>
      </sheetData>
      <sheetData sheetId="8370">
        <row r="4">
          <cell r="A4" t="str">
            <v>BẢNG TÍNH TOÁN, ĐO BÓC KHỐI LƯỢNG HOÀN THÀNH ĐƯA VÀO QUYẾT TOÁN</v>
          </cell>
        </row>
      </sheetData>
      <sheetData sheetId="8371">
        <row r="4">
          <cell r="A4" t="str">
            <v>BẢNG TÍNH TOÁN, ĐO BÓC KHỐI LƯỢNG HOÀN THÀNH ĐƯA VÀO QUYẾT TOÁN</v>
          </cell>
        </row>
      </sheetData>
      <sheetData sheetId="8372">
        <row r="4">
          <cell r="A4" t="str">
            <v>BẢNG TÍNH TOÁN, ĐO BÓC KHỐI LƯỢNG HOÀN THÀNH ĐƯA VÀO QUYẾT TOÁN</v>
          </cell>
        </row>
      </sheetData>
      <sheetData sheetId="8373">
        <row r="4">
          <cell r="A4" t="str">
            <v>BẢNG TÍNH TOÁN, ĐO BÓC KHỐI LƯỢNG HOÀN THÀNH ĐƯA VÀO QUYẾT TOÁN</v>
          </cell>
        </row>
      </sheetData>
      <sheetData sheetId="8374">
        <row r="4">
          <cell r="A4" t="str">
            <v>BẢNG TÍNH TOÁN, ĐO BÓC KHỐI LƯỢNG HOÀN THÀNH ĐƯA VÀO QUYẾT TOÁN</v>
          </cell>
        </row>
      </sheetData>
      <sheetData sheetId="8375">
        <row r="4">
          <cell r="A4" t="str">
            <v>BẢNG TÍNH TOÁN, ĐO BÓC KHỐI LƯỢNG HOÀN THÀNH ĐƯA VÀO QUYẾT TOÁN</v>
          </cell>
        </row>
      </sheetData>
      <sheetData sheetId="8376">
        <row r="4">
          <cell r="A4" t="str">
            <v>BẢNG TÍNH TOÁN, ĐO BÓC KHỐI LƯỢNG HOÀN THÀNH ĐƯA VÀO QUYẾT TOÁN</v>
          </cell>
        </row>
      </sheetData>
      <sheetData sheetId="8377">
        <row r="4">
          <cell r="A4" t="str">
            <v>BẢNG TÍNH TOÁN, ĐO BÓC KHỐI LƯỢNG HOÀN THÀNH ĐƯA VÀO QUYẾT TOÁN</v>
          </cell>
        </row>
      </sheetData>
      <sheetData sheetId="8378">
        <row r="4">
          <cell r="A4" t="str">
            <v>BẢNG TÍNH TOÁN, ĐO BÓC KHỐI LƯỢNG HOÀN THÀNH ĐƯA VÀO QUYẾT TOÁN</v>
          </cell>
        </row>
      </sheetData>
      <sheetData sheetId="8379">
        <row r="4">
          <cell r="A4" t="str">
            <v>BẢNG TÍNH TOÁN, ĐO BÓC KHỐI LƯỢNG HOÀN THÀNH ĐƯA VÀO QUYẾT TOÁN</v>
          </cell>
        </row>
      </sheetData>
      <sheetData sheetId="8380">
        <row r="4">
          <cell r="A4" t="str">
            <v>BẢNG TÍNH TOÁN, ĐO BÓC KHỐI LƯỢNG HOÀN THÀNH ĐƯA VÀO QUYẾT TOÁN</v>
          </cell>
        </row>
      </sheetData>
      <sheetData sheetId="8381">
        <row r="4">
          <cell r="A4" t="str">
            <v>BẢNG TÍNH TOÁN, ĐO BÓC KHỐI LƯỢNG HOÀN THÀNH ĐƯA VÀO QUYẾT TOÁN</v>
          </cell>
        </row>
      </sheetData>
      <sheetData sheetId="8382">
        <row r="4">
          <cell r="A4" t="str">
            <v>BẢNG TÍNH TOÁN, ĐO BÓC KHỐI LƯỢNG HOÀN THÀNH ĐƯA VÀO QUYẾT TOÁN</v>
          </cell>
        </row>
      </sheetData>
      <sheetData sheetId="8383">
        <row r="4">
          <cell r="A4" t="str">
            <v>BẢNG TÍNH TOÁN, ĐO BÓC KHỐI LƯỢNG HOÀN THÀNH ĐƯA VÀO QUYẾT TOÁN</v>
          </cell>
        </row>
      </sheetData>
      <sheetData sheetId="8384">
        <row r="4">
          <cell r="A4" t="str">
            <v>BẢNG TÍNH TOÁN, ĐO BÓC KHỐI LƯỢNG HOÀN THÀNH ĐƯA VÀO QUYẾT TOÁN</v>
          </cell>
        </row>
      </sheetData>
      <sheetData sheetId="8385">
        <row r="4">
          <cell r="A4" t="str">
            <v>BẢNG TÍNH TOÁN, ĐO BÓC KHỐI LƯỢNG HOÀN THÀNH ĐƯA VÀO QUYẾT TOÁN</v>
          </cell>
        </row>
      </sheetData>
      <sheetData sheetId="8386">
        <row r="4">
          <cell r="A4" t="str">
            <v>BẢNG TÍNH TOÁN, ĐO BÓC KHỐI LƯỢNG HOÀN THÀNH ĐƯA VÀO QUYẾT TOÁN</v>
          </cell>
        </row>
      </sheetData>
      <sheetData sheetId="8387">
        <row r="4">
          <cell r="A4" t="str">
            <v>BẢNG TÍNH TOÁN, ĐO BÓC KHỐI LƯỢNG HOÀN THÀNH ĐƯA VÀO QUYẾT TOÁN</v>
          </cell>
        </row>
      </sheetData>
      <sheetData sheetId="8388">
        <row r="4">
          <cell r="A4" t="str">
            <v>BẢNG TÍNH TOÁN, ĐO BÓC KHỐI LƯỢNG HOÀN THÀNH ĐƯA VÀO QUYẾT TOÁN</v>
          </cell>
        </row>
      </sheetData>
      <sheetData sheetId="8389">
        <row r="4">
          <cell r="A4" t="str">
            <v>BẢNG TÍNH TOÁN, ĐO BÓC KHỐI LƯỢNG HOÀN THÀNH ĐƯA VÀO QUYẾT TOÁN</v>
          </cell>
        </row>
      </sheetData>
      <sheetData sheetId="8390">
        <row r="4">
          <cell r="A4" t="str">
            <v>BẢNG TÍNH TOÁN, ĐO BÓC KHỐI LƯỢNG HOÀN THÀNH ĐƯA VÀO QUYẾT TOÁN</v>
          </cell>
        </row>
      </sheetData>
      <sheetData sheetId="8391">
        <row r="4">
          <cell r="A4" t="str">
            <v>BẢNG TÍNH TOÁN, ĐO BÓC KHỐI LƯỢNG HOÀN THÀNH ĐƯA VÀO QUYẾT TOÁN</v>
          </cell>
        </row>
      </sheetData>
      <sheetData sheetId="8392">
        <row r="4">
          <cell r="A4" t="str">
            <v>BẢNG TÍNH TOÁN, ĐO BÓC KHỐI LƯỢNG HOÀN THÀNH ĐƯA VÀO QUYẾT TOÁN</v>
          </cell>
        </row>
      </sheetData>
      <sheetData sheetId="8393">
        <row r="4">
          <cell r="A4" t="str">
            <v>BẢNG TÍNH TOÁN, ĐO BÓC KHỐI LƯỢNG HOÀN THÀNH ĐƯA VÀO QUYẾT TOÁN</v>
          </cell>
        </row>
      </sheetData>
      <sheetData sheetId="8394">
        <row r="4">
          <cell r="A4" t="str">
            <v>BẢNG TÍNH TOÁN, ĐO BÓC KHỐI LƯỢNG HOÀN THÀNH ĐƯA VÀO QUYẾT TOÁN</v>
          </cell>
        </row>
      </sheetData>
      <sheetData sheetId="8395">
        <row r="4">
          <cell r="A4" t="str">
            <v>BẢNG TÍNH TOÁN, ĐO BÓC KHỐI LƯỢNG HOÀN THÀNH ĐƯA VÀO QUYẾT TOÁN</v>
          </cell>
        </row>
      </sheetData>
      <sheetData sheetId="8396">
        <row r="4">
          <cell r="A4" t="str">
            <v>BẢNG TÍNH TOÁN, ĐO BÓC KHỐI LƯỢNG HOÀN THÀNH ĐƯA VÀO QUYẾT TOÁN</v>
          </cell>
        </row>
      </sheetData>
      <sheetData sheetId="8397">
        <row r="4">
          <cell r="A4" t="str">
            <v>BẢNG TÍNH TOÁN, ĐO BÓC KHỐI LƯỢNG HOÀN THÀNH ĐƯA VÀO QUYẾT TOÁN</v>
          </cell>
        </row>
      </sheetData>
      <sheetData sheetId="8398">
        <row r="4">
          <cell r="A4" t="str">
            <v>BẢNG TÍNH TOÁN, ĐO BÓC KHỐI LƯỢNG HOÀN THÀNH ĐƯA VÀO QUYẾT TOÁN</v>
          </cell>
        </row>
      </sheetData>
      <sheetData sheetId="8399">
        <row r="4">
          <cell r="A4" t="str">
            <v>BẢNG TÍNH TOÁN, ĐO BÓC KHỐI LƯỢNG HOÀN THÀNH ĐƯA VÀO QUYẾT TOÁN</v>
          </cell>
        </row>
      </sheetData>
      <sheetData sheetId="8400">
        <row r="4">
          <cell r="A4" t="str">
            <v>BẢNG TÍNH TOÁN, ĐO BÓC KHỐI LƯỢNG HOÀN THÀNH ĐƯA VÀO QUYẾT TOÁN</v>
          </cell>
        </row>
      </sheetData>
      <sheetData sheetId="8401">
        <row r="4">
          <cell r="A4" t="str">
            <v>BẢNG TÍNH TOÁN, ĐO BÓC KHỐI LƯỢNG HOÀN THÀNH ĐƯA VÀO QUYẾT TOÁN</v>
          </cell>
        </row>
      </sheetData>
      <sheetData sheetId="8402">
        <row r="4">
          <cell r="A4" t="str">
            <v>BẢNG TÍNH TOÁN, ĐO BÓC KHỐI LƯỢNG HOÀN THÀNH ĐƯA VÀO QUYẾT TOÁN</v>
          </cell>
        </row>
      </sheetData>
      <sheetData sheetId="8403">
        <row r="4">
          <cell r="A4" t="str">
            <v>BẢNG TÍNH TOÁN, ĐO BÓC KHỐI LƯỢNG HOÀN THÀNH ĐƯA VÀO QUYẾT TOÁN</v>
          </cell>
        </row>
      </sheetData>
      <sheetData sheetId="8404">
        <row r="4">
          <cell r="A4" t="str">
            <v>BẢNG TÍNH TOÁN, ĐO BÓC KHỐI LƯỢNG HOÀN THÀNH ĐƯA VÀO QUYẾT TOÁN</v>
          </cell>
        </row>
      </sheetData>
      <sheetData sheetId="8405">
        <row r="4">
          <cell r="A4" t="str">
            <v>BẢNG TÍNH TOÁN, ĐO BÓC KHỐI LƯỢNG HOÀN THÀNH ĐƯA VÀO QUYẾT TOÁN</v>
          </cell>
        </row>
      </sheetData>
      <sheetData sheetId="8406">
        <row r="4">
          <cell r="A4" t="str">
            <v>BẢNG TÍNH TOÁN, ĐO BÓC KHỐI LƯỢNG HOÀN THÀNH ĐƯA VÀO QUYẾT TOÁN</v>
          </cell>
        </row>
      </sheetData>
      <sheetData sheetId="8407">
        <row r="4">
          <cell r="A4" t="str">
            <v>BẢNG TÍNH TOÁN, ĐO BÓC KHỐI LƯỢNG HOÀN THÀNH ĐƯA VÀO QUYẾT TOÁN</v>
          </cell>
        </row>
      </sheetData>
      <sheetData sheetId="8408">
        <row r="4">
          <cell r="A4" t="str">
            <v>BẢNG TÍNH TOÁN, ĐO BÓC KHỐI LƯỢNG HOÀN THÀNH ĐƯA VÀO QUYẾT TOÁN</v>
          </cell>
        </row>
      </sheetData>
      <sheetData sheetId="8409">
        <row r="4">
          <cell r="A4" t="str">
            <v>BẢNG TÍNH TOÁN, ĐO BÓC KHỐI LƯỢNG HOÀN THÀNH ĐƯA VÀO QUYẾT TOÁN</v>
          </cell>
        </row>
      </sheetData>
      <sheetData sheetId="8410">
        <row r="4">
          <cell r="A4" t="str">
            <v>BẢNG TÍNH TOÁN, ĐO BÓC KHỐI LƯỢNG HOÀN THÀNH ĐƯA VÀO QUYẾT TOÁN</v>
          </cell>
        </row>
      </sheetData>
      <sheetData sheetId="8411">
        <row r="4">
          <cell r="A4" t="str">
            <v>BẢNG TÍNH TOÁN, ĐO BÓC KHỐI LƯỢNG HOÀN THÀNH ĐƯA VÀO QUYẾT TOÁN</v>
          </cell>
        </row>
      </sheetData>
      <sheetData sheetId="8412">
        <row r="4">
          <cell r="A4" t="str">
            <v>BẢNG TÍNH TOÁN, ĐO BÓC KHỐI LƯỢNG HOÀN THÀNH ĐƯA VÀO QUYẾT TOÁN</v>
          </cell>
        </row>
      </sheetData>
      <sheetData sheetId="8413">
        <row r="4">
          <cell r="A4" t="str">
            <v>BẢNG TÍNH TOÁN, ĐO BÓC KHỐI LƯỢNG HOÀN THÀNH ĐƯA VÀO QUYẾT TOÁN</v>
          </cell>
        </row>
      </sheetData>
      <sheetData sheetId="8414">
        <row r="4">
          <cell r="A4" t="str">
            <v>BẢNG TÍNH TOÁN, ĐO BÓC KHỐI LƯỢNG HOÀN THÀNH ĐƯA VÀO QUYẾT TOÁN</v>
          </cell>
        </row>
      </sheetData>
      <sheetData sheetId="8415">
        <row r="4">
          <cell r="A4" t="str">
            <v>BẢNG TÍNH TOÁN, ĐO BÓC KHỐI LƯỢNG HOÀN THÀNH ĐƯA VÀO QUYẾT TOÁN</v>
          </cell>
        </row>
      </sheetData>
      <sheetData sheetId="8416">
        <row r="4">
          <cell r="A4" t="str">
            <v>BẢNG TÍNH TOÁN, ĐO BÓC KHỐI LƯỢNG HOÀN THÀNH ĐƯA VÀO QUYẾT TOÁN</v>
          </cell>
        </row>
      </sheetData>
      <sheetData sheetId="8417">
        <row r="4">
          <cell r="A4" t="str">
            <v>BẢNG TÍNH TOÁN, ĐO BÓC KHỐI LƯỢNG HOÀN THÀNH ĐƯA VÀO QUYẾT TOÁN</v>
          </cell>
        </row>
      </sheetData>
      <sheetData sheetId="8418">
        <row r="4">
          <cell r="A4" t="str">
            <v>BẢNG TÍNH TOÁN, ĐO BÓC KHỐI LƯỢNG HOÀN THÀNH ĐƯA VÀO QUYẾT TOÁN</v>
          </cell>
        </row>
      </sheetData>
      <sheetData sheetId="8419">
        <row r="4">
          <cell r="A4" t="str">
            <v>BẢNG TÍNH TOÁN, ĐO BÓC KHỐI LƯỢNG HOÀN THÀNH ĐƯA VÀO QUYẾT TOÁN</v>
          </cell>
        </row>
      </sheetData>
      <sheetData sheetId="8420">
        <row r="4">
          <cell r="A4" t="str">
            <v>BẢNG TÍNH TOÁN, ĐO BÓC KHỐI LƯỢNG HOÀN THÀNH ĐƯA VÀO QUYẾT TOÁN</v>
          </cell>
        </row>
      </sheetData>
      <sheetData sheetId="8421">
        <row r="4">
          <cell r="A4" t="str">
            <v>BẢNG TÍNH TOÁN, ĐO BÓC KHỐI LƯỢNG HOÀN THÀNH ĐƯA VÀO QUYẾT TOÁN</v>
          </cell>
        </row>
      </sheetData>
      <sheetData sheetId="8422">
        <row r="4">
          <cell r="A4" t="str">
            <v>BẢNG TÍNH TOÁN, ĐO BÓC KHỐI LƯỢNG HOÀN THÀNH ĐƯA VÀO QUYẾT TOÁN</v>
          </cell>
        </row>
      </sheetData>
      <sheetData sheetId="8423">
        <row r="4">
          <cell r="A4" t="str">
            <v>BẢNG TÍNH TOÁN, ĐO BÓC KHỐI LƯỢNG HOÀN THÀNH ĐƯA VÀO QUYẾT TOÁN</v>
          </cell>
        </row>
      </sheetData>
      <sheetData sheetId="8424">
        <row r="4">
          <cell r="A4" t="str">
            <v>BẢNG TÍNH TOÁN, ĐO BÓC KHỐI LƯỢNG HOÀN THÀNH ĐƯA VÀO QUYẾT TOÁN</v>
          </cell>
        </row>
      </sheetData>
      <sheetData sheetId="8425">
        <row r="4">
          <cell r="A4" t="str">
            <v>BẢNG TÍNH TOÁN, ĐO BÓC KHỐI LƯỢNG HOÀN THÀNH ĐƯA VÀO QUYẾT TOÁN</v>
          </cell>
        </row>
      </sheetData>
      <sheetData sheetId="8426">
        <row r="4">
          <cell r="A4" t="str">
            <v>BẢNG TÍNH TOÁN, ĐO BÓC KHỐI LƯỢNG HOÀN THÀNH ĐƯA VÀO QUYẾT TOÁN</v>
          </cell>
        </row>
      </sheetData>
      <sheetData sheetId="8427">
        <row r="4">
          <cell r="A4" t="str">
            <v>BẢNG TÍNH TOÁN, ĐO BÓC KHỐI LƯỢNG HOÀN THÀNH ĐƯA VÀO QUYẾT TOÁN</v>
          </cell>
        </row>
      </sheetData>
      <sheetData sheetId="8428">
        <row r="4">
          <cell r="A4" t="str">
            <v>BẢNG TÍNH TOÁN, ĐO BÓC KHỐI LƯỢNG HOÀN THÀNH ĐƯA VÀO QUYẾT TOÁN</v>
          </cell>
        </row>
      </sheetData>
      <sheetData sheetId="8429">
        <row r="4">
          <cell r="A4" t="str">
            <v>BẢNG TÍNH TOÁN, ĐO BÓC KHỐI LƯỢNG HOÀN THÀNH ĐƯA VÀO QUYẾT TOÁN</v>
          </cell>
        </row>
      </sheetData>
      <sheetData sheetId="8430">
        <row r="4">
          <cell r="A4" t="str">
            <v>BẢNG TÍNH TOÁN, ĐO BÓC KHỐI LƯỢNG HOÀN THÀNH ĐƯA VÀO QUYẾT TOÁN</v>
          </cell>
        </row>
      </sheetData>
      <sheetData sheetId="8431">
        <row r="4">
          <cell r="A4" t="str">
            <v>BẢNG TÍNH TOÁN, ĐO BÓC KHỐI LƯỢNG HOÀN THÀNH ĐƯA VÀO QUYẾT TOÁN</v>
          </cell>
        </row>
      </sheetData>
      <sheetData sheetId="8432">
        <row r="4">
          <cell r="A4" t="str">
            <v>BẢNG TÍNH TOÁN, ĐO BÓC KHỐI LƯỢNG HOÀN THÀNH ĐƯA VÀO QUYẾT TOÁN</v>
          </cell>
        </row>
      </sheetData>
      <sheetData sheetId="8433">
        <row r="4">
          <cell r="A4" t="str">
            <v>BẢNG TÍNH TOÁN, ĐO BÓC KHỐI LƯỢNG HOÀN THÀNH ĐƯA VÀO QUYẾT TOÁN</v>
          </cell>
        </row>
      </sheetData>
      <sheetData sheetId="8434">
        <row r="4">
          <cell r="A4" t="str">
            <v>BẢNG TÍNH TOÁN, ĐO BÓC KHỐI LƯỢNG HOÀN THÀNH ĐƯA VÀO QUYẾT TOÁN</v>
          </cell>
        </row>
      </sheetData>
      <sheetData sheetId="8435">
        <row r="4">
          <cell r="A4" t="str">
            <v>BẢNG TÍNH TOÁN, ĐO BÓC KHỐI LƯỢNG HOÀN THÀNH ĐƯA VÀO QUYẾT TOÁN</v>
          </cell>
        </row>
      </sheetData>
      <sheetData sheetId="8436">
        <row r="4">
          <cell r="A4" t="str">
            <v>BẢNG TÍNH TOÁN, ĐO BÓC KHỐI LƯỢNG HOÀN THÀNH ĐƯA VÀO QUYẾT TOÁN</v>
          </cell>
        </row>
      </sheetData>
      <sheetData sheetId="8437">
        <row r="4">
          <cell r="A4" t="str">
            <v>BẢNG TÍNH TOÁN, ĐO BÓC KHỐI LƯỢNG HOÀN THÀNH ĐƯA VÀO QUYẾT TOÁN</v>
          </cell>
        </row>
      </sheetData>
      <sheetData sheetId="8438">
        <row r="4">
          <cell r="A4" t="str">
            <v>BẢNG TÍNH TOÁN, ĐO BÓC KHỐI LƯỢNG HOÀN THÀNH ĐƯA VÀO QUYẾT TOÁN</v>
          </cell>
        </row>
      </sheetData>
      <sheetData sheetId="8439">
        <row r="4">
          <cell r="A4" t="str">
            <v>BẢNG TÍNH TOÁN, ĐO BÓC KHỐI LƯỢNG HOÀN THÀNH ĐƯA VÀO QUYẾT TOÁN</v>
          </cell>
        </row>
      </sheetData>
      <sheetData sheetId="8440">
        <row r="4">
          <cell r="A4" t="str">
            <v>BẢNG TÍNH TOÁN, ĐO BÓC KHỐI LƯỢNG HOÀN THÀNH ĐƯA VÀO QUYẾT TOÁN</v>
          </cell>
        </row>
      </sheetData>
      <sheetData sheetId="8441">
        <row r="4">
          <cell r="A4" t="str">
            <v>BẢNG TÍNH TOÁN, ĐO BÓC KHỐI LƯỢNG HOÀN THÀNH ĐƯA VÀO QUYẾT TOÁN</v>
          </cell>
        </row>
      </sheetData>
      <sheetData sheetId="8442">
        <row r="4">
          <cell r="A4" t="str">
            <v>BẢNG TÍNH TOÁN, ĐO BÓC KHỐI LƯỢNG HOÀN THÀNH ĐƯA VÀO QUYẾT TOÁN</v>
          </cell>
        </row>
      </sheetData>
      <sheetData sheetId="8443">
        <row r="4">
          <cell r="A4" t="str">
            <v>BẢNG TÍNH TOÁN, ĐO BÓC KHỐI LƯỢNG HOÀN THÀNH ĐƯA VÀO QUYẾT TOÁN</v>
          </cell>
        </row>
      </sheetData>
      <sheetData sheetId="8444">
        <row r="4">
          <cell r="A4" t="str">
            <v>BẢNG TÍNH TOÁN, ĐO BÓC KHỐI LƯỢNG HOÀN THÀNH ĐƯA VÀO QUYẾT TOÁN</v>
          </cell>
        </row>
      </sheetData>
      <sheetData sheetId="8445">
        <row r="4">
          <cell r="A4" t="str">
            <v>BẢNG TÍNH TOÁN, ĐO BÓC KHỐI LƯỢNG HOÀN THÀNH ĐƯA VÀO QUYẾT TOÁN</v>
          </cell>
        </row>
      </sheetData>
      <sheetData sheetId="8446">
        <row r="4">
          <cell r="A4" t="str">
            <v>BẢNG TÍNH TOÁN, ĐO BÓC KHỐI LƯỢNG HOÀN THÀNH ĐƯA VÀO QUYẾT TOÁN</v>
          </cell>
        </row>
      </sheetData>
      <sheetData sheetId="8447">
        <row r="4">
          <cell r="A4" t="str">
            <v>BẢNG TÍNH TOÁN, ĐO BÓC KHỐI LƯỢNG HOÀN THÀNH ĐƯA VÀO QUYẾT TOÁN</v>
          </cell>
        </row>
      </sheetData>
      <sheetData sheetId="8448">
        <row r="4">
          <cell r="A4" t="str">
            <v>BẢNG TÍNH TOÁN, ĐO BÓC KHỐI LƯỢNG HOÀN THÀNH ĐƯA VÀO QUYẾT TOÁN</v>
          </cell>
        </row>
      </sheetData>
      <sheetData sheetId="8449">
        <row r="4">
          <cell r="A4" t="str">
            <v>BẢNG TÍNH TOÁN, ĐO BÓC KHỐI LƯỢNG HOÀN THÀNH ĐƯA VÀO QUYẾT TOÁN</v>
          </cell>
        </row>
      </sheetData>
      <sheetData sheetId="8450">
        <row r="4">
          <cell r="A4" t="str">
            <v>BẢNG TÍNH TOÁN, ĐO BÓC KHỐI LƯỢNG HOÀN THÀNH ĐƯA VÀO QUYẾT TOÁN</v>
          </cell>
        </row>
      </sheetData>
      <sheetData sheetId="8451">
        <row r="4">
          <cell r="A4" t="str">
            <v>BẢNG TÍNH TOÁN, ĐO BÓC KHỐI LƯỢNG HOÀN THÀNH ĐƯA VÀO QUYẾT TOÁN</v>
          </cell>
        </row>
      </sheetData>
      <sheetData sheetId="8452">
        <row r="4">
          <cell r="A4" t="str">
            <v>BẢNG TÍNH TOÁN, ĐO BÓC KHỐI LƯỢNG HOÀN THÀNH ĐƯA VÀO QUYẾT TOÁN</v>
          </cell>
        </row>
      </sheetData>
      <sheetData sheetId="8453">
        <row r="4">
          <cell r="A4" t="str">
            <v>BẢNG TÍNH TOÁN, ĐO BÓC KHỐI LƯỢNG HOÀN THÀNH ĐƯA VÀO QUYẾT TOÁN</v>
          </cell>
        </row>
      </sheetData>
      <sheetData sheetId="8454">
        <row r="4">
          <cell r="A4" t="str">
            <v>BẢNG TÍNH TOÁN, ĐO BÓC KHỐI LƯỢNG HOÀN THÀNH ĐƯA VÀO QUYẾT TOÁN</v>
          </cell>
        </row>
      </sheetData>
      <sheetData sheetId="8455">
        <row r="4">
          <cell r="A4" t="str">
            <v>BẢNG TÍNH TOÁN, ĐO BÓC KHỐI LƯỢNG HOÀN THÀNH ĐƯA VÀO QUYẾT TOÁN</v>
          </cell>
        </row>
      </sheetData>
      <sheetData sheetId="8456">
        <row r="4">
          <cell r="A4" t="str">
            <v>BẢNG TÍNH TOÁN, ĐO BÓC KHỐI LƯỢNG HOÀN THÀNH ĐƯA VÀO QUYẾT TOÁN</v>
          </cell>
        </row>
      </sheetData>
      <sheetData sheetId="8457">
        <row r="4">
          <cell r="A4" t="str">
            <v>BẢNG TÍNH TOÁN, ĐO BÓC KHỐI LƯỢNG HOÀN THÀNH ĐƯA VÀO QUYẾT TOÁN</v>
          </cell>
        </row>
      </sheetData>
      <sheetData sheetId="8458">
        <row r="4">
          <cell r="A4" t="str">
            <v>BẢNG TÍNH TOÁN, ĐO BÓC KHỐI LƯỢNG HOÀN THÀNH ĐƯA VÀO QUYẾT TOÁN</v>
          </cell>
        </row>
      </sheetData>
      <sheetData sheetId="8459">
        <row r="4">
          <cell r="A4" t="str">
            <v>BẢNG TÍNH TOÁN, ĐO BÓC KHỐI LƯỢNG HOÀN THÀNH ĐƯA VÀO QUYẾT TOÁN</v>
          </cell>
        </row>
      </sheetData>
      <sheetData sheetId="8460">
        <row r="4">
          <cell r="A4" t="str">
            <v>BẢNG TÍNH TOÁN, ĐO BÓC KHỐI LƯỢNG HOÀN THÀNH ĐƯA VÀO QUYẾT TOÁN</v>
          </cell>
        </row>
      </sheetData>
      <sheetData sheetId="8461">
        <row r="4">
          <cell r="A4" t="str">
            <v>BẢNG TÍNH TOÁN, ĐO BÓC KHỐI LƯỢNG HOÀN THÀNH ĐƯA VÀO QUYẾT TOÁN</v>
          </cell>
        </row>
      </sheetData>
      <sheetData sheetId="8462">
        <row r="4">
          <cell r="A4" t="str">
            <v>BẢNG TÍNH TOÁN, ĐO BÓC KHỐI LƯỢNG HOÀN THÀNH ĐƯA VÀO QUYẾT TOÁN</v>
          </cell>
        </row>
      </sheetData>
      <sheetData sheetId="8463">
        <row r="4">
          <cell r="A4" t="str">
            <v>BẢNG TÍNH TOÁN, ĐO BÓC KHỐI LƯỢNG HOÀN THÀNH ĐƯA VÀO QUYẾT TOÁN</v>
          </cell>
        </row>
      </sheetData>
      <sheetData sheetId="8464">
        <row r="4">
          <cell r="A4" t="str">
            <v>BẢNG TÍNH TOÁN, ĐO BÓC KHỐI LƯỢNG HOÀN THÀNH ĐƯA VÀO QUYẾT TOÁN</v>
          </cell>
        </row>
      </sheetData>
      <sheetData sheetId="8465">
        <row r="4">
          <cell r="A4" t="str">
            <v>BẢNG TÍNH TOÁN, ĐO BÓC KHỐI LƯỢNG HOÀN THÀNH ĐƯA VÀO QUYẾT TOÁN</v>
          </cell>
        </row>
      </sheetData>
      <sheetData sheetId="8466">
        <row r="4">
          <cell r="A4" t="str">
            <v>BẢNG TÍNH TOÁN, ĐO BÓC KHỐI LƯỢNG HOÀN THÀNH ĐƯA VÀO QUYẾT TOÁN</v>
          </cell>
        </row>
      </sheetData>
      <sheetData sheetId="8467">
        <row r="4">
          <cell r="A4" t="str">
            <v>BẢNG TÍNH TOÁN, ĐO BÓC KHỐI LƯỢNG HOÀN THÀNH ĐƯA VÀO QUYẾT TOÁN</v>
          </cell>
        </row>
      </sheetData>
      <sheetData sheetId="8468">
        <row r="4">
          <cell r="A4" t="str">
            <v>BẢNG TÍNH TOÁN, ĐO BÓC KHỐI LƯỢNG HOÀN THÀNH ĐƯA VÀO QUYẾT TOÁN</v>
          </cell>
        </row>
      </sheetData>
      <sheetData sheetId="8469">
        <row r="4">
          <cell r="A4" t="str">
            <v>BẢNG TÍNH TOÁN, ĐO BÓC KHỐI LƯỢNG HOÀN THÀNH ĐƯA VÀO QUYẾT TOÁN</v>
          </cell>
        </row>
      </sheetData>
      <sheetData sheetId="8470">
        <row r="4">
          <cell r="A4" t="str">
            <v>BẢNG TÍNH TOÁN, ĐO BÓC KHỐI LƯỢNG HOÀN THÀNH ĐƯA VÀO QUYẾT TOÁN</v>
          </cell>
        </row>
      </sheetData>
      <sheetData sheetId="8471">
        <row r="4">
          <cell r="A4" t="str">
            <v>BẢNG TÍNH TOÁN, ĐO BÓC KHỐI LƯỢNG HOÀN THÀNH ĐƯA VÀO QUYẾT TOÁN</v>
          </cell>
        </row>
      </sheetData>
      <sheetData sheetId="8472">
        <row r="4">
          <cell r="A4" t="str">
            <v>BẢNG TÍNH TOÁN, ĐO BÓC KHỐI LƯỢNG HOÀN THÀNH ĐƯA VÀO QUYẾT TOÁN</v>
          </cell>
        </row>
      </sheetData>
      <sheetData sheetId="8473">
        <row r="4">
          <cell r="A4" t="str">
            <v>BẢNG TÍNH TOÁN, ĐO BÓC KHỐI LƯỢNG HOÀN THÀNH ĐƯA VÀO QUYẾT TOÁN</v>
          </cell>
        </row>
      </sheetData>
      <sheetData sheetId="8474">
        <row r="4">
          <cell r="A4" t="str">
            <v>BẢNG TÍNH TOÁN, ĐO BÓC KHỐI LƯỢNG HOÀN THÀNH ĐƯA VÀO QUYẾT TOÁN</v>
          </cell>
        </row>
      </sheetData>
      <sheetData sheetId="8475">
        <row r="4">
          <cell r="A4" t="str">
            <v>BẢNG TÍNH TOÁN, ĐO BÓC KHỐI LƯỢNG HOÀN THÀNH ĐƯA VÀO QUYẾT TOÁN</v>
          </cell>
        </row>
      </sheetData>
      <sheetData sheetId="8476">
        <row r="4">
          <cell r="A4" t="str">
            <v>BẢNG TÍNH TOÁN, ĐO BÓC KHỐI LƯỢNG HOÀN THÀNH ĐƯA VÀO QUYẾT TOÁN</v>
          </cell>
        </row>
      </sheetData>
      <sheetData sheetId="8477">
        <row r="4">
          <cell r="A4" t="str">
            <v>BẢNG TÍNH TOÁN, ĐO BÓC KHỐI LƯỢNG HOÀN THÀNH ĐƯA VÀO QUYẾT TOÁN</v>
          </cell>
        </row>
      </sheetData>
      <sheetData sheetId="8478">
        <row r="4">
          <cell r="A4" t="str">
            <v>BẢNG TÍNH TOÁN, ĐO BÓC KHỐI LƯỢNG HOÀN THÀNH ĐƯA VÀO QUYẾT TOÁN</v>
          </cell>
        </row>
      </sheetData>
      <sheetData sheetId="8479">
        <row r="4">
          <cell r="A4" t="str">
            <v>BẢNG TÍNH TOÁN, ĐO BÓC KHỐI LƯỢNG HOÀN THÀNH ĐƯA VÀO QUYẾT TOÁN</v>
          </cell>
        </row>
      </sheetData>
      <sheetData sheetId="8480">
        <row r="4">
          <cell r="A4" t="str">
            <v>BẢNG TÍNH TOÁN, ĐO BÓC KHỐI LƯỢNG HOÀN THÀNH ĐƯA VÀO QUYẾT TOÁN</v>
          </cell>
        </row>
      </sheetData>
      <sheetData sheetId="8481">
        <row r="4">
          <cell r="A4" t="str">
            <v>BẢNG TÍNH TOÁN, ĐO BÓC KHỐI LƯỢNG HOÀN THÀNH ĐƯA VÀO QUYẾT TOÁN</v>
          </cell>
        </row>
      </sheetData>
      <sheetData sheetId="8482">
        <row r="4">
          <cell r="A4" t="str">
            <v>BẢNG TÍNH TOÁN, ĐO BÓC KHỐI LƯỢNG HOÀN THÀNH ĐƯA VÀO QUYẾT TOÁN</v>
          </cell>
        </row>
      </sheetData>
      <sheetData sheetId="8483">
        <row r="4">
          <cell r="A4" t="str">
            <v>BẢNG TÍNH TOÁN, ĐO BÓC KHỐI LƯỢNG HOÀN THÀNH ĐƯA VÀO QUYẾT TOÁN</v>
          </cell>
        </row>
      </sheetData>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ow r="4">
          <cell r="A4" t="str">
            <v>BẢNG TÍNH TOÁN, ĐO BÓC KHỐI LƯỢNG HOÀN THÀNH ĐƯA VÀO QUYẾT TOÁN</v>
          </cell>
        </row>
      </sheetData>
      <sheetData sheetId="8870">
        <row r="4">
          <cell r="A4" t="str">
            <v>BẢNG TÍNH TOÁN, ĐO BÓC KHỐI LƯỢNG HOÀN THÀNH ĐƯA VÀO QUYẾT TOÁN</v>
          </cell>
        </row>
      </sheetData>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ow r="4">
          <cell r="A4" t="str">
            <v>BẢNG TÍNH TOÁN, ĐO BÓC KHỐI LƯỢNG HOÀN THÀNH ĐƯA VÀO QUYẾT TOÁN</v>
          </cell>
        </row>
      </sheetData>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ow r="4">
          <cell r="A4" t="str">
            <v>BẢNG TÍNH TOÁN, ĐO BÓC KHỐI LƯỢNG HOÀN THÀNH ĐƯA VÀO QUYẾT TOÁN</v>
          </cell>
        </row>
      </sheetData>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ow r="4">
          <cell r="A4" t="str">
            <v>BẢNG TÍNH TOÁN, ĐO BÓC KHỐI LƯỢNG HOÀN THÀNH ĐƯA VÀO QUYẾT TOÁN</v>
          </cell>
        </row>
      </sheetData>
      <sheetData sheetId="8968">
        <row r="4">
          <cell r="A4" t="str">
            <v>BẢNG TÍNH TOÁN, ĐO BÓC KHỐI LƯỢNG HOÀN THÀNH ĐƯA VÀO QUYẾT TOÁN</v>
          </cell>
        </row>
      </sheetData>
      <sheetData sheetId="8969">
        <row r="4">
          <cell r="A4" t="str">
            <v>BẢNG TÍNH TOÁN, ĐO BÓC KHỐI LƯỢNG HOÀN THÀNH ĐƯA VÀO QUYẾT TOÁN</v>
          </cell>
        </row>
      </sheetData>
      <sheetData sheetId="8970">
        <row r="4">
          <cell r="A4" t="str">
            <v>BẢNG TÍNH TOÁN, ĐO BÓC KHỐI LƯỢNG HOÀN THÀNH ĐƯA VÀO QUYẾT TOÁN</v>
          </cell>
        </row>
      </sheetData>
      <sheetData sheetId="8971">
        <row r="4">
          <cell r="A4" t="str">
            <v>BẢNG TÍNH TOÁN, ĐO BÓC KHỐI LƯỢNG HOÀN THÀNH ĐƯA VÀO QUYẾT TOÁN</v>
          </cell>
        </row>
      </sheetData>
      <sheetData sheetId="8972">
        <row r="4">
          <cell r="A4" t="str">
            <v>BẢNG TÍNH TOÁN, ĐO BÓC KHỐI LƯỢNG HOÀN THÀNH ĐƯA VÀO QUYẾT TOÁN</v>
          </cell>
        </row>
      </sheetData>
      <sheetData sheetId="8973" refreshError="1"/>
      <sheetData sheetId="8974">
        <row r="4">
          <cell r="A4" t="str">
            <v>BẢNG TÍNH TOÁN, ĐO BÓC KHỐI LƯỢNG HOÀN THÀNH ĐƯA VÀO QUYẾT TOÁN</v>
          </cell>
        </row>
      </sheetData>
      <sheetData sheetId="8975">
        <row r="4">
          <cell r="A4" t="str">
            <v>BẢNG TÍNH TOÁN, ĐO BÓC KHỐI LƯỢNG HOÀN THÀNH ĐƯA VÀO QUYẾT TOÁN</v>
          </cell>
        </row>
      </sheetData>
      <sheetData sheetId="8976" refreshError="1"/>
      <sheetData sheetId="8977" refreshError="1"/>
      <sheetData sheetId="8978" refreshError="1"/>
      <sheetData sheetId="8979">
        <row r="4">
          <cell r="A4" t="str">
            <v>BẢNG TÍNH TOÁN, ĐO BÓC KHỐI LƯỢNG HOÀN THÀNH ĐƯA VÀO QUYẾT TOÁN</v>
          </cell>
        </row>
      </sheetData>
      <sheetData sheetId="8980" refreshError="1"/>
      <sheetData sheetId="8981" refreshError="1"/>
      <sheetData sheetId="8982" refreshError="1"/>
      <sheetData sheetId="8983" refreshError="1"/>
      <sheetData sheetId="8984" refreshError="1"/>
      <sheetData sheetId="8985">
        <row r="4">
          <cell r="A4" t="str">
            <v>BẢNG TÍNH TOÁN, ĐO BÓC KHỐI LƯỢNG HOÀN THÀNH ĐƯA VÀO QUYẾT TOÁN</v>
          </cell>
        </row>
      </sheetData>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ow r="9">
          <cell r="A9" t="str">
            <v>A</v>
          </cell>
        </row>
      </sheetData>
      <sheetData sheetId="9008">
        <row r="9">
          <cell r="A9" t="str">
            <v>A</v>
          </cell>
        </row>
      </sheetData>
      <sheetData sheetId="9009">
        <row r="9">
          <cell r="A9" t="str">
            <v>A</v>
          </cell>
        </row>
      </sheetData>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ow r="9">
          <cell r="A9" t="str">
            <v>A</v>
          </cell>
        </row>
      </sheetData>
      <sheetData sheetId="9043">
        <row r="4">
          <cell r="A4" t="str">
            <v>BẢNG TÍNH TOÁN, ĐO BÓC KHỐI LƯỢNG HOÀN THÀNH ĐƯA VÀO QUYẾT TOÁN</v>
          </cell>
        </row>
      </sheetData>
      <sheetData sheetId="9044">
        <row r="4">
          <cell r="A4" t="str">
            <v>BẢNG TÍNH TOÁN, ĐO BÓC KHỐI LƯỢNG HOÀN THÀNH ĐƯA VÀO QUYẾT TOÁN</v>
          </cell>
        </row>
      </sheetData>
      <sheetData sheetId="9045">
        <row r="4">
          <cell r="A4" t="str">
            <v>BẢNG TÍNH TOÁN, ĐO BÓC KHỐI LƯỢNG HOÀN THÀNH ĐƯA VÀO QUYẾT TOÁN</v>
          </cell>
        </row>
      </sheetData>
      <sheetData sheetId="9046">
        <row r="4">
          <cell r="A4" t="str">
            <v>BẢNG TÍNH TOÁN, ĐO BÓC KHỐI LƯỢNG HOÀN THÀNH ĐƯA VÀO QUYẾT TOÁN</v>
          </cell>
        </row>
      </sheetData>
      <sheetData sheetId="9047">
        <row r="4">
          <cell r="A4" t="str">
            <v>BẢNG TÍNH TOÁN, ĐO BÓC KHỐI LƯỢNG HOÀN THÀNH ĐƯA VÀO QUYẾT TOÁN</v>
          </cell>
        </row>
      </sheetData>
      <sheetData sheetId="9048">
        <row r="4">
          <cell r="A4" t="str">
            <v>BẢNG TÍNH TOÁN, ĐO BÓC KHỐI LƯỢNG HOÀN THÀNH ĐƯA VÀO QUYẾT TOÁN</v>
          </cell>
        </row>
      </sheetData>
      <sheetData sheetId="9049">
        <row r="9">
          <cell r="A9" t="str">
            <v>A</v>
          </cell>
        </row>
      </sheetData>
      <sheetData sheetId="9050">
        <row r="4">
          <cell r="A4" t="str">
            <v>BẢNG TÍNH TOÁN, ĐO BÓC KHỐI LƯỢNG HOÀN THÀNH ĐƯA VÀO QUYẾT TOÁN</v>
          </cell>
        </row>
      </sheetData>
      <sheetData sheetId="9051">
        <row r="9">
          <cell r="A9" t="str">
            <v>A</v>
          </cell>
        </row>
      </sheetData>
      <sheetData sheetId="9052">
        <row r="4">
          <cell r="A4" t="str">
            <v>BẢNG TÍNH TOÁN, ĐO BÓC KHỐI LƯỢNG HOÀN THÀNH ĐƯA VÀO QUYẾT TOÁN</v>
          </cell>
        </row>
      </sheetData>
      <sheetData sheetId="9053">
        <row r="4">
          <cell r="A4" t="str">
            <v>BẢNG TÍNH TOÁN, ĐO BÓC KHỐI LƯỢNG HOÀN THÀNH ĐƯA VÀO QUYẾT TOÁN</v>
          </cell>
        </row>
      </sheetData>
      <sheetData sheetId="9054">
        <row r="4">
          <cell r="A4" t="str">
            <v>BẢNG TÍNH TOÁN, ĐO BÓC KHỐI LƯỢNG HOÀN THÀNH ĐƯA VÀO QUYẾT TOÁN</v>
          </cell>
        </row>
      </sheetData>
      <sheetData sheetId="9055">
        <row r="4">
          <cell r="A4" t="str">
            <v>BẢNG TÍNH TOÁN, ĐO BÓC KHỐI LƯỢNG HOÀN THÀNH ĐƯA VÀO QUYẾT TOÁN</v>
          </cell>
        </row>
      </sheetData>
      <sheetData sheetId="9056">
        <row r="4">
          <cell r="A4" t="str">
            <v>BẢNG TÍNH TOÁN, ĐO BÓC KHỐI LƯỢNG HOÀN THÀNH ĐƯA VÀO QUYẾT TOÁN</v>
          </cell>
        </row>
      </sheetData>
      <sheetData sheetId="9057">
        <row r="4">
          <cell r="A4" t="str">
            <v>BẢNG TÍNH TOÁN, ĐO BÓC KHỐI LƯỢNG HOÀN THÀNH ĐƯA VÀO QUYẾT TOÁN</v>
          </cell>
        </row>
      </sheetData>
      <sheetData sheetId="9058">
        <row r="4">
          <cell r="A4" t="str">
            <v>BẢNG TÍNH TOÁN, ĐO BÓC KHỐI LƯỢNG HOÀN THÀNH ĐƯA VÀO QUYẾT TOÁN</v>
          </cell>
        </row>
      </sheetData>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ow r="9">
          <cell r="A9" t="str">
            <v>A</v>
          </cell>
        </row>
      </sheetData>
      <sheetData sheetId="9084">
        <row r="9">
          <cell r="A9" t="str">
            <v>A</v>
          </cell>
        </row>
      </sheetData>
      <sheetData sheetId="9085">
        <row r="4">
          <cell r="A4" t="str">
            <v>BẢNG TÍNH TOÁN, ĐO BÓC KHỐI LƯỢNG HOÀN THÀNH ĐƯA VÀO QUYẾT TOÁN</v>
          </cell>
        </row>
      </sheetData>
      <sheetData sheetId="9086">
        <row r="4">
          <cell r="A4" t="str">
            <v>BẢNG TÍNH TOÁN, ĐO BÓC KHỐI LƯỢNG HOÀN THÀNH ĐƯA VÀO QUYẾT TOÁN</v>
          </cell>
        </row>
      </sheetData>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ow r="9">
          <cell r="A9" t="str">
            <v>A</v>
          </cell>
        </row>
      </sheetData>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ow r="4">
          <cell r="A4" t="str">
            <v>BẢNG TÍNH TOÁN, ĐO BÓC KHỐI LƯỢNG HOÀN THÀNH ĐƯA VÀO QUYẾT TOÁN</v>
          </cell>
        </row>
      </sheetData>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ow r="4">
          <cell r="A4" t="str">
            <v>BẢNG TÍNH TOÁN, ĐO BÓC KHỐI LƯỢNG HOÀN THÀNH ĐƯA VÀO QUYẾT TOÁN</v>
          </cell>
        </row>
      </sheetData>
      <sheetData sheetId="9258" refreshError="1"/>
      <sheetData sheetId="9259" refreshError="1"/>
      <sheetData sheetId="9260" refreshError="1"/>
      <sheetData sheetId="9261" refreshError="1"/>
      <sheetData sheetId="9262">
        <row r="4">
          <cell r="A4" t="str">
            <v>BẢNG TÍNH TOÁN, ĐO BÓC KHỐI LƯỢNG HOÀN THÀNH ĐƯA VÀO QUYẾT TOÁN</v>
          </cell>
        </row>
      </sheetData>
      <sheetData sheetId="9263">
        <row r="4">
          <cell r="A4" t="str">
            <v>BẢNG TÍNH TOÁN, ĐO BÓC KHỐI LƯỢNG HOÀN THÀNH ĐƯA VÀO QUYẾT TOÁN</v>
          </cell>
        </row>
      </sheetData>
      <sheetData sheetId="9264">
        <row r="4">
          <cell r="A4" t="str">
            <v>BẢNG TÍNH TOÁN, ĐO BÓC KHỐI LƯỢNG HOÀN THÀNH ĐƯA VÀO QUYẾT TOÁN</v>
          </cell>
        </row>
      </sheetData>
      <sheetData sheetId="9265" refreshError="1"/>
      <sheetData sheetId="9266">
        <row r="4">
          <cell r="A4" t="str">
            <v>BẢNG TÍNH TOÁN, ĐO BÓC KHỐI LƯỢNG HOÀN THÀNH ĐƯA VÀO QUYẾT TOÁN</v>
          </cell>
        </row>
      </sheetData>
      <sheetData sheetId="9267">
        <row r="4">
          <cell r="A4" t="str">
            <v>BẢNG TÍNH TOÁN, ĐO BÓC KHỐI LƯỢNG HOÀN THÀNH ĐƯA VÀO QUYẾT TOÁN</v>
          </cell>
        </row>
      </sheetData>
      <sheetData sheetId="9268">
        <row r="4">
          <cell r="A4" t="str">
            <v>BẢNG TÍNH TOÁN, ĐO BÓC KHỐI LƯỢNG HOÀN THÀNH ĐƯA VÀO QUYẾT TOÁN</v>
          </cell>
        </row>
      </sheetData>
      <sheetData sheetId="9269">
        <row r="4">
          <cell r="A4" t="str">
            <v>BẢNG TÍNH TOÁN, ĐO BÓC KHỐI LƯỢNG HOÀN THÀNH ĐƯA VÀO QUYẾT TOÁN</v>
          </cell>
        </row>
      </sheetData>
      <sheetData sheetId="9270">
        <row r="4">
          <cell r="A4" t="str">
            <v>BẢNG TÍNH TOÁN, ĐO BÓC KHỐI LƯỢNG HOÀN THÀNH ĐƯA VÀO QUYẾT TOÁN</v>
          </cell>
        </row>
      </sheetData>
      <sheetData sheetId="9271">
        <row r="4">
          <cell r="A4" t="str">
            <v>BẢNG TÍNH TOÁN, ĐO BÓC KHỐI LƯỢNG HOÀN THÀNH ĐƯA VÀO QUYẾT TOÁN</v>
          </cell>
        </row>
      </sheetData>
      <sheetData sheetId="9272">
        <row r="4">
          <cell r="A4" t="str">
            <v>BẢNG TÍNH TOÁN, ĐO BÓC KHỐI LƯỢNG HOÀN THÀNH ĐƯA VÀO QUYẾT TOÁN</v>
          </cell>
        </row>
      </sheetData>
      <sheetData sheetId="9273">
        <row r="9">
          <cell r="A9" t="str">
            <v>A</v>
          </cell>
        </row>
      </sheetData>
      <sheetData sheetId="9274">
        <row r="9">
          <cell r="A9" t="str">
            <v>A</v>
          </cell>
        </row>
      </sheetData>
      <sheetData sheetId="9275">
        <row r="9">
          <cell r="A9" t="str">
            <v>A</v>
          </cell>
        </row>
      </sheetData>
      <sheetData sheetId="9276">
        <row r="9">
          <cell r="A9" t="str">
            <v>A</v>
          </cell>
        </row>
      </sheetData>
      <sheetData sheetId="9277">
        <row r="9">
          <cell r="A9" t="str">
            <v>A</v>
          </cell>
        </row>
      </sheetData>
      <sheetData sheetId="9278">
        <row r="9">
          <cell r="A9" t="str">
            <v>A</v>
          </cell>
        </row>
      </sheetData>
      <sheetData sheetId="9279">
        <row r="9">
          <cell r="A9" t="str">
            <v>A</v>
          </cell>
        </row>
      </sheetData>
      <sheetData sheetId="9280">
        <row r="9">
          <cell r="A9" t="str">
            <v>A</v>
          </cell>
        </row>
      </sheetData>
      <sheetData sheetId="9281" refreshError="1"/>
      <sheetData sheetId="9282" refreshError="1"/>
      <sheetData sheetId="9283" refreshError="1"/>
      <sheetData sheetId="9284" refreshError="1"/>
      <sheetData sheetId="9285" refreshError="1"/>
      <sheetData sheetId="9286">
        <row r="4">
          <cell r="A4" t="str">
            <v>BẢNG TÍNH TOÁN, ĐO BÓC KHỐI LƯỢNG HOÀN THÀNH ĐƯA VÀO QUYẾT TOÁN</v>
          </cell>
        </row>
      </sheetData>
      <sheetData sheetId="9287">
        <row r="4">
          <cell r="A4" t="str">
            <v>BẢNG TÍNH TOÁN, ĐO BÓC KHỐI LƯỢNG HOÀN THÀNH ĐƯA VÀO QUYẾT TOÁN</v>
          </cell>
        </row>
      </sheetData>
      <sheetData sheetId="9288">
        <row r="4">
          <cell r="A4" t="str">
            <v>BẢNG TÍNH TOÁN, ĐO BÓC KHỐI LƯỢNG HOÀN THÀNH ĐƯA VÀO QUYẾT TOÁN</v>
          </cell>
        </row>
      </sheetData>
      <sheetData sheetId="9289">
        <row r="4">
          <cell r="A4" t="str">
            <v>BẢNG TÍNH TOÁN, ĐO BÓC KHỐI LƯỢNG HOÀN THÀNH ĐƯA VÀO QUYẾT TOÁN</v>
          </cell>
        </row>
      </sheetData>
      <sheetData sheetId="9290">
        <row r="4">
          <cell r="A4" t="str">
            <v>BẢNG TÍNH TOÁN, ĐO BÓC KHỐI LƯỢNG HOÀN THÀNH ĐƯA VÀO QUYẾT TOÁN</v>
          </cell>
        </row>
      </sheetData>
      <sheetData sheetId="9291">
        <row r="4">
          <cell r="A4" t="str">
            <v>BẢNG TÍNH TOÁN, ĐO BÓC KHỐI LƯỢNG HOÀN THÀNH ĐƯA VÀO QUYẾT TOÁN</v>
          </cell>
        </row>
      </sheetData>
      <sheetData sheetId="9292">
        <row r="9">
          <cell r="A9" t="str">
            <v>A</v>
          </cell>
        </row>
      </sheetData>
      <sheetData sheetId="9293">
        <row r="4">
          <cell r="A4" t="str">
            <v>BẢNG TÍNH TOÁN, ĐO BÓC KHỐI LƯỢNG HOÀN THÀNH ĐƯA VÀO QUYẾT TOÁN</v>
          </cell>
        </row>
      </sheetData>
      <sheetData sheetId="9294">
        <row r="4">
          <cell r="A4" t="str">
            <v>BẢNG TÍNH TOÁN, ĐO BÓC KHỐI LƯỢNG HOÀN THÀNH ĐƯA VÀO QUYẾT TOÁN</v>
          </cell>
        </row>
      </sheetData>
      <sheetData sheetId="9295">
        <row r="4">
          <cell r="A4" t="str">
            <v>BẢNG TÍNH TOÁN, ĐO BÓC KHỐI LƯỢNG HOÀN THÀNH ĐƯA VÀO QUYẾT TOÁN</v>
          </cell>
        </row>
      </sheetData>
      <sheetData sheetId="9296">
        <row r="4">
          <cell r="A4" t="str">
            <v>BẢNG TÍNH TOÁN, ĐO BÓC KHỐI LƯỢNG HOÀN THÀNH ĐƯA VÀO QUYẾT TOÁN</v>
          </cell>
        </row>
      </sheetData>
      <sheetData sheetId="9297">
        <row r="4">
          <cell r="A4" t="str">
            <v>BẢNG TÍNH TOÁN, ĐO BÓC KHỐI LƯỢNG HOÀN THÀNH ĐƯA VÀO QUYẾT TOÁN</v>
          </cell>
        </row>
      </sheetData>
      <sheetData sheetId="9298">
        <row r="4">
          <cell r="A4" t="str">
            <v>BẢNG TÍNH TOÁN, ĐO BÓC KHỐI LƯỢNG HOÀN THÀNH ĐƯA VÀO QUYẾT TOÁN</v>
          </cell>
        </row>
      </sheetData>
      <sheetData sheetId="9299">
        <row r="4">
          <cell r="A4" t="str">
            <v>BẢNG TÍNH TOÁN, ĐO BÓC KHỐI LƯỢNG HOÀN THÀNH ĐƯA VÀO QUYẾT TOÁN</v>
          </cell>
        </row>
      </sheetData>
      <sheetData sheetId="9300">
        <row r="4">
          <cell r="A4" t="str">
            <v>BẢNG TÍNH TOÁN, ĐO BÓC KHỐI LƯỢNG HOÀN THÀNH ĐƯA VÀO QUYẾT TOÁN</v>
          </cell>
        </row>
      </sheetData>
      <sheetData sheetId="9301">
        <row r="4">
          <cell r="A4" t="str">
            <v>BẢNG TÍNH TOÁN, ĐO BÓC KHỐI LƯỢNG HOÀN THÀNH ĐƯA VÀO QUYẾT TOÁN</v>
          </cell>
        </row>
      </sheetData>
      <sheetData sheetId="9302">
        <row r="9">
          <cell r="A9" t="str">
            <v>A</v>
          </cell>
        </row>
      </sheetData>
      <sheetData sheetId="9303">
        <row r="9">
          <cell r="A9" t="str">
            <v>A</v>
          </cell>
        </row>
      </sheetData>
      <sheetData sheetId="9304">
        <row r="9">
          <cell r="A9" t="str">
            <v>A</v>
          </cell>
        </row>
      </sheetData>
      <sheetData sheetId="9305">
        <row r="9">
          <cell r="A9" t="str">
            <v>A</v>
          </cell>
        </row>
      </sheetData>
      <sheetData sheetId="9306">
        <row r="9">
          <cell r="A9" t="str">
            <v>A</v>
          </cell>
        </row>
      </sheetData>
      <sheetData sheetId="9307">
        <row r="9">
          <cell r="A9" t="str">
            <v>A</v>
          </cell>
        </row>
      </sheetData>
      <sheetData sheetId="9308">
        <row r="9">
          <cell r="A9" t="str">
            <v>A</v>
          </cell>
        </row>
      </sheetData>
      <sheetData sheetId="9309">
        <row r="9">
          <cell r="A9" t="str">
            <v>A</v>
          </cell>
        </row>
      </sheetData>
      <sheetData sheetId="9310">
        <row r="9">
          <cell r="A9" t="str">
            <v>A</v>
          </cell>
        </row>
      </sheetData>
      <sheetData sheetId="9311">
        <row r="9">
          <cell r="A9" t="str">
            <v>A</v>
          </cell>
        </row>
      </sheetData>
      <sheetData sheetId="9312">
        <row r="9">
          <cell r="A9" t="str">
            <v>A</v>
          </cell>
        </row>
      </sheetData>
      <sheetData sheetId="9313">
        <row r="4">
          <cell r="A4" t="str">
            <v>BẢNG TÍNH TOÁN, ĐO BÓC KHỐI LƯỢNG HOÀN THÀNH ĐƯA VÀO QUYẾT TOÁN</v>
          </cell>
        </row>
      </sheetData>
      <sheetData sheetId="9314">
        <row r="4">
          <cell r="A4" t="str">
            <v>BẢNG TÍNH TOÁN, ĐO BÓC KHỐI LƯỢNG HOÀN THÀNH ĐƯA VÀO QUYẾT TOÁN</v>
          </cell>
        </row>
      </sheetData>
      <sheetData sheetId="9315">
        <row r="4">
          <cell r="A4" t="str">
            <v>BẢNG TÍNH TOÁN, ĐO BÓC KHỐI LƯỢNG HOÀN THÀNH ĐƯA VÀO QUYẾT TOÁN</v>
          </cell>
        </row>
      </sheetData>
      <sheetData sheetId="9316">
        <row r="4">
          <cell r="A4" t="str">
            <v>BẢNG TÍNH TOÁN, ĐO BÓC KHỐI LƯỢNG HOÀN THÀNH ĐƯA VÀO QUYẾT TOÁN</v>
          </cell>
        </row>
      </sheetData>
      <sheetData sheetId="9317">
        <row r="4">
          <cell r="A4" t="str">
            <v>BẢNG TÍNH TOÁN, ĐO BÓC KHỐI LƯỢNG HOÀN THÀNH ĐƯA VÀO QUYẾT TOÁN</v>
          </cell>
        </row>
      </sheetData>
      <sheetData sheetId="9318">
        <row r="4">
          <cell r="A4" t="str">
            <v>BẢNG TÍNH TOÁN, ĐO BÓC KHỐI LƯỢNG HOÀN THÀNH ĐƯA VÀO QUYẾT TOÁN</v>
          </cell>
        </row>
      </sheetData>
      <sheetData sheetId="9319">
        <row r="9">
          <cell r="A9" t="str">
            <v>A</v>
          </cell>
        </row>
      </sheetData>
      <sheetData sheetId="9320">
        <row r="9">
          <cell r="A9" t="str">
            <v>A</v>
          </cell>
        </row>
      </sheetData>
      <sheetData sheetId="9321">
        <row r="9">
          <cell r="A9" t="str">
            <v>A</v>
          </cell>
        </row>
      </sheetData>
      <sheetData sheetId="9322">
        <row r="9">
          <cell r="A9" t="str">
            <v>A</v>
          </cell>
        </row>
      </sheetData>
      <sheetData sheetId="9323">
        <row r="9">
          <cell r="A9" t="str">
            <v>A</v>
          </cell>
        </row>
      </sheetData>
      <sheetData sheetId="9324">
        <row r="9">
          <cell r="A9" t="str">
            <v>A</v>
          </cell>
        </row>
      </sheetData>
      <sheetData sheetId="9325">
        <row r="9">
          <cell r="A9" t="str">
            <v>A</v>
          </cell>
        </row>
      </sheetData>
      <sheetData sheetId="9326">
        <row r="4">
          <cell r="A4" t="str">
            <v>BẢNG TÍNH TOÁN, ĐO BÓC KHỐI LƯỢNG HOÀN THÀNH ĐƯA VÀO QUYẾT TOÁN</v>
          </cell>
        </row>
      </sheetData>
      <sheetData sheetId="9327">
        <row r="4">
          <cell r="A4" t="str">
            <v>BẢNG TÍNH TOÁN, ĐO BÓC KHỐI LƯỢNG HOÀN THÀNH ĐƯA VÀO QUYẾT TOÁN</v>
          </cell>
        </row>
      </sheetData>
      <sheetData sheetId="9328">
        <row r="4">
          <cell r="A4" t="str">
            <v>BẢNG TÍNH TOÁN, ĐO BÓC KHỐI LƯỢNG HOÀN THÀNH ĐƯA VÀO QUYẾT TOÁN</v>
          </cell>
        </row>
      </sheetData>
      <sheetData sheetId="9329">
        <row r="4">
          <cell r="A4" t="str">
            <v>BẢNG TÍNH TOÁN, ĐO BÓC KHỐI LƯỢNG HOÀN THÀNH ĐƯA VÀO QUYẾT TOÁN</v>
          </cell>
        </row>
      </sheetData>
      <sheetData sheetId="9330">
        <row r="4">
          <cell r="A4" t="str">
            <v>BẢNG TÍNH TOÁN, ĐO BÓC KHỐI LƯỢNG HOÀN THÀNH ĐƯA VÀO QUYẾT TOÁN</v>
          </cell>
        </row>
      </sheetData>
      <sheetData sheetId="9331">
        <row r="4">
          <cell r="A4" t="str">
            <v>BẢNG TÍNH TOÁN, ĐO BÓC KHỐI LƯỢNG HOÀN THÀNH ĐƯA VÀO QUYẾT TOÁN</v>
          </cell>
        </row>
      </sheetData>
      <sheetData sheetId="9332">
        <row r="4">
          <cell r="A4" t="str">
            <v>BẢNG TÍNH TOÁN, ĐO BÓC KHỐI LƯỢNG HOÀN THÀNH ĐƯA VÀO QUYẾT TOÁN</v>
          </cell>
        </row>
      </sheetData>
      <sheetData sheetId="9333">
        <row r="9">
          <cell r="A9" t="str">
            <v>A</v>
          </cell>
        </row>
      </sheetData>
      <sheetData sheetId="9334">
        <row r="9">
          <cell r="A9" t="str">
            <v>A</v>
          </cell>
        </row>
      </sheetData>
      <sheetData sheetId="9335">
        <row r="9">
          <cell r="A9" t="str">
            <v>A</v>
          </cell>
        </row>
      </sheetData>
      <sheetData sheetId="9336">
        <row r="9">
          <cell r="A9" t="str">
            <v>A</v>
          </cell>
        </row>
      </sheetData>
      <sheetData sheetId="9337">
        <row r="9">
          <cell r="A9" t="str">
            <v>A</v>
          </cell>
        </row>
      </sheetData>
      <sheetData sheetId="9338">
        <row r="9">
          <cell r="A9" t="str">
            <v>A</v>
          </cell>
        </row>
      </sheetData>
      <sheetData sheetId="9339">
        <row r="9">
          <cell r="A9" t="str">
            <v>A</v>
          </cell>
        </row>
      </sheetData>
      <sheetData sheetId="9340">
        <row r="9">
          <cell r="A9" t="str">
            <v>A</v>
          </cell>
        </row>
      </sheetData>
      <sheetData sheetId="9341" refreshError="1"/>
      <sheetData sheetId="9342" refreshError="1"/>
      <sheetData sheetId="9343">
        <row r="4">
          <cell r="A4" t="str">
            <v>BẢNG TÍNH TOÁN, ĐO BÓC KHỐI LƯỢNG HOÀN THÀNH ĐƯA VÀO QUYẾT TOÁN</v>
          </cell>
        </row>
      </sheetData>
      <sheetData sheetId="9344">
        <row r="4">
          <cell r="A4" t="str">
            <v>BẢNG TÍNH TOÁN, ĐO BÓC KHỐI LƯỢNG HOÀN THÀNH ĐƯA VÀO QUYẾT TOÁN</v>
          </cell>
        </row>
      </sheetData>
      <sheetData sheetId="9345">
        <row r="4">
          <cell r="A4" t="str">
            <v>BẢNG TÍNH TOÁN, ĐO BÓC KHỐI LƯỢNG HOÀN THÀNH ĐƯA VÀO QUYẾT TOÁN</v>
          </cell>
        </row>
      </sheetData>
      <sheetData sheetId="9346">
        <row r="4">
          <cell r="A4" t="str">
            <v>BẢNG TÍNH TOÁN, ĐO BÓC KHỐI LƯỢNG HOÀN THÀNH ĐƯA VÀO QUYẾT TOÁN</v>
          </cell>
        </row>
      </sheetData>
      <sheetData sheetId="9347">
        <row r="9">
          <cell r="A9" t="str">
            <v>A</v>
          </cell>
        </row>
      </sheetData>
      <sheetData sheetId="9348">
        <row r="9">
          <cell r="A9" t="str">
            <v>A</v>
          </cell>
        </row>
      </sheetData>
      <sheetData sheetId="9349">
        <row r="9">
          <cell r="A9" t="str">
            <v>A</v>
          </cell>
        </row>
      </sheetData>
      <sheetData sheetId="9350">
        <row r="9">
          <cell r="A9" t="str">
            <v>A</v>
          </cell>
        </row>
      </sheetData>
      <sheetData sheetId="9351">
        <row r="9">
          <cell r="A9" t="str">
            <v>A</v>
          </cell>
        </row>
      </sheetData>
      <sheetData sheetId="9352">
        <row r="9">
          <cell r="A9" t="str">
            <v>A</v>
          </cell>
        </row>
      </sheetData>
      <sheetData sheetId="9353">
        <row r="9">
          <cell r="A9" t="str">
            <v>A</v>
          </cell>
        </row>
      </sheetData>
      <sheetData sheetId="9354">
        <row r="9">
          <cell r="A9" t="str">
            <v>A</v>
          </cell>
        </row>
      </sheetData>
      <sheetData sheetId="9355">
        <row r="9">
          <cell r="A9" t="str">
            <v>A</v>
          </cell>
        </row>
      </sheetData>
      <sheetData sheetId="9356">
        <row r="9">
          <cell r="A9" t="str">
            <v>A</v>
          </cell>
        </row>
      </sheetData>
      <sheetData sheetId="9357">
        <row r="9">
          <cell r="A9" t="str">
            <v>A</v>
          </cell>
        </row>
      </sheetData>
      <sheetData sheetId="9358">
        <row r="9">
          <cell r="A9" t="str">
            <v>A</v>
          </cell>
        </row>
      </sheetData>
      <sheetData sheetId="9359">
        <row r="9">
          <cell r="A9" t="str">
            <v>A</v>
          </cell>
        </row>
      </sheetData>
      <sheetData sheetId="9360">
        <row r="9">
          <cell r="A9" t="str">
            <v>A</v>
          </cell>
        </row>
      </sheetData>
      <sheetData sheetId="9361">
        <row r="9">
          <cell r="A9" t="str">
            <v>A</v>
          </cell>
        </row>
      </sheetData>
      <sheetData sheetId="9362">
        <row r="9">
          <cell r="A9" t="str">
            <v>A</v>
          </cell>
        </row>
      </sheetData>
      <sheetData sheetId="9363" refreshError="1"/>
      <sheetData sheetId="9364" refreshError="1"/>
      <sheetData sheetId="9365" refreshError="1"/>
      <sheetData sheetId="9366" refreshError="1"/>
      <sheetData sheetId="9367" refreshError="1"/>
      <sheetData sheetId="9368">
        <row r="9">
          <cell r="A9" t="str">
            <v>A</v>
          </cell>
        </row>
      </sheetData>
      <sheetData sheetId="9369">
        <row r="9">
          <cell r="A9" t="str">
            <v>A</v>
          </cell>
        </row>
      </sheetData>
      <sheetData sheetId="9370">
        <row r="9">
          <cell r="A9" t="str">
            <v>A</v>
          </cell>
        </row>
      </sheetData>
      <sheetData sheetId="9371">
        <row r="9">
          <cell r="A9" t="str">
            <v>A</v>
          </cell>
        </row>
      </sheetData>
      <sheetData sheetId="9372">
        <row r="9">
          <cell r="A9" t="str">
            <v>A</v>
          </cell>
        </row>
      </sheetData>
      <sheetData sheetId="9373">
        <row r="9">
          <cell r="A9" t="str">
            <v>A</v>
          </cell>
        </row>
      </sheetData>
      <sheetData sheetId="9374">
        <row r="9">
          <cell r="A9" t="str">
            <v>A</v>
          </cell>
        </row>
      </sheetData>
      <sheetData sheetId="9375">
        <row r="9">
          <cell r="A9" t="str">
            <v>A</v>
          </cell>
        </row>
      </sheetData>
      <sheetData sheetId="9376">
        <row r="9">
          <cell r="A9" t="str">
            <v>A</v>
          </cell>
        </row>
      </sheetData>
      <sheetData sheetId="9377" refreshError="1"/>
      <sheetData sheetId="9378" refreshError="1"/>
      <sheetData sheetId="9379">
        <row r="9">
          <cell r="A9" t="str">
            <v>A</v>
          </cell>
        </row>
      </sheetData>
      <sheetData sheetId="9380">
        <row r="9">
          <cell r="A9" t="str">
            <v>A</v>
          </cell>
        </row>
      </sheetData>
      <sheetData sheetId="9381">
        <row r="9">
          <cell r="A9" t="str">
            <v>A</v>
          </cell>
        </row>
      </sheetData>
      <sheetData sheetId="9382">
        <row r="9">
          <cell r="A9" t="str">
            <v>A</v>
          </cell>
        </row>
      </sheetData>
      <sheetData sheetId="9383"/>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row r="9">
          <cell r="A9" t="str">
            <v>A</v>
          </cell>
        </row>
      </sheetData>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row r="9">
          <cell r="A9" t="str">
            <v>A</v>
          </cell>
        </row>
      </sheetData>
      <sheetData sheetId="9428">
        <row r="4">
          <cell r="A4" t="str">
            <v>BẢNG TÍNH TOÁN, ĐO BÓC KHỐI LƯỢNG HOÀN THÀNH ĐƯA VÀO QUYẾT TOÁN</v>
          </cell>
        </row>
      </sheetData>
      <sheetData sheetId="9429">
        <row r="4">
          <cell r="A4" t="str">
            <v>BẢNG TÍNH TOÁN, ĐO BÓC KHỐI LƯỢNG HOÀN THÀNH ĐƯA VÀO QUYẾT TOÁN</v>
          </cell>
        </row>
      </sheetData>
      <sheetData sheetId="9430">
        <row r="9">
          <cell r="A9" t="str">
            <v>A</v>
          </cell>
        </row>
      </sheetData>
      <sheetData sheetId="9431">
        <row r="9">
          <cell r="A9" t="str">
            <v>A</v>
          </cell>
        </row>
      </sheetData>
      <sheetData sheetId="9432">
        <row r="9">
          <cell r="A9" t="str">
            <v>A</v>
          </cell>
        </row>
      </sheetData>
      <sheetData sheetId="9433"/>
      <sheetData sheetId="9434">
        <row r="9">
          <cell r="A9" t="str">
            <v>A</v>
          </cell>
        </row>
      </sheetData>
      <sheetData sheetId="9435">
        <row r="9">
          <cell r="A9" t="str">
            <v>A</v>
          </cell>
        </row>
      </sheetData>
      <sheetData sheetId="9436"/>
      <sheetData sheetId="9437">
        <row r="9">
          <cell r="A9" t="str">
            <v>A</v>
          </cell>
        </row>
      </sheetData>
      <sheetData sheetId="9438"/>
      <sheetData sheetId="9439">
        <row r="9">
          <cell r="A9" t="str">
            <v>A</v>
          </cell>
        </row>
      </sheetData>
      <sheetData sheetId="9440">
        <row r="9">
          <cell r="A9" t="str">
            <v>A</v>
          </cell>
        </row>
      </sheetData>
      <sheetData sheetId="9441">
        <row r="9">
          <cell r="A9" t="str">
            <v>A</v>
          </cell>
        </row>
      </sheetData>
      <sheetData sheetId="9442">
        <row r="9">
          <cell r="A9" t="str">
            <v>A</v>
          </cell>
        </row>
      </sheetData>
      <sheetData sheetId="9443">
        <row r="9">
          <cell r="A9" t="str">
            <v>A</v>
          </cell>
        </row>
      </sheetData>
      <sheetData sheetId="9444">
        <row r="9">
          <cell r="A9" t="str">
            <v>A</v>
          </cell>
        </row>
      </sheetData>
      <sheetData sheetId="9445">
        <row r="9">
          <cell r="A9" t="str">
            <v>A</v>
          </cell>
        </row>
      </sheetData>
      <sheetData sheetId="9446">
        <row r="9">
          <cell r="A9" t="str">
            <v>A</v>
          </cell>
        </row>
      </sheetData>
      <sheetData sheetId="9447">
        <row r="9">
          <cell r="A9" t="str">
            <v>A</v>
          </cell>
        </row>
      </sheetData>
      <sheetData sheetId="9448" refreshError="1"/>
      <sheetData sheetId="9449">
        <row r="9">
          <cell r="A9" t="str">
            <v>A</v>
          </cell>
        </row>
      </sheetData>
      <sheetData sheetId="9450">
        <row r="9">
          <cell r="A9" t="str">
            <v>A</v>
          </cell>
        </row>
      </sheetData>
      <sheetData sheetId="9451">
        <row r="9">
          <cell r="A9" t="str">
            <v>A</v>
          </cell>
        </row>
      </sheetData>
      <sheetData sheetId="9452">
        <row r="9">
          <cell r="A9" t="str">
            <v>A</v>
          </cell>
        </row>
      </sheetData>
      <sheetData sheetId="9453">
        <row r="9">
          <cell r="A9" t="str">
            <v>A</v>
          </cell>
        </row>
      </sheetData>
      <sheetData sheetId="9454">
        <row r="9">
          <cell r="A9" t="str">
            <v>A</v>
          </cell>
        </row>
      </sheetData>
      <sheetData sheetId="9455">
        <row r="9">
          <cell r="A9" t="str">
            <v>A</v>
          </cell>
        </row>
      </sheetData>
      <sheetData sheetId="9456">
        <row r="9">
          <cell r="A9" t="str">
            <v>A</v>
          </cell>
        </row>
      </sheetData>
      <sheetData sheetId="9457">
        <row r="9">
          <cell r="A9" t="str">
            <v>A</v>
          </cell>
        </row>
      </sheetData>
      <sheetData sheetId="9458">
        <row r="9">
          <cell r="A9" t="str">
            <v>A</v>
          </cell>
        </row>
      </sheetData>
      <sheetData sheetId="9459">
        <row r="9">
          <cell r="A9" t="str">
            <v>A</v>
          </cell>
        </row>
      </sheetData>
      <sheetData sheetId="9460">
        <row r="9">
          <cell r="A9" t="str">
            <v>A</v>
          </cell>
        </row>
      </sheetData>
      <sheetData sheetId="9461">
        <row r="9">
          <cell r="A9" t="str">
            <v>A</v>
          </cell>
        </row>
      </sheetData>
      <sheetData sheetId="9462">
        <row r="9">
          <cell r="A9" t="str">
            <v>A</v>
          </cell>
        </row>
      </sheetData>
      <sheetData sheetId="9463">
        <row r="9">
          <cell r="A9" t="str">
            <v>A</v>
          </cell>
        </row>
      </sheetData>
      <sheetData sheetId="9464">
        <row r="9">
          <cell r="A9" t="str">
            <v>A</v>
          </cell>
        </row>
      </sheetData>
      <sheetData sheetId="9465">
        <row r="9">
          <cell r="A9" t="str">
            <v>A</v>
          </cell>
        </row>
      </sheetData>
      <sheetData sheetId="9466"/>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ow r="9">
          <cell r="A9" t="str">
            <v>A</v>
          </cell>
        </row>
      </sheetData>
      <sheetData sheetId="9484">
        <row r="9">
          <cell r="A9" t="str">
            <v>A</v>
          </cell>
        </row>
      </sheetData>
      <sheetData sheetId="9485">
        <row r="9">
          <cell r="A9" t="str">
            <v>A</v>
          </cell>
        </row>
      </sheetData>
      <sheetData sheetId="9486">
        <row r="9">
          <cell r="A9" t="str">
            <v>A</v>
          </cell>
        </row>
      </sheetData>
      <sheetData sheetId="9487">
        <row r="9">
          <cell r="A9" t="str">
            <v>A</v>
          </cell>
        </row>
      </sheetData>
      <sheetData sheetId="9488">
        <row r="9">
          <cell r="A9" t="str">
            <v>A</v>
          </cell>
        </row>
      </sheetData>
      <sheetData sheetId="9489">
        <row r="9">
          <cell r="A9" t="str">
            <v>A</v>
          </cell>
        </row>
      </sheetData>
      <sheetData sheetId="9490">
        <row r="9">
          <cell r="A9" t="str">
            <v>A</v>
          </cell>
        </row>
      </sheetData>
      <sheetData sheetId="9491">
        <row r="9">
          <cell r="A9" t="str">
            <v>A</v>
          </cell>
        </row>
      </sheetData>
      <sheetData sheetId="9492">
        <row r="9">
          <cell r="A9" t="str">
            <v>A</v>
          </cell>
        </row>
      </sheetData>
      <sheetData sheetId="9493">
        <row r="9">
          <cell r="A9" t="str">
            <v>A</v>
          </cell>
        </row>
      </sheetData>
      <sheetData sheetId="9494">
        <row r="9">
          <cell r="A9" t="str">
            <v>A</v>
          </cell>
        </row>
      </sheetData>
      <sheetData sheetId="9495">
        <row r="9">
          <cell r="A9" t="str">
            <v>A</v>
          </cell>
        </row>
      </sheetData>
      <sheetData sheetId="9496">
        <row r="9">
          <cell r="A9" t="str">
            <v>A</v>
          </cell>
        </row>
      </sheetData>
      <sheetData sheetId="9497">
        <row r="9">
          <cell r="A9" t="str">
            <v>A</v>
          </cell>
        </row>
      </sheetData>
      <sheetData sheetId="9498">
        <row r="9">
          <cell r="A9" t="str">
            <v>A</v>
          </cell>
        </row>
      </sheetData>
      <sheetData sheetId="9499">
        <row r="9">
          <cell r="A9" t="str">
            <v>A</v>
          </cell>
        </row>
      </sheetData>
      <sheetData sheetId="9500">
        <row r="9">
          <cell r="A9" t="str">
            <v>A</v>
          </cell>
        </row>
      </sheetData>
      <sheetData sheetId="9501">
        <row r="9">
          <cell r="A9" t="str">
            <v>A</v>
          </cell>
        </row>
      </sheetData>
      <sheetData sheetId="9502">
        <row r="9">
          <cell r="A9" t="str">
            <v>A</v>
          </cell>
        </row>
      </sheetData>
      <sheetData sheetId="9503">
        <row r="9">
          <cell r="A9" t="str">
            <v>A</v>
          </cell>
        </row>
      </sheetData>
      <sheetData sheetId="9504">
        <row r="9">
          <cell r="A9" t="str">
            <v>A</v>
          </cell>
        </row>
      </sheetData>
      <sheetData sheetId="9505">
        <row r="9">
          <cell r="A9" t="str">
            <v>A</v>
          </cell>
        </row>
      </sheetData>
      <sheetData sheetId="9506">
        <row r="9">
          <cell r="A9" t="str">
            <v>A</v>
          </cell>
        </row>
      </sheetData>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ow r="4">
          <cell r="A4" t="str">
            <v>BẢNG TÍNH TOÁN, ĐO BÓC KHỐI LƯỢNG HOÀN THÀNH ĐƯA VÀO QUYẾT TOÁN</v>
          </cell>
        </row>
      </sheetData>
      <sheetData sheetId="9548">
        <row r="4">
          <cell r="A4" t="str">
            <v>BẢNG TÍNH TOÁN, ĐO BÓC KHỐI LƯỢNG HOÀN THÀNH ĐƯA VÀO QUYẾT TOÁN</v>
          </cell>
        </row>
      </sheetData>
      <sheetData sheetId="9549">
        <row r="4">
          <cell r="A4" t="str">
            <v>BẢNG TÍNH TOÁN, ĐO BÓC KHỐI LƯỢNG HOÀN THÀNH ĐƯA VÀO QUYẾT TOÁN</v>
          </cell>
        </row>
      </sheetData>
      <sheetData sheetId="9550">
        <row r="4">
          <cell r="A4" t="str">
            <v>BẢNG TÍNH TOÁN, ĐO BÓC KHỐI LƯỢNG HOÀN THÀNH ĐƯA VÀO QUYẾT TOÁN</v>
          </cell>
        </row>
      </sheetData>
      <sheetData sheetId="9551">
        <row r="4">
          <cell r="A4" t="str">
            <v>BẢNG TÍNH TOÁN, ĐO BÓC KHỐI LƯỢNG HOÀN THÀNH ĐƯA VÀO QUYẾT TOÁN</v>
          </cell>
        </row>
      </sheetData>
      <sheetData sheetId="9552">
        <row r="4">
          <cell r="A4" t="str">
            <v>BẢNG TÍNH TOÁN, ĐO BÓC KHỐI LƯỢNG HOÀN THÀNH ĐƯA VÀO QUYẾT TOÁN</v>
          </cell>
        </row>
      </sheetData>
      <sheetData sheetId="9553">
        <row r="4">
          <cell r="A4" t="str">
            <v>BẢNG TÍNH TOÁN, ĐO BÓC KHỐI LƯỢNG HOÀN THÀNH ĐƯA VÀO QUYẾT TOÁN</v>
          </cell>
        </row>
      </sheetData>
      <sheetData sheetId="9554">
        <row r="4">
          <cell r="A4" t="str">
            <v>BẢNG TÍNH TOÁN, ĐO BÓC KHỐI LƯỢNG HOÀN THÀNH ĐƯA VÀO QUYẾT TOÁN</v>
          </cell>
        </row>
      </sheetData>
      <sheetData sheetId="9555">
        <row r="4">
          <cell r="A4" t="str">
            <v>BẢNG TÍNH TOÁN, ĐO BÓC KHỐI LƯỢNG HOÀN THÀNH ĐƯA VÀO QUYẾT TOÁN</v>
          </cell>
        </row>
      </sheetData>
      <sheetData sheetId="9556">
        <row r="4">
          <cell r="A4" t="str">
            <v>BẢNG TÍNH TOÁN, ĐO BÓC KHỐI LƯỢNG HOÀN THÀNH ĐƯA VÀO QUYẾT TOÁN</v>
          </cell>
        </row>
      </sheetData>
      <sheetData sheetId="9557">
        <row r="4">
          <cell r="A4" t="str">
            <v>BẢNG TÍNH TOÁN, ĐO BÓC KHỐI LƯỢNG HOÀN THÀNH ĐƯA VÀO QUYẾT TOÁN</v>
          </cell>
        </row>
      </sheetData>
      <sheetData sheetId="9558">
        <row r="4">
          <cell r="A4" t="str">
            <v>BẢNG TÍNH TOÁN, ĐO BÓC KHỐI LƯỢNG HOÀN THÀNH ĐƯA VÀO QUYẾT TOÁN</v>
          </cell>
        </row>
      </sheetData>
      <sheetData sheetId="9559" refreshError="1"/>
      <sheetData sheetId="9560">
        <row r="4">
          <cell r="A4" t="str">
            <v>BẢNG TÍNH TOÁN, ĐO BÓC KHỐI LƯỢNG HOÀN THÀNH ĐƯA VÀO QUYẾT TOÁN</v>
          </cell>
        </row>
      </sheetData>
      <sheetData sheetId="9561">
        <row r="4">
          <cell r="A4" t="str">
            <v>BẢNG TÍNH TOÁN, ĐO BÓC KHỐI LƯỢNG HOÀN THÀNH ĐƯA VÀO QUYẾT TOÁN</v>
          </cell>
        </row>
      </sheetData>
      <sheetData sheetId="9562">
        <row r="4">
          <cell r="A4" t="str">
            <v>BẢNG TÍNH TOÁN, ĐO BÓC KHỐI LƯỢNG HOÀN THÀNH ĐƯA VÀO QUYẾT TOÁN</v>
          </cell>
        </row>
      </sheetData>
      <sheetData sheetId="9563">
        <row r="9">
          <cell r="A9" t="str">
            <v>A</v>
          </cell>
        </row>
      </sheetData>
      <sheetData sheetId="9564">
        <row r="9">
          <cell r="A9" t="str">
            <v>A</v>
          </cell>
        </row>
      </sheetData>
      <sheetData sheetId="9565">
        <row r="9">
          <cell r="A9" t="str">
            <v>A</v>
          </cell>
        </row>
      </sheetData>
      <sheetData sheetId="9566">
        <row r="9">
          <cell r="A9" t="str">
            <v>A</v>
          </cell>
        </row>
      </sheetData>
      <sheetData sheetId="9567">
        <row r="9">
          <cell r="A9" t="str">
            <v>A</v>
          </cell>
        </row>
      </sheetData>
      <sheetData sheetId="9568">
        <row r="9">
          <cell r="A9" t="str">
            <v>A</v>
          </cell>
        </row>
      </sheetData>
      <sheetData sheetId="9569">
        <row r="9">
          <cell r="A9" t="str">
            <v>A</v>
          </cell>
        </row>
      </sheetData>
      <sheetData sheetId="9570">
        <row r="9">
          <cell r="A9" t="str">
            <v>A</v>
          </cell>
        </row>
      </sheetData>
      <sheetData sheetId="9571">
        <row r="9">
          <cell r="A9" t="str">
            <v>A</v>
          </cell>
        </row>
      </sheetData>
      <sheetData sheetId="9572">
        <row r="9">
          <cell r="A9" t="str">
            <v>A</v>
          </cell>
        </row>
      </sheetData>
      <sheetData sheetId="9573">
        <row r="9">
          <cell r="A9" t="str">
            <v>A</v>
          </cell>
        </row>
      </sheetData>
      <sheetData sheetId="9574">
        <row r="9">
          <cell r="A9" t="str">
            <v>A</v>
          </cell>
        </row>
      </sheetData>
      <sheetData sheetId="9575">
        <row r="9">
          <cell r="A9" t="str">
            <v>A</v>
          </cell>
        </row>
      </sheetData>
      <sheetData sheetId="9576">
        <row r="9">
          <cell r="A9" t="str">
            <v>A</v>
          </cell>
        </row>
      </sheetData>
      <sheetData sheetId="9577">
        <row r="9">
          <cell r="A9" t="str">
            <v>A</v>
          </cell>
        </row>
      </sheetData>
      <sheetData sheetId="9578">
        <row r="9">
          <cell r="A9" t="str">
            <v>A</v>
          </cell>
        </row>
      </sheetData>
      <sheetData sheetId="9579">
        <row r="9">
          <cell r="A9" t="str">
            <v>A</v>
          </cell>
        </row>
      </sheetData>
      <sheetData sheetId="9580">
        <row r="9">
          <cell r="A9" t="str">
            <v>A</v>
          </cell>
        </row>
      </sheetData>
      <sheetData sheetId="9581">
        <row r="9">
          <cell r="A9" t="str">
            <v>A</v>
          </cell>
        </row>
      </sheetData>
      <sheetData sheetId="9582">
        <row r="9">
          <cell r="A9" t="str">
            <v>A</v>
          </cell>
        </row>
      </sheetData>
      <sheetData sheetId="9583">
        <row r="9">
          <cell r="A9" t="str">
            <v>A</v>
          </cell>
        </row>
      </sheetData>
      <sheetData sheetId="9584">
        <row r="9">
          <cell r="A9" t="str">
            <v>A</v>
          </cell>
        </row>
      </sheetData>
      <sheetData sheetId="9585">
        <row r="9">
          <cell r="A9" t="str">
            <v>A</v>
          </cell>
        </row>
      </sheetData>
      <sheetData sheetId="9586">
        <row r="9">
          <cell r="A9" t="str">
            <v>A</v>
          </cell>
        </row>
      </sheetData>
      <sheetData sheetId="9587">
        <row r="9">
          <cell r="A9" t="str">
            <v>A</v>
          </cell>
        </row>
      </sheetData>
      <sheetData sheetId="9588">
        <row r="9">
          <cell r="A9" t="str">
            <v>A</v>
          </cell>
        </row>
      </sheetData>
      <sheetData sheetId="9589">
        <row r="9">
          <cell r="A9" t="str">
            <v>A</v>
          </cell>
        </row>
      </sheetData>
      <sheetData sheetId="9590">
        <row r="9">
          <cell r="A9" t="str">
            <v>A</v>
          </cell>
        </row>
      </sheetData>
      <sheetData sheetId="9591">
        <row r="9">
          <cell r="A9" t="str">
            <v>A</v>
          </cell>
        </row>
      </sheetData>
      <sheetData sheetId="9592">
        <row r="9">
          <cell r="A9" t="str">
            <v>A</v>
          </cell>
        </row>
      </sheetData>
      <sheetData sheetId="9593">
        <row r="9">
          <cell r="A9" t="str">
            <v>A</v>
          </cell>
        </row>
      </sheetData>
      <sheetData sheetId="9594">
        <row r="9">
          <cell r="A9" t="str">
            <v>A</v>
          </cell>
        </row>
      </sheetData>
      <sheetData sheetId="9595">
        <row r="9">
          <cell r="A9" t="str">
            <v>A</v>
          </cell>
        </row>
      </sheetData>
      <sheetData sheetId="9596">
        <row r="9">
          <cell r="A9" t="str">
            <v>A</v>
          </cell>
        </row>
      </sheetData>
      <sheetData sheetId="9597">
        <row r="9">
          <cell r="A9" t="str">
            <v>A</v>
          </cell>
        </row>
      </sheetData>
      <sheetData sheetId="9598">
        <row r="9">
          <cell r="A9" t="str">
            <v>A</v>
          </cell>
        </row>
      </sheetData>
      <sheetData sheetId="9599">
        <row r="9">
          <cell r="A9" t="str">
            <v>A</v>
          </cell>
        </row>
      </sheetData>
      <sheetData sheetId="9600">
        <row r="9">
          <cell r="A9" t="str">
            <v>A</v>
          </cell>
        </row>
      </sheetData>
      <sheetData sheetId="9601">
        <row r="9">
          <cell r="A9" t="str">
            <v>A</v>
          </cell>
        </row>
      </sheetData>
      <sheetData sheetId="9602">
        <row r="9">
          <cell r="A9" t="str">
            <v>A</v>
          </cell>
        </row>
      </sheetData>
      <sheetData sheetId="9603">
        <row r="9">
          <cell r="A9" t="str">
            <v>A</v>
          </cell>
        </row>
      </sheetData>
      <sheetData sheetId="9604">
        <row r="9">
          <cell r="A9" t="str">
            <v>A</v>
          </cell>
        </row>
      </sheetData>
      <sheetData sheetId="9605">
        <row r="9">
          <cell r="A9" t="str">
            <v>A</v>
          </cell>
        </row>
      </sheetData>
      <sheetData sheetId="9606">
        <row r="9">
          <cell r="A9" t="str">
            <v>A</v>
          </cell>
        </row>
      </sheetData>
      <sheetData sheetId="9607">
        <row r="9">
          <cell r="A9" t="str">
            <v>A</v>
          </cell>
        </row>
      </sheetData>
      <sheetData sheetId="9608">
        <row r="4">
          <cell r="A4" t="str">
            <v>BẢNG TÍNH TOÁN, ĐO BÓC KHỐI LƯỢNG HOÀN THÀNH ĐƯA VÀO QUYẾT TOÁN</v>
          </cell>
        </row>
      </sheetData>
      <sheetData sheetId="9609">
        <row r="4">
          <cell r="A4" t="str">
            <v>BẢNG TÍNH TOÁN, ĐO BÓC KHỐI LƯỢNG HOÀN THÀNH ĐƯA VÀO QUYẾT TOÁN</v>
          </cell>
        </row>
      </sheetData>
      <sheetData sheetId="9610">
        <row r="4">
          <cell r="A4" t="str">
            <v>BẢNG TÍNH TOÁN, ĐO BÓC KHỐI LƯỢNG HOÀN THÀNH ĐƯA VÀO QUYẾT TOÁN</v>
          </cell>
        </row>
      </sheetData>
      <sheetData sheetId="9611">
        <row r="4">
          <cell r="A4" t="str">
            <v>BẢNG TÍNH TOÁN, ĐO BÓC KHỐI LƯỢNG HOÀN THÀNH ĐƯA VÀO QUYẾT TOÁN</v>
          </cell>
        </row>
      </sheetData>
      <sheetData sheetId="9612">
        <row r="4">
          <cell r="A4" t="str">
            <v>BẢNG TÍNH TOÁN, ĐO BÓC KHỐI LƯỢNG HOÀN THÀNH ĐƯA VÀO QUYẾT TOÁN</v>
          </cell>
        </row>
      </sheetData>
      <sheetData sheetId="9613">
        <row r="4">
          <cell r="A4" t="str">
            <v>BẢNG TÍNH TOÁN, ĐO BÓC KHỐI LƯỢNG HOÀN THÀNH ĐƯA VÀO QUYẾT TOÁN</v>
          </cell>
        </row>
      </sheetData>
      <sheetData sheetId="9614">
        <row r="4">
          <cell r="A4" t="str">
            <v>BẢNG TÍNH TOÁN, ĐO BÓC KHỐI LƯỢNG HOÀN THÀNH ĐƯA VÀO QUYẾT TOÁN</v>
          </cell>
        </row>
      </sheetData>
      <sheetData sheetId="9615">
        <row r="4">
          <cell r="A4" t="str">
            <v>BẢNG TÍNH TOÁN, ĐO BÓC KHỐI LƯỢNG HOÀN THÀNH ĐƯA VÀO QUYẾT TOÁN</v>
          </cell>
        </row>
      </sheetData>
      <sheetData sheetId="9616">
        <row r="4">
          <cell r="A4" t="str">
            <v>BẢNG TÍNH TOÁN, ĐO BÓC KHỐI LƯỢNG HOÀN THÀNH ĐƯA VÀO QUYẾT TOÁN</v>
          </cell>
        </row>
      </sheetData>
      <sheetData sheetId="9617">
        <row r="4">
          <cell r="A4" t="str">
            <v>BẢNG TÍNH TOÁN, ĐO BÓC KHỐI LƯỢNG HOÀN THÀNH ĐƯA VÀO QUYẾT TOÁN</v>
          </cell>
        </row>
      </sheetData>
      <sheetData sheetId="9618">
        <row r="4">
          <cell r="A4" t="str">
            <v>BẢNG TÍNH TOÁN, ĐO BÓC KHỐI LƯỢNG HOÀN THÀNH ĐƯA VÀO QUYẾT TOÁN</v>
          </cell>
        </row>
      </sheetData>
      <sheetData sheetId="9619">
        <row r="4">
          <cell r="A4" t="str">
            <v>BẢNG TÍNH TOÁN, ĐO BÓC KHỐI LƯỢNG HOÀN THÀNH ĐƯA VÀO QUYẾT TOÁN</v>
          </cell>
        </row>
      </sheetData>
      <sheetData sheetId="9620">
        <row r="4">
          <cell r="A4" t="str">
            <v>BẢNG TÍNH TOÁN, ĐO BÓC KHỐI LƯỢNG HOÀN THÀNH ĐƯA VÀO QUYẾT TOÁN</v>
          </cell>
        </row>
      </sheetData>
      <sheetData sheetId="9621">
        <row r="4">
          <cell r="A4" t="str">
            <v>BẢNG TÍNH TOÁN, ĐO BÓC KHỐI LƯỢNG HOÀN THÀNH ĐƯA VÀO QUYẾT TOÁN</v>
          </cell>
        </row>
      </sheetData>
      <sheetData sheetId="9622">
        <row r="4">
          <cell r="A4" t="str">
            <v>BẢNG TÍNH TOÁN, ĐO BÓC KHỐI LƯỢNG HOÀN THÀNH ĐƯA VÀO QUYẾT TOÁN</v>
          </cell>
        </row>
      </sheetData>
      <sheetData sheetId="9623">
        <row r="4">
          <cell r="A4" t="str">
            <v>BẢNG TÍNH TOÁN, ĐO BÓC KHỐI LƯỢNG HOÀN THÀNH ĐƯA VÀO QUYẾT TOÁN</v>
          </cell>
        </row>
      </sheetData>
      <sheetData sheetId="9624">
        <row r="4">
          <cell r="A4" t="str">
            <v>BẢNG TÍNH TOÁN, ĐO BÓC KHỐI LƯỢNG HOÀN THÀNH ĐƯA VÀO QUYẾT TOÁN</v>
          </cell>
        </row>
      </sheetData>
      <sheetData sheetId="9625">
        <row r="4">
          <cell r="A4" t="str">
            <v>BẢNG TÍNH TOÁN, ĐO BÓC KHỐI LƯỢNG HOÀN THÀNH ĐƯA VÀO QUYẾT TOÁN</v>
          </cell>
        </row>
      </sheetData>
      <sheetData sheetId="9626">
        <row r="4">
          <cell r="A4" t="str">
            <v>BẢNG TÍNH TOÁN, ĐO BÓC KHỐI LƯỢNG HOÀN THÀNH ĐƯA VÀO QUYẾT TOÁN</v>
          </cell>
        </row>
      </sheetData>
      <sheetData sheetId="9627">
        <row r="4">
          <cell r="A4" t="str">
            <v>BẢNG TÍNH TOÁN, ĐO BÓC KHỐI LƯỢNG HOÀN THÀNH ĐƯA VÀO QUYẾT TOÁN</v>
          </cell>
        </row>
      </sheetData>
      <sheetData sheetId="9628">
        <row r="4">
          <cell r="A4" t="str">
            <v>BẢNG TÍNH TOÁN, ĐO BÓC KHỐI LƯỢNG HOÀN THÀNH ĐƯA VÀO QUYẾT TOÁN</v>
          </cell>
        </row>
      </sheetData>
      <sheetData sheetId="9629">
        <row r="4">
          <cell r="A4" t="str">
            <v>BẢNG TÍNH TOÁN, ĐO BÓC KHỐI LƯỢNG HOÀN THÀNH ĐƯA VÀO QUYẾT TOÁN</v>
          </cell>
        </row>
      </sheetData>
      <sheetData sheetId="9630">
        <row r="4">
          <cell r="A4" t="str">
            <v>BẢNG TÍNH TOÁN, ĐO BÓC KHỐI LƯỢNG HOÀN THÀNH ĐƯA VÀO QUYẾT TOÁN</v>
          </cell>
        </row>
      </sheetData>
      <sheetData sheetId="9631">
        <row r="4">
          <cell r="A4" t="str">
            <v>BẢNG TÍNH TOÁN, ĐO BÓC KHỐI LƯỢNG HOÀN THÀNH ĐƯA VÀO QUYẾT TOÁN</v>
          </cell>
        </row>
      </sheetData>
      <sheetData sheetId="9632">
        <row r="4">
          <cell r="A4" t="str">
            <v>BẢNG TÍNH TOÁN, ĐO BÓC KHỐI LƯỢNG HOÀN THÀNH ĐƯA VÀO QUYẾT TOÁN</v>
          </cell>
        </row>
      </sheetData>
      <sheetData sheetId="9633">
        <row r="4">
          <cell r="A4" t="str">
            <v>BẢNG TÍNH TOÁN, ĐO BÓC KHỐI LƯỢNG HOÀN THÀNH ĐƯA VÀO QUYẾT TOÁN</v>
          </cell>
        </row>
      </sheetData>
      <sheetData sheetId="9634">
        <row r="4">
          <cell r="A4" t="str">
            <v>BẢNG TÍNH TOÁN, ĐO BÓC KHỐI LƯỢNG HOÀN THÀNH ĐƯA VÀO QUYẾT TOÁN</v>
          </cell>
        </row>
      </sheetData>
      <sheetData sheetId="9635">
        <row r="4">
          <cell r="A4" t="str">
            <v>BẢNG TÍNH TOÁN, ĐO BÓC KHỐI LƯỢNG HOÀN THÀNH ĐƯA VÀO QUYẾT TOÁN</v>
          </cell>
        </row>
      </sheetData>
      <sheetData sheetId="9636">
        <row r="4">
          <cell r="A4" t="str">
            <v>BẢNG TÍNH TOÁN, ĐO BÓC KHỐI LƯỢNG HOÀN THÀNH ĐƯA VÀO QUYẾT TOÁN</v>
          </cell>
        </row>
      </sheetData>
      <sheetData sheetId="9637">
        <row r="4">
          <cell r="A4" t="str">
            <v>BẢNG TÍNH TOÁN, ĐO BÓC KHỐI LƯỢNG HOÀN THÀNH ĐƯA VÀO QUYẾT TOÁN</v>
          </cell>
        </row>
      </sheetData>
      <sheetData sheetId="9638">
        <row r="4">
          <cell r="A4" t="str">
            <v>BẢNG TÍNH TOÁN, ĐO BÓC KHỐI LƯỢNG HOÀN THÀNH ĐƯA VÀO QUYẾT TOÁN</v>
          </cell>
        </row>
      </sheetData>
      <sheetData sheetId="9639">
        <row r="4">
          <cell r="A4" t="str">
            <v>BẢNG TÍNH TOÁN, ĐO BÓC KHỐI LƯỢNG HOÀN THÀNH ĐƯA VÀO QUYẾT TOÁN</v>
          </cell>
        </row>
      </sheetData>
      <sheetData sheetId="9640">
        <row r="4">
          <cell r="A4" t="str">
            <v>BẢNG TÍNH TOÁN, ĐO BÓC KHỐI LƯỢNG HOÀN THÀNH ĐƯA VÀO QUYẾT TOÁN</v>
          </cell>
        </row>
      </sheetData>
      <sheetData sheetId="9641">
        <row r="4">
          <cell r="A4" t="str">
            <v>BẢNG TÍNH TOÁN, ĐO BÓC KHỐI LƯỢNG HOÀN THÀNH ĐƯA VÀO QUYẾT TOÁN</v>
          </cell>
        </row>
      </sheetData>
      <sheetData sheetId="9642">
        <row r="4">
          <cell r="A4" t="str">
            <v>BẢNG TÍNH TOÁN, ĐO BÓC KHỐI LƯỢNG HOÀN THÀNH ĐƯA VÀO QUYẾT TOÁN</v>
          </cell>
        </row>
      </sheetData>
      <sheetData sheetId="9643">
        <row r="4">
          <cell r="A4" t="str">
            <v>BẢNG TÍNH TOÁN, ĐO BÓC KHỐI LƯỢNG HOÀN THÀNH ĐƯA VÀO QUYẾT TOÁN</v>
          </cell>
        </row>
      </sheetData>
      <sheetData sheetId="9644">
        <row r="4">
          <cell r="A4" t="str">
            <v>BẢNG TÍNH TOÁN, ĐO BÓC KHỐI LƯỢNG HOÀN THÀNH ĐƯA VÀO QUYẾT TOÁN</v>
          </cell>
        </row>
      </sheetData>
      <sheetData sheetId="9645">
        <row r="4">
          <cell r="A4" t="str">
            <v>BẢNG TÍNH TOÁN, ĐO BÓC KHỐI LƯỢNG HOÀN THÀNH ĐƯA VÀO QUYẾT TOÁN</v>
          </cell>
        </row>
      </sheetData>
      <sheetData sheetId="9646">
        <row r="4">
          <cell r="A4" t="str">
            <v>BẢNG TÍNH TOÁN, ĐO BÓC KHỐI LƯỢNG HOÀN THÀNH ĐƯA VÀO QUYẾT TOÁN</v>
          </cell>
        </row>
      </sheetData>
      <sheetData sheetId="9647">
        <row r="4">
          <cell r="A4" t="str">
            <v>BẢNG TÍNH TOÁN, ĐO BÓC KHỐI LƯỢNG HOÀN THÀNH ĐƯA VÀO QUYẾT TOÁN</v>
          </cell>
        </row>
      </sheetData>
      <sheetData sheetId="9648">
        <row r="9">
          <cell r="A9" t="str">
            <v>A</v>
          </cell>
        </row>
      </sheetData>
      <sheetData sheetId="9649">
        <row r="9">
          <cell r="A9" t="str">
            <v>A</v>
          </cell>
        </row>
      </sheetData>
      <sheetData sheetId="9650">
        <row r="9">
          <cell r="A9" t="str">
            <v>A</v>
          </cell>
        </row>
      </sheetData>
      <sheetData sheetId="9651">
        <row r="9">
          <cell r="A9" t="str">
            <v>A</v>
          </cell>
        </row>
      </sheetData>
      <sheetData sheetId="9652">
        <row r="9">
          <cell r="A9" t="str">
            <v>A</v>
          </cell>
        </row>
      </sheetData>
      <sheetData sheetId="9653">
        <row r="9">
          <cell r="A9" t="str">
            <v>A</v>
          </cell>
        </row>
      </sheetData>
      <sheetData sheetId="9654">
        <row r="9">
          <cell r="A9" t="str">
            <v>A</v>
          </cell>
        </row>
      </sheetData>
      <sheetData sheetId="9655">
        <row r="9">
          <cell r="A9" t="str">
            <v>A</v>
          </cell>
        </row>
      </sheetData>
      <sheetData sheetId="9656">
        <row r="9">
          <cell r="A9" t="str">
            <v>A</v>
          </cell>
        </row>
      </sheetData>
      <sheetData sheetId="9657">
        <row r="9">
          <cell r="A9" t="str">
            <v>A</v>
          </cell>
        </row>
      </sheetData>
      <sheetData sheetId="9658">
        <row r="9">
          <cell r="A9" t="str">
            <v>A</v>
          </cell>
        </row>
      </sheetData>
      <sheetData sheetId="9659">
        <row r="9">
          <cell r="A9" t="str">
            <v>A</v>
          </cell>
        </row>
      </sheetData>
      <sheetData sheetId="9660">
        <row r="9">
          <cell r="A9" t="str">
            <v>A</v>
          </cell>
        </row>
      </sheetData>
      <sheetData sheetId="9661">
        <row r="9">
          <cell r="A9" t="str">
            <v>A</v>
          </cell>
        </row>
      </sheetData>
      <sheetData sheetId="9662" refreshError="1"/>
      <sheetData sheetId="9663" refreshError="1"/>
      <sheetData sheetId="9664" refreshError="1"/>
      <sheetData sheetId="9665" refreshError="1"/>
      <sheetData sheetId="9666" refreshError="1"/>
      <sheetData sheetId="9667">
        <row r="9">
          <cell r="A9" t="str">
            <v>A</v>
          </cell>
        </row>
      </sheetData>
      <sheetData sheetId="9668">
        <row r="9">
          <cell r="A9" t="str">
            <v>A</v>
          </cell>
        </row>
      </sheetData>
      <sheetData sheetId="9669">
        <row r="9">
          <cell r="A9" t="str">
            <v>A</v>
          </cell>
        </row>
      </sheetData>
      <sheetData sheetId="9670">
        <row r="9">
          <cell r="A9" t="str">
            <v>A</v>
          </cell>
        </row>
      </sheetData>
      <sheetData sheetId="9671">
        <row r="9">
          <cell r="A9" t="str">
            <v>A</v>
          </cell>
        </row>
      </sheetData>
      <sheetData sheetId="9672">
        <row r="9">
          <cell r="A9" t="str">
            <v>A</v>
          </cell>
        </row>
      </sheetData>
      <sheetData sheetId="9673">
        <row r="9">
          <cell r="A9" t="str">
            <v>A</v>
          </cell>
        </row>
      </sheetData>
      <sheetData sheetId="9674">
        <row r="9">
          <cell r="A9" t="str">
            <v>A</v>
          </cell>
        </row>
      </sheetData>
      <sheetData sheetId="9675" refreshError="1"/>
      <sheetData sheetId="9676">
        <row r="9">
          <cell r="A9" t="str">
            <v>A</v>
          </cell>
        </row>
      </sheetData>
      <sheetData sheetId="9677">
        <row r="9">
          <cell r="A9" t="str">
            <v>A</v>
          </cell>
        </row>
      </sheetData>
      <sheetData sheetId="9678">
        <row r="9">
          <cell r="A9" t="str">
            <v>A</v>
          </cell>
        </row>
      </sheetData>
      <sheetData sheetId="9679">
        <row r="9">
          <cell r="A9" t="str">
            <v>A</v>
          </cell>
        </row>
      </sheetData>
      <sheetData sheetId="9680">
        <row r="9">
          <cell r="A9" t="str">
            <v>A</v>
          </cell>
        </row>
      </sheetData>
      <sheetData sheetId="9681">
        <row r="9">
          <cell r="A9" t="str">
            <v>A</v>
          </cell>
        </row>
      </sheetData>
      <sheetData sheetId="9682">
        <row r="9">
          <cell r="A9" t="str">
            <v>A</v>
          </cell>
        </row>
      </sheetData>
      <sheetData sheetId="9683">
        <row r="9">
          <cell r="A9" t="str">
            <v>A</v>
          </cell>
        </row>
      </sheetData>
      <sheetData sheetId="9684">
        <row r="9">
          <cell r="A9" t="str">
            <v>A</v>
          </cell>
        </row>
      </sheetData>
      <sheetData sheetId="9685">
        <row r="9">
          <cell r="A9" t="str">
            <v>A</v>
          </cell>
        </row>
      </sheetData>
      <sheetData sheetId="9686">
        <row r="9">
          <cell r="A9" t="str">
            <v>A</v>
          </cell>
        </row>
      </sheetData>
      <sheetData sheetId="9687">
        <row r="9">
          <cell r="A9" t="str">
            <v>A</v>
          </cell>
        </row>
      </sheetData>
      <sheetData sheetId="9688">
        <row r="9">
          <cell r="A9" t="str">
            <v>A</v>
          </cell>
        </row>
      </sheetData>
      <sheetData sheetId="9689">
        <row r="9">
          <cell r="A9" t="str">
            <v>A</v>
          </cell>
        </row>
      </sheetData>
      <sheetData sheetId="9690">
        <row r="9">
          <cell r="A9" t="str">
            <v>A</v>
          </cell>
        </row>
      </sheetData>
      <sheetData sheetId="9691">
        <row r="9">
          <cell r="A9" t="str">
            <v>A</v>
          </cell>
        </row>
      </sheetData>
      <sheetData sheetId="9692">
        <row r="9">
          <cell r="A9" t="str">
            <v>A</v>
          </cell>
        </row>
      </sheetData>
      <sheetData sheetId="9693">
        <row r="9">
          <cell r="A9" t="str">
            <v>A</v>
          </cell>
        </row>
      </sheetData>
      <sheetData sheetId="9694">
        <row r="9">
          <cell r="A9" t="str">
            <v>A</v>
          </cell>
        </row>
      </sheetData>
      <sheetData sheetId="9695">
        <row r="9">
          <cell r="A9" t="str">
            <v>A</v>
          </cell>
        </row>
      </sheetData>
      <sheetData sheetId="9696">
        <row r="9">
          <cell r="A9" t="str">
            <v>A</v>
          </cell>
        </row>
      </sheetData>
      <sheetData sheetId="9697">
        <row r="9">
          <cell r="A9" t="str">
            <v>A</v>
          </cell>
        </row>
      </sheetData>
      <sheetData sheetId="9698">
        <row r="9">
          <cell r="A9" t="str">
            <v>A</v>
          </cell>
        </row>
      </sheetData>
      <sheetData sheetId="9699">
        <row r="9">
          <cell r="A9" t="str">
            <v>A</v>
          </cell>
        </row>
      </sheetData>
      <sheetData sheetId="9700">
        <row r="9">
          <cell r="A9" t="str">
            <v>A</v>
          </cell>
        </row>
      </sheetData>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ow r="4">
          <cell r="A4" t="str">
            <v>BẢNG TÍNH TOÁN, ĐO BÓC KHỐI LƯỢNG HOÀN THÀNH ĐƯA VÀO QUYẾT TOÁN</v>
          </cell>
        </row>
      </sheetData>
      <sheetData sheetId="9728">
        <row r="4">
          <cell r="A4" t="str">
            <v>BẢNG TÍNH TOÁN, ĐO BÓC KHỐI LƯỢNG HOÀN THÀNH ĐƯA VÀO QUYẾT TOÁN</v>
          </cell>
        </row>
      </sheetData>
      <sheetData sheetId="9729">
        <row r="4">
          <cell r="A4" t="str">
            <v>BẢNG TÍNH TOÁN, ĐO BÓC KHỐI LƯỢNG HOÀN THÀNH ĐƯA VÀO QUYẾT TOÁN</v>
          </cell>
        </row>
      </sheetData>
      <sheetData sheetId="9730">
        <row r="4">
          <cell r="A4" t="str">
            <v>BẢNG TÍNH TOÁN, ĐO BÓC KHỐI LƯỢNG HOÀN THÀNH ĐƯA VÀO QUYẾT TOÁN</v>
          </cell>
        </row>
      </sheetData>
      <sheetData sheetId="9731">
        <row r="4">
          <cell r="A4" t="str">
            <v>BẢNG TÍNH TOÁN, ĐO BÓC KHỐI LƯỢNG HOÀN THÀNH ĐƯA VÀO QUYẾT TOÁN</v>
          </cell>
        </row>
      </sheetData>
      <sheetData sheetId="9732">
        <row r="4">
          <cell r="A4" t="str">
            <v>BẢNG TÍNH TOÁN, ĐO BÓC KHỐI LƯỢNG HOÀN THÀNH ĐƯA VÀO QUYẾT TOÁN</v>
          </cell>
        </row>
      </sheetData>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ow r="9">
          <cell r="A9" t="str">
            <v>A</v>
          </cell>
        </row>
      </sheetData>
      <sheetData sheetId="9755">
        <row r="9">
          <cell r="A9" t="str">
            <v>A</v>
          </cell>
        </row>
      </sheetData>
      <sheetData sheetId="9756">
        <row r="9">
          <cell r="A9" t="str">
            <v>A</v>
          </cell>
        </row>
      </sheetData>
      <sheetData sheetId="9757">
        <row r="9">
          <cell r="A9" t="str">
            <v>A</v>
          </cell>
        </row>
      </sheetData>
      <sheetData sheetId="9758">
        <row r="9">
          <cell r="A9" t="str">
            <v>A</v>
          </cell>
        </row>
      </sheetData>
      <sheetData sheetId="9759">
        <row r="9">
          <cell r="A9" t="str">
            <v>A</v>
          </cell>
        </row>
      </sheetData>
      <sheetData sheetId="9760">
        <row r="9">
          <cell r="A9" t="str">
            <v>A</v>
          </cell>
        </row>
      </sheetData>
      <sheetData sheetId="9761">
        <row r="9">
          <cell r="A9" t="str">
            <v>A</v>
          </cell>
        </row>
      </sheetData>
      <sheetData sheetId="9762">
        <row r="9">
          <cell r="A9" t="str">
            <v>A</v>
          </cell>
        </row>
      </sheetData>
      <sheetData sheetId="9763">
        <row r="9">
          <cell r="A9" t="str">
            <v>A</v>
          </cell>
        </row>
      </sheetData>
      <sheetData sheetId="9764">
        <row r="9">
          <cell r="A9" t="str">
            <v>A</v>
          </cell>
        </row>
      </sheetData>
      <sheetData sheetId="9765">
        <row r="9">
          <cell r="A9" t="str">
            <v>A</v>
          </cell>
        </row>
      </sheetData>
      <sheetData sheetId="9766">
        <row r="9">
          <cell r="A9" t="str">
            <v>A</v>
          </cell>
        </row>
      </sheetData>
      <sheetData sheetId="9767">
        <row r="9">
          <cell r="A9" t="str">
            <v>A</v>
          </cell>
        </row>
      </sheetData>
      <sheetData sheetId="9768">
        <row r="9">
          <cell r="A9" t="str">
            <v>A</v>
          </cell>
        </row>
      </sheetData>
      <sheetData sheetId="9769">
        <row r="9">
          <cell r="A9" t="str">
            <v>A</v>
          </cell>
        </row>
      </sheetData>
      <sheetData sheetId="9770">
        <row r="9">
          <cell r="A9" t="str">
            <v>A</v>
          </cell>
        </row>
      </sheetData>
      <sheetData sheetId="9771">
        <row r="9">
          <cell r="A9" t="str">
            <v>A</v>
          </cell>
        </row>
      </sheetData>
      <sheetData sheetId="9772">
        <row r="9">
          <cell r="A9" t="str">
            <v>A</v>
          </cell>
        </row>
      </sheetData>
      <sheetData sheetId="9773">
        <row r="9">
          <cell r="A9" t="str">
            <v>A</v>
          </cell>
        </row>
      </sheetData>
      <sheetData sheetId="9774">
        <row r="9">
          <cell r="A9" t="str">
            <v>A</v>
          </cell>
        </row>
      </sheetData>
      <sheetData sheetId="9775">
        <row r="9">
          <cell r="A9" t="str">
            <v>A</v>
          </cell>
        </row>
      </sheetData>
      <sheetData sheetId="9776">
        <row r="9">
          <cell r="A9" t="str">
            <v>A</v>
          </cell>
        </row>
      </sheetData>
      <sheetData sheetId="9777">
        <row r="9">
          <cell r="A9" t="str">
            <v>A</v>
          </cell>
        </row>
      </sheetData>
      <sheetData sheetId="9778">
        <row r="9">
          <cell r="A9" t="str">
            <v>A</v>
          </cell>
        </row>
      </sheetData>
      <sheetData sheetId="9779">
        <row r="9">
          <cell r="A9" t="str">
            <v>A</v>
          </cell>
        </row>
      </sheetData>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ow r="9">
          <cell r="A9" t="str">
            <v>A</v>
          </cell>
        </row>
      </sheetData>
      <sheetData sheetId="9790">
        <row r="9">
          <cell r="A9" t="str">
            <v>A</v>
          </cell>
        </row>
      </sheetData>
      <sheetData sheetId="9791" refreshError="1"/>
      <sheetData sheetId="9792" refreshError="1"/>
      <sheetData sheetId="9793" refreshError="1"/>
      <sheetData sheetId="9794">
        <row r="9">
          <cell r="A9" t="str">
            <v>A</v>
          </cell>
        </row>
      </sheetData>
      <sheetData sheetId="9795">
        <row r="9">
          <cell r="A9" t="str">
            <v>A</v>
          </cell>
        </row>
      </sheetData>
      <sheetData sheetId="9796">
        <row r="9">
          <cell r="A9" t="str">
            <v>A</v>
          </cell>
        </row>
      </sheetData>
      <sheetData sheetId="9797">
        <row r="9">
          <cell r="A9" t="str">
            <v>A</v>
          </cell>
        </row>
      </sheetData>
      <sheetData sheetId="9798">
        <row r="9">
          <cell r="A9" t="str">
            <v>A</v>
          </cell>
        </row>
      </sheetData>
      <sheetData sheetId="9799">
        <row r="9">
          <cell r="A9" t="str">
            <v>A</v>
          </cell>
        </row>
      </sheetData>
      <sheetData sheetId="9800">
        <row r="9">
          <cell r="A9" t="str">
            <v>A</v>
          </cell>
        </row>
      </sheetData>
      <sheetData sheetId="9801">
        <row r="9">
          <cell r="A9" t="str">
            <v>A</v>
          </cell>
        </row>
      </sheetData>
      <sheetData sheetId="9802">
        <row r="9">
          <cell r="A9" t="str">
            <v>A</v>
          </cell>
        </row>
      </sheetData>
      <sheetData sheetId="9803">
        <row r="9">
          <cell r="A9" t="str">
            <v>A</v>
          </cell>
        </row>
      </sheetData>
      <sheetData sheetId="9804">
        <row r="9">
          <cell r="A9" t="str">
            <v>A</v>
          </cell>
        </row>
      </sheetData>
      <sheetData sheetId="9805">
        <row r="9">
          <cell r="A9" t="str">
            <v>A</v>
          </cell>
        </row>
      </sheetData>
      <sheetData sheetId="9806">
        <row r="9">
          <cell r="A9" t="str">
            <v>A</v>
          </cell>
        </row>
      </sheetData>
      <sheetData sheetId="9807">
        <row r="9">
          <cell r="A9" t="str">
            <v>A</v>
          </cell>
        </row>
      </sheetData>
      <sheetData sheetId="9808">
        <row r="9">
          <cell r="A9" t="str">
            <v>A</v>
          </cell>
        </row>
      </sheetData>
      <sheetData sheetId="9809">
        <row r="9">
          <cell r="A9" t="str">
            <v>A</v>
          </cell>
        </row>
      </sheetData>
      <sheetData sheetId="9810" refreshError="1"/>
      <sheetData sheetId="9811" refreshError="1"/>
      <sheetData sheetId="9812" refreshError="1"/>
      <sheetData sheetId="9813" refreshError="1"/>
      <sheetData sheetId="9814">
        <row r="9">
          <cell r="A9" t="str">
            <v>A</v>
          </cell>
        </row>
      </sheetData>
      <sheetData sheetId="9815">
        <row r="9">
          <cell r="A9" t="str">
            <v>A</v>
          </cell>
        </row>
      </sheetData>
      <sheetData sheetId="9816">
        <row r="9">
          <cell r="A9" t="str">
            <v>A</v>
          </cell>
        </row>
      </sheetData>
      <sheetData sheetId="9817">
        <row r="9">
          <cell r="A9" t="str">
            <v>A</v>
          </cell>
        </row>
      </sheetData>
      <sheetData sheetId="9818">
        <row r="9">
          <cell r="A9" t="str">
            <v>A</v>
          </cell>
        </row>
      </sheetData>
      <sheetData sheetId="9819" refreshError="1"/>
      <sheetData sheetId="9820">
        <row r="9">
          <cell r="A9" t="str">
            <v>A</v>
          </cell>
        </row>
      </sheetData>
      <sheetData sheetId="9821">
        <row r="9">
          <cell r="A9" t="str">
            <v>A</v>
          </cell>
        </row>
      </sheetData>
      <sheetData sheetId="9822">
        <row r="9">
          <cell r="A9" t="str">
            <v>A</v>
          </cell>
        </row>
      </sheetData>
      <sheetData sheetId="9823">
        <row r="9">
          <cell r="A9" t="str">
            <v>A</v>
          </cell>
        </row>
      </sheetData>
      <sheetData sheetId="9824">
        <row r="9">
          <cell r="A9" t="str">
            <v>A</v>
          </cell>
        </row>
      </sheetData>
      <sheetData sheetId="9825">
        <row r="9">
          <cell r="A9" t="str">
            <v>A</v>
          </cell>
        </row>
      </sheetData>
      <sheetData sheetId="9826">
        <row r="9">
          <cell r="A9" t="str">
            <v>A</v>
          </cell>
        </row>
      </sheetData>
      <sheetData sheetId="9827">
        <row r="9">
          <cell r="A9" t="str">
            <v>A</v>
          </cell>
        </row>
      </sheetData>
      <sheetData sheetId="9828">
        <row r="9">
          <cell r="A9" t="str">
            <v>A</v>
          </cell>
        </row>
      </sheetData>
      <sheetData sheetId="9829">
        <row r="9">
          <cell r="A9" t="str">
            <v>A</v>
          </cell>
        </row>
      </sheetData>
      <sheetData sheetId="9830">
        <row r="9">
          <cell r="A9" t="str">
            <v>A</v>
          </cell>
        </row>
      </sheetData>
      <sheetData sheetId="9831">
        <row r="9">
          <cell r="A9" t="str">
            <v>A</v>
          </cell>
        </row>
      </sheetData>
      <sheetData sheetId="9832">
        <row r="9">
          <cell r="A9" t="str">
            <v>A</v>
          </cell>
        </row>
      </sheetData>
      <sheetData sheetId="9833">
        <row r="9">
          <cell r="A9" t="str">
            <v>A</v>
          </cell>
        </row>
      </sheetData>
      <sheetData sheetId="9834">
        <row r="9">
          <cell r="A9" t="str">
            <v>A</v>
          </cell>
        </row>
      </sheetData>
      <sheetData sheetId="9835">
        <row r="9">
          <cell r="A9" t="str">
            <v>A</v>
          </cell>
        </row>
      </sheetData>
      <sheetData sheetId="9836">
        <row r="9">
          <cell r="A9" t="str">
            <v>A</v>
          </cell>
        </row>
      </sheetData>
      <sheetData sheetId="9837">
        <row r="9">
          <cell r="A9" t="str">
            <v>A</v>
          </cell>
        </row>
      </sheetData>
      <sheetData sheetId="9838">
        <row r="9">
          <cell r="A9" t="str">
            <v>A</v>
          </cell>
        </row>
      </sheetData>
      <sheetData sheetId="9839">
        <row r="9">
          <cell r="A9" t="str">
            <v>A</v>
          </cell>
        </row>
      </sheetData>
      <sheetData sheetId="9840">
        <row r="9">
          <cell r="A9" t="str">
            <v>A</v>
          </cell>
        </row>
      </sheetData>
      <sheetData sheetId="9841">
        <row r="9">
          <cell r="A9" t="str">
            <v>A</v>
          </cell>
        </row>
      </sheetData>
      <sheetData sheetId="9842">
        <row r="9">
          <cell r="A9" t="str">
            <v>A</v>
          </cell>
        </row>
      </sheetData>
      <sheetData sheetId="9843">
        <row r="9">
          <cell r="A9" t="str">
            <v>A</v>
          </cell>
        </row>
      </sheetData>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row r="9">
          <cell r="A9" t="str">
            <v>A</v>
          </cell>
        </row>
      </sheetData>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sheetData sheetId="9918" refreshError="1"/>
      <sheetData sheetId="9919" refreshError="1"/>
      <sheetData sheetId="9920" refreshError="1"/>
      <sheetData sheetId="9921" refreshError="1"/>
      <sheetData sheetId="9922" refreshError="1"/>
      <sheetData sheetId="9923" refreshError="1"/>
      <sheetData sheetId="9924" refreshError="1"/>
      <sheetData sheetId="9925"/>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ow r="9">
          <cell r="A9" t="str">
            <v>A</v>
          </cell>
        </row>
      </sheetData>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row r="9">
          <cell r="A9" t="str">
            <v>A</v>
          </cell>
        </row>
      </sheetData>
      <sheetData sheetId="10021"/>
      <sheetData sheetId="10022"/>
      <sheetData sheetId="10023">
        <row r="9">
          <cell r="A9" t="str">
            <v>A</v>
          </cell>
        </row>
      </sheetData>
      <sheetData sheetId="10024"/>
      <sheetData sheetId="10025">
        <row r="9">
          <cell r="A9" t="str">
            <v>A</v>
          </cell>
        </row>
      </sheetData>
      <sheetData sheetId="10026">
        <row r="9">
          <cell r="A9" t="str">
            <v>A</v>
          </cell>
        </row>
      </sheetData>
      <sheetData sheetId="10027">
        <row r="9">
          <cell r="A9" t="str">
            <v>A</v>
          </cell>
        </row>
      </sheetData>
      <sheetData sheetId="10028">
        <row r="9">
          <cell r="A9" t="str">
            <v>A</v>
          </cell>
        </row>
      </sheetData>
      <sheetData sheetId="10029">
        <row r="9">
          <cell r="A9" t="str">
            <v>A</v>
          </cell>
        </row>
      </sheetData>
      <sheetData sheetId="10030">
        <row r="9">
          <cell r="A9" t="str">
            <v>A</v>
          </cell>
        </row>
      </sheetData>
      <sheetData sheetId="10031">
        <row r="9">
          <cell r="A9" t="str">
            <v>A</v>
          </cell>
        </row>
      </sheetData>
      <sheetData sheetId="10032">
        <row r="9">
          <cell r="A9" t="str">
            <v>A</v>
          </cell>
        </row>
      </sheetData>
      <sheetData sheetId="10033">
        <row r="9">
          <cell r="A9" t="str">
            <v>A</v>
          </cell>
        </row>
      </sheetData>
      <sheetData sheetId="10034">
        <row r="9">
          <cell r="A9" t="str">
            <v>A</v>
          </cell>
        </row>
      </sheetData>
      <sheetData sheetId="10035">
        <row r="9">
          <cell r="A9" t="str">
            <v>A</v>
          </cell>
        </row>
      </sheetData>
      <sheetData sheetId="10036">
        <row r="9">
          <cell r="A9" t="str">
            <v>A</v>
          </cell>
        </row>
      </sheetData>
      <sheetData sheetId="10037">
        <row r="9">
          <cell r="A9" t="str">
            <v>A</v>
          </cell>
        </row>
      </sheetData>
      <sheetData sheetId="10038">
        <row r="9">
          <cell r="A9" t="str">
            <v>A</v>
          </cell>
        </row>
      </sheetData>
      <sheetData sheetId="10039">
        <row r="9">
          <cell r="A9" t="str">
            <v>A</v>
          </cell>
        </row>
      </sheetData>
      <sheetData sheetId="10040">
        <row r="9">
          <cell r="A9" t="str">
            <v>A</v>
          </cell>
        </row>
      </sheetData>
      <sheetData sheetId="10041">
        <row r="9">
          <cell r="A9" t="str">
            <v>A</v>
          </cell>
        </row>
      </sheetData>
      <sheetData sheetId="10042">
        <row r="9">
          <cell r="A9" t="str">
            <v>A</v>
          </cell>
        </row>
      </sheetData>
      <sheetData sheetId="10043">
        <row r="9">
          <cell r="A9" t="str">
            <v>A</v>
          </cell>
        </row>
      </sheetData>
      <sheetData sheetId="10044"/>
      <sheetData sheetId="10045">
        <row r="9">
          <cell r="A9" t="str">
            <v>A</v>
          </cell>
        </row>
      </sheetData>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row r="9">
          <cell r="A9" t="str">
            <v>A</v>
          </cell>
        </row>
      </sheetData>
      <sheetData sheetId="10154">
        <row r="9">
          <cell r="A9" t="str">
            <v>A</v>
          </cell>
        </row>
      </sheetData>
      <sheetData sheetId="10155">
        <row r="9">
          <cell r="A9" t="str">
            <v>A</v>
          </cell>
        </row>
      </sheetData>
      <sheetData sheetId="10156">
        <row r="9">
          <cell r="A9" t="str">
            <v>A</v>
          </cell>
        </row>
      </sheetData>
      <sheetData sheetId="10157">
        <row r="9">
          <cell r="A9" t="str">
            <v>A</v>
          </cell>
        </row>
      </sheetData>
      <sheetData sheetId="10158">
        <row r="9">
          <cell r="A9" t="str">
            <v>A</v>
          </cell>
        </row>
      </sheetData>
      <sheetData sheetId="10159">
        <row r="9">
          <cell r="A9" t="str">
            <v>A</v>
          </cell>
        </row>
      </sheetData>
      <sheetData sheetId="10160">
        <row r="9">
          <cell r="A9" t="str">
            <v>A</v>
          </cell>
        </row>
      </sheetData>
      <sheetData sheetId="10161">
        <row r="9">
          <cell r="A9" t="str">
            <v>A</v>
          </cell>
        </row>
      </sheetData>
      <sheetData sheetId="10162">
        <row r="9">
          <cell r="A9" t="str">
            <v>A</v>
          </cell>
        </row>
      </sheetData>
      <sheetData sheetId="10163">
        <row r="9">
          <cell r="A9" t="str">
            <v>A</v>
          </cell>
        </row>
      </sheetData>
      <sheetData sheetId="10164">
        <row r="9">
          <cell r="A9" t="str">
            <v>A</v>
          </cell>
        </row>
      </sheetData>
      <sheetData sheetId="10165">
        <row r="9">
          <cell r="A9" t="str">
            <v>A</v>
          </cell>
        </row>
      </sheetData>
      <sheetData sheetId="10166">
        <row r="9">
          <cell r="A9" t="str">
            <v>A</v>
          </cell>
        </row>
      </sheetData>
      <sheetData sheetId="10167">
        <row r="9">
          <cell r="A9" t="str">
            <v>A</v>
          </cell>
        </row>
      </sheetData>
      <sheetData sheetId="10168">
        <row r="9">
          <cell r="A9" t="str">
            <v>A</v>
          </cell>
        </row>
      </sheetData>
      <sheetData sheetId="10169">
        <row r="9">
          <cell r="A9" t="str">
            <v>A</v>
          </cell>
        </row>
      </sheetData>
      <sheetData sheetId="10170">
        <row r="9">
          <cell r="A9" t="str">
            <v>A</v>
          </cell>
        </row>
      </sheetData>
      <sheetData sheetId="10171">
        <row r="9">
          <cell r="A9" t="str">
            <v>A</v>
          </cell>
        </row>
      </sheetData>
      <sheetData sheetId="10172">
        <row r="9">
          <cell r="A9" t="str">
            <v>A</v>
          </cell>
        </row>
      </sheetData>
      <sheetData sheetId="10173">
        <row r="9">
          <cell r="A9" t="str">
            <v>A</v>
          </cell>
        </row>
      </sheetData>
      <sheetData sheetId="10174">
        <row r="9">
          <cell r="A9" t="str">
            <v>A</v>
          </cell>
        </row>
      </sheetData>
      <sheetData sheetId="10175">
        <row r="9">
          <cell r="A9" t="str">
            <v>A</v>
          </cell>
        </row>
      </sheetData>
      <sheetData sheetId="10176">
        <row r="9">
          <cell r="A9" t="str">
            <v>A</v>
          </cell>
        </row>
      </sheetData>
      <sheetData sheetId="10177">
        <row r="9">
          <cell r="A9" t="str">
            <v>A</v>
          </cell>
        </row>
      </sheetData>
      <sheetData sheetId="10178">
        <row r="9">
          <cell r="A9" t="str">
            <v>A</v>
          </cell>
        </row>
      </sheetData>
      <sheetData sheetId="10179">
        <row r="9">
          <cell r="A9" t="str">
            <v>A</v>
          </cell>
        </row>
      </sheetData>
      <sheetData sheetId="10180">
        <row r="9">
          <cell r="A9" t="str">
            <v>A</v>
          </cell>
        </row>
      </sheetData>
      <sheetData sheetId="10181">
        <row r="9">
          <cell r="A9" t="str">
            <v>A</v>
          </cell>
        </row>
      </sheetData>
      <sheetData sheetId="10182">
        <row r="9">
          <cell r="A9" t="str">
            <v>A</v>
          </cell>
        </row>
      </sheetData>
      <sheetData sheetId="10183">
        <row r="9">
          <cell r="A9" t="str">
            <v>A</v>
          </cell>
        </row>
      </sheetData>
      <sheetData sheetId="10184">
        <row r="9">
          <cell r="A9" t="str">
            <v>A</v>
          </cell>
        </row>
      </sheetData>
      <sheetData sheetId="10185">
        <row r="9">
          <cell r="A9" t="str">
            <v>A</v>
          </cell>
        </row>
      </sheetData>
      <sheetData sheetId="10186">
        <row r="9">
          <cell r="A9" t="str">
            <v>A</v>
          </cell>
        </row>
      </sheetData>
      <sheetData sheetId="10187">
        <row r="9">
          <cell r="A9" t="str">
            <v>A</v>
          </cell>
        </row>
      </sheetData>
      <sheetData sheetId="10188">
        <row r="9">
          <cell r="A9" t="str">
            <v>A</v>
          </cell>
        </row>
      </sheetData>
      <sheetData sheetId="10189">
        <row r="9">
          <cell r="A9" t="str">
            <v>A</v>
          </cell>
        </row>
      </sheetData>
      <sheetData sheetId="10190">
        <row r="9">
          <cell r="A9" t="str">
            <v>A</v>
          </cell>
        </row>
      </sheetData>
      <sheetData sheetId="10191">
        <row r="9">
          <cell r="A9" t="str">
            <v>A</v>
          </cell>
        </row>
      </sheetData>
      <sheetData sheetId="10192">
        <row r="9">
          <cell r="A9" t="str">
            <v>A</v>
          </cell>
        </row>
      </sheetData>
      <sheetData sheetId="10193">
        <row r="9">
          <cell r="A9" t="str">
            <v>A</v>
          </cell>
        </row>
      </sheetData>
      <sheetData sheetId="10194">
        <row r="9">
          <cell r="A9" t="str">
            <v>A</v>
          </cell>
        </row>
      </sheetData>
      <sheetData sheetId="10195">
        <row r="9">
          <cell r="A9" t="str">
            <v>A</v>
          </cell>
        </row>
      </sheetData>
      <sheetData sheetId="10196">
        <row r="9">
          <cell r="A9" t="str">
            <v>A</v>
          </cell>
        </row>
      </sheetData>
      <sheetData sheetId="10197">
        <row r="9">
          <cell r="A9" t="str">
            <v>A</v>
          </cell>
        </row>
      </sheetData>
      <sheetData sheetId="10198">
        <row r="9">
          <cell r="A9" t="str">
            <v>A</v>
          </cell>
        </row>
      </sheetData>
      <sheetData sheetId="10199">
        <row r="9">
          <cell r="A9" t="str">
            <v>A</v>
          </cell>
        </row>
      </sheetData>
      <sheetData sheetId="10200">
        <row r="9">
          <cell r="A9" t="str">
            <v>A</v>
          </cell>
        </row>
      </sheetData>
      <sheetData sheetId="10201">
        <row r="9">
          <cell r="A9" t="str">
            <v>A</v>
          </cell>
        </row>
      </sheetData>
      <sheetData sheetId="10202">
        <row r="9">
          <cell r="A9" t="str">
            <v>A</v>
          </cell>
        </row>
      </sheetData>
      <sheetData sheetId="10203">
        <row r="9">
          <cell r="A9" t="str">
            <v>A</v>
          </cell>
        </row>
      </sheetData>
      <sheetData sheetId="10204">
        <row r="9">
          <cell r="A9" t="str">
            <v>A</v>
          </cell>
        </row>
      </sheetData>
      <sheetData sheetId="10205">
        <row r="9">
          <cell r="A9" t="str">
            <v>A</v>
          </cell>
        </row>
      </sheetData>
      <sheetData sheetId="10206">
        <row r="9">
          <cell r="A9" t="str">
            <v>A</v>
          </cell>
        </row>
      </sheetData>
      <sheetData sheetId="10207">
        <row r="9">
          <cell r="A9" t="str">
            <v>A</v>
          </cell>
        </row>
      </sheetData>
      <sheetData sheetId="10208">
        <row r="9">
          <cell r="A9" t="str">
            <v>A</v>
          </cell>
        </row>
      </sheetData>
      <sheetData sheetId="10209">
        <row r="9">
          <cell r="A9" t="str">
            <v>A</v>
          </cell>
        </row>
      </sheetData>
      <sheetData sheetId="10210">
        <row r="9">
          <cell r="A9" t="str">
            <v>A</v>
          </cell>
        </row>
      </sheetData>
      <sheetData sheetId="10211">
        <row r="9">
          <cell r="A9" t="str">
            <v>A</v>
          </cell>
        </row>
      </sheetData>
      <sheetData sheetId="10212">
        <row r="9">
          <cell r="A9" t="str">
            <v>A</v>
          </cell>
        </row>
      </sheetData>
      <sheetData sheetId="10213">
        <row r="9">
          <cell r="A9" t="str">
            <v>A</v>
          </cell>
        </row>
      </sheetData>
      <sheetData sheetId="10214">
        <row r="9">
          <cell r="A9" t="str">
            <v>A</v>
          </cell>
        </row>
      </sheetData>
      <sheetData sheetId="10215">
        <row r="9">
          <cell r="A9" t="str">
            <v>A</v>
          </cell>
        </row>
      </sheetData>
      <sheetData sheetId="10216">
        <row r="9">
          <cell r="A9" t="str">
            <v>A</v>
          </cell>
        </row>
      </sheetData>
      <sheetData sheetId="10217">
        <row r="9">
          <cell r="A9" t="str">
            <v>A</v>
          </cell>
        </row>
      </sheetData>
      <sheetData sheetId="10218">
        <row r="9">
          <cell r="A9" t="str">
            <v>A</v>
          </cell>
        </row>
      </sheetData>
      <sheetData sheetId="10219">
        <row r="9">
          <cell r="A9" t="str">
            <v>A</v>
          </cell>
        </row>
      </sheetData>
      <sheetData sheetId="10220"/>
      <sheetData sheetId="10221"/>
      <sheetData sheetId="10222"/>
      <sheetData sheetId="10223"/>
      <sheetData sheetId="10224"/>
      <sheetData sheetId="10225"/>
      <sheetData sheetId="10226"/>
      <sheetData sheetId="10227"/>
      <sheetData sheetId="10228"/>
      <sheetData sheetId="10229"/>
      <sheetData sheetId="10230"/>
      <sheetData sheetId="10231">
        <row r="9">
          <cell r="A9" t="str">
            <v>A</v>
          </cell>
        </row>
      </sheetData>
      <sheetData sheetId="10232">
        <row r="9">
          <cell r="A9" t="str">
            <v>A</v>
          </cell>
        </row>
      </sheetData>
      <sheetData sheetId="10233"/>
      <sheetData sheetId="10234">
        <row r="9">
          <cell r="A9" t="str">
            <v>A</v>
          </cell>
        </row>
      </sheetData>
      <sheetData sheetId="10235">
        <row r="9">
          <cell r="A9" t="str">
            <v>A</v>
          </cell>
        </row>
      </sheetData>
      <sheetData sheetId="10236">
        <row r="9">
          <cell r="A9" t="str">
            <v>A</v>
          </cell>
        </row>
      </sheetData>
      <sheetData sheetId="10237">
        <row r="9">
          <cell r="A9" t="str">
            <v>A</v>
          </cell>
        </row>
      </sheetData>
      <sheetData sheetId="10238">
        <row r="9">
          <cell r="A9" t="str">
            <v>A</v>
          </cell>
        </row>
      </sheetData>
      <sheetData sheetId="10239">
        <row r="9">
          <cell r="A9" t="str">
            <v>A</v>
          </cell>
        </row>
      </sheetData>
      <sheetData sheetId="10240">
        <row r="9">
          <cell r="A9" t="str">
            <v>A</v>
          </cell>
        </row>
      </sheetData>
      <sheetData sheetId="10241">
        <row r="9">
          <cell r="A9" t="str">
            <v>A</v>
          </cell>
        </row>
      </sheetData>
      <sheetData sheetId="10242">
        <row r="9">
          <cell r="A9" t="str">
            <v>A</v>
          </cell>
        </row>
      </sheetData>
      <sheetData sheetId="10243">
        <row r="9">
          <cell r="A9" t="str">
            <v>A</v>
          </cell>
        </row>
      </sheetData>
      <sheetData sheetId="10244">
        <row r="9">
          <cell r="A9" t="str">
            <v>A</v>
          </cell>
        </row>
      </sheetData>
      <sheetData sheetId="10245">
        <row r="9">
          <cell r="A9" t="str">
            <v>A</v>
          </cell>
        </row>
      </sheetData>
      <sheetData sheetId="10246">
        <row r="9">
          <cell r="A9" t="str">
            <v>A</v>
          </cell>
        </row>
      </sheetData>
      <sheetData sheetId="10247">
        <row r="9">
          <cell r="A9" t="str">
            <v>A</v>
          </cell>
        </row>
      </sheetData>
      <sheetData sheetId="10248">
        <row r="9">
          <cell r="A9" t="str">
            <v>A</v>
          </cell>
        </row>
      </sheetData>
      <sheetData sheetId="10249">
        <row r="9">
          <cell r="A9" t="str">
            <v>A</v>
          </cell>
        </row>
      </sheetData>
      <sheetData sheetId="10250">
        <row r="9">
          <cell r="A9" t="str">
            <v>A</v>
          </cell>
        </row>
      </sheetData>
      <sheetData sheetId="10251">
        <row r="9">
          <cell r="A9" t="str">
            <v>A</v>
          </cell>
        </row>
      </sheetData>
      <sheetData sheetId="10252">
        <row r="9">
          <cell r="A9" t="str">
            <v>A</v>
          </cell>
        </row>
      </sheetData>
      <sheetData sheetId="10253">
        <row r="9">
          <cell r="A9" t="str">
            <v>A</v>
          </cell>
        </row>
      </sheetData>
      <sheetData sheetId="10254">
        <row r="9">
          <cell r="A9" t="str">
            <v>A</v>
          </cell>
        </row>
      </sheetData>
      <sheetData sheetId="10255">
        <row r="9">
          <cell r="A9" t="str">
            <v>A</v>
          </cell>
        </row>
      </sheetData>
      <sheetData sheetId="10256">
        <row r="9">
          <cell r="A9" t="str">
            <v>A</v>
          </cell>
        </row>
      </sheetData>
      <sheetData sheetId="10257">
        <row r="9">
          <cell r="A9" t="str">
            <v>A</v>
          </cell>
        </row>
      </sheetData>
      <sheetData sheetId="10258">
        <row r="9">
          <cell r="A9" t="str">
            <v>A</v>
          </cell>
        </row>
      </sheetData>
      <sheetData sheetId="10259">
        <row r="9">
          <cell r="A9" t="str">
            <v>A</v>
          </cell>
        </row>
      </sheetData>
      <sheetData sheetId="10260">
        <row r="9">
          <cell r="A9" t="str">
            <v>A</v>
          </cell>
        </row>
      </sheetData>
      <sheetData sheetId="10261">
        <row r="9">
          <cell r="A9" t="str">
            <v>A</v>
          </cell>
        </row>
      </sheetData>
      <sheetData sheetId="10262">
        <row r="9">
          <cell r="A9" t="str">
            <v>A</v>
          </cell>
        </row>
      </sheetData>
      <sheetData sheetId="10263">
        <row r="9">
          <cell r="A9" t="str">
            <v>A</v>
          </cell>
        </row>
      </sheetData>
      <sheetData sheetId="10264">
        <row r="9">
          <cell r="A9" t="str">
            <v>A</v>
          </cell>
        </row>
      </sheetData>
      <sheetData sheetId="10265">
        <row r="9">
          <cell r="A9" t="str">
            <v>A</v>
          </cell>
        </row>
      </sheetData>
      <sheetData sheetId="10266">
        <row r="9">
          <cell r="A9" t="str">
            <v>A</v>
          </cell>
        </row>
      </sheetData>
      <sheetData sheetId="10267">
        <row r="9">
          <cell r="A9" t="str">
            <v>A</v>
          </cell>
        </row>
      </sheetData>
      <sheetData sheetId="10268">
        <row r="9">
          <cell r="A9" t="str">
            <v>A</v>
          </cell>
        </row>
      </sheetData>
      <sheetData sheetId="10269">
        <row r="9">
          <cell r="A9" t="str">
            <v>A</v>
          </cell>
        </row>
      </sheetData>
      <sheetData sheetId="10270">
        <row r="9">
          <cell r="A9" t="str">
            <v>A</v>
          </cell>
        </row>
      </sheetData>
      <sheetData sheetId="10271">
        <row r="9">
          <cell r="A9" t="str">
            <v>A</v>
          </cell>
        </row>
      </sheetData>
      <sheetData sheetId="10272">
        <row r="9">
          <cell r="A9" t="str">
            <v>A</v>
          </cell>
        </row>
      </sheetData>
      <sheetData sheetId="10273">
        <row r="9">
          <cell r="A9" t="str">
            <v>A</v>
          </cell>
        </row>
      </sheetData>
      <sheetData sheetId="10274">
        <row r="9">
          <cell r="A9" t="str">
            <v>A</v>
          </cell>
        </row>
      </sheetData>
      <sheetData sheetId="10275">
        <row r="9">
          <cell r="A9" t="str">
            <v>A</v>
          </cell>
        </row>
      </sheetData>
      <sheetData sheetId="10276">
        <row r="9">
          <cell r="A9" t="str">
            <v>A</v>
          </cell>
        </row>
      </sheetData>
      <sheetData sheetId="10277">
        <row r="9">
          <cell r="A9" t="str">
            <v>A</v>
          </cell>
        </row>
      </sheetData>
      <sheetData sheetId="10278">
        <row r="9">
          <cell r="A9" t="str">
            <v>A</v>
          </cell>
        </row>
      </sheetData>
      <sheetData sheetId="10279">
        <row r="9">
          <cell r="A9" t="str">
            <v>A</v>
          </cell>
        </row>
      </sheetData>
      <sheetData sheetId="10280">
        <row r="9">
          <cell r="A9" t="str">
            <v>A</v>
          </cell>
        </row>
      </sheetData>
      <sheetData sheetId="10281">
        <row r="9">
          <cell r="A9" t="str">
            <v>A</v>
          </cell>
        </row>
      </sheetData>
      <sheetData sheetId="10282">
        <row r="9">
          <cell r="A9" t="str">
            <v>A</v>
          </cell>
        </row>
      </sheetData>
      <sheetData sheetId="10283">
        <row r="9">
          <cell r="A9" t="str">
            <v>A</v>
          </cell>
        </row>
      </sheetData>
      <sheetData sheetId="10284">
        <row r="9">
          <cell r="A9" t="str">
            <v>A</v>
          </cell>
        </row>
      </sheetData>
      <sheetData sheetId="10285">
        <row r="9">
          <cell r="A9" t="str">
            <v>A</v>
          </cell>
        </row>
      </sheetData>
      <sheetData sheetId="10286">
        <row r="9">
          <cell r="A9" t="str">
            <v>A</v>
          </cell>
        </row>
      </sheetData>
      <sheetData sheetId="10287">
        <row r="9">
          <cell r="A9" t="str">
            <v>A</v>
          </cell>
        </row>
      </sheetData>
      <sheetData sheetId="10288">
        <row r="9">
          <cell r="A9" t="str">
            <v>A</v>
          </cell>
        </row>
      </sheetData>
      <sheetData sheetId="10289">
        <row r="9">
          <cell r="A9" t="str">
            <v>A</v>
          </cell>
        </row>
      </sheetData>
      <sheetData sheetId="10290">
        <row r="9">
          <cell r="A9" t="str">
            <v>A</v>
          </cell>
        </row>
      </sheetData>
      <sheetData sheetId="10291">
        <row r="9">
          <cell r="A9" t="str">
            <v>A</v>
          </cell>
        </row>
      </sheetData>
      <sheetData sheetId="10292">
        <row r="9">
          <cell r="A9" t="str">
            <v>A</v>
          </cell>
        </row>
      </sheetData>
      <sheetData sheetId="10293">
        <row r="9">
          <cell r="A9" t="str">
            <v>A</v>
          </cell>
        </row>
      </sheetData>
      <sheetData sheetId="10294">
        <row r="9">
          <cell r="A9" t="str">
            <v>A</v>
          </cell>
        </row>
      </sheetData>
      <sheetData sheetId="10295">
        <row r="9">
          <cell r="A9" t="str">
            <v>A</v>
          </cell>
        </row>
      </sheetData>
      <sheetData sheetId="10296">
        <row r="9">
          <cell r="A9" t="str">
            <v>A</v>
          </cell>
        </row>
      </sheetData>
      <sheetData sheetId="10297">
        <row r="9">
          <cell r="A9" t="str">
            <v>A</v>
          </cell>
        </row>
      </sheetData>
      <sheetData sheetId="10298">
        <row r="9">
          <cell r="A9" t="str">
            <v>A</v>
          </cell>
        </row>
      </sheetData>
      <sheetData sheetId="10299">
        <row r="9">
          <cell r="A9" t="str">
            <v>A</v>
          </cell>
        </row>
      </sheetData>
      <sheetData sheetId="10300">
        <row r="9">
          <cell r="A9" t="str">
            <v>A</v>
          </cell>
        </row>
      </sheetData>
      <sheetData sheetId="10301">
        <row r="9">
          <cell r="A9" t="str">
            <v>A</v>
          </cell>
        </row>
      </sheetData>
      <sheetData sheetId="10302">
        <row r="9">
          <cell r="A9" t="str">
            <v>A</v>
          </cell>
        </row>
      </sheetData>
      <sheetData sheetId="10303">
        <row r="9">
          <cell r="A9" t="str">
            <v>A</v>
          </cell>
        </row>
      </sheetData>
      <sheetData sheetId="10304">
        <row r="9">
          <cell r="A9" t="str">
            <v>A</v>
          </cell>
        </row>
      </sheetData>
      <sheetData sheetId="10305">
        <row r="9">
          <cell r="A9" t="str">
            <v>A</v>
          </cell>
        </row>
      </sheetData>
      <sheetData sheetId="10306">
        <row r="9">
          <cell r="A9" t="str">
            <v>A</v>
          </cell>
        </row>
      </sheetData>
      <sheetData sheetId="10307">
        <row r="9">
          <cell r="A9" t="str">
            <v>A</v>
          </cell>
        </row>
      </sheetData>
      <sheetData sheetId="10308">
        <row r="9">
          <cell r="A9" t="str">
            <v>A</v>
          </cell>
        </row>
      </sheetData>
      <sheetData sheetId="10309">
        <row r="9">
          <cell r="A9" t="str">
            <v>A</v>
          </cell>
        </row>
      </sheetData>
      <sheetData sheetId="10310">
        <row r="9">
          <cell r="A9" t="str">
            <v>A</v>
          </cell>
        </row>
      </sheetData>
      <sheetData sheetId="10311">
        <row r="9">
          <cell r="A9" t="str">
            <v>A</v>
          </cell>
        </row>
      </sheetData>
      <sheetData sheetId="10312">
        <row r="9">
          <cell r="A9" t="str">
            <v>A</v>
          </cell>
        </row>
      </sheetData>
      <sheetData sheetId="10313">
        <row r="9">
          <cell r="A9" t="str">
            <v>A</v>
          </cell>
        </row>
      </sheetData>
      <sheetData sheetId="10314">
        <row r="9">
          <cell r="A9" t="str">
            <v>A</v>
          </cell>
        </row>
      </sheetData>
      <sheetData sheetId="10315">
        <row r="9">
          <cell r="A9" t="str">
            <v>A</v>
          </cell>
        </row>
      </sheetData>
      <sheetData sheetId="10316">
        <row r="9">
          <cell r="A9" t="str">
            <v>A</v>
          </cell>
        </row>
      </sheetData>
      <sheetData sheetId="10317">
        <row r="9">
          <cell r="A9" t="str">
            <v>A</v>
          </cell>
        </row>
      </sheetData>
      <sheetData sheetId="10318">
        <row r="9">
          <cell r="A9" t="str">
            <v>A</v>
          </cell>
        </row>
      </sheetData>
      <sheetData sheetId="10319">
        <row r="9">
          <cell r="A9" t="str">
            <v>A</v>
          </cell>
        </row>
      </sheetData>
      <sheetData sheetId="10320">
        <row r="9">
          <cell r="A9" t="str">
            <v>A</v>
          </cell>
        </row>
      </sheetData>
      <sheetData sheetId="10321">
        <row r="9">
          <cell r="A9" t="str">
            <v>A</v>
          </cell>
        </row>
      </sheetData>
      <sheetData sheetId="10322">
        <row r="9">
          <cell r="A9" t="str">
            <v>A</v>
          </cell>
        </row>
      </sheetData>
      <sheetData sheetId="10323">
        <row r="9">
          <cell r="A9" t="str">
            <v>A</v>
          </cell>
        </row>
      </sheetData>
      <sheetData sheetId="10324">
        <row r="9">
          <cell r="A9" t="str">
            <v>A</v>
          </cell>
        </row>
      </sheetData>
      <sheetData sheetId="10325">
        <row r="9">
          <cell r="A9" t="str">
            <v>A</v>
          </cell>
        </row>
      </sheetData>
      <sheetData sheetId="10326">
        <row r="9">
          <cell r="A9" t="str">
            <v>A</v>
          </cell>
        </row>
      </sheetData>
      <sheetData sheetId="10327">
        <row r="9">
          <cell r="A9" t="str">
            <v>A</v>
          </cell>
        </row>
      </sheetData>
      <sheetData sheetId="10328">
        <row r="9">
          <cell r="A9" t="str">
            <v>A</v>
          </cell>
        </row>
      </sheetData>
      <sheetData sheetId="10329">
        <row r="9">
          <cell r="A9" t="str">
            <v>A</v>
          </cell>
        </row>
      </sheetData>
      <sheetData sheetId="10330">
        <row r="9">
          <cell r="A9" t="str">
            <v>A</v>
          </cell>
        </row>
      </sheetData>
      <sheetData sheetId="10331">
        <row r="9">
          <cell r="A9" t="str">
            <v>A</v>
          </cell>
        </row>
      </sheetData>
      <sheetData sheetId="10332">
        <row r="9">
          <cell r="A9" t="str">
            <v>A</v>
          </cell>
        </row>
      </sheetData>
      <sheetData sheetId="10333">
        <row r="9">
          <cell r="A9" t="str">
            <v>A</v>
          </cell>
        </row>
      </sheetData>
      <sheetData sheetId="10334">
        <row r="9">
          <cell r="A9" t="str">
            <v>A</v>
          </cell>
        </row>
      </sheetData>
      <sheetData sheetId="10335">
        <row r="9">
          <cell r="A9" t="str">
            <v>A</v>
          </cell>
        </row>
      </sheetData>
      <sheetData sheetId="10336">
        <row r="9">
          <cell r="A9" t="str">
            <v>A</v>
          </cell>
        </row>
      </sheetData>
      <sheetData sheetId="10337">
        <row r="9">
          <cell r="A9" t="str">
            <v>A</v>
          </cell>
        </row>
      </sheetData>
      <sheetData sheetId="10338">
        <row r="9">
          <cell r="A9" t="str">
            <v>A</v>
          </cell>
        </row>
      </sheetData>
      <sheetData sheetId="10339"/>
      <sheetData sheetId="10340">
        <row r="9">
          <cell r="A9" t="str">
            <v>A</v>
          </cell>
        </row>
      </sheetData>
      <sheetData sheetId="10341">
        <row r="9">
          <cell r="A9" t="str">
            <v>A</v>
          </cell>
        </row>
      </sheetData>
      <sheetData sheetId="10342">
        <row r="9">
          <cell r="A9" t="str">
            <v>A</v>
          </cell>
        </row>
      </sheetData>
      <sheetData sheetId="10343">
        <row r="9">
          <cell r="A9" t="str">
            <v>A</v>
          </cell>
        </row>
      </sheetData>
      <sheetData sheetId="10344">
        <row r="9">
          <cell r="A9" t="str">
            <v>A</v>
          </cell>
        </row>
      </sheetData>
      <sheetData sheetId="10345">
        <row r="9">
          <cell r="A9" t="str">
            <v>A</v>
          </cell>
        </row>
      </sheetData>
      <sheetData sheetId="10346">
        <row r="9">
          <cell r="A9" t="str">
            <v>A</v>
          </cell>
        </row>
      </sheetData>
      <sheetData sheetId="10347">
        <row r="9">
          <cell r="A9" t="str">
            <v>A</v>
          </cell>
        </row>
      </sheetData>
      <sheetData sheetId="10348">
        <row r="9">
          <cell r="A9" t="str">
            <v>A</v>
          </cell>
        </row>
      </sheetData>
      <sheetData sheetId="10349">
        <row r="9">
          <cell r="A9" t="str">
            <v>A</v>
          </cell>
        </row>
      </sheetData>
      <sheetData sheetId="10350">
        <row r="9">
          <cell r="A9" t="str">
            <v>A</v>
          </cell>
        </row>
      </sheetData>
      <sheetData sheetId="10351">
        <row r="9">
          <cell r="A9" t="str">
            <v>A</v>
          </cell>
        </row>
      </sheetData>
      <sheetData sheetId="10352">
        <row r="9">
          <cell r="A9" t="str">
            <v>A</v>
          </cell>
        </row>
      </sheetData>
      <sheetData sheetId="10353">
        <row r="9">
          <cell r="A9" t="str">
            <v>A</v>
          </cell>
        </row>
      </sheetData>
      <sheetData sheetId="10354">
        <row r="9">
          <cell r="A9" t="str">
            <v>A</v>
          </cell>
        </row>
      </sheetData>
      <sheetData sheetId="10355">
        <row r="9">
          <cell r="A9" t="str">
            <v>A</v>
          </cell>
        </row>
      </sheetData>
      <sheetData sheetId="10356">
        <row r="9">
          <cell r="A9" t="str">
            <v>A</v>
          </cell>
        </row>
      </sheetData>
      <sheetData sheetId="10357">
        <row r="9">
          <cell r="A9" t="str">
            <v>A</v>
          </cell>
        </row>
      </sheetData>
      <sheetData sheetId="10358">
        <row r="9">
          <cell r="A9" t="str">
            <v>A</v>
          </cell>
        </row>
      </sheetData>
      <sheetData sheetId="10359">
        <row r="9">
          <cell r="A9" t="str">
            <v>A</v>
          </cell>
        </row>
      </sheetData>
      <sheetData sheetId="10360">
        <row r="9">
          <cell r="A9" t="str">
            <v>A</v>
          </cell>
        </row>
      </sheetData>
      <sheetData sheetId="10361">
        <row r="9">
          <cell r="A9" t="str">
            <v>A</v>
          </cell>
        </row>
      </sheetData>
      <sheetData sheetId="10362">
        <row r="9">
          <cell r="A9" t="str">
            <v>A</v>
          </cell>
        </row>
      </sheetData>
      <sheetData sheetId="10363">
        <row r="9">
          <cell r="A9" t="str">
            <v>A</v>
          </cell>
        </row>
      </sheetData>
      <sheetData sheetId="10364">
        <row r="9">
          <cell r="A9" t="str">
            <v>A</v>
          </cell>
        </row>
      </sheetData>
      <sheetData sheetId="10365">
        <row r="9">
          <cell r="A9" t="str">
            <v>A</v>
          </cell>
        </row>
      </sheetData>
      <sheetData sheetId="10366">
        <row r="9">
          <cell r="A9" t="str">
            <v>A</v>
          </cell>
        </row>
      </sheetData>
      <sheetData sheetId="10367">
        <row r="9">
          <cell r="A9" t="str">
            <v>A</v>
          </cell>
        </row>
      </sheetData>
      <sheetData sheetId="10368">
        <row r="9">
          <cell r="A9" t="str">
            <v>A</v>
          </cell>
        </row>
      </sheetData>
      <sheetData sheetId="10369">
        <row r="9">
          <cell r="A9" t="str">
            <v>A</v>
          </cell>
        </row>
      </sheetData>
      <sheetData sheetId="10370">
        <row r="9">
          <cell r="A9" t="str">
            <v>A</v>
          </cell>
        </row>
      </sheetData>
      <sheetData sheetId="10371">
        <row r="9">
          <cell r="A9" t="str">
            <v>A</v>
          </cell>
        </row>
      </sheetData>
      <sheetData sheetId="10372">
        <row r="9">
          <cell r="A9" t="str">
            <v>A</v>
          </cell>
        </row>
      </sheetData>
      <sheetData sheetId="10373">
        <row r="9">
          <cell r="A9" t="str">
            <v>A</v>
          </cell>
        </row>
      </sheetData>
      <sheetData sheetId="10374">
        <row r="9">
          <cell r="A9" t="str">
            <v>A</v>
          </cell>
        </row>
      </sheetData>
      <sheetData sheetId="10375">
        <row r="9">
          <cell r="A9" t="str">
            <v>A</v>
          </cell>
        </row>
      </sheetData>
      <sheetData sheetId="10376">
        <row r="9">
          <cell r="A9" t="str">
            <v>A</v>
          </cell>
        </row>
      </sheetData>
      <sheetData sheetId="10377">
        <row r="9">
          <cell r="A9" t="str">
            <v>A</v>
          </cell>
        </row>
      </sheetData>
      <sheetData sheetId="10378">
        <row r="9">
          <cell r="A9" t="str">
            <v>A</v>
          </cell>
        </row>
      </sheetData>
      <sheetData sheetId="10379">
        <row r="9">
          <cell r="A9" t="str">
            <v>A</v>
          </cell>
        </row>
      </sheetData>
      <sheetData sheetId="10380">
        <row r="9">
          <cell r="A9" t="str">
            <v>A</v>
          </cell>
        </row>
      </sheetData>
      <sheetData sheetId="10381">
        <row r="9">
          <cell r="A9" t="str">
            <v>A</v>
          </cell>
        </row>
      </sheetData>
      <sheetData sheetId="10382">
        <row r="9">
          <cell r="A9" t="str">
            <v>A</v>
          </cell>
        </row>
      </sheetData>
      <sheetData sheetId="10383">
        <row r="9">
          <cell r="A9" t="str">
            <v>A</v>
          </cell>
        </row>
      </sheetData>
      <sheetData sheetId="10384">
        <row r="9">
          <cell r="A9" t="str">
            <v>A</v>
          </cell>
        </row>
      </sheetData>
      <sheetData sheetId="10385">
        <row r="9">
          <cell r="A9" t="str">
            <v>A</v>
          </cell>
        </row>
      </sheetData>
      <sheetData sheetId="10386">
        <row r="9">
          <cell r="A9" t="str">
            <v>A</v>
          </cell>
        </row>
      </sheetData>
      <sheetData sheetId="10387">
        <row r="9">
          <cell r="A9" t="str">
            <v>A</v>
          </cell>
        </row>
      </sheetData>
      <sheetData sheetId="10388">
        <row r="9">
          <cell r="A9" t="str">
            <v>A</v>
          </cell>
        </row>
      </sheetData>
      <sheetData sheetId="10389">
        <row r="9">
          <cell r="A9" t="str">
            <v>A</v>
          </cell>
        </row>
      </sheetData>
      <sheetData sheetId="10390">
        <row r="9">
          <cell r="A9" t="str">
            <v>A</v>
          </cell>
        </row>
      </sheetData>
      <sheetData sheetId="10391">
        <row r="9">
          <cell r="A9" t="str">
            <v>A</v>
          </cell>
        </row>
      </sheetData>
      <sheetData sheetId="10392">
        <row r="9">
          <cell r="A9" t="str">
            <v>A</v>
          </cell>
        </row>
      </sheetData>
      <sheetData sheetId="10393">
        <row r="9">
          <cell r="A9" t="str">
            <v>A</v>
          </cell>
        </row>
      </sheetData>
      <sheetData sheetId="10394">
        <row r="9">
          <cell r="A9" t="str">
            <v>A</v>
          </cell>
        </row>
      </sheetData>
      <sheetData sheetId="10395">
        <row r="9">
          <cell r="A9" t="str">
            <v>A</v>
          </cell>
        </row>
      </sheetData>
      <sheetData sheetId="10396">
        <row r="9">
          <cell r="A9" t="str">
            <v>A</v>
          </cell>
        </row>
      </sheetData>
      <sheetData sheetId="10397">
        <row r="9">
          <cell r="A9" t="str">
            <v>A</v>
          </cell>
        </row>
      </sheetData>
      <sheetData sheetId="10398">
        <row r="9">
          <cell r="A9" t="str">
            <v>A</v>
          </cell>
        </row>
      </sheetData>
      <sheetData sheetId="10399">
        <row r="9">
          <cell r="A9" t="str">
            <v>A</v>
          </cell>
        </row>
      </sheetData>
      <sheetData sheetId="10400">
        <row r="9">
          <cell r="A9" t="str">
            <v>A</v>
          </cell>
        </row>
      </sheetData>
      <sheetData sheetId="10401">
        <row r="9">
          <cell r="A9" t="str">
            <v>A</v>
          </cell>
        </row>
      </sheetData>
      <sheetData sheetId="10402">
        <row r="9">
          <cell r="A9" t="str">
            <v>A</v>
          </cell>
        </row>
      </sheetData>
      <sheetData sheetId="10403">
        <row r="9">
          <cell r="A9" t="str">
            <v>A</v>
          </cell>
        </row>
      </sheetData>
      <sheetData sheetId="10404">
        <row r="9">
          <cell r="A9" t="str">
            <v>A</v>
          </cell>
        </row>
      </sheetData>
      <sheetData sheetId="10405">
        <row r="9">
          <cell r="A9" t="str">
            <v>A</v>
          </cell>
        </row>
      </sheetData>
      <sheetData sheetId="10406">
        <row r="9">
          <cell r="A9" t="str">
            <v>A</v>
          </cell>
        </row>
      </sheetData>
      <sheetData sheetId="10407">
        <row r="9">
          <cell r="A9" t="str">
            <v>A</v>
          </cell>
        </row>
      </sheetData>
      <sheetData sheetId="10408">
        <row r="9">
          <cell r="A9" t="str">
            <v>A</v>
          </cell>
        </row>
      </sheetData>
      <sheetData sheetId="10409">
        <row r="9">
          <cell r="A9" t="str">
            <v>A</v>
          </cell>
        </row>
      </sheetData>
      <sheetData sheetId="10410">
        <row r="9">
          <cell r="A9" t="str">
            <v>A</v>
          </cell>
        </row>
      </sheetData>
      <sheetData sheetId="10411">
        <row r="9">
          <cell r="A9" t="str">
            <v>A</v>
          </cell>
        </row>
      </sheetData>
      <sheetData sheetId="10412">
        <row r="9">
          <cell r="A9" t="str">
            <v>A</v>
          </cell>
        </row>
      </sheetData>
      <sheetData sheetId="10413">
        <row r="9">
          <cell r="A9" t="str">
            <v>A</v>
          </cell>
        </row>
      </sheetData>
      <sheetData sheetId="10414">
        <row r="9">
          <cell r="A9" t="str">
            <v>A</v>
          </cell>
        </row>
      </sheetData>
      <sheetData sheetId="10415">
        <row r="9">
          <cell r="A9" t="str">
            <v>A</v>
          </cell>
        </row>
      </sheetData>
      <sheetData sheetId="10416">
        <row r="9">
          <cell r="A9" t="str">
            <v>A</v>
          </cell>
        </row>
      </sheetData>
      <sheetData sheetId="10417">
        <row r="9">
          <cell r="A9" t="str">
            <v>A</v>
          </cell>
        </row>
      </sheetData>
      <sheetData sheetId="10418">
        <row r="9">
          <cell r="A9" t="str">
            <v>A</v>
          </cell>
        </row>
      </sheetData>
      <sheetData sheetId="10419">
        <row r="9">
          <cell r="A9" t="str">
            <v>A</v>
          </cell>
        </row>
      </sheetData>
      <sheetData sheetId="10420"/>
      <sheetData sheetId="10421">
        <row r="9">
          <cell r="A9" t="str">
            <v>A</v>
          </cell>
        </row>
      </sheetData>
      <sheetData sheetId="10422"/>
      <sheetData sheetId="10423"/>
      <sheetData sheetId="10424"/>
      <sheetData sheetId="10425"/>
      <sheetData sheetId="10426"/>
      <sheetData sheetId="10427"/>
      <sheetData sheetId="10428">
        <row r="9">
          <cell r="A9" t="str">
            <v>A</v>
          </cell>
        </row>
      </sheetData>
      <sheetData sheetId="10429">
        <row r="9">
          <cell r="A9" t="str">
            <v>A</v>
          </cell>
        </row>
      </sheetData>
      <sheetData sheetId="10430">
        <row r="9">
          <cell r="A9" t="str">
            <v>A</v>
          </cell>
        </row>
      </sheetData>
      <sheetData sheetId="10431">
        <row r="9">
          <cell r="A9" t="str">
            <v>A</v>
          </cell>
        </row>
      </sheetData>
      <sheetData sheetId="10432">
        <row r="9">
          <cell r="A9" t="str">
            <v>A</v>
          </cell>
        </row>
      </sheetData>
      <sheetData sheetId="10433">
        <row r="9">
          <cell r="A9" t="str">
            <v>A</v>
          </cell>
        </row>
      </sheetData>
      <sheetData sheetId="10434">
        <row r="9">
          <cell r="A9" t="str">
            <v>A</v>
          </cell>
        </row>
      </sheetData>
      <sheetData sheetId="10435">
        <row r="9">
          <cell r="A9" t="str">
            <v>A</v>
          </cell>
        </row>
      </sheetData>
      <sheetData sheetId="10436">
        <row r="9">
          <cell r="A9" t="str">
            <v>A</v>
          </cell>
        </row>
      </sheetData>
      <sheetData sheetId="10437">
        <row r="9">
          <cell r="A9" t="str">
            <v>A</v>
          </cell>
        </row>
      </sheetData>
      <sheetData sheetId="10438">
        <row r="9">
          <cell r="A9" t="str">
            <v>A</v>
          </cell>
        </row>
      </sheetData>
      <sheetData sheetId="10439">
        <row r="9">
          <cell r="A9" t="str">
            <v>A</v>
          </cell>
        </row>
      </sheetData>
      <sheetData sheetId="10440">
        <row r="9">
          <cell r="A9" t="str">
            <v>A</v>
          </cell>
        </row>
      </sheetData>
      <sheetData sheetId="10441">
        <row r="9">
          <cell r="A9" t="str">
            <v>A</v>
          </cell>
        </row>
      </sheetData>
      <sheetData sheetId="10442">
        <row r="9">
          <cell r="A9" t="str">
            <v>A</v>
          </cell>
        </row>
      </sheetData>
      <sheetData sheetId="10443">
        <row r="9">
          <cell r="A9" t="str">
            <v>A</v>
          </cell>
        </row>
      </sheetData>
      <sheetData sheetId="10444">
        <row r="9">
          <cell r="A9" t="str">
            <v>A</v>
          </cell>
        </row>
      </sheetData>
      <sheetData sheetId="10445">
        <row r="9">
          <cell r="A9" t="str">
            <v>A</v>
          </cell>
        </row>
      </sheetData>
      <sheetData sheetId="10446">
        <row r="9">
          <cell r="A9" t="str">
            <v>A</v>
          </cell>
        </row>
      </sheetData>
      <sheetData sheetId="10447">
        <row r="9">
          <cell r="A9" t="str">
            <v>A</v>
          </cell>
        </row>
      </sheetData>
      <sheetData sheetId="10448">
        <row r="9">
          <cell r="A9" t="str">
            <v>A</v>
          </cell>
        </row>
      </sheetData>
      <sheetData sheetId="10449">
        <row r="9">
          <cell r="A9" t="str">
            <v>A</v>
          </cell>
        </row>
      </sheetData>
      <sheetData sheetId="10450">
        <row r="9">
          <cell r="A9" t="str">
            <v>A</v>
          </cell>
        </row>
      </sheetData>
      <sheetData sheetId="10451">
        <row r="9">
          <cell r="A9" t="str">
            <v>A</v>
          </cell>
        </row>
      </sheetData>
      <sheetData sheetId="10452">
        <row r="9">
          <cell r="A9" t="str">
            <v>A</v>
          </cell>
        </row>
      </sheetData>
      <sheetData sheetId="10453">
        <row r="9">
          <cell r="A9" t="str">
            <v>A</v>
          </cell>
        </row>
      </sheetData>
      <sheetData sheetId="10454">
        <row r="9">
          <cell r="A9" t="str">
            <v>A</v>
          </cell>
        </row>
      </sheetData>
      <sheetData sheetId="10455">
        <row r="9">
          <cell r="A9" t="str">
            <v>A</v>
          </cell>
        </row>
      </sheetData>
      <sheetData sheetId="10456">
        <row r="9">
          <cell r="A9" t="str">
            <v>A</v>
          </cell>
        </row>
      </sheetData>
      <sheetData sheetId="10457">
        <row r="9">
          <cell r="A9" t="str">
            <v>A</v>
          </cell>
        </row>
      </sheetData>
      <sheetData sheetId="10458">
        <row r="9">
          <cell r="A9" t="str">
            <v>A</v>
          </cell>
        </row>
      </sheetData>
      <sheetData sheetId="10459">
        <row r="9">
          <cell r="A9" t="str">
            <v>A</v>
          </cell>
        </row>
      </sheetData>
      <sheetData sheetId="10460">
        <row r="9">
          <cell r="A9" t="str">
            <v>A</v>
          </cell>
        </row>
      </sheetData>
      <sheetData sheetId="10461">
        <row r="9">
          <cell r="A9" t="str">
            <v>A</v>
          </cell>
        </row>
      </sheetData>
      <sheetData sheetId="10462">
        <row r="9">
          <cell r="A9" t="str">
            <v>A</v>
          </cell>
        </row>
      </sheetData>
      <sheetData sheetId="10463">
        <row r="9">
          <cell r="A9" t="str">
            <v>A</v>
          </cell>
        </row>
      </sheetData>
      <sheetData sheetId="10464">
        <row r="9">
          <cell r="A9" t="str">
            <v>A</v>
          </cell>
        </row>
      </sheetData>
      <sheetData sheetId="10465">
        <row r="9">
          <cell r="A9" t="str">
            <v>A</v>
          </cell>
        </row>
      </sheetData>
      <sheetData sheetId="10466">
        <row r="9">
          <cell r="A9" t="str">
            <v>A</v>
          </cell>
        </row>
      </sheetData>
      <sheetData sheetId="10467">
        <row r="9">
          <cell r="A9" t="str">
            <v>A</v>
          </cell>
        </row>
      </sheetData>
      <sheetData sheetId="10468">
        <row r="9">
          <cell r="A9" t="str">
            <v>A</v>
          </cell>
        </row>
      </sheetData>
      <sheetData sheetId="10469">
        <row r="9">
          <cell r="A9" t="str">
            <v>A</v>
          </cell>
        </row>
      </sheetData>
      <sheetData sheetId="10470">
        <row r="9">
          <cell r="A9" t="str">
            <v>A</v>
          </cell>
        </row>
      </sheetData>
      <sheetData sheetId="10471">
        <row r="9">
          <cell r="A9" t="str">
            <v>A</v>
          </cell>
        </row>
      </sheetData>
      <sheetData sheetId="10472">
        <row r="9">
          <cell r="A9" t="str">
            <v>A</v>
          </cell>
        </row>
      </sheetData>
      <sheetData sheetId="10473">
        <row r="9">
          <cell r="A9" t="str">
            <v>A</v>
          </cell>
        </row>
      </sheetData>
      <sheetData sheetId="10474">
        <row r="9">
          <cell r="A9" t="str">
            <v>A</v>
          </cell>
        </row>
      </sheetData>
      <sheetData sheetId="10475">
        <row r="9">
          <cell r="A9" t="str">
            <v>A</v>
          </cell>
        </row>
      </sheetData>
      <sheetData sheetId="10476">
        <row r="9">
          <cell r="A9" t="str">
            <v>A</v>
          </cell>
        </row>
      </sheetData>
      <sheetData sheetId="10477">
        <row r="9">
          <cell r="A9" t="str">
            <v>A</v>
          </cell>
        </row>
      </sheetData>
      <sheetData sheetId="10478">
        <row r="9">
          <cell r="A9" t="str">
            <v>A</v>
          </cell>
        </row>
      </sheetData>
      <sheetData sheetId="10479">
        <row r="9">
          <cell r="A9" t="str">
            <v>A</v>
          </cell>
        </row>
      </sheetData>
      <sheetData sheetId="10480">
        <row r="9">
          <cell r="A9" t="str">
            <v>A</v>
          </cell>
        </row>
      </sheetData>
      <sheetData sheetId="10481"/>
      <sheetData sheetId="10482">
        <row r="9">
          <cell r="A9" t="str">
            <v>A</v>
          </cell>
        </row>
      </sheetData>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row r="9">
          <cell r="A9" t="str">
            <v>A</v>
          </cell>
        </row>
      </sheetData>
      <sheetData sheetId="10501">
        <row r="9">
          <cell r="A9" t="str">
            <v>A</v>
          </cell>
        </row>
      </sheetData>
      <sheetData sheetId="10502">
        <row r="9">
          <cell r="A9" t="str">
            <v>A</v>
          </cell>
        </row>
      </sheetData>
      <sheetData sheetId="10503">
        <row r="9">
          <cell r="A9" t="str">
            <v>A</v>
          </cell>
        </row>
      </sheetData>
      <sheetData sheetId="10504">
        <row r="9">
          <cell r="A9" t="str">
            <v>A</v>
          </cell>
        </row>
      </sheetData>
      <sheetData sheetId="10505">
        <row r="9">
          <cell r="A9" t="str">
            <v>A</v>
          </cell>
        </row>
      </sheetData>
      <sheetData sheetId="10506">
        <row r="9">
          <cell r="A9" t="str">
            <v>A</v>
          </cell>
        </row>
      </sheetData>
      <sheetData sheetId="10507">
        <row r="9">
          <cell r="A9" t="str">
            <v>A</v>
          </cell>
        </row>
      </sheetData>
      <sheetData sheetId="10508">
        <row r="9">
          <cell r="A9" t="str">
            <v>A</v>
          </cell>
        </row>
      </sheetData>
      <sheetData sheetId="10509">
        <row r="9">
          <cell r="A9" t="str">
            <v>A</v>
          </cell>
        </row>
      </sheetData>
      <sheetData sheetId="10510">
        <row r="9">
          <cell r="A9" t="str">
            <v>A</v>
          </cell>
        </row>
      </sheetData>
      <sheetData sheetId="10511">
        <row r="9">
          <cell r="A9" t="str">
            <v>A</v>
          </cell>
        </row>
      </sheetData>
      <sheetData sheetId="10512">
        <row r="9">
          <cell r="A9" t="str">
            <v>A</v>
          </cell>
        </row>
      </sheetData>
      <sheetData sheetId="10513">
        <row r="9">
          <cell r="A9" t="str">
            <v>A</v>
          </cell>
        </row>
      </sheetData>
      <sheetData sheetId="10514">
        <row r="9">
          <cell r="A9" t="str">
            <v>A</v>
          </cell>
        </row>
      </sheetData>
      <sheetData sheetId="10515">
        <row r="9">
          <cell r="A9" t="str">
            <v>A</v>
          </cell>
        </row>
      </sheetData>
      <sheetData sheetId="10516">
        <row r="9">
          <cell r="A9" t="str">
            <v>A</v>
          </cell>
        </row>
      </sheetData>
      <sheetData sheetId="10517">
        <row r="9">
          <cell r="A9" t="str">
            <v>A</v>
          </cell>
        </row>
      </sheetData>
      <sheetData sheetId="10518">
        <row r="9">
          <cell r="A9" t="str">
            <v>A</v>
          </cell>
        </row>
      </sheetData>
      <sheetData sheetId="10519">
        <row r="9">
          <cell r="A9" t="str">
            <v>A</v>
          </cell>
        </row>
      </sheetData>
      <sheetData sheetId="10520">
        <row r="9">
          <cell r="A9" t="str">
            <v>A</v>
          </cell>
        </row>
      </sheetData>
      <sheetData sheetId="10521">
        <row r="9">
          <cell r="A9" t="str">
            <v>A</v>
          </cell>
        </row>
      </sheetData>
      <sheetData sheetId="10522">
        <row r="9">
          <cell r="A9" t="str">
            <v>A</v>
          </cell>
        </row>
      </sheetData>
      <sheetData sheetId="10523">
        <row r="9">
          <cell r="A9" t="str">
            <v>A</v>
          </cell>
        </row>
      </sheetData>
      <sheetData sheetId="10524">
        <row r="9">
          <cell r="A9" t="str">
            <v>A</v>
          </cell>
        </row>
      </sheetData>
      <sheetData sheetId="10525">
        <row r="9">
          <cell r="A9" t="str">
            <v>A</v>
          </cell>
        </row>
      </sheetData>
      <sheetData sheetId="10526">
        <row r="9">
          <cell r="A9" t="str">
            <v>A</v>
          </cell>
        </row>
      </sheetData>
      <sheetData sheetId="10527">
        <row r="9">
          <cell r="A9" t="str">
            <v>A</v>
          </cell>
        </row>
      </sheetData>
      <sheetData sheetId="10528">
        <row r="9">
          <cell r="A9" t="str">
            <v>A</v>
          </cell>
        </row>
      </sheetData>
      <sheetData sheetId="10529">
        <row r="9">
          <cell r="A9" t="str">
            <v>A</v>
          </cell>
        </row>
      </sheetData>
      <sheetData sheetId="10530">
        <row r="9">
          <cell r="A9" t="str">
            <v>A</v>
          </cell>
        </row>
      </sheetData>
      <sheetData sheetId="10531">
        <row r="9">
          <cell r="A9" t="str">
            <v>A</v>
          </cell>
        </row>
      </sheetData>
      <sheetData sheetId="10532">
        <row r="9">
          <cell r="A9" t="str">
            <v>A</v>
          </cell>
        </row>
      </sheetData>
      <sheetData sheetId="10533">
        <row r="9">
          <cell r="A9" t="str">
            <v>A</v>
          </cell>
        </row>
      </sheetData>
      <sheetData sheetId="10534">
        <row r="9">
          <cell r="A9" t="str">
            <v>A</v>
          </cell>
        </row>
      </sheetData>
      <sheetData sheetId="10535">
        <row r="9">
          <cell r="A9" t="str">
            <v>A</v>
          </cell>
        </row>
      </sheetData>
      <sheetData sheetId="10536">
        <row r="9">
          <cell r="A9" t="str">
            <v>A</v>
          </cell>
        </row>
      </sheetData>
      <sheetData sheetId="10537">
        <row r="9">
          <cell r="A9" t="str">
            <v>A</v>
          </cell>
        </row>
      </sheetData>
      <sheetData sheetId="10538">
        <row r="9">
          <cell r="A9" t="str">
            <v>A</v>
          </cell>
        </row>
      </sheetData>
      <sheetData sheetId="10539">
        <row r="9">
          <cell r="A9" t="str">
            <v>A</v>
          </cell>
        </row>
      </sheetData>
      <sheetData sheetId="10540">
        <row r="9">
          <cell r="A9" t="str">
            <v>A</v>
          </cell>
        </row>
      </sheetData>
      <sheetData sheetId="10541">
        <row r="9">
          <cell r="A9" t="str">
            <v>A</v>
          </cell>
        </row>
      </sheetData>
      <sheetData sheetId="10542">
        <row r="9">
          <cell r="A9" t="str">
            <v>A</v>
          </cell>
        </row>
      </sheetData>
      <sheetData sheetId="10543">
        <row r="9">
          <cell r="A9" t="str">
            <v>A</v>
          </cell>
        </row>
      </sheetData>
      <sheetData sheetId="10544">
        <row r="9">
          <cell r="A9" t="str">
            <v>A</v>
          </cell>
        </row>
      </sheetData>
      <sheetData sheetId="10545">
        <row r="9">
          <cell r="A9" t="str">
            <v>A</v>
          </cell>
        </row>
      </sheetData>
      <sheetData sheetId="10546"/>
      <sheetData sheetId="10547"/>
      <sheetData sheetId="10548"/>
      <sheetData sheetId="10549"/>
      <sheetData sheetId="10550"/>
      <sheetData sheetId="10551"/>
      <sheetData sheetId="10552"/>
      <sheetData sheetId="10553"/>
      <sheetData sheetId="10554"/>
      <sheetData sheetId="10555"/>
      <sheetData sheetId="10556">
        <row r="9">
          <cell r="A9" t="str">
            <v>A</v>
          </cell>
        </row>
      </sheetData>
      <sheetData sheetId="10557"/>
      <sheetData sheetId="10558"/>
      <sheetData sheetId="10559">
        <row r="9">
          <cell r="A9" t="str">
            <v>A</v>
          </cell>
        </row>
      </sheetData>
      <sheetData sheetId="10560"/>
      <sheetData sheetId="10561">
        <row r="9">
          <cell r="A9" t="str">
            <v>A</v>
          </cell>
        </row>
      </sheetData>
      <sheetData sheetId="10562">
        <row r="9">
          <cell r="A9" t="str">
            <v>A</v>
          </cell>
        </row>
      </sheetData>
      <sheetData sheetId="10563">
        <row r="9">
          <cell r="A9" t="str">
            <v>A</v>
          </cell>
        </row>
      </sheetData>
      <sheetData sheetId="10564">
        <row r="9">
          <cell r="A9" t="str">
            <v>A</v>
          </cell>
        </row>
      </sheetData>
      <sheetData sheetId="10565">
        <row r="9">
          <cell r="A9" t="str">
            <v>A</v>
          </cell>
        </row>
      </sheetData>
      <sheetData sheetId="10566">
        <row r="9">
          <cell r="A9" t="str">
            <v>A</v>
          </cell>
        </row>
      </sheetData>
      <sheetData sheetId="10567">
        <row r="9">
          <cell r="A9" t="str">
            <v>A</v>
          </cell>
        </row>
      </sheetData>
      <sheetData sheetId="10568">
        <row r="9">
          <cell r="A9" t="str">
            <v>A</v>
          </cell>
        </row>
      </sheetData>
      <sheetData sheetId="10569">
        <row r="9">
          <cell r="A9" t="str">
            <v>A</v>
          </cell>
        </row>
      </sheetData>
      <sheetData sheetId="10570">
        <row r="9">
          <cell r="A9" t="str">
            <v>A</v>
          </cell>
        </row>
      </sheetData>
      <sheetData sheetId="10571">
        <row r="9">
          <cell r="A9" t="str">
            <v>A</v>
          </cell>
        </row>
      </sheetData>
      <sheetData sheetId="10572">
        <row r="9">
          <cell r="A9" t="str">
            <v>A</v>
          </cell>
        </row>
      </sheetData>
      <sheetData sheetId="10573">
        <row r="9">
          <cell r="A9" t="str">
            <v>A</v>
          </cell>
        </row>
      </sheetData>
      <sheetData sheetId="10574">
        <row r="9">
          <cell r="A9" t="str">
            <v>A</v>
          </cell>
        </row>
      </sheetData>
      <sheetData sheetId="10575">
        <row r="9">
          <cell r="A9" t="str">
            <v>A</v>
          </cell>
        </row>
      </sheetData>
      <sheetData sheetId="10576">
        <row r="9">
          <cell r="A9" t="str">
            <v>A</v>
          </cell>
        </row>
      </sheetData>
      <sheetData sheetId="10577">
        <row r="9">
          <cell r="A9" t="str">
            <v>A</v>
          </cell>
        </row>
      </sheetData>
      <sheetData sheetId="10578">
        <row r="9">
          <cell r="A9" t="str">
            <v>A</v>
          </cell>
        </row>
      </sheetData>
      <sheetData sheetId="10579">
        <row r="9">
          <cell r="A9" t="str">
            <v>A</v>
          </cell>
        </row>
      </sheetData>
      <sheetData sheetId="10580"/>
      <sheetData sheetId="10581">
        <row r="9">
          <cell r="A9" t="str">
            <v>A</v>
          </cell>
        </row>
      </sheetData>
      <sheetData sheetId="10582">
        <row r="9">
          <cell r="A9" t="str">
            <v>A</v>
          </cell>
        </row>
      </sheetData>
      <sheetData sheetId="10583">
        <row r="9">
          <cell r="A9" t="str">
            <v>A</v>
          </cell>
        </row>
      </sheetData>
      <sheetData sheetId="10584">
        <row r="9">
          <cell r="A9" t="str">
            <v>A</v>
          </cell>
        </row>
      </sheetData>
      <sheetData sheetId="10585">
        <row r="9">
          <cell r="A9" t="str">
            <v>A</v>
          </cell>
        </row>
      </sheetData>
      <sheetData sheetId="10586">
        <row r="9">
          <cell r="A9" t="str">
            <v>A</v>
          </cell>
        </row>
      </sheetData>
      <sheetData sheetId="10587">
        <row r="9">
          <cell r="A9" t="str">
            <v>A</v>
          </cell>
        </row>
      </sheetData>
      <sheetData sheetId="10588">
        <row r="9">
          <cell r="A9" t="str">
            <v>A</v>
          </cell>
        </row>
      </sheetData>
      <sheetData sheetId="10589">
        <row r="9">
          <cell r="A9" t="str">
            <v>A</v>
          </cell>
        </row>
      </sheetData>
      <sheetData sheetId="10590">
        <row r="9">
          <cell r="A9" t="str">
            <v>A</v>
          </cell>
        </row>
      </sheetData>
      <sheetData sheetId="10591">
        <row r="9">
          <cell r="A9" t="str">
            <v>A</v>
          </cell>
        </row>
      </sheetData>
      <sheetData sheetId="10592">
        <row r="9">
          <cell r="A9" t="str">
            <v>A</v>
          </cell>
        </row>
      </sheetData>
      <sheetData sheetId="10593">
        <row r="9">
          <cell r="A9" t="str">
            <v>A</v>
          </cell>
        </row>
      </sheetData>
      <sheetData sheetId="10594">
        <row r="9">
          <cell r="A9" t="str">
            <v>A</v>
          </cell>
        </row>
      </sheetData>
      <sheetData sheetId="10595">
        <row r="9">
          <cell r="A9" t="str">
            <v>A</v>
          </cell>
        </row>
      </sheetData>
      <sheetData sheetId="10596">
        <row r="9">
          <cell r="A9" t="str">
            <v>A</v>
          </cell>
        </row>
      </sheetData>
      <sheetData sheetId="10597">
        <row r="9">
          <cell r="A9" t="str">
            <v>A</v>
          </cell>
        </row>
      </sheetData>
      <sheetData sheetId="10598">
        <row r="9">
          <cell r="A9" t="str">
            <v>A</v>
          </cell>
        </row>
      </sheetData>
      <sheetData sheetId="10599">
        <row r="9">
          <cell r="A9" t="str">
            <v>A</v>
          </cell>
        </row>
      </sheetData>
      <sheetData sheetId="10600"/>
      <sheetData sheetId="10601">
        <row r="9">
          <cell r="A9" t="str">
            <v>A</v>
          </cell>
        </row>
      </sheetData>
      <sheetData sheetId="10602"/>
      <sheetData sheetId="10603"/>
      <sheetData sheetId="10604"/>
      <sheetData sheetId="10605"/>
      <sheetData sheetId="10606">
        <row r="9">
          <cell r="A9" t="str">
            <v>A</v>
          </cell>
        </row>
      </sheetData>
      <sheetData sheetId="10607"/>
      <sheetData sheetId="10608"/>
      <sheetData sheetId="10609"/>
      <sheetData sheetId="10610"/>
      <sheetData sheetId="10611"/>
      <sheetData sheetId="10612"/>
      <sheetData sheetId="10613" refreshError="1"/>
      <sheetData sheetId="10614" refreshError="1"/>
      <sheetData sheetId="10615" refreshError="1"/>
      <sheetData sheetId="10616" refreshError="1"/>
      <sheetData sheetId="10617" refreshError="1"/>
      <sheetData sheetId="10618" refreshError="1"/>
      <sheetData sheetId="10619" refreshError="1"/>
      <sheetData sheetId="10620" refreshError="1"/>
      <sheetData sheetId="10621" refreshError="1"/>
      <sheetData sheetId="10622" refreshError="1"/>
      <sheetData sheetId="10623" refreshError="1"/>
      <sheetData sheetId="10624" refreshError="1"/>
      <sheetData sheetId="10625" refreshError="1"/>
      <sheetData sheetId="10626" refreshError="1"/>
      <sheetData sheetId="10627" refreshError="1"/>
      <sheetData sheetId="10628" refreshError="1"/>
      <sheetData sheetId="10629" refreshError="1"/>
      <sheetData sheetId="10630" refreshError="1"/>
      <sheetData sheetId="10631" refreshError="1"/>
      <sheetData sheetId="10632" refreshError="1"/>
      <sheetData sheetId="10633" refreshError="1"/>
      <sheetData sheetId="10634" refreshError="1"/>
      <sheetData sheetId="10635" refreshError="1"/>
      <sheetData sheetId="10636" refreshError="1"/>
      <sheetData sheetId="10637" refreshError="1"/>
      <sheetData sheetId="10638" refreshError="1"/>
      <sheetData sheetId="10639" refreshError="1"/>
      <sheetData sheetId="10640" refreshError="1"/>
      <sheetData sheetId="10641" refreshError="1"/>
      <sheetData sheetId="10642" refreshError="1"/>
      <sheetData sheetId="10643" refreshError="1"/>
      <sheetData sheetId="10644" refreshError="1"/>
      <sheetData sheetId="10645" refreshError="1"/>
      <sheetData sheetId="10646" refreshError="1"/>
      <sheetData sheetId="10647" refreshError="1"/>
      <sheetData sheetId="10648" refreshError="1"/>
      <sheetData sheetId="10649" refreshError="1"/>
      <sheetData sheetId="10650" refreshError="1"/>
      <sheetData sheetId="10651" refreshError="1"/>
      <sheetData sheetId="10652" refreshError="1"/>
      <sheetData sheetId="10653" refreshError="1"/>
      <sheetData sheetId="10654" refreshError="1"/>
      <sheetData sheetId="10655" refreshError="1"/>
      <sheetData sheetId="10656" refreshError="1"/>
      <sheetData sheetId="10657" refreshError="1"/>
      <sheetData sheetId="10658" refreshError="1"/>
      <sheetData sheetId="10659" refreshError="1"/>
      <sheetData sheetId="10660" refreshError="1"/>
      <sheetData sheetId="10661" refreshError="1"/>
      <sheetData sheetId="10662" refreshError="1"/>
      <sheetData sheetId="10663" refreshError="1"/>
      <sheetData sheetId="10664" refreshError="1"/>
      <sheetData sheetId="10665" refreshError="1"/>
      <sheetData sheetId="10666" refreshError="1"/>
      <sheetData sheetId="10667" refreshError="1"/>
      <sheetData sheetId="10668" refreshError="1"/>
      <sheetData sheetId="10669" refreshError="1"/>
      <sheetData sheetId="10670" refreshError="1"/>
      <sheetData sheetId="10671" refreshError="1"/>
      <sheetData sheetId="10672" refreshError="1"/>
      <sheetData sheetId="10673" refreshError="1"/>
      <sheetData sheetId="10674" refreshError="1"/>
      <sheetData sheetId="10675" refreshError="1"/>
      <sheetData sheetId="10676" refreshError="1"/>
      <sheetData sheetId="10677" refreshError="1"/>
      <sheetData sheetId="10678" refreshError="1"/>
      <sheetData sheetId="10679" refreshError="1"/>
      <sheetData sheetId="10680" refreshError="1"/>
      <sheetData sheetId="10681" refreshError="1"/>
      <sheetData sheetId="10682" refreshError="1"/>
      <sheetData sheetId="10683" refreshError="1"/>
      <sheetData sheetId="10684" refreshError="1"/>
      <sheetData sheetId="10685" refreshError="1"/>
      <sheetData sheetId="10686" refreshError="1"/>
      <sheetData sheetId="10687" refreshError="1"/>
      <sheetData sheetId="10688" refreshError="1"/>
      <sheetData sheetId="10689" refreshError="1"/>
      <sheetData sheetId="10690" refreshError="1"/>
      <sheetData sheetId="10691"/>
      <sheetData sheetId="10692"/>
      <sheetData sheetId="10693"/>
      <sheetData sheetId="10694"/>
      <sheetData sheetId="10695"/>
      <sheetData sheetId="10696"/>
      <sheetData sheetId="10697" refreshError="1"/>
      <sheetData sheetId="10698" refreshError="1"/>
      <sheetData sheetId="10699" refreshError="1"/>
      <sheetData sheetId="10700" refreshError="1"/>
      <sheetData sheetId="10701" refreshError="1"/>
      <sheetData sheetId="10702" refreshError="1"/>
      <sheetData sheetId="10703" refreshError="1"/>
      <sheetData sheetId="10704" refreshError="1"/>
      <sheetData sheetId="10705" refreshError="1"/>
      <sheetData sheetId="10706" refreshError="1"/>
      <sheetData sheetId="10707" refreshError="1"/>
      <sheetData sheetId="10708" refreshError="1"/>
      <sheetData sheetId="10709" refreshError="1"/>
      <sheetData sheetId="10710" refreshError="1"/>
      <sheetData sheetId="10711" refreshError="1"/>
      <sheetData sheetId="10712" refreshError="1"/>
      <sheetData sheetId="10713" refreshError="1"/>
      <sheetData sheetId="10714" refreshError="1"/>
      <sheetData sheetId="10715" refreshError="1"/>
      <sheetData sheetId="10716" refreshError="1"/>
      <sheetData sheetId="10717" refreshError="1"/>
      <sheetData sheetId="10718" refreshError="1"/>
      <sheetData sheetId="10719" refreshError="1"/>
      <sheetData sheetId="10720" refreshError="1"/>
      <sheetData sheetId="10721" refreshError="1"/>
      <sheetData sheetId="10722" refreshError="1"/>
      <sheetData sheetId="10723" refreshError="1"/>
      <sheetData sheetId="10724" refreshError="1"/>
      <sheetData sheetId="10725" refreshError="1"/>
      <sheetData sheetId="10726" refreshError="1"/>
      <sheetData sheetId="10727" refreshError="1"/>
      <sheetData sheetId="10728" refreshError="1"/>
      <sheetData sheetId="10729" refreshError="1"/>
      <sheetData sheetId="10730" refreshError="1"/>
      <sheetData sheetId="10731" refreshError="1"/>
      <sheetData sheetId="10732" refreshError="1"/>
      <sheetData sheetId="10733" refreshError="1"/>
      <sheetData sheetId="10734" refreshError="1"/>
      <sheetData sheetId="10735" refreshError="1"/>
      <sheetData sheetId="10736" refreshError="1"/>
      <sheetData sheetId="10737" refreshError="1"/>
      <sheetData sheetId="10738" refreshError="1"/>
      <sheetData sheetId="10739" refreshError="1"/>
      <sheetData sheetId="10740" refreshError="1"/>
      <sheetData sheetId="10741" refreshError="1"/>
      <sheetData sheetId="10742" refreshError="1"/>
      <sheetData sheetId="10743" refreshError="1"/>
      <sheetData sheetId="10744" refreshError="1"/>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row r="9">
          <cell r="A9" t="str">
            <v>A</v>
          </cell>
        </row>
      </sheetData>
      <sheetData sheetId="10785">
        <row r="9">
          <cell r="A9" t="str">
            <v>A</v>
          </cell>
        </row>
      </sheetData>
      <sheetData sheetId="10786">
        <row r="9">
          <cell r="A9" t="str">
            <v>A</v>
          </cell>
        </row>
      </sheetData>
      <sheetData sheetId="10787">
        <row r="9">
          <cell r="A9" t="str">
            <v>A</v>
          </cell>
        </row>
      </sheetData>
      <sheetData sheetId="10788">
        <row r="9">
          <cell r="A9" t="str">
            <v>A</v>
          </cell>
        </row>
      </sheetData>
      <sheetData sheetId="10789">
        <row r="9">
          <cell r="A9" t="str">
            <v>A</v>
          </cell>
        </row>
      </sheetData>
      <sheetData sheetId="10790">
        <row r="9">
          <cell r="A9" t="str">
            <v>A</v>
          </cell>
        </row>
      </sheetData>
      <sheetData sheetId="10791"/>
      <sheetData sheetId="10792"/>
      <sheetData sheetId="10793"/>
      <sheetData sheetId="10794">
        <row r="9">
          <cell r="A9" t="str">
            <v>A</v>
          </cell>
        </row>
      </sheetData>
      <sheetData sheetId="10795"/>
      <sheetData sheetId="10796"/>
      <sheetData sheetId="10797"/>
      <sheetData sheetId="10798"/>
      <sheetData sheetId="10799"/>
      <sheetData sheetId="10800"/>
      <sheetData sheetId="10801"/>
      <sheetData sheetId="10802"/>
      <sheetData sheetId="10803"/>
      <sheetData sheetId="10804"/>
      <sheetData sheetId="10805">
        <row r="9">
          <cell r="A9" t="str">
            <v>A</v>
          </cell>
        </row>
      </sheetData>
      <sheetData sheetId="10806">
        <row r="9">
          <cell r="A9" t="str">
            <v>A</v>
          </cell>
        </row>
      </sheetData>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row r="9">
          <cell r="A9" t="str">
            <v>A</v>
          </cell>
        </row>
      </sheetData>
      <sheetData sheetId="10861">
        <row r="9">
          <cell r="A9" t="str">
            <v>A</v>
          </cell>
        </row>
      </sheetData>
      <sheetData sheetId="10862">
        <row r="9">
          <cell r="A9" t="str">
            <v>A</v>
          </cell>
        </row>
      </sheetData>
      <sheetData sheetId="10863"/>
      <sheetData sheetId="10864"/>
      <sheetData sheetId="10865">
        <row r="9">
          <cell r="A9" t="str">
            <v>A</v>
          </cell>
        </row>
      </sheetData>
      <sheetData sheetId="10866">
        <row r="9">
          <cell r="A9" t="str">
            <v>A</v>
          </cell>
        </row>
      </sheetData>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refreshError="1"/>
      <sheetData sheetId="10904" refreshError="1"/>
      <sheetData sheetId="10905" refreshError="1"/>
      <sheetData sheetId="10906" refreshError="1"/>
      <sheetData sheetId="10907" refreshError="1"/>
      <sheetData sheetId="10908" refreshError="1"/>
      <sheetData sheetId="10909" refreshError="1"/>
      <sheetData sheetId="10910" refreshError="1"/>
      <sheetData sheetId="10911" refreshError="1"/>
      <sheetData sheetId="10912" refreshError="1"/>
      <sheetData sheetId="10913" refreshError="1"/>
      <sheetData sheetId="10914" refreshError="1"/>
      <sheetData sheetId="10915">
        <row r="9">
          <cell r="A9" t="str">
            <v>A</v>
          </cell>
        </row>
      </sheetData>
      <sheetData sheetId="10916">
        <row r="9">
          <cell r="A9" t="str">
            <v>A</v>
          </cell>
        </row>
      </sheetData>
      <sheetData sheetId="10917"/>
      <sheetData sheetId="10918"/>
      <sheetData sheetId="10919"/>
      <sheetData sheetId="10920" refreshError="1"/>
      <sheetData sheetId="10921" refreshError="1"/>
      <sheetData sheetId="10922" refreshError="1"/>
      <sheetData sheetId="10923" refreshError="1"/>
      <sheetData sheetId="10924" refreshError="1"/>
      <sheetData sheetId="10925" refreshError="1"/>
      <sheetData sheetId="10926" refreshError="1"/>
      <sheetData sheetId="10927" refreshError="1"/>
      <sheetData sheetId="10928" refreshError="1"/>
      <sheetData sheetId="10929" refreshError="1"/>
      <sheetData sheetId="10930" refreshError="1"/>
      <sheetData sheetId="10931" refreshError="1"/>
      <sheetData sheetId="10932" refreshError="1"/>
      <sheetData sheetId="10933" refreshError="1"/>
      <sheetData sheetId="1093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L den HT"/>
      <sheetName val="Gia giao VL den HT"/>
      <sheetName val="XL4Poppy"/>
      <sheetName val="dongia (2)"/>
      <sheetName val="GVL"/>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4Poppy"/>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Gia VL den HT"/>
      <sheetName val="SL"/>
      <sheetName val="dongia (2)"/>
      <sheetName val="Gia giao VL den H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sheetName val="R&amp;P"/>
      <sheetName val="Sheet2"/>
      <sheetName val="Sheet1"/>
      <sheetName val="Detailed for Breakdown"/>
      <sheetName val="Names"/>
      <sheetName val="Tong Hop"/>
      <sheetName val="Phan tich"/>
      <sheetName val="Sheet3"/>
      <sheetName val="XL4Poppy"/>
      <sheetName val="Tong Ho"/>
      <sheetName val="Tong H"/>
      <sheetName val="Tong "/>
      <sheetName val="Tong"/>
      <sheetName val="Ton"/>
      <sheetName val="To"/>
      <sheetName val="T"/>
      <sheetName val=""/>
      <sheetName val="Uchongxo"/>
      <sheetName val="banmatcau"/>
      <sheetName val="damngang"/>
      <sheetName val="mat"/>
      <sheetName val="nen"/>
      <sheetName val="Tonghop"/>
      <sheetName val="damTrong"/>
      <sheetName val="Tamdosan"/>
      <sheetName val="Mo(M2)"/>
      <sheetName val="Mo(M1)"/>
      <sheetName val="klban-qd"/>
      <sheetName val="00000000"/>
      <sheetName val="10000000"/>
      <sheetName val="20000000"/>
      <sheetName val="Congtron"/>
      <sheetName val="Congban"/>
      <sheetName val="KLcongban"/>
      <sheetName val="KLTHcongtron"/>
      <sheetName val="Sheet4"/>
      <sheetName val="Sheet5"/>
      <sheetName val="Sheet6"/>
      <sheetName val="Sheet7"/>
      <sheetName val="LopBTN7cm"/>
      <sheetName val="(In.Gird-Ex.Gird-Deck)"/>
      <sheetName val="Railing"/>
      <sheetName val="StartUp"/>
      <sheetName val="CT -THVLNC"/>
      <sheetName val="Sheet8"/>
      <sheetName val="Sheet9"/>
      <sheetName val="Sheet10"/>
      <sheetName val="Sheet11"/>
      <sheetName val="Sheet12"/>
      <sheetName val="GIA-DU-KIEN"/>
      <sheetName val="TM"/>
      <sheetName val="TH TB "/>
      <sheetName val="GIAM-GiA"/>
      <sheetName val="HMI"/>
      <sheetName val="HMII"/>
      <sheetName val="Don gia chi tiet"/>
      <sheetName val="Chenh lech vat tu"/>
      <sheetName val="CL-MAY"/>
      <sheetName val="Gxd"/>
      <sheetName val="TM "/>
      <sheetName val="PL1"/>
      <sheetName val="PL2"/>
      <sheetName val="P3"/>
      <sheetName val="PL4"/>
      <sheetName val="G-so-sanh"/>
      <sheetName val="G-toanbo"/>
      <sheetName val="PTCT-DG-VC-DAT"/>
      <sheetName val="HSTV"/>
      <sheetName val="VLXDHA"/>
      <sheetName val="TDT"/>
      <sheetName val="TH XL- KTK"/>
      <sheetName val="DGKS "/>
      <sheetName val="TH-XL"/>
      <sheetName val="VL-NC-MTC"/>
      <sheetName val="Đơn giá chi tiet"/>
      <sheetName val="vcNT"/>
      <sheetName val="NGAMHA"/>
      <sheetName val="CTHA"/>
      <sheetName val="CTBT"/>
      <sheetName val="GiaVLdenHT"/>
      <sheetName val="Chitiet DCS"/>
      <sheetName val="thaodo"/>
      <sheetName val="TH Congto (2)"/>
      <sheetName val="GiagiaoVLHT"/>
      <sheetName val="CPVC"/>
      <sheetName val="luongXLdz"/>
      <sheetName val="GCM-2127"/>
      <sheetName val="30000000"/>
      <sheetName val="40000000"/>
      <sheetName val="Sheet1 (2)"/>
      <sheetName val="Tong hop kinh phi"/>
      <sheetName val="Du toan"/>
      <sheetName val="THONG KE THEP"/>
      <sheetName val="foxz"/>
      <sheetName val="dongia (2)"/>
      <sheetName val="thao-go"/>
      <sheetName val="T10d3"/>
      <sheetName val="PL 1-TH"/>
      <sheetName val="PCDT 2023"/>
      <sheetName val="TH thuy loi"/>
      <sheetName val="Cty TV Yên Bái"/>
      <sheetName val="Cty TV Lao Cai"/>
      <sheetName val="Cty TV DHXD"/>
      <sheetName val="CTY CP TV DHXD"/>
      <sheetName val="Phan cong NV"/>
      <sheetName val="HTKT"/>
      <sheetName val="Bieu 3E"/>
      <sheetName val="Bieu Tech 7"/>
      <sheetName val="GiaNC"/>
      <sheetName val="XXXXXXXX"/>
      <sheetName val="COng ban Km6-KM9"/>
      <sheetName val="HelpMe"/>
      <sheetName val="72+420"/>
      <sheetName val="72+400(Graph)"/>
      <sheetName val="76+400"/>
      <sheetName val="76+400(Graph)"/>
      <sheetName val="80+000"/>
      <sheetName val="80+000(Graph)"/>
      <sheetName val="InVL (2)"/>
      <sheetName val="bang tinh"/>
      <sheetName val="bang th tren 100"/>
      <sheetName val="duoi 100"/>
      <sheetName val="Biểu THGDT"/>
      <sheetName val="957"/>
      <sheetName val="Bang tra"/>
      <sheetName val="Luong 1900"/>
      <sheetName val="VC"/>
      <sheetName val="TH VL-NC-M"/>
      <sheetName val="KS"/>
      <sheetName val="Gia thang 6"/>
      <sheetName val="MH"/>
      <sheetName val="M+NC"/>
      <sheetName val="VL-NC-M"/>
      <sheetName val="DGCT1"/>
      <sheetName val="DGCT2"/>
      <sheetName val="DGCT3"/>
      <sheetName val="DGCT4"/>
      <sheetName val="DGCT5"/>
      <sheetName val="Roda"/>
      <sheetName val="KL sut&gt;100"/>
      <sheetName val="TB Ngam"/>
      <sheetName val="KL sut&lt;100"/>
    </sheetNames>
    <sheetDataSet>
      <sheetData sheetId="0" refreshError="1"/>
      <sheetData sheetId="1" refreshError="1">
        <row r="22">
          <cell r="G22">
            <v>3334.9410000000003</v>
          </cell>
        </row>
        <row r="24">
          <cell r="G24">
            <v>5406</v>
          </cell>
        </row>
        <row r="27">
          <cell r="G27">
            <v>920</v>
          </cell>
        </row>
        <row r="39">
          <cell r="G39">
            <v>183636</v>
          </cell>
        </row>
        <row r="50">
          <cell r="G50">
            <v>4700</v>
          </cell>
        </row>
        <row r="54">
          <cell r="G54">
            <v>8596</v>
          </cell>
        </row>
        <row r="58">
          <cell r="G58">
            <v>4600</v>
          </cell>
        </row>
        <row r="84">
          <cell r="G84">
            <v>307000</v>
          </cell>
        </row>
        <row r="86">
          <cell r="G86">
            <v>1800000</v>
          </cell>
        </row>
        <row r="90">
          <cell r="G90">
            <v>30000</v>
          </cell>
        </row>
        <row r="100">
          <cell r="G100">
            <v>70000</v>
          </cell>
        </row>
        <row r="102">
          <cell r="G102">
            <v>420000</v>
          </cell>
        </row>
        <row r="103">
          <cell r="G103">
            <v>315000</v>
          </cell>
        </row>
        <row r="104">
          <cell r="G104">
            <v>168000.00000000003</v>
          </cell>
        </row>
        <row r="105">
          <cell r="G105">
            <v>504000</v>
          </cell>
        </row>
        <row r="106">
          <cell r="G106">
            <v>1260000</v>
          </cell>
        </row>
        <row r="107">
          <cell r="G107">
            <v>1680000</v>
          </cell>
        </row>
        <row r="109">
          <cell r="G109">
            <v>61400</v>
          </cell>
        </row>
        <row r="110">
          <cell r="G110">
            <v>49120</v>
          </cell>
        </row>
        <row r="124">
          <cell r="G124">
            <v>785469</v>
          </cell>
        </row>
        <row r="125">
          <cell r="G125">
            <v>1125943</v>
          </cell>
        </row>
        <row r="138">
          <cell r="G138">
            <v>522969</v>
          </cell>
        </row>
        <row r="146">
          <cell r="G146">
            <v>744850</v>
          </cell>
        </row>
        <row r="150">
          <cell r="G150">
            <v>1085836</v>
          </cell>
        </row>
        <row r="160">
          <cell r="G160">
            <v>650177</v>
          </cell>
        </row>
        <row r="164">
          <cell r="G164">
            <v>52566</v>
          </cell>
        </row>
        <row r="165">
          <cell r="G165">
            <v>55829</v>
          </cell>
        </row>
        <row r="167">
          <cell r="G167">
            <v>480789</v>
          </cell>
        </row>
        <row r="172">
          <cell r="G172">
            <v>868408</v>
          </cell>
        </row>
        <row r="179">
          <cell r="G179">
            <v>321512</v>
          </cell>
        </row>
        <row r="191">
          <cell r="G191">
            <v>472652</v>
          </cell>
        </row>
        <row r="198">
          <cell r="G198">
            <v>641961</v>
          </cell>
        </row>
        <row r="207">
          <cell r="G207">
            <v>776006</v>
          </cell>
        </row>
        <row r="209">
          <cell r="G209">
            <v>381748</v>
          </cell>
        </row>
        <row r="210">
          <cell r="G210">
            <v>426161</v>
          </cell>
        </row>
        <row r="225">
          <cell r="G225">
            <v>861908</v>
          </cell>
        </row>
        <row r="226">
          <cell r="G226">
            <v>1247376</v>
          </cell>
        </row>
        <row r="227">
          <cell r="G227">
            <v>1718736</v>
          </cell>
        </row>
        <row r="228">
          <cell r="G228">
            <v>1824131</v>
          </cell>
        </row>
        <row r="232">
          <cell r="G232">
            <v>2331539</v>
          </cell>
        </row>
        <row r="235">
          <cell r="G235">
            <v>2650744</v>
          </cell>
        </row>
        <row r="241">
          <cell r="G241">
            <v>78386</v>
          </cell>
        </row>
        <row r="244">
          <cell r="G244">
            <v>96606</v>
          </cell>
        </row>
        <row r="248">
          <cell r="G248">
            <v>113782</v>
          </cell>
        </row>
        <row r="250">
          <cell r="G250">
            <v>235732</v>
          </cell>
        </row>
        <row r="253">
          <cell r="G253">
            <v>107131</v>
          </cell>
        </row>
        <row r="260">
          <cell r="G260">
            <v>83578</v>
          </cell>
        </row>
        <row r="263">
          <cell r="G263">
            <v>1279858</v>
          </cell>
        </row>
        <row r="264">
          <cell r="G264">
            <v>1800749</v>
          </cell>
        </row>
        <row r="271">
          <cell r="G271">
            <v>1594996</v>
          </cell>
        </row>
        <row r="272">
          <cell r="G272">
            <v>1878187</v>
          </cell>
        </row>
        <row r="274">
          <cell r="G274">
            <v>3939622</v>
          </cell>
        </row>
        <row r="277">
          <cell r="G277">
            <v>140021</v>
          </cell>
        </row>
        <row r="281">
          <cell r="G281">
            <v>36194</v>
          </cell>
        </row>
        <row r="286">
          <cell r="G286">
            <v>41681</v>
          </cell>
        </row>
        <row r="296">
          <cell r="G296">
            <v>715811</v>
          </cell>
        </row>
        <row r="297">
          <cell r="G297">
            <v>839415</v>
          </cell>
        </row>
        <row r="305">
          <cell r="G305">
            <v>119771</v>
          </cell>
        </row>
        <row r="337">
          <cell r="G337">
            <v>430951</v>
          </cell>
        </row>
        <row r="338">
          <cell r="G338">
            <v>930432</v>
          </cell>
        </row>
        <row r="355">
          <cell r="G355">
            <v>27532</v>
          </cell>
        </row>
        <row r="371">
          <cell r="G371">
            <v>889435</v>
          </cell>
        </row>
        <row r="372">
          <cell r="G372">
            <v>1074220</v>
          </cell>
        </row>
        <row r="378">
          <cell r="G378">
            <v>818562</v>
          </cell>
        </row>
        <row r="385">
          <cell r="G385">
            <v>6781995</v>
          </cell>
        </row>
        <row r="391">
          <cell r="G391">
            <v>361686</v>
          </cell>
        </row>
        <row r="392">
          <cell r="G392">
            <v>746550</v>
          </cell>
        </row>
        <row r="403">
          <cell r="G403">
            <v>862947</v>
          </cell>
        </row>
      </sheetData>
      <sheetData sheetId="2">
        <row r="24">
          <cell r="G24">
            <v>5406</v>
          </cell>
        </row>
      </sheetData>
      <sheetData sheetId="3" refreshError="1"/>
      <sheetData sheetId="4" refreshError="1"/>
      <sheetData sheetId="5" refreshError="1">
        <row r="5">
          <cell r="D5">
            <v>1.1128</v>
          </cell>
        </row>
        <row r="6">
          <cell r="D6">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149-2"/>
      <sheetName val="TTDZ22"/>
      <sheetName val="Tonf hop du toan"/>
      <sheetName val="Xuly Data"/>
      <sheetName val="Sheet1"/>
      <sheetName val="Gia VL den HT"/>
      <sheetName val="#REF"/>
      <sheetName val="Sheet2"/>
      <sheetName val="Sheet3"/>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DG "/>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dongia (2)"/>
      <sheetName val="DG7606TBA"/>
      <sheetName val="Input"/>
      <sheetName val="THKP"/>
      <sheetName val="TNHC"/>
      <sheetName val="DSPK"/>
      <sheetName val="khung ten TD"/>
      <sheetName val="tra-vat-lieu"/>
      <sheetName val="TH TB+XD"/>
      <sheetName val="BXLDL"/>
      <sheetName val="_x0000__x0000__x0000__x0000__x0000__x0000__x0000__x0000_"/>
      <sheetName val="HelpMe"/>
      <sheetName val="Chiet tinh"/>
      <sheetName val="CT -THVLNC"/>
      <sheetName val="Khoan cong truong Tan De"/>
      <sheetName val="M 67"/>
      <sheetName val="VuaBT"/>
      <sheetName val="PhaDoMong"/>
      <sheetName val="MTP"/>
      <sheetName val="MTP1"/>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VL,NC"/>
      <sheetName val="Chiet tinh dz35"/>
      <sheetName val="방배동내역(리라)"/>
      <sheetName val="Tổng kê"/>
      <sheetName val="PNT-QUOT-#3"/>
      <sheetName val="COAT&amp;WRAP-QIOT-#3"/>
      <sheetName val=""/>
      <sheetName val="6호기"/>
      <sheetName val="????????"/>
      <sheetName val="Luong TT01"/>
      <sheetName val="NCV3-X"/>
      <sheetName val="Bang luong NHOM I"/>
      <sheetName val="TONGKE-HT"/>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BCDTK"/>
      <sheetName val="MTC"/>
      <sheetName val="PA2"/>
      <sheetName val="PA3"/>
      <sheetName val="1.3"/>
      <sheetName val="1.5"/>
      <sheetName val="LKVL-CK-HT-GD1"/>
      <sheetName val="giathanh1"/>
      <sheetName val="THPDMoi  (2)"/>
      <sheetName val="gtrinh"/>
      <sheetName val="TONG HOP VL-NC"/>
      <sheetName val="lam-moi"/>
      <sheetName val="chitiet"/>
      <sheetName val="TONGKE3p "/>
      <sheetName val="TH VL, NC, DDHT Thanhphuoc"/>
      <sheetName val="DONGIA"/>
      <sheetName val="thao-go"/>
      <sheetName val="DON GIA"/>
      <sheetName val="DG"/>
      <sheetName val="phuluc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NEW-PANEL"/>
      <sheetName val="SĐT"/>
      <sheetName val="Luong_TT05"/>
      <sheetName val="vc1"/>
      <sheetName val="Gia"/>
      <sheetName val="vc2"/>
      <sheetName val="BX588"/>
      <sheetName val="CP vua"/>
      <sheetName val="DGCM"/>
      <sheetName val="May"/>
      <sheetName val="THVT"/>
      <sheetName val="VC31"/>
      <sheetName val="VC588"/>
      <sheetName val="DTCT(full)"/>
      <sheetName val="PTDG_GPMB"/>
      <sheetName val="PTDG VCTB"/>
      <sheetName val="DT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3-05"/>
      <sheetName val="M 67"/>
      <sheetName val="dongia (2)"/>
      <sheetName val="XL4Poppy"/>
      <sheetName val="Gia VL den HT"/>
      <sheetName val="#REF"/>
      <sheetName val="Sheet1"/>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giao VL den HT"/>
      <sheetName val="XL4Poppy"/>
      <sheetName val="R&amp;P"/>
      <sheetName val="Names"/>
      <sheetName val="Quantity"/>
      <sheetName val="dongia (2)"/>
      <sheetName val="DG 285"/>
      <sheetName val="dg-VTu"/>
      <sheetName val="TT+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ao-bars list of diaphragm"/>
      <sheetName val="Qui-Cao-bars list of Style1 PCI"/>
      <sheetName val="Cam-Thuy-DamT"/>
      <sheetName val="Cam-Thuy-Tru P1~P8"/>
      <sheetName val="Sheet1"/>
      <sheetName val="XL4Poppy"/>
      <sheetName val="Gia VL den HT"/>
      <sheetName val="#REF"/>
      <sheetName val="TH Kinh phi"/>
      <sheetName val="gVL"/>
      <sheetName val="Worksheet in CTHUY-TC-09"/>
      <sheetName val="DonGiaLD"/>
      <sheetName val="Bia"/>
      <sheetName val="Pier"/>
      <sheetName val="ptvt-dg"/>
      <sheetName val="List"/>
      <sheetName val="Don gia"/>
      <sheetName val="DT chi ti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67"/>
      <sheetName val="T.GIANG"/>
      <sheetName val="XL4Poppy"/>
      <sheetName val="DG vat tu"/>
      <sheetName val="TTDZ22"/>
      <sheetName val="THCT"/>
      <sheetName val="THDZ0,4"/>
      <sheetName val="TH DZ35"/>
      <sheetName val="THTram"/>
      <sheetName val="Sheet1"/>
      <sheetName val="NHAP DU LIEU"/>
      <sheetName val="NEW-PANEL"/>
      <sheetName val="UP"/>
      <sheetName val="T.So_chung"/>
      <sheetName val="#REF"/>
      <sheetName val="SL dau tien"/>
      <sheetName val="HSKVUC"/>
      <sheetName val="TH kinh phi"/>
      <sheetName val="SILICATE"/>
      <sheetName val="INDOICHIEU"/>
      <sheetName val="camayTT01"/>
      <sheetName val="6호기"/>
      <sheetName val="tl"/>
      <sheetName val="khung ten TD"/>
      <sheetName val="tra-vat-lieu"/>
      <sheetName val="Liet ke"/>
      <sheetName val="TBA XDM"/>
      <sheetName val="Quantity"/>
      <sheetName val="DINH_MUC"/>
      <sheetName val="TH_KHOAN"/>
      <sheetName val="Main"/>
      <sheetName val="Names"/>
      <sheetName val="R&amp;P"/>
      <sheetName val="Payment"/>
      <sheetName val="149-2"/>
      <sheetName val="LE"/>
      <sheetName val="ChiTietDZ"/>
      <sheetName val="VuaBT"/>
      <sheetName val="ESTI."/>
      <sheetName val="DI-ESTI"/>
      <sheetName val="DATA"/>
      <sheetName val="VLG"/>
      <sheetName val="dongia (2)"/>
      <sheetName val="HE SO"/>
      <sheetName val="Sheet3"/>
      <sheetName val="Chung"/>
      <sheetName val="HG"/>
      <sheetName val="Weather"/>
      <sheetName val="Nghỉ lễ"/>
      <sheetName val="Sheet2"/>
      <sheetName val="CHITIET VL-NC-TT -1p"/>
      <sheetName val="thao-go"/>
      <sheetName val="VC"/>
      <sheetName val="dtxl"/>
      <sheetName val="M_67"/>
      <sheetName val="M_671"/>
      <sheetName val="T_GIANG"/>
      <sheetName val="T_So_chung"/>
      <sheetName val="TH_DZ35"/>
      <sheetName val="DG_vat_tu"/>
      <sheetName val="NHAP_DU_LIEU"/>
      <sheetName val="Tro giup"/>
      <sheetName val="MTO REV.2(ARMOR)"/>
      <sheetName val="TH TB+XD"/>
      <sheetName val="GVT"/>
      <sheetName val="TK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Gioi thieu"/>
      <sheetName val="VL"/>
      <sheetName val="Du Toan"/>
      <sheetName val="6823_PS_1700"/>
      <sheetName val="PU_ITALY_"/>
      <sheetName val="6823_PS_17001"/>
      <sheetName val="PU_ITALY_1"/>
      <sheetName val="LKVL-CK-HT-GD1"/>
      <sheetName val="TONGKE-HT"/>
      <sheetName val="he so"/>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SILICATE"/>
      <sheetName val="Chi tiết Goc -AB"/>
      <sheetName val="갑지"/>
      <sheetName val="6823_PS_17002"/>
      <sheetName val="PU_ITALY_2"/>
      <sheetName val="V-M(Bdinh)"/>
      <sheetName val="gVL"/>
      <sheetName val="PT ksat"/>
      <sheetName val="LUONG KS"/>
      <sheetName val="May"/>
      <sheetName val="heso"/>
      <sheetName val="PTDG"/>
      <sheetName val="THDT"/>
      <sheetName val="VAT LIEU"/>
      <sheetName val="DTCT"/>
      <sheetName val="XD4Poppy"/>
      <sheetName val="ranh hong"/>
      <sheetName val="cot_xa"/>
      <sheetName val="MTO REV.2(ARMOR)"/>
      <sheetName val="??-BLDG"/>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TT35"/>
      <sheetName val="Sheet1"/>
      <sheetName val="A1.8 NhIII (1050k)"/>
      <sheetName val="Nhan cong nhom I"/>
      <sheetName val="Luong TT05"/>
      <sheetName val="10_VC đ. ngắn"/>
      <sheetName val="__-BLDG"/>
      <sheetName val="ND"/>
      <sheetName val="Luong A3"/>
      <sheetName val="Luong TT01"/>
      <sheetName val="DATA"/>
      <sheetName val="luong"/>
      <sheetName val="NC"/>
      <sheetName val="san dao"/>
      <sheetName val="Ty le"/>
      <sheetName val="Bia"/>
      <sheetName val="Equipment"/>
      <sheetName val="DT_THAU"/>
      <sheetName val="DGVL"/>
      <sheetName val="MAIN GATE HOUSE"/>
      <sheetName val="giavl"/>
      <sheetName val="THCP Lap dat"/>
      <sheetName val="THCP xay dung"/>
      <sheetName val="Don gia XD"/>
      <sheetName val="Du toan XD"/>
      <sheetName val="NC+MTC"/>
      <sheetName val="TTVanChuyen"/>
      <sheetName val="Electrical Breakdown"/>
      <sheetName val="KH tai chinh khoa san"/>
      <sheetName val="BG"/>
      <sheetName val="B-B"/>
      <sheetName val="Chenh lech vat tu"/>
      <sheetName val="Chiet tinh dz35"/>
      <sheetName val="THKL"/>
      <sheetName val="00000000"/>
      <sheetName val="10000000"/>
      <sheetName val="68-69"/>
      <sheetName val="Chi tiet ranh"/>
      <sheetName val="Duong Ngang"/>
      <sheetName val="San gia co"/>
      <sheetName val="Bien Bao"/>
      <sheetName val="Coc tieu - Coc H"/>
      <sheetName val="Chi ti?t Goc -AB"/>
      <sheetName val="Chi ti_t Goc -AB"/>
      <sheetName val="DG_TN TB LE (2)"/>
      <sheetName val="125x125"/>
      <sheetName val="TH"/>
      <sheetName val="PNT-QUOT-#3"/>
      <sheetName val="COAT&amp;WRAP-QIOT-#3"/>
      <sheetName val="TN"/>
      <sheetName val="CT -THVLNC"/>
      <sheetName val="Chiet tinh"/>
      <sheetName val="DGCT"/>
      <sheetName val="GiaVT"/>
      <sheetName val="Bang cap"/>
      <sheetName val="NOTE"/>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vlieu"/>
      <sheetName val="NC "/>
      <sheetName val="C.BI DAO"/>
      <sheetName val="RFI-1"/>
      <sheetName val="Cp&gt;10-Ln&lt;10"/>
      <sheetName val="Ln&lt;20"/>
      <sheetName val="EIRR&gt;1&lt;1"/>
      <sheetName val="EIRR&gt; 2"/>
      <sheetName val="EIRR&lt;2"/>
      <sheetName val="Luong BN"/>
      <sheetName val="Luong TB"/>
      <sheetName val="Ca may TB"/>
      <sheetName val="Máy BN"/>
      <sheetName val="Tien do TV"/>
      <sheetName val="Config"/>
      <sheetName val="CP Du phong"/>
      <sheetName val="Tong hop kinh phi"/>
      <sheetName val="THDT goi thau TB"/>
      <sheetName val="QD79"/>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KH-Q1,Q2,01"/>
      <sheetName val="macBT"/>
      <sheetName val="Du lieu CKN"/>
      <sheetName val="THCP Tuyen"/>
      <sheetName val="PTDG "/>
      <sheetName val="AASHTO92"/>
      <sheetName val="Lương"/>
      <sheetName val="Ca máy"/>
      <sheetName val="TH khối lượng phải làm"/>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DLdauvao"/>
      <sheetName val="CaMay"/>
      <sheetName val="MTC"/>
      <sheetName val="금융"/>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LN"/>
      <sheetName val="Muc Luc"/>
      <sheetName val="THDG"/>
      <sheetName val="Tra cuu 79"/>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ELEC"/>
      <sheetName val="Maker List"/>
      <sheetName val="REQUEST BUILDER"/>
      <sheetName val="TTDZ22"/>
      <sheetName val="Thuc thanh"/>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 val="THCP - PA1"/>
      <sheetName val="THDT goi thau XD"/>
      <sheetName val="DS CHU Ph_x0001_"/>
      <sheetName val="DAU VAO"/>
      <sheetName val="5.Khoan"/>
      <sheetName val="1. TH"/>
      <sheetName val="3.1.1"/>
      <sheetName val="3.1.4"/>
      <sheetName val="2.5.1"/>
      <sheetName val="4.1.1"/>
      <sheetName val="4.3.2"/>
      <sheetName val="2.3.3"/>
      <sheetName val="5.3.1"/>
      <sheetName val="2.4.3"/>
      <sheetName val="GVL-tuyến"/>
      <sheetName val="Bao cao"/>
      <sheetName val="Banbuc"/>
      <sheetName val="Dinh nghia"/>
      <sheetName val="DZ 35"/>
      <sheetName val="Cto"/>
      <sheetName val="MTL$-INTER"/>
      <sheetName val="Thongtin"/>
      <sheetName val="Phanlop"/>
      <sheetName val="Chi_ti_t_Goc_-AB1"/>
      <sheetName val="Labor"/>
      <sheetName val="Breakdown"/>
      <sheetName val="Equip"/>
      <sheetName val="Process (R)"/>
      <sheetName val="Process (T)"/>
      <sheetName val="Mortar"/>
      <sheetName val="THTHTBA"/>
      <sheetName val="DG7606"/>
      <sheetName val="D&amp;W"/>
      <sheetName val="Cong nợ"/>
      <sheetName val="GA 15"/>
      <sheetName val="CHICLAND"/>
      <sheetName val="HILTON"/>
      <sheetName val="HÒA XUÂN II"/>
      <sheetName val="KEMBEACH-SUN"/>
      <sheetName val="LƯƠNG YÊN"/>
      <sheetName val="OCEAN GATE"/>
      <sheetName val="KEMBEACH-AA"/>
      <sheetName val="PREMIER-SUN"/>
      <sheetName val="THÀNH ĐÔ"/>
      <sheetName val="TT05"/>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STR"/>
      <sheetName val="Breakdown (B)"/>
      <sheetName val="Thép phần thô"/>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Bảng nhân công"/>
      <sheetName val="DS CHU Ph_x005f_x0001__x005f_x005f_x0"/>
      <sheetName val="KL phat sinh"/>
      <sheetName val="SP10"/>
      <sheetName val="INFOR-ST"/>
      <sheetName val="Mẫu số 21a"/>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Doanh thu (Liveline PA1)"/>
      <sheetName val="Chiet tinh dz22"/>
      <sheetName val="N_TKP"/>
      <sheetName val="Gia NC theo QD 2207-QD-UBND"/>
      <sheetName val="Nhan cong nhom II"/>
      <sheetName val="간접비 계정목록"/>
      <sheetName val="Tongke Thu hoi"/>
      <sheetName val="Don gia 1 ngay cong môi trường"/>
      <sheetName val="KH 2010 PA2"/>
      <sheetName val="van khuon"/>
      <sheetName val="A6,MAY"/>
      <sheetName val="MTO REV.0"/>
      <sheetName val="TDTKP (2)"/>
      <sheetName val="TONGKE3p"/>
      <sheetName val="CHITIET VL-NC-DDTT3PHA "/>
      <sheetName val="CHITIET VL-NC-TT1p"/>
      <sheetName val="Du lieu"/>
      <sheetName val="설계내역서"/>
      <sheetName val="4.3 Scope of work "/>
      <sheetName val="__"/>
      <sheetName val="_ QUOTATION.xlsx"/>
      <sheetName val="begin"/>
      <sheetName val="6.GIA"/>
      <sheetName val="SPL4"/>
      <sheetName val="unit"/>
      <sheetName val="BCVC ."/>
      <sheetName val="May Goc (QD2436)"/>
      <sheetName val="VL-NC-M"/>
      <sheetName val="Mã"/>
      <sheetName val="Luong_Cnhan"/>
      <sheetName val="Tong hop vat tu"/>
      <sheetName val="Phan tich ca may"/>
      <sheetName val="Chenh lech ca may"/>
      <sheetName val="Chiet tinh don gia"/>
      <sheetName val="Cua Phang Tran"/>
      <sheetName val="Lương 1900nhóm I"/>
      <sheetName val="1900 nhóm II"/>
      <sheetName val="Lương 2000nhómII"/>
      <sheetName val="Máy Ngân Sơn"/>
      <sheetName val="Giá VL"/>
      <sheetName val="Danh mục HS"/>
      <sheetName val="CTG"/>
      <sheetName val="DGG"/>
      <sheetName val="Chiet_tinh"/>
      <sheetName val="san_dao"/>
      <sheetName val="Ty_le"/>
      <sheetName val="CT_-THVLNC"/>
      <sheetName val="A1_8_NhIII_(1050k)1"/>
      <sheetName val="Nhan_cong_nhom_I1"/>
      <sheetName val="Luong_TT051"/>
      <sheetName val="10_VC_đ__ngắn1"/>
      <sheetName val="Chiet_tinh1"/>
      <sheetName val="san_dao1"/>
      <sheetName val="Ty_le1"/>
      <sheetName val="CT_-THVLNC1"/>
      <sheetName val="LK-0.4"/>
      <sheetName val="CAPPHOI"/>
      <sheetName val="THKP"/>
      <sheetName val="CPTH"/>
      <sheetName val="Reference"/>
      <sheetName val="Setting"/>
      <sheetName val="LUACHONTHIETBI"/>
      <sheetName val="Khoiluongmong"/>
      <sheetName val="Gia vat tu"/>
      <sheetName val="CANDOI_CT"/>
      <sheetName val="MATK"/>
      <sheetName val="tra-vat-lieu"/>
      <sheetName val="QMCT"/>
      <sheetName val="Huong dan"/>
      <sheetName val="KIEM TOAN (PC32)"/>
      <sheetName val="Chiet giam"/>
      <sheetName val="DAO DAP CONG"/>
      <sheetName val="KL-CHITIET"/>
      <sheetName val="Bang chu"/>
      <sheetName val="GVL-PL"/>
      <sheetName val="FT"/>
      <sheetName val="Don gia chi tiet"/>
      <sheetName val="NC3"/>
      <sheetName val="BL.A1.8-1.350"/>
      <sheetName val="THCP TT09"/>
      <sheetName val="TMĐT"/>
      <sheetName val="Giá tháng"/>
      <sheetName val="NC.15"/>
      <sheetName val="Ca may"/>
      <sheetName val="PTCT"/>
      <sheetName val="Cước VC + ĐM CP Tư vấn"/>
      <sheetName val="1,TMĐT "/>
      <sheetName val="Chung"/>
      <sheetName val="cPanel"/>
      <sheetName val="GC"/>
      <sheetName val="HG_Info"/>
      <sheetName val="Nghỉ lễ"/>
      <sheetName val="Mác"/>
      <sheetName val="QC"/>
      <sheetName val="CO"/>
      <sheetName val="Tai trong"/>
      <sheetName val="Diện tích sàn TT2-GB"/>
      <sheetName val="TH KL thô "/>
      <sheetName val="KL XÂY TT2-GB"/>
      <sheetName val="THCP"/>
      <sheetName val="Phan day"/>
      <sheetName val="M1"/>
      <sheetName val="K98"/>
      <sheetName val="Div 13"/>
      <sheetName val="11-MEPF"/>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GV1-D13 (Casement door)"/>
      <sheetName val="built-up rate"/>
      <sheetName val="List of works"/>
      <sheetName val="GEN REQ"/>
      <sheetName val="SD and START UP"/>
      <sheetName val="VT NC M"/>
      <sheetName val="KHỐI LƯỢNG TB - newFormat"/>
      <sheetName val="BOQ"/>
      <sheetName val="PKKK"/>
      <sheetName val="Kính"/>
      <sheetName val="Bảng Phân Tích Chi Phí"/>
      <sheetName val="VTP"/>
      <sheetName val="6823_PS_17006"/>
      <sheetName val="PU_ITALY_6"/>
      <sheetName val="Vat_tu4"/>
      <sheetName val="Canopy,SS5_(2)4"/>
      <sheetName val="RAB_AR&amp;STR4"/>
      <sheetName val="THCP_Lap_dat4"/>
      <sheetName val="THCP_xay_dung4"/>
      <sheetName val="D&amp;W_def_3"/>
      <sheetName val="KH_tai_chinh_khoa_san3"/>
      <sheetName val="Gioi_thieu3"/>
      <sheetName val="Du_Toan3"/>
      <sheetName val="he_so3"/>
      <sheetName val="TONG_HOP_VL-NC3"/>
      <sheetName val="TONGKE3p_3"/>
      <sheetName val="TH_VL,_NC,_DDHT_Thanhphuoc3"/>
      <sheetName val="DON_GIA3"/>
      <sheetName val="CHITIET_VL-NC3"/>
      <sheetName val="MAIN_GATE_HOUSE3"/>
      <sheetName val="DG_duoi3"/>
      <sheetName val="B3A_-_TOWER_A3"/>
      <sheetName val="STRUCTURE_Q'TY3"/>
      <sheetName val="REMAIN_Q'TY_-_SUB3"/>
      <sheetName val="Nhan_cong3"/>
      <sheetName val="Thiet_bi3"/>
      <sheetName val="DM_ChiPhi3"/>
      <sheetName val="May_TC3"/>
      <sheetName val="Phan_tich3"/>
      <sheetName val="Bang_KL3"/>
      <sheetName val="TH_Kinh_phi3"/>
      <sheetName val="T_K3"/>
      <sheetName val="6PILE__(돌출)3"/>
      <sheetName val="Office_Tower3"/>
      <sheetName val="Chenh_lech_vat_tu3"/>
      <sheetName val="Chiet_tinh_dz353"/>
      <sheetName val="dongia_(2)3"/>
      <sheetName val="THPDMoi__(2)3"/>
      <sheetName val="t-h_HA_THE3"/>
      <sheetName val="CHITIET_VL-NC-TT_-1p3"/>
      <sheetName val="TONG_HOP_VL-NC_TT3"/>
      <sheetName val="TH_XL3"/>
      <sheetName val="CHITIET_VL-NC-TT-3p3"/>
      <sheetName val="KPVC-BD_3"/>
      <sheetName val="Chi_tiết_Goc_-AB3"/>
      <sheetName val="UNIT_PRICE3"/>
      <sheetName val="Giá_Bê_tông_2_bên3"/>
      <sheetName val="Tien_do_TV3"/>
      <sheetName val="CP_Du_phong3"/>
      <sheetName val="Tong_hop_kinh_phi3"/>
      <sheetName val="THDT_goi_thau_TB3"/>
      <sheetName val="Đơn_Giá_3"/>
      <sheetName val="1_R18_BF3"/>
      <sheetName val="6_External_works-R183"/>
      <sheetName val="MTO_REV_2(ARMOR)3"/>
      <sheetName val="Phan_tich_tong_hop3"/>
      <sheetName val="BTT_(CAT_COC)3"/>
      <sheetName val="Tho_lai_may3"/>
      <sheetName val="Don_gia_LD3"/>
      <sheetName val="Du_toan_XD3"/>
      <sheetName val="Don_gia_XD3"/>
      <sheetName val="Sàn_T13"/>
      <sheetName val="Lỗ_thông_gió3"/>
      <sheetName val="Cash_Flow3"/>
      <sheetName val="Electrical_Breakdown2"/>
      <sheetName val="Div26_-_Elect3"/>
      <sheetName val="Gia__vat_tu3"/>
      <sheetName val="TH_Vat_tu2"/>
      <sheetName val="TH_MTC2"/>
      <sheetName val="TH_N_Cong2"/>
      <sheetName val="Tong_hop2"/>
      <sheetName val="설치중량_3"/>
      <sheetName val="수문일위_3"/>
      <sheetName val="PTVT_(MAU)3"/>
      <sheetName val="4-Lane_bridge3"/>
      <sheetName val="아파트_3"/>
      <sheetName val="M_672"/>
      <sheetName val="Schedule_S-Curve_Revision#32"/>
      <sheetName val="KET_CAU_CT52"/>
      <sheetName val="TLg_CN&amp;Laixe2"/>
      <sheetName val="TLg_CN&amp;Laixe_(2)2"/>
      <sheetName val="TLg_Laitau2"/>
      <sheetName val="TLg_Laitau_(2)2"/>
      <sheetName val="Don_gia_(khong_in)2"/>
      <sheetName val="Chi_ti?t_Goc_-AB2"/>
      <sheetName val="khung_ten_TD2"/>
      <sheetName val="PT_ksat2"/>
      <sheetName val="LUONG_KS2"/>
      <sheetName val="VAT_LIEU2"/>
      <sheetName val="ranh_hong2"/>
      <sheetName val="Elec_LG2"/>
      <sheetName val="Chiettinh_dz0,42"/>
      <sheetName val="THEP_TAM2"/>
      <sheetName val="THEP_HÌNH2"/>
      <sheetName val="THEP_HINH2"/>
      <sheetName val="XA_GO2"/>
      <sheetName val="BANG_TRA2"/>
      <sheetName val="Bill_2_1_BOQ_ĐIỆN2"/>
      <sheetName val="Chi_ti_t_Goc_-AB2"/>
      <sheetName val="BOQ_CAU_CAN2"/>
      <sheetName val="Tính_toàn_đào_đất2"/>
      <sheetName val="Khối_lượng_cốt_thép2"/>
      <sheetName val="Chi_tiết_chi_phí_chung2"/>
      <sheetName val="CP__SD_Điện2"/>
      <sheetName val="NVN_Hotel2"/>
      <sheetName val="Ceiling_Height-_Schedule2"/>
      <sheetName val="COC-LAP_DAT2"/>
      <sheetName val="02-Lap_dat2"/>
      <sheetName val="Ngân_sách2"/>
      <sheetName val="09-Hoan_thien_nen2"/>
      <sheetName val="03_Detailed1"/>
      <sheetName val="01_Bid_Price_summary1"/>
      <sheetName val="Phân_tích2"/>
      <sheetName val="list_VL2"/>
      <sheetName val="Trình_mẫu_VL2"/>
      <sheetName val="Nhap_VL2"/>
      <sheetName val="LIST_VLĐV2"/>
      <sheetName val="BB_VLDV2"/>
      <sheetName val="BB_VLDV_(multi)2"/>
      <sheetName val="nghiệm_thu_hoàn_thành2"/>
      <sheetName val="Báo_cáo_hiện_trường2"/>
      <sheetName val="Kế_hoạch_nghiệm_thu2"/>
      <sheetName val="Quy_trình2"/>
      <sheetName val="List_vữa2"/>
      <sheetName val="List_NT2"/>
      <sheetName val="BBNT_thô2"/>
      <sheetName val="Equip_1"/>
      <sheetName val="A1_CN1"/>
      <sheetName val="Nhap_VT_oto1"/>
      <sheetName val="0__Bìa1"/>
      <sheetName val="1__THONG_TIN_TT1"/>
      <sheetName val="Tiên_Lượng1"/>
      <sheetName val="THGT_TT_PL01&amp;021"/>
      <sheetName val="1__THGT-TT1"/>
      <sheetName val="1_1_THGT_MEP1"/>
      <sheetName val="1_2_THGT_PCCC1"/>
      <sheetName val="1_3_THGT_PL1"/>
      <sheetName val="2__BBNT_KLHT1"/>
      <sheetName val="4_2_THKL_PL021"/>
      <sheetName val="5_2_DGCT_PL021"/>
      <sheetName val="3__DGCT_MEP_+_PCCC_1"/>
      <sheetName val="3_1_DGCT_PL1"/>
      <sheetName val="DBỐC_ACMV1"/>
      <sheetName val="DB_CABLE1"/>
      <sheetName val="DB_ONG_CC_&amp;_CS1"/>
      <sheetName val="DB_CABLE_FA_+_SP1"/>
      <sheetName val="DB_ONG_SP_ELC1"/>
      <sheetName val="DB_CTN1"/>
      <sheetName val="Hệ_số1"/>
      <sheetName val="Động_cơ1"/>
      <sheetName val="Currency_Rate1"/>
      <sheetName val="EIRR&gt;_21"/>
      <sheetName val="kinh_1"/>
      <sheetName val="1_Quotation(見積決裁書）_1"/>
      <sheetName val="2_Operation(実施計画書）1"/>
      <sheetName val="3_Summary_of_Cost_1"/>
      <sheetName val="4_Ｓｐｅｃｉａｌ_Material1"/>
      <sheetName val="6_Ｃｏｍｍｏｎ_Material1"/>
      <sheetName val="9_Indirect_budget1"/>
      <sheetName val="TOP_1"/>
      <sheetName val="Detail_E1"/>
      <sheetName val="1_Requisition(E)1"/>
      <sheetName val="Pasir_Panjang_100J1"/>
      <sheetName val="MeKong_-_Penetration2"/>
      <sheetName val="Dist__Perform_-_Ctns_sales_in_2"/>
      <sheetName val="Dist__Perform_-_Value_sales_in2"/>
      <sheetName val="Dist__Perform_-_Value_sales_Ou2"/>
      <sheetName val="Head_Count2"/>
      <sheetName val="Sales_Result_For_Month2"/>
      <sheetName val="DS_CHU_Phuc2"/>
      <sheetName val="DS_THI_AT2"/>
      <sheetName val="Bien_Ban2"/>
      <sheetName val="BC_Ton_Kho_New1"/>
      <sheetName val="BC_Cua_GSBH_New1"/>
      <sheetName val="ESTI_1"/>
      <sheetName val="CT_Thang_Mo1"/>
      <sheetName val="CT__PL1"/>
      <sheetName val="Dgia_vat_tu1"/>
      <sheetName val="Don_gia_III1"/>
      <sheetName val="Bhyt_t11"/>
      <sheetName val="Leave_Statistic_Report2"/>
      <sheetName val="DS_CHU_Ph_x005f_x0001__x005f_x0000_1"/>
      <sheetName val="DS_CHU_Ph_x005f_x0001_?1"/>
      <sheetName val="DS_CHU_Ph_x005f_x0001_1"/>
      <sheetName val="DS_CHU_Ph_x005f_x0001__1"/>
      <sheetName val="Vat_tu_XD1"/>
      <sheetName val="DS_CHU_Ph_x005f_x005f_x005f_x0001__x005f_x005f_x1"/>
      <sheetName val="DS_CHU_Ph_x005f_x005f_x005f_x0001__1"/>
      <sheetName val="DS_CHU_Ph_x005f_x005f_x005f_x0001_1"/>
      <sheetName val="KL_san_lap1"/>
      <sheetName val="luong_1"/>
      <sheetName val="BẢNG_ÁP_GIÁ_(in)1"/>
      <sheetName val="NT_(KL)_IN1"/>
      <sheetName val="DOM_D21"/>
      <sheetName val="nhà_ăn1"/>
      <sheetName val="Công_nhật1"/>
      <sheetName val="btkt_cột1"/>
      <sheetName val="Bill_rekap1"/>
      <sheetName val="hrs_&amp;_prg1"/>
      <sheetName val="TH_thiet_bi1"/>
      <sheetName val="TH_may_TC1"/>
      <sheetName val="Bang_phan_tich1"/>
      <sheetName val="DM_Chi_phi1"/>
      <sheetName val="TỔNG_HỢP_KHỐI_LƯỢNG1"/>
      <sheetName val="NƯƠC_CẤP_TRỤC_+_TAY_NHÁNH1"/>
      <sheetName val="CFA_(ME)1"/>
      <sheetName val="Cost_Report_Sum1"/>
      <sheetName val="GOC-KO_IN1"/>
      <sheetName val="Dầm_11"/>
      <sheetName val="Cọc_nhồi1"/>
      <sheetName val="THONG_SO1"/>
      <sheetName val="Đơn_giá_chi_tiết_TN_391"/>
      <sheetName val="Thong_tin1"/>
      <sheetName val="Danh_muc_NT_cong_viec1"/>
      <sheetName val="Danh_muc_NT_Giai_doan1"/>
      <sheetName val="Danh_muc_NT_Vat_lieu1"/>
      <sheetName val="ND_Nhat_ky1"/>
      <sheetName val="NT_cong_viec1"/>
      <sheetName val="Sheet1_(2)1"/>
      <sheetName val="1__BCC_T03_20181"/>
      <sheetName val="2___BCC_T04_20181"/>
      <sheetName val="TK_SX"/>
      <sheetName val="XD_nhanh_31"/>
      <sheetName val="Scorp_of_work_(2)1"/>
      <sheetName val="SUM_(2)1"/>
      <sheetName val="CPC_(2)1"/>
      <sheetName val="A1_ELC_ok_1"/>
      <sheetName val="_A2_ELV_ok1"/>
      <sheetName val="A3_VAC_ok_1"/>
      <sheetName val="A4_PLB_ok1"/>
      <sheetName val="A5_FPS_ok1"/>
      <sheetName val="_B1_ELC__ok1"/>
      <sheetName val="B2_ELV_ok1"/>
      <sheetName val="B3_VAC_ok1"/>
      <sheetName val="B4_PLB_1"/>
      <sheetName val="B5_FPS_ok1"/>
      <sheetName val="C__SOFTWARE1"/>
      <sheetName val="D__OTHER1"/>
      <sheetName val="A1__ELC_PANEL1"/>
      <sheetName val="Sum_material1"/>
      <sheetName val="5_2_1_Đo_bóc_KL_OLK-101"/>
      <sheetName val="4_2_1_Đo_bóc_KL_OLK-061"/>
      <sheetName val="4_1_1_CHI_TIET_OLK-061"/>
      <sheetName val="Du_toan_truc_tiep_-_Bill_2"/>
      <sheetName val="DS_CHU_Ph_x005f_x0001__x0"/>
      <sheetName val="DS_CHU_Ph_x005f_x005f_x00"/>
      <sheetName val="Budget_Code1"/>
      <sheetName val="Luong_A31"/>
      <sheetName val="Luong_TT011"/>
      <sheetName val="DG_TN_TB_LE_(2)1"/>
      <sheetName val="TINH_GIA_-_SAN_XUAT_Vertico"/>
      <sheetName val="Cong_nợ"/>
      <sheetName val="Maker_List"/>
      <sheetName val="REQUEST_BUILDER"/>
      <sheetName val="Bang_cap"/>
      <sheetName val="DSHD_DH"/>
      <sheetName val="DTXD-DD_(2)"/>
      <sheetName val="GA_15"/>
      <sheetName val="HÒA_XUÂN_II"/>
      <sheetName val="LƯƠNG_YÊN"/>
      <sheetName val="OCEAN_GATE"/>
      <sheetName val="THÀNH_ĐÔ"/>
      <sheetName val="DS_CHU_Ph_x0"/>
      <sheetName val="Breakdown_(B)"/>
      <sheetName val="Thép_phần_thô"/>
      <sheetName val="Bang chi tiet-Direct work"/>
      <sheetName val="Inputs_Sens"/>
      <sheetName val="IS_Sum_CM"/>
      <sheetName val="COFFA"/>
      <sheetName val="RecheckBOQ"/>
      <sheetName val="Div10"/>
      <sheetName val="Div11"/>
      <sheetName val="Div12"/>
      <sheetName val="Div13"/>
      <sheetName val="Div2"/>
      <sheetName val="Div4"/>
      <sheetName val="Div5"/>
      <sheetName val="Div6"/>
      <sheetName val="Div7"/>
      <sheetName val="Div8"/>
      <sheetName val="Div9"/>
      <sheetName val="공문"/>
      <sheetName val="INDEX"/>
      <sheetName val="4641"/>
      <sheetName val="BOX(1.5X1.5)"/>
      <sheetName val="Cost annalysis"/>
      <sheetName val="03. THGT"/>
      <sheetName val="door"/>
      <sheetName val="CFA Sumary"/>
      <sheetName val="Certificate"/>
      <sheetName val="Attached_List"/>
      <sheetName val="List_AdvancePayment"/>
      <sheetName val="List_Retention (Contract)"/>
      <sheetName val="List_AP (Contract)"/>
      <sheetName val="Progress nstallaton (2)"/>
      <sheetName val="List_VO"/>
      <sheetName val="List_CO"/>
      <sheetName val="Thoat nuoc"/>
      <sheetName val="MEP Building"/>
      <sheetName val="XL-Duct"/>
      <sheetName val="Bang TT"/>
      <sheetName val="8-31-98"/>
      <sheetName val="worksheet inchican"/>
      <sheetName val="combined 9-30"/>
      <sheetName val="DS CHU Ph_x00"/>
      <sheetName val="DS_CHU_Ph_x0001__x0000_"/>
      <sheetName val="DS_CHU_Ph_x0001_?"/>
      <sheetName val="DS_CHU_Ph_x0001__"/>
      <sheetName val="DS_CHU_Ph_x0001__x0000_1"/>
      <sheetName val="DS_CHU_Ph_x0001_?1"/>
      <sheetName val="DS_CHU_Ph_x0001__1"/>
      <sheetName val="DS_CHU_Ph_x005f_x0001__x1"/>
      <sheetName val="DS_CHU_Ph_x0001__x0"/>
      <sheetName val="DS_CHU_Ph_x00"/>
      <sheetName val="foxz"/>
      <sheetName val="NTNB"/>
      <sheetName val="Cao TN"/>
      <sheetName val="ĐỔ BT 5"/>
      <sheetName val="222"/>
      <sheetName val="LĐCĐ"/>
      <sheetName val="LĐTĐ"/>
      <sheetName val="CPDD II"/>
      <sheetName val="NT CAO DO"/>
      <sheetName val="Thống kê"/>
      <sheetName val="00.TMB-Cap thoat nuoc"/>
      <sheetName val="SUMDETAIL"/>
      <sheetName val="Factory"/>
      <sheetName val="Matchung"/>
      <sheetName val="BU LONG"/>
      <sheetName val="ĐNVT"/>
      <sheetName val="ĐNBL"/>
      <sheetName val="CTLK"/>
      <sheetName val="Xuat152"/>
      <sheetName val="sheet12"/>
      <sheetName val="Lists"/>
      <sheetName val=" SMU Table (2)"/>
      <sheetName val="F.A. Data Validation Inputs"/>
      <sheetName val="basic data"/>
      <sheetName val="Lookup Tables"/>
      <sheetName val="Mappings"/>
      <sheetName val="Drop Down Listings"/>
      <sheetName val="Rates"/>
      <sheetName val="Variables"/>
      <sheetName val="DL2"/>
      <sheetName val="Settings"/>
      <sheetName val="CONCRETE"/>
      <sheetName val="TH khoi luong"/>
      <sheetName val="Chi tiet khoi luong"/>
      <sheetName val="TK thep"/>
      <sheetName val="CT THOÁT WC VP"/>
      <sheetName val="CT CẤP WC VP"/>
      <sheetName val="CT THOÁT MƯA VP TRỤC LỚN"/>
      <sheetName val="CT THOÁT MƯA VP TRỤC NHỎ"/>
      <sheetName val="1.ATGT-VL"/>
      <sheetName val="ptvl"/>
      <sheetName val="ptm"/>
      <sheetName val="para"/>
      <sheetName val="VL-NC-M."/>
      <sheetName val="Chi_tiet_ranh"/>
      <sheetName val="Duong_Ngang"/>
      <sheetName val="San_gia_co"/>
      <sheetName val="Bien_Bao"/>
      <sheetName val="Coc_tieu_-_Coc_H"/>
      <sheetName val="So_lieu"/>
      <sheetName val="LTT__TT01_2015_BXD"/>
      <sheetName val="Đơn_giá_NC_TT01_2015"/>
      <sheetName val="Đơn_giá_ca_máy_theo_TT06_2010"/>
      <sheetName val="ĐM6060_2008(Lap_dat_TBA)"/>
      <sheetName val="ĐM228__2015(suachua)"/>
      <sheetName val="ĐM39_2005(T_N_đien_ĐZ&amp;TBA)"/>
      <sheetName val="ĐM01_2000(thinghiem_ĐZTTĐL)"/>
      <sheetName val="Đon_gia_thi_nghiem_ĐZ&amp;TBA"/>
      <sheetName val="Đon_gia_228_sua_chua"/>
      <sheetName val="các_máy_chưa_có_trong_TT_06"/>
      <sheetName val="Cuoc_van_chuyen"/>
      <sheetName val="GIA_VT_03-2019"/>
      <sheetName val="C_BI_DAO"/>
      <sheetName val="CT_DZ"/>
      <sheetName val="6_1"/>
      <sheetName val="NC_"/>
      <sheetName val="DG-1353-203"/>
      <sheetName val="DS_CHU_Ph_x0001_"/>
      <sheetName val="DS_CHU_Ph_x0001_1"/>
      <sheetName val="TH_TNHC_SCADA"/>
      <sheetName val="truc tiep"/>
      <sheetName val="bill 5"/>
      <sheetName val="1B Cai tao PA2"/>
      <sheetName val="TK-HA "/>
      <sheetName val="3,THCPXD-Tuyen"/>
      <sheetName val="VL "/>
      <sheetName val="bluong"/>
      <sheetName val="Inputdata"/>
      <sheetName val="list PQ"/>
      <sheetName val="ValueList_Helper"/>
      <sheetName val="Pack-3"/>
      <sheetName val="QUOTATION (2)"/>
      <sheetName val="6823_PS_17008"/>
      <sheetName val="PU_ITALY_8"/>
      <sheetName val="he_so5"/>
      <sheetName val="dongia_(2)5"/>
      <sheetName val="THPDMoi__(2)5"/>
      <sheetName val="TONG_HOP_VL-NC5"/>
      <sheetName val="TONGKE3p_5"/>
      <sheetName val="TH_VL,_NC,_DDHT_Thanhphuoc5"/>
      <sheetName val="DON_GIA5"/>
      <sheetName val="t-h_HA_THE5"/>
      <sheetName val="CHITIET_VL-NC-TT_-1p5"/>
      <sheetName val="TONG_HOP_VL-NC_TT5"/>
      <sheetName val="TH_XL5"/>
      <sheetName val="CHITIET_VL-NC5"/>
      <sheetName val="CHITIET_VL-NC-TT-3p5"/>
      <sheetName val="KPVC-BD_5"/>
      <sheetName val="Chi_tiết_Goc_-AB5"/>
      <sheetName val="Du_Toan5"/>
      <sheetName val="Chi_ti?t_Goc_-AB4"/>
      <sheetName val="KH_tai_chinh_khoa_san5"/>
      <sheetName val="Chenh_lech_vat_tu5"/>
      <sheetName val="Chiet_tinh_dz355"/>
      <sheetName val="Gioi_thieu5"/>
      <sheetName val="Vat_tu6"/>
      <sheetName val="Canopy,SS5_(2)6"/>
      <sheetName val="RAB_AR&amp;STR6"/>
      <sheetName val="THCP_Lap_dat6"/>
      <sheetName val="THCP_xay_dung6"/>
      <sheetName val="D&amp;W_def_5"/>
      <sheetName val="STRUCTURE_Q'TY5"/>
      <sheetName val="REMAIN_Q'TY_-_SUB5"/>
      <sheetName val="T_K5"/>
      <sheetName val="Nhan_cong5"/>
      <sheetName val="Thiet_bi5"/>
      <sheetName val="DM_ChiPhi5"/>
      <sheetName val="May_TC5"/>
      <sheetName val="Phan_tich5"/>
      <sheetName val="Bang_KL5"/>
      <sheetName val="TH_Kinh_phi5"/>
      <sheetName val="Electrical_Breakdown4"/>
      <sheetName val="MTO_REV_2(ARMOR)5"/>
      <sheetName val="B3A_-_TOWER_A5"/>
      <sheetName val="MAIN_GATE_HOUSE5"/>
      <sheetName val="UNIT_PRICE5"/>
      <sheetName val="Office_Tower5"/>
      <sheetName val="Tien_do_TV5"/>
      <sheetName val="CP_Du_phong5"/>
      <sheetName val="Tong_hop_kinh_phi5"/>
      <sheetName val="THDT_goi_thau_TB5"/>
      <sheetName val="PT_ksat4"/>
      <sheetName val="LUONG_KS4"/>
      <sheetName val="A1_8_NhIII_(1050k)3"/>
      <sheetName val="Nhan_cong_nhom_I3"/>
      <sheetName val="Luong_TT053"/>
      <sheetName val="10_VC_đ__ngắn3"/>
      <sheetName val="VAT_LIEU4"/>
      <sheetName val="ranh_hong4"/>
      <sheetName val="Giá_Bê_tông_2_bên5"/>
      <sheetName val="6PILE__(돌출)5"/>
      <sheetName val="DG_duoi5"/>
      <sheetName val="Phan_tich_tong_hop5"/>
      <sheetName val="Đơn_Giá_5"/>
      <sheetName val="1_R18_BF5"/>
      <sheetName val="6_External_works-R185"/>
      <sheetName val="Sàn_T15"/>
      <sheetName val="Lỗ_thông_gió5"/>
      <sheetName val="BTT_(CAT_COC)5"/>
      <sheetName val="Cash_Flow5"/>
      <sheetName val="Div26_-_Elect5"/>
      <sheetName val="Tho_lai_may5"/>
      <sheetName val="Don_gia_LD5"/>
      <sheetName val="Du_toan_XD5"/>
      <sheetName val="Don_gia_XD5"/>
      <sheetName val="Gia__vat_tu5"/>
      <sheetName val="TH_Vat_tu4"/>
      <sheetName val="TH_MTC4"/>
      <sheetName val="TH_N_Cong4"/>
      <sheetName val="Tong_hop4"/>
      <sheetName val="설치중량_5"/>
      <sheetName val="수문일위_5"/>
      <sheetName val="PTVT_(MAU)5"/>
      <sheetName val="4-Lane_bridge5"/>
      <sheetName val="아파트_5"/>
      <sheetName val="M_674"/>
      <sheetName val="Schedule_S-Curve_Revision#34"/>
      <sheetName val="KET_CAU_CT54"/>
      <sheetName val="TLg_CN&amp;Laixe4"/>
      <sheetName val="TLg_CN&amp;Laixe_(2)4"/>
      <sheetName val="TLg_Laitau4"/>
      <sheetName val="TLg_Laitau_(2)4"/>
      <sheetName val="khung_ten_TD4"/>
      <sheetName val="Don_gia_(khong_in)4"/>
      <sheetName val="Chiettinh_dz0,44"/>
      <sheetName val="BOQ_CAU_CAN4"/>
      <sheetName val="Tính_toàn_đào_đất4"/>
      <sheetName val="Khối_lượng_cốt_thép4"/>
      <sheetName val="Chi_tiết_chi_phí_chung4"/>
      <sheetName val="CP__SD_Điện4"/>
      <sheetName val="1_Quotation(見積決裁書）_3"/>
      <sheetName val="2_Operation(実施計画書）3"/>
      <sheetName val="3_Summary_of_Cost_3"/>
      <sheetName val="4_Ｓｐｅｃｉａｌ_Material3"/>
      <sheetName val="6_Ｃｏｍｍｏｎ_Material3"/>
      <sheetName val="9_Indirect_budget3"/>
      <sheetName val="TOP_3"/>
      <sheetName val="Detail_E3"/>
      <sheetName val="Hệ_số3"/>
      <sheetName val="Động_cơ3"/>
      <sheetName val="Currency_Rate3"/>
      <sheetName val="Elec_LG4"/>
      <sheetName val="1_Requisition(E)3"/>
      <sheetName val="03_Detailed3"/>
      <sheetName val="01_Bid_Price_summary3"/>
      <sheetName val="THEP_TAM4"/>
      <sheetName val="THEP_HÌNH4"/>
      <sheetName val="THEP_HINH4"/>
      <sheetName val="XA_GO4"/>
      <sheetName val="BANG_TRA4"/>
      <sheetName val="Bill_2_1_BOQ_ĐIỆN4"/>
      <sheetName val="Chi_ti_t_Goc_-AB4"/>
      <sheetName val="kinh_3"/>
      <sheetName val="Scorp_of_work_(2)3"/>
      <sheetName val="SUM_(2)3"/>
      <sheetName val="CPC_(2)3"/>
      <sheetName val="A1_ELC_ok_3"/>
      <sheetName val="_A2_ELV_ok3"/>
      <sheetName val="A3_VAC_ok_3"/>
      <sheetName val="A4_PLB_ok3"/>
      <sheetName val="A5_FPS_ok3"/>
      <sheetName val="_B1_ELC__ok3"/>
      <sheetName val="B2_ELV_ok3"/>
      <sheetName val="B3_VAC_ok3"/>
      <sheetName val="B4_PLB_3"/>
      <sheetName val="B5_FPS_ok3"/>
      <sheetName val="C__SOFTWARE3"/>
      <sheetName val="D__OTHER3"/>
      <sheetName val="A1__ELC_PANEL3"/>
      <sheetName val="Sum_material3"/>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BC_Ton_Kho_New3"/>
      <sheetName val="BC_Cua_GSBH_New3"/>
      <sheetName val="ESTI_3"/>
      <sheetName val="DS_CHU_Ph2"/>
      <sheetName val="CT_Thang_Mo3"/>
      <sheetName val="CT__PL3"/>
      <sheetName val="Dgia_vat_tu3"/>
      <sheetName val="Don_gia_III3"/>
      <sheetName val="Bhyt_t13"/>
      <sheetName val="DS_CHU_Ph?2"/>
      <sheetName val="Leave_Statistic_Report4"/>
      <sheetName val="EIRR&gt;_23"/>
      <sheetName val="DS_CHU_Ph_2"/>
      <sheetName val="DS_CHU_Ph_x005f_x0001__x005f_x0000_3"/>
      <sheetName val="DS_CHU_Ph_x005f_x0001_?3"/>
      <sheetName val="DS_CHU_Ph_x005f_x0001_3"/>
      <sheetName val="DS_CHU_Ph_x005f_x0001__3"/>
      <sheetName val="Vat_tu_XD3"/>
      <sheetName val="DS_CHU_Ph_x005f_x005f_x005f_x0001__x005f_x005f_x3"/>
      <sheetName val="DS_CHU_Ph_x005f_x005f_x005f_x0001__3"/>
      <sheetName val="DS_CHU_Ph_x005f_x005f_x005f_x0001_3"/>
      <sheetName val="Ceiling_Height-_Schedule4"/>
      <sheetName val="COC-LAP_DAT4"/>
      <sheetName val="02-Lap_dat4"/>
      <sheetName val="Ngân_sách4"/>
      <sheetName val="09-Hoan_thien_nen4"/>
      <sheetName val="NVN_Hotel4"/>
      <sheetName val="list_VL4"/>
      <sheetName val="Trình_mẫu_VL4"/>
      <sheetName val="Nhap_VL4"/>
      <sheetName val="LIST_VLĐV4"/>
      <sheetName val="BB_VLDV4"/>
      <sheetName val="BB_VLDV_(multi)4"/>
      <sheetName val="nghiệm_thu_hoàn_thành4"/>
      <sheetName val="Báo_cáo_hiện_trường4"/>
      <sheetName val="Kế_hoạch_nghiệm_thu4"/>
      <sheetName val="Quy_trình4"/>
      <sheetName val="List_vữa4"/>
      <sheetName val="List_NT4"/>
      <sheetName val="BBNT_thô4"/>
      <sheetName val="Equip_3"/>
      <sheetName val="A1_CN3"/>
      <sheetName val="Phân_tích4"/>
      <sheetName val="Nhap_VT_oto3"/>
      <sheetName val="0__Bìa3"/>
      <sheetName val="1__THONG_TIN_TT3"/>
      <sheetName val="Tiên_Lượng3"/>
      <sheetName val="THGT_TT_PL01&amp;023"/>
      <sheetName val="1__THGT-TT3"/>
      <sheetName val="1_1_THGT_MEP3"/>
      <sheetName val="1_2_THGT_PCCC3"/>
      <sheetName val="1_3_THGT_PL3"/>
      <sheetName val="2__BBNT_KLHT3"/>
      <sheetName val="4_2_THKL_PL023"/>
      <sheetName val="5_2_DGCT_PL023"/>
      <sheetName val="3__DGCT_MEP_+_PCCC_3"/>
      <sheetName val="3_1_DGCT_PL3"/>
      <sheetName val="DBỐC_ACMV3"/>
      <sheetName val="DB_CABLE3"/>
      <sheetName val="DB_ONG_CC_&amp;_CS3"/>
      <sheetName val="DB_CABLE_FA_+_SP3"/>
      <sheetName val="DB_ONG_SP_ELC3"/>
      <sheetName val="DB_CTN3"/>
      <sheetName val="Pasir_Panjang_100J3"/>
      <sheetName val="hrs_&amp;_prg3"/>
      <sheetName val="TỔNG_HỢP_KHỐI_LƯỢNG3"/>
      <sheetName val="NƯƠC_CẤP_TRỤC_+_TAY_NHÁNH3"/>
      <sheetName val="KL_san_lap3"/>
      <sheetName val="BẢNG_ÁP_GIÁ_(in)3"/>
      <sheetName val="NT_(KL)_IN3"/>
      <sheetName val="DOM_D23"/>
      <sheetName val="nhà_ăn3"/>
      <sheetName val="Công_nhật3"/>
      <sheetName val="btkt_cột3"/>
      <sheetName val="Budget_Code3"/>
      <sheetName val="Luong_A33"/>
      <sheetName val="Luong_TT013"/>
      <sheetName val="DG_TN_TB_LE_(2)3"/>
      <sheetName val="Maker_List2"/>
      <sheetName val="REQUEST_BUILDER2"/>
      <sheetName val="CT_-THVLNC2"/>
      <sheetName val="Chiet_tinh2"/>
      <sheetName val="san_dao2"/>
      <sheetName val="Ty_le2"/>
      <sheetName val="Bang_cap2"/>
      <sheetName val="Luong_BN"/>
      <sheetName val="Luong_TB"/>
      <sheetName val="Ca_may_TB"/>
      <sheetName val="Máy_BN"/>
      <sheetName val="DSHD_DH2"/>
      <sheetName val="GOC-KO_IN3"/>
      <sheetName val="luong_3"/>
      <sheetName val="THONG_SO3"/>
      <sheetName val="Đơn_giá_chi_tiết_TN_393"/>
      <sheetName val="TH_thiet_bi3"/>
      <sheetName val="TH_may_TC3"/>
      <sheetName val="Bang_phan_tich3"/>
      <sheetName val="DM_Chi_phi3"/>
      <sheetName val="Bill_rekap3"/>
      <sheetName val="CFA_(ME)3"/>
      <sheetName val="Cost_Report_Sum3"/>
      <sheetName val="Thong_tin3"/>
      <sheetName val="Danh_muc_NT_cong_viec3"/>
      <sheetName val="Danh_muc_NT_Giai_doan3"/>
      <sheetName val="Danh_muc_NT_Vat_lieu3"/>
      <sheetName val="ND_Nhat_ky3"/>
      <sheetName val="NT_cong_viec3"/>
      <sheetName val="Dầm_13"/>
      <sheetName val="Cọc_nhồi3"/>
      <sheetName val="XD_nhanh_33"/>
      <sheetName val="Sheet1_(2)3"/>
      <sheetName val="DS_CHU_Ph_x005f_x0001__x02"/>
      <sheetName val="DS_CHU_Ph_x005f_x005f_x002"/>
      <sheetName val="1__BCC_T03_20183"/>
      <sheetName val="2___BCC_T04_20183"/>
      <sheetName val="TK_SX2"/>
      <sheetName val="5_2_1_Đo_bóc_KL_OLK-103"/>
      <sheetName val="4_2_1_Đo_bóc_KL_OLK-063"/>
      <sheetName val="4_1_1_CHI_TIET_OLK-063"/>
      <sheetName val="Du_toan_truc_tiep_-_Bill_22"/>
      <sheetName val="TINH_GIA_-_SAN_XUAT_Vertico2"/>
      <sheetName val="Cong_nợ2"/>
      <sheetName val="DTXD-DD_(2)2"/>
      <sheetName val="DS_CHU_Ph_x01"/>
      <sheetName val="Breakdown_(B)2"/>
      <sheetName val="GA_152"/>
      <sheetName val="HÒA_XUÂN_II2"/>
      <sheetName val="LƯƠNG_YÊN2"/>
      <sheetName val="OCEAN_GATE2"/>
      <sheetName val="THÀNH_ĐÔ2"/>
      <sheetName val="Thép_phần_thô2"/>
      <sheetName val="Tong_du_toan1"/>
      <sheetName val="DGchitiet_1"/>
      <sheetName val="CP_HMC1"/>
      <sheetName val="CP_Khac_cuoc_VC1"/>
      <sheetName val="HRG_BHN1"/>
      <sheetName val="BOQ_DOME_G1"/>
      <sheetName val="Phòng_4_SV1"/>
      <sheetName val="Phòng_2_SV1"/>
      <sheetName val="Phòng_bảo_vệ1"/>
      <sheetName val="Hành_lang,_cầu_thang,_phòng_đệ1"/>
      <sheetName val="Thang_máng_và_cáp_điện_tủ_tầng1"/>
      <sheetName val="Thiết_bị1"/>
      <sheetName val="Chống_sét_và_tiếp_địa1"/>
      <sheetName val="Đặt_chờ_báo_cháy1"/>
      <sheetName val="Đặt_chờ_mạng1"/>
      <sheetName val="BOQ_DOME_H1"/>
      <sheetName val="GIÁ_HĐ_30_CĂN1"/>
      <sheetName val="Bang_chiet_tinh_TBA1"/>
      <sheetName val="Luong_GT1"/>
      <sheetName val="Bảng_nhân_công1"/>
      <sheetName val="Div_131"/>
      <sheetName val="DS_CHU_Ph_x005f_x0001__x005f_x005f_x01"/>
      <sheetName val="KL_phat_sinh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GV1-D13_(Casement_door)1"/>
      <sheetName val="built-up_rate1"/>
      <sheetName val="List_of_works1"/>
      <sheetName val="GEN_REQ1"/>
      <sheetName val="SD_and_START_UP1"/>
      <sheetName val="VT_NC_M1"/>
      <sheetName val="KHỐI_LƯỢNG_TB_-_newFormat1"/>
      <sheetName val="Bảng_Phân_Tích_Chi_Phí1"/>
      <sheetName val="Bang_chi_tiet-Direct_work1"/>
      <sheetName val="MTO_REV_01"/>
      <sheetName val="BOX(1_5X1_5)"/>
      <sheetName val="Cost_annalysis"/>
      <sheetName val="03__THGT"/>
      <sheetName val="CFA_Sumary"/>
      <sheetName val="List_Retention_(Contract)1"/>
      <sheetName val="List_AP_(Contract)1"/>
      <sheetName val="Progress_nstallaton_(2)1"/>
      <sheetName val="Thoat_nuoc"/>
      <sheetName val="MEP_Building"/>
      <sheetName val="Bang_TT"/>
      <sheetName val="worksheet_inchican"/>
      <sheetName val="combined_9-30"/>
      <sheetName val="DS_CHU_Ph_x001"/>
      <sheetName val="DS_CHU_Ph1"/>
      <sheetName val="DS_CHU_Ph?1"/>
      <sheetName val="DS_CHU_Ph_1"/>
      <sheetName val="Cao_TN"/>
      <sheetName val="ĐỔ_BT_5"/>
      <sheetName val="CPDD_II"/>
      <sheetName val="NT_CAO_DO"/>
      <sheetName val="Thống_kê"/>
      <sheetName val="Tongke_Thu_hoi"/>
      <sheetName val="Tong_hop_cpc"/>
      <sheetName val="Tủ_điện"/>
      <sheetName val="CT_mong"/>
      <sheetName val="Phu_Lg"/>
      <sheetName val="TP_TNguyen"/>
      <sheetName val="TP_Thái_Nguyên"/>
      <sheetName val="Đội_110"/>
      <sheetName val="Floor"/>
      <sheetName val="프랜트면허"/>
      <sheetName val="토목주소"/>
      <sheetName val="Quarterly_4"/>
      <sheetName val="SCADA_PRICE(WTP)"/>
      <sheetName val="KUNGDEVI"/>
      <sheetName val="gia_vt"/>
      <sheetName val="1_BILL_MOI_THAU_CAN_THUONG"/>
      <sheetName val="Block_A-FlrBm(Conc&amp;Fwk)"/>
      <sheetName val="Char"/>
      <sheetName val="SCOPE_OF_WORK"/>
      <sheetName val="KTCK"/>
      <sheetName val="_견적서"/>
      <sheetName val="1__Dashboard"/>
      <sheetName val="Utilities"/>
      <sheetName val="Civil_B1"/>
      <sheetName val="Civil_B4"/>
      <sheetName val="CONSOIDATE_4"/>
      <sheetName val="CONSOIDATE_2"/>
      <sheetName val="1CT-CAUTHANG-TT-T13(TRIU)&lt;16&gt;16"/>
      <sheetName val="3,CT-CAUTHANG-T23-24&gt;50"/>
      <sheetName val="THKP957"/>
      <sheetName val="Đầu_vào"/>
      <sheetName val="도로경계단위"/>
      <sheetName val="6823_PS_17007"/>
      <sheetName val="PU_ITALY_7"/>
      <sheetName val="Vat_tu5"/>
      <sheetName val="Canopy,SS5_(2)5"/>
      <sheetName val="RAB_AR&amp;STR5"/>
      <sheetName val="THCP_Lap_dat5"/>
      <sheetName val="THCP_xay_dung5"/>
      <sheetName val="D&amp;W_def_4"/>
      <sheetName val="Gioi_thieu4"/>
      <sheetName val="Du_Toan4"/>
      <sheetName val="he_so4"/>
      <sheetName val="KH_tai_chinh_khoa_san4"/>
      <sheetName val="STRUCTURE_Q'TY4"/>
      <sheetName val="REMAIN_Q'TY_-_SUB4"/>
      <sheetName val="Nhan_cong4"/>
      <sheetName val="Thiet_bi4"/>
      <sheetName val="DM_ChiPhi4"/>
      <sheetName val="May_TC4"/>
      <sheetName val="Phan_tich4"/>
      <sheetName val="Bang_KL4"/>
      <sheetName val="TH_Kinh_phi4"/>
      <sheetName val="T_K4"/>
      <sheetName val="B3A_-_TOWER_A4"/>
      <sheetName val="Giá_Bê_tông_2_bên4"/>
      <sheetName val="Phan_tich_tong_hop4"/>
      <sheetName val="MAIN_GATE_HOUSE4"/>
      <sheetName val="Chiet_tinh_dz354"/>
      <sheetName val="DON_GIA4"/>
      <sheetName val="CHITIET_VL-NC4"/>
      <sheetName val="dongia_(2)4"/>
      <sheetName val="THPDMoi__(2)4"/>
      <sheetName val="t-h_HA_THE4"/>
      <sheetName val="CHITIET_VL-NC-TT_-1p4"/>
      <sheetName val="TONG_HOP_VL-NC_TT4"/>
      <sheetName val="TH_XL4"/>
      <sheetName val="CHITIET_VL-NC-TT-3p4"/>
      <sheetName val="KPVC-BD_4"/>
      <sheetName val="TONG_HOP_VL-NC4"/>
      <sheetName val="TONGKE3p_4"/>
      <sheetName val="TH_VL,_NC,_DDHT_Thanhphuoc4"/>
      <sheetName val="DG_duoi4"/>
      <sheetName val="6PILE__(돌출)4"/>
      <sheetName val="Office_Tower4"/>
      <sheetName val="Chenh_lech_vat_tu4"/>
      <sheetName val="Chi_tiết_Goc_-AB4"/>
      <sheetName val="UNIT_PRICE4"/>
      <sheetName val="Tien_do_TV4"/>
      <sheetName val="CP_Du_phong4"/>
      <sheetName val="Tong_hop_kinh_phi4"/>
      <sheetName val="THDT_goi_thau_TB4"/>
      <sheetName val="BTT_(CAT_COC)4"/>
      <sheetName val="Đơn_Giá_4"/>
      <sheetName val="1_R18_BF4"/>
      <sheetName val="6_External_works-R184"/>
      <sheetName val="MTO_REV_2(ARMOR)4"/>
      <sheetName val="Sàn_T14"/>
      <sheetName val="Lỗ_thông_gió4"/>
      <sheetName val="Cash_Flow4"/>
      <sheetName val="TH_Vat_tu3"/>
      <sheetName val="TH_MTC3"/>
      <sheetName val="TH_N_Cong3"/>
      <sheetName val="Electrical_Breakdown3"/>
      <sheetName val="Tho_lai_may4"/>
      <sheetName val="Don_gia_LD4"/>
      <sheetName val="Du_toan_XD4"/>
      <sheetName val="Don_gia_XD4"/>
      <sheetName val="Div26_-_Elect4"/>
      <sheetName val="Gia__vat_tu4"/>
      <sheetName val="Tong_hop3"/>
      <sheetName val="설치중량_4"/>
      <sheetName val="수문일위_4"/>
      <sheetName val="PTVT_(MAU)4"/>
      <sheetName val="4-Lane_bridge4"/>
      <sheetName val="아파트_4"/>
      <sheetName val="M_673"/>
      <sheetName val="Schedule_S-Curve_Revision#33"/>
      <sheetName val="KET_CAU_CT53"/>
      <sheetName val="Chiettinh_dz0,43"/>
      <sheetName val="Don_gia_(khong_in)3"/>
      <sheetName val="Chi_ti?t_Goc_-AB3"/>
      <sheetName val="khung_ten_TD3"/>
      <sheetName val="TLg_CN&amp;Laixe3"/>
      <sheetName val="TLg_CN&amp;Laixe_(2)3"/>
      <sheetName val="TLg_Laitau3"/>
      <sheetName val="TLg_Laitau_(2)3"/>
      <sheetName val="PT_ksat3"/>
      <sheetName val="LUONG_KS3"/>
      <sheetName val="VAT_LIEU3"/>
      <sheetName val="ranh_hong3"/>
      <sheetName val="THEP_TAM3"/>
      <sheetName val="THEP_HÌNH3"/>
      <sheetName val="THEP_HINH3"/>
      <sheetName val="XA_GO3"/>
      <sheetName val="BANG_TRA3"/>
      <sheetName val="Elec_LG3"/>
      <sheetName val="Bill_2_1_BOQ_ĐIỆN3"/>
      <sheetName val="BOQ_CAU_CAN3"/>
      <sheetName val="Tính_toàn_đào_đất3"/>
      <sheetName val="Khối_lượng_cốt_thép3"/>
      <sheetName val="Chi_tiết_chi_phí_chung3"/>
      <sheetName val="CP__SD_Điện3"/>
      <sheetName val="Chi_ti_t_Goc_-AB3"/>
      <sheetName val="Equip_2"/>
      <sheetName val="A1_CN2"/>
      <sheetName val="Hệ_số2"/>
      <sheetName val="Động_cơ2"/>
      <sheetName val="Currency_Rate2"/>
      <sheetName val="Ceiling_Height-_Schedule3"/>
      <sheetName val="COC-LAP_DAT3"/>
      <sheetName val="02-Lap_dat3"/>
      <sheetName val="Ngân_sách3"/>
      <sheetName val="09-Hoan_thien_nen3"/>
      <sheetName val="NVN_Hotel3"/>
      <sheetName val="list_VL3"/>
      <sheetName val="Trình_mẫu_VL3"/>
      <sheetName val="Nhap_VL3"/>
      <sheetName val="LIST_VLĐV3"/>
      <sheetName val="BB_VLDV3"/>
      <sheetName val="BB_VLDV_(multi)3"/>
      <sheetName val="nghiệm_thu_hoàn_thành3"/>
      <sheetName val="Báo_cáo_hiện_trường3"/>
      <sheetName val="Kế_hoạch_nghiệm_thu3"/>
      <sheetName val="Quy_trình3"/>
      <sheetName val="List_vữa3"/>
      <sheetName val="List_NT3"/>
      <sheetName val="BBNT_thô3"/>
      <sheetName val="Phân_tích3"/>
      <sheetName val="EIRR&gt;_22"/>
      <sheetName val="kinh_2"/>
      <sheetName val="1_Quotation(見積決裁書）_2"/>
      <sheetName val="2_Operation(実施計画書）2"/>
      <sheetName val="3_Summary_of_Cost_2"/>
      <sheetName val="4_Ｓｐｅｃｉａｌ_Material2"/>
      <sheetName val="6_Ｃｏｍｍｏｎ_Material2"/>
      <sheetName val="9_Indirect_budget2"/>
      <sheetName val="TOP_2"/>
      <sheetName val="Detail_E2"/>
      <sheetName val="1_Requisition(E)2"/>
      <sheetName val="Pasir_Panjang_100J2"/>
      <sheetName val="03_Detailed2"/>
      <sheetName val="01_Bid_Price_summary2"/>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BC_Ton_Kho_New2"/>
      <sheetName val="BC_Cua_GSBH_New2"/>
      <sheetName val="ESTI_2"/>
      <sheetName val="CT_Thang_Mo2"/>
      <sheetName val="CT__PL2"/>
      <sheetName val="Dgia_vat_tu2"/>
      <sheetName val="Don_gia_III2"/>
      <sheetName val="Bhyt_t12"/>
      <sheetName val="Leave_Statistic_Report3"/>
      <sheetName val="DS_CHU_Ph_x005f_x0001__x005f_x0000_2"/>
      <sheetName val="DS_CHU_Ph_x005f_x0001_?2"/>
      <sheetName val="DS_CHU_Ph_x005f_x0001_2"/>
      <sheetName val="DS_CHU_Ph_x005f_x0001__2"/>
      <sheetName val="Vat_tu_XD2"/>
      <sheetName val="DS_CHU_Ph_x005f_x005f_x005f_x0001__x005f_x005f_x2"/>
      <sheetName val="DS_CHU_Ph_x005f_x005f_x005f_x0001__2"/>
      <sheetName val="DS_CHU_Ph_x005f_x005f_x005f_x0001_2"/>
      <sheetName val="A1_8_NhIII_(1050k)2"/>
      <sheetName val="Nhan_cong_nhom_I2"/>
      <sheetName val="Luong_TT052"/>
      <sheetName val="10_VC_đ__ngắn2"/>
      <sheetName val="Nhap_VT_oto2"/>
      <sheetName val="0__Bìa2"/>
      <sheetName val="1__THONG_TIN_TT2"/>
      <sheetName val="Tiên_Lượng2"/>
      <sheetName val="THGT_TT_PL01&amp;022"/>
      <sheetName val="1__THGT-TT2"/>
      <sheetName val="1_1_THGT_MEP2"/>
      <sheetName val="1_2_THGT_PCCC2"/>
      <sheetName val="1_3_THGT_PL2"/>
      <sheetName val="2__BBNT_KLHT2"/>
      <sheetName val="4_2_THKL_PL022"/>
      <sheetName val="5_2_DGCT_PL022"/>
      <sheetName val="3__DGCT_MEP_+_PCCC_2"/>
      <sheetName val="3_1_DGCT_PL2"/>
      <sheetName val="DBỐC_ACMV2"/>
      <sheetName val="DB_CABLE2"/>
      <sheetName val="DB_ONG_CC_&amp;_CS2"/>
      <sheetName val="DB_CABLE_FA_+_SP2"/>
      <sheetName val="DB_ONG_SP_ELC2"/>
      <sheetName val="DB_CTN2"/>
      <sheetName val="Thong_tin2"/>
      <sheetName val="Danh_muc_NT_cong_viec2"/>
      <sheetName val="Danh_muc_NT_Giai_doan2"/>
      <sheetName val="Danh_muc_NT_Vat_lieu2"/>
      <sheetName val="ND_Nhat_ky2"/>
      <sheetName val="NT_cong_viec2"/>
      <sheetName val="KL_san_lap2"/>
      <sheetName val="luong_2"/>
      <sheetName val="BẢNG_ÁP_GIÁ_(in)2"/>
      <sheetName val="NT_(KL)_IN2"/>
      <sheetName val="DOM_D22"/>
      <sheetName val="nhà_ăn2"/>
      <sheetName val="Công_nhật2"/>
      <sheetName val="btkt_cột2"/>
      <sheetName val="Bill_rekap2"/>
      <sheetName val="hrs_&amp;_prg2"/>
      <sheetName val="TH_thiet_bi2"/>
      <sheetName val="TH_may_TC2"/>
      <sheetName val="Bang_phan_tich2"/>
      <sheetName val="DM_Chi_phi2"/>
      <sheetName val="CFA_(ME)2"/>
      <sheetName val="TỔNG_HỢP_KHỐI_LƯỢNG2"/>
      <sheetName val="NƯƠC_CẤP_TRỤC_+_TAY_NHÁNH2"/>
      <sheetName val="THONG_SO2"/>
      <sheetName val="Đơn_giá_chi_tiết_TN_392"/>
      <sheetName val="Cost_Report_Sum2"/>
      <sheetName val="GOC-KO_IN2"/>
      <sheetName val="Dầm_12"/>
      <sheetName val="Cọc_nhồi2"/>
      <sheetName val="Sheet1_(2)2"/>
      <sheetName val="XD_nhanh_32"/>
      <sheetName val="1__BCC_T03_20182"/>
      <sheetName val="2___BCC_T04_20182"/>
      <sheetName val="TK_SX1"/>
      <sheetName val="Scorp_of_work_(2)2"/>
      <sheetName val="SUM_(2)2"/>
      <sheetName val="CPC_(2)2"/>
      <sheetName val="A1_ELC_ok_2"/>
      <sheetName val="_A2_ELV_ok2"/>
      <sheetName val="A3_VAC_ok_2"/>
      <sheetName val="A4_PLB_ok2"/>
      <sheetName val="A5_FPS_ok2"/>
      <sheetName val="_B1_ELC__ok2"/>
      <sheetName val="B2_ELV_ok2"/>
      <sheetName val="B3_VAC_ok2"/>
      <sheetName val="B4_PLB_2"/>
      <sheetName val="B5_FPS_ok2"/>
      <sheetName val="C__SOFTWARE2"/>
      <sheetName val="D__OTHER2"/>
      <sheetName val="A1__ELC_PANEL2"/>
      <sheetName val="Sum_material2"/>
      <sheetName val="5_2_1_Đo_bóc_KL_OLK-102"/>
      <sheetName val="4_2_1_Đo_bóc_KL_OLK-062"/>
      <sheetName val="4_1_1_CHI_TIET_OLK-062"/>
      <sheetName val="Du_toan_truc_tiep_-_Bill_21"/>
      <sheetName val="DS_CHU_Ph_x005f_x0001__x01"/>
      <sheetName val="DS_CHU_Ph_x005f_x005f_x001"/>
      <sheetName val="Budget_Code2"/>
      <sheetName val="Luong_A32"/>
      <sheetName val="Luong_TT012"/>
      <sheetName val="DG_TN_TB_LE_(2)2"/>
      <sheetName val="TINH_GIA_-_SAN_XUAT_Vertico1"/>
      <sheetName val="Maker_List1"/>
      <sheetName val="REQUEST_BUILDER1"/>
      <sheetName val="Bang_cap1"/>
      <sheetName val="DSHD_DH1"/>
      <sheetName val="DTXD-DD_(2)1"/>
      <sheetName val="Cong_nợ1"/>
      <sheetName val="GA_151"/>
      <sheetName val="HÒA_XUÂN_II1"/>
      <sheetName val="LƯƠNG_YÊN1"/>
      <sheetName val="OCEAN_GATE1"/>
      <sheetName val="THÀNH_ĐÔ1"/>
      <sheetName val="Breakdown_(B)1"/>
      <sheetName val="Thép_phần_thô1"/>
      <sheetName val="HRG_BHN"/>
      <sheetName val="BOQ_DOME_G"/>
      <sheetName val="Phòng_4_SV"/>
      <sheetName val="Phòng_2_SV"/>
      <sheetName val="Phòng_bảo_vệ"/>
      <sheetName val="Hành_lang,_cầu_thang,_phòng_đện"/>
      <sheetName val="Thang_máng_và_cáp_điện_tủ_tầng"/>
      <sheetName val="Thiết_bị"/>
      <sheetName val="Chống_sét_và_tiếp_địa"/>
      <sheetName val="Đặt_chờ_báo_cháy"/>
      <sheetName val="Đặt_chờ_mạng"/>
      <sheetName val="BOQ_DOME_H"/>
      <sheetName val="GIÁ_HĐ_30_CĂN"/>
      <sheetName val="Tong_du_toan"/>
      <sheetName val="DGchitiet_"/>
      <sheetName val="CP_HMC"/>
      <sheetName val="CP_Khac_cuoc_VC"/>
      <sheetName val="Bang_chiet_tinh_TBA"/>
      <sheetName val="DS_CHU_Ph_x005f_x0001__x005f_x005f_x0"/>
      <sheetName val="KL_phat_sinh"/>
      <sheetName val="Bảng_nhân_công"/>
      <sheetName val="KHỐI_LƯỢNG_TB_-_newFormat"/>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GV1-D13_(Casement_door)"/>
      <sheetName val="built-up_rate"/>
      <sheetName val="List_of_works"/>
      <sheetName val="GEN_REQ"/>
      <sheetName val="SD_and_START_UP"/>
      <sheetName val="VT_NC_M"/>
      <sheetName val="Luong_GT"/>
      <sheetName val="Bảng_Phân_Tích_Chi_Phí"/>
      <sheetName val="Bang_chi_tiet-Direct_work"/>
      <sheetName val="Div_13"/>
      <sheetName val="List_Retention_(Contract)"/>
      <sheetName val="List_AP_(Contract)"/>
      <sheetName val="Progress_nstallaton_(2)"/>
      <sheetName val="MTO_REV_0"/>
      <sheetName val="kinh_phí_XD"/>
      <sheetName val="2_O_PHAN_TICH"/>
      <sheetName val="D_WBS"/>
      <sheetName val="D_GIA"/>
      <sheetName val="D_INFOR"/>
      <sheetName val="D_TP_CONTRACT"/>
      <sheetName val="I_TP"/>
      <sheetName val="3_O_NGAN_SACH"/>
      <sheetName val="DAU_VAO"/>
      <sheetName val="5_Khoan"/>
      <sheetName val="1__TH"/>
      <sheetName val="Tai_trong"/>
      <sheetName val="Quarterly 4"/>
      <sheetName val="SCADA PRICE(WTP)"/>
      <sheetName val="gia vt"/>
      <sheetName val="1.BILL MOI THAU CAN THUONG"/>
      <sheetName val="Block A-FlrBm(Conc&amp;Fwk)"/>
      <sheetName val="SCOPE OF WORK"/>
      <sheetName val=" 견적서"/>
      <sheetName val="1. Dashboard"/>
      <sheetName val="CONSOIDATE 4"/>
      <sheetName val="CONSOIDATE 2"/>
      <sheetName val="Đầu vào"/>
      <sheetName val="kinh phí XD"/>
      <sheetName val="2_O_PHAN TICH"/>
      <sheetName val="3_O_NGAN SACH"/>
      <sheetName val="TVLIEU"/>
      <sheetName val="DATA DA"/>
      <sheetName val="DATA tổ"/>
      <sheetName val="입찰안"/>
      <sheetName val="평3"/>
      <sheetName val="KLDT DIEN"/>
      <sheetName val="Dinh muc CP KTCB khac"/>
      <sheetName val="Cst Pkg-Eden"/>
      <sheetName val="NNgung"/>
      <sheetName val="Sheet7"/>
      <sheetName val="집수정"/>
      <sheetName val="Daf 1"/>
      <sheetName val="Exe Sum"/>
      <sheetName val="SUM LO-BUIDING"/>
      <sheetName val="valeurs de base"/>
      <sheetName val="HDBR-T11"/>
      <sheetName val="Tiến độ công việc"/>
      <sheetName val="NSLCB"/>
      <sheetName val="ST Movment"/>
      <sheetName val="PIPES"/>
      <sheetName val="TEMP"/>
      <sheetName val="PTdam"/>
      <sheetName val="bang tien luong"/>
      <sheetName val="Hợp đồng gói 26"/>
      <sheetName val="By Product"/>
      <sheetName val="BQ-E20-02(Rp)"/>
      <sheetName val="기성내역"/>
      <sheetName val="Provisional Sum"/>
      <sheetName val="DMNT NON"/>
      <sheetName val="골조시행"/>
      <sheetName val="Measure 1306"/>
      <sheetName val="TienLuong"/>
      <sheetName val="Thông tin "/>
      <sheetName val="BS 8666-2005 + 272-05"/>
      <sheetName val="CB400-V"/>
      <sheetName val="CB240-T"/>
      <sheetName val="TCVN 1651-2008"/>
      <sheetName val="PYC lay mau K90"/>
      <sheetName val="PTDG duong"/>
      <sheetName val="tt dz35"/>
      <sheetName val="Dinh Muc VT"/>
      <sheetName val="Thong so dau vao"/>
      <sheetName val="GIA CA MAY"/>
      <sheetName val="L1150"/>
      <sheetName val="BBNT KLHT"/>
      <sheetName val="Thép Cột Cũ"/>
      <sheetName val="Phan tich don gia de xuat - cau"/>
      <sheetName val="PTDG_"/>
      <sheetName val="Ca_máy"/>
      <sheetName val="TH_khối_lượng_phải_làm"/>
      <sheetName val="THCP_Tuyen"/>
      <sheetName val="Du_lieu_CKN"/>
      <sheetName val="Bao_cao"/>
      <sheetName val="Muc_Luc"/>
      <sheetName val="Tra_cuu_79"/>
      <sheetName val="Lương_hưng_Yên_vùng_2"/>
      <sheetName val="Lương_Hà_Nam"/>
      <sheetName val="Ca_máy_Hà_Nam"/>
      <sheetName val="ca_máy_Hưng_Yên"/>
      <sheetName val="Lương_HN"/>
      <sheetName val="Lương_VP"/>
      <sheetName val="Ca_máy_HN"/>
      <sheetName val="Ca_máy_VP"/>
      <sheetName val="B1_CN"/>
      <sheetName val="Thuc_thanh"/>
      <sheetName val="3_1_1"/>
      <sheetName val="3_1_4"/>
      <sheetName val="2_5_1"/>
      <sheetName val="4_1_1"/>
      <sheetName val="4_3_2"/>
      <sheetName val="2_3_3"/>
      <sheetName val="5_3_1"/>
      <sheetName val="2_4_3"/>
      <sheetName val="Dinh_nghia"/>
      <sheetName val="DZ_35"/>
      <sheetName val="Process_(R)"/>
      <sheetName val="Process_(T)"/>
      <sheetName val="THCP_-_PA1"/>
      <sheetName val="THDT_goi_thau_XD"/>
      <sheetName val="THCP_thiet_bi"/>
      <sheetName val="Don_gia_tong_hop"/>
      <sheetName val="Du_thau_LD"/>
      <sheetName val="Du_thau_XD"/>
      <sheetName val="Du_toan_LD"/>
      <sheetName val="Gia_ca_may_LD"/>
      <sheetName val="Gia_ca_may_XD"/>
      <sheetName val="CP_mua_sam_TB"/>
      <sheetName val="Nhan_cong_LD"/>
      <sheetName val="Nhan_cong_XD"/>
      <sheetName val="Gia_vua_LD"/>
      <sheetName val="Gia_vua_XD"/>
      <sheetName val="Thong_ke_thep"/>
      <sheetName val="TH_vat_tu_LD"/>
      <sheetName val="TH_vat_tu_XD"/>
      <sheetName val="Gia_vat_lieu_HTLD"/>
      <sheetName val="Gia_vat_lieu_HTXD"/>
      <sheetName val="Dự_thầu_(NS1)"/>
      <sheetName val="Mẫu_số_21a"/>
      <sheetName val="간접비_계정목록"/>
      <sheetName val="Don_gia_1_ngay_cong_môi_trường"/>
      <sheetName val="Tong_hop_vat_tu"/>
      <sheetName val="Phan_tich_ca_may"/>
      <sheetName val="Chenh_lech_ca_may"/>
      <sheetName val="KH_2010_PA2"/>
      <sheetName val="van_khuon"/>
      <sheetName val="Doanh_thu_(Liveline_PA1)"/>
      <sheetName val="Chiet_tinh_dz22"/>
      <sheetName val="KL HT Tong The"/>
      <sheetName val="TBA Man Xa 6"/>
      <sheetName val="TBA Ngo Xa 5"/>
      <sheetName val="TBA O Cach 5"/>
      <sheetName val="TBA O Cach 6"/>
      <sheetName val="TBA Tran Xa 6"/>
      <sheetName val="TBA Yen Lang 5"/>
      <sheetName val="YCNT(ok)"/>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sheetData sheetId="238"/>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refreshError="1"/>
      <sheetData sheetId="425" refreshError="1"/>
      <sheetData sheetId="426" refreshError="1"/>
      <sheetData sheetId="427" refreshError="1"/>
      <sheetData sheetId="428" refreshError="1"/>
      <sheetData sheetId="429" refreshError="1"/>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sheetData sheetId="468"/>
      <sheetData sheetId="469"/>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sheetData sheetId="495"/>
      <sheetData sheetId="496"/>
      <sheetData sheetId="497"/>
      <sheetData sheetId="498"/>
      <sheetData sheetId="499"/>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sheetData sheetId="519"/>
      <sheetData sheetId="520"/>
      <sheetData sheetId="521" refreshError="1"/>
      <sheetData sheetId="522" refreshError="1"/>
      <sheetData sheetId="523"/>
      <sheetData sheetId="524"/>
      <sheetData sheetId="525"/>
      <sheetData sheetId="526"/>
      <sheetData sheetId="527"/>
      <sheetData sheetId="528"/>
      <sheetData sheetId="529"/>
      <sheetData sheetId="530" refreshError="1"/>
      <sheetData sheetId="531" refreshError="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refreshError="1"/>
      <sheetData sheetId="575" refreshError="1"/>
      <sheetData sheetId="576"/>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sheetData sheetId="625" refreshError="1"/>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sheetData sheetId="752"/>
      <sheetData sheetId="753" refreshError="1"/>
      <sheetData sheetId="754" refreshError="1"/>
      <sheetData sheetId="755" refreshError="1"/>
      <sheetData sheetId="756" refreshError="1"/>
      <sheetData sheetId="757" refreshError="1"/>
      <sheetData sheetId="758" refreshError="1"/>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sheetData sheetId="1185"/>
      <sheetData sheetId="1186"/>
      <sheetData sheetId="1187"/>
      <sheetData sheetId="1188"/>
      <sheetData sheetId="1189"/>
      <sheetData sheetId="1190"/>
      <sheetData sheetId="1191"/>
      <sheetData sheetId="1192"/>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sheetData sheetId="1224"/>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sheetData sheetId="1343"/>
      <sheetData sheetId="1344"/>
      <sheetData sheetId="1345"/>
      <sheetData sheetId="1346"/>
      <sheetData sheetId="1347"/>
      <sheetData sheetId="1348"/>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sheetData sheetId="1676"/>
      <sheetData sheetId="1677"/>
      <sheetData sheetId="1678"/>
      <sheetData sheetId="1679"/>
      <sheetData sheetId="1680"/>
      <sheetData sheetId="1681"/>
      <sheetData sheetId="1682" refreshError="1"/>
      <sheetData sheetId="1683" refreshError="1"/>
      <sheetData sheetId="1684" refreshError="1"/>
      <sheetData sheetId="1685" refreshError="1"/>
      <sheetData sheetId="1686"/>
      <sheetData sheetId="1687"/>
      <sheetData sheetId="1688"/>
      <sheetData sheetId="1689"/>
      <sheetData sheetId="1690"/>
      <sheetData sheetId="169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sheetData sheetId="1705" refreshError="1"/>
      <sheetData sheetId="1706" refreshError="1"/>
      <sheetData sheetId="1707" refreshError="1"/>
      <sheetData sheetId="1708" refreshError="1"/>
      <sheetData sheetId="1709" refreshError="1"/>
      <sheetData sheetId="1710" refreshError="1"/>
      <sheetData sheetId="1711" refreshError="1"/>
      <sheetData sheetId="1712"/>
      <sheetData sheetId="1713" refreshError="1"/>
      <sheetData sheetId="1714" refreshError="1"/>
      <sheetData sheetId="1715" refreshError="1"/>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sheetName val="Main"/>
      <sheetName val="XL4Poppy"/>
      <sheetName val="gvt"/>
      <sheetName val="gia-ca-may"/>
      <sheetName val="vua"/>
      <sheetName val="TT DZ35"/>
      <sheetName val="So lieu chung"/>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sheetName val="Main"/>
      <sheetName val="XL4Poppy"/>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6"/>
  <sheetViews>
    <sheetView tabSelected="1" workbookViewId="0">
      <selection activeCell="A4" sqref="A4"/>
    </sheetView>
  </sheetViews>
  <sheetFormatPr defaultColWidth="10.28515625" defaultRowHeight="20.25"/>
  <cols>
    <col min="1" max="1" width="6.85546875" style="143" customWidth="1"/>
    <col min="2" max="2" width="44.7109375" style="145" customWidth="1"/>
    <col min="3" max="3" width="12.5703125" style="143" customWidth="1"/>
    <col min="4" max="4" width="12.28515625" style="143" customWidth="1"/>
    <col min="5" max="5" width="12.140625" style="124" customWidth="1"/>
    <col min="6" max="6" width="12.28515625" style="124" customWidth="1"/>
    <col min="7" max="7" width="12.5703125" style="124" customWidth="1"/>
    <col min="8" max="8" width="12.140625" style="124" customWidth="1"/>
    <col min="9" max="11" width="10.42578125" style="124" customWidth="1"/>
    <col min="12" max="16384" width="10.28515625" style="143"/>
  </cols>
  <sheetData>
    <row r="1" spans="1:11" s="124" customFormat="1" ht="23.25" customHeight="1">
      <c r="A1" s="250" t="s">
        <v>629</v>
      </c>
      <c r="B1" s="250"/>
      <c r="C1" s="250"/>
      <c r="D1" s="250"/>
      <c r="E1" s="250"/>
      <c r="F1" s="250"/>
      <c r="G1" s="250"/>
      <c r="H1" s="250"/>
      <c r="I1" s="250"/>
      <c r="J1" s="250"/>
      <c r="K1" s="250"/>
    </row>
    <row r="2" spans="1:11" s="124" customFormat="1" ht="21.75" customHeight="1">
      <c r="A2" s="250" t="s">
        <v>630</v>
      </c>
      <c r="B2" s="250"/>
      <c r="C2" s="250"/>
      <c r="D2" s="250"/>
      <c r="E2" s="250"/>
      <c r="F2" s="250"/>
      <c r="G2" s="250"/>
      <c r="H2" s="250"/>
      <c r="I2" s="250"/>
      <c r="J2" s="250"/>
      <c r="K2" s="250"/>
    </row>
    <row r="3" spans="1:11" s="124" customFormat="1" ht="16.5" customHeight="1">
      <c r="A3" s="251" t="s">
        <v>949</v>
      </c>
      <c r="B3" s="251"/>
      <c r="C3" s="251"/>
      <c r="D3" s="251"/>
      <c r="E3" s="251"/>
      <c r="F3" s="251"/>
      <c r="G3" s="251"/>
      <c r="H3" s="251"/>
      <c r="I3" s="251"/>
      <c r="J3" s="251"/>
      <c r="K3" s="251"/>
    </row>
    <row r="4" spans="1:11" s="124" customFormat="1" ht="19.5" customHeight="1">
      <c r="B4" s="125"/>
      <c r="C4" s="125"/>
      <c r="D4" s="125"/>
      <c r="E4" s="125"/>
      <c r="F4" s="125"/>
      <c r="G4" s="126"/>
      <c r="H4" s="126"/>
      <c r="I4" s="127"/>
      <c r="J4" s="252" t="s">
        <v>0</v>
      </c>
      <c r="K4" s="252"/>
    </row>
    <row r="5" spans="1:11" s="128" customFormat="1" ht="21.75" customHeight="1">
      <c r="A5" s="248" t="s">
        <v>631</v>
      </c>
      <c r="B5" s="248" t="s">
        <v>632</v>
      </c>
      <c r="C5" s="248" t="s">
        <v>633</v>
      </c>
      <c r="D5" s="248" t="s">
        <v>634</v>
      </c>
      <c r="E5" s="248" t="s">
        <v>635</v>
      </c>
      <c r="F5" s="248" t="s">
        <v>636</v>
      </c>
      <c r="G5" s="248"/>
      <c r="H5" s="248"/>
      <c r="I5" s="248" t="s">
        <v>637</v>
      </c>
      <c r="J5" s="248"/>
      <c r="K5" s="248"/>
    </row>
    <row r="6" spans="1:11" s="128" customFormat="1" ht="19.5" customHeight="1">
      <c r="A6" s="248"/>
      <c r="B6" s="253"/>
      <c r="C6" s="248"/>
      <c r="D6" s="248"/>
      <c r="E6" s="248"/>
      <c r="F6" s="248" t="s">
        <v>638</v>
      </c>
      <c r="G6" s="249" t="s">
        <v>1</v>
      </c>
      <c r="H6" s="249"/>
      <c r="I6" s="248" t="s">
        <v>341</v>
      </c>
      <c r="J6" s="248" t="s">
        <v>639</v>
      </c>
      <c r="K6" s="248" t="s">
        <v>635</v>
      </c>
    </row>
    <row r="7" spans="1:11" s="128" customFormat="1" ht="40.5" customHeight="1">
      <c r="A7" s="248"/>
      <c r="B7" s="253"/>
      <c r="C7" s="248"/>
      <c r="D7" s="248"/>
      <c r="E7" s="248"/>
      <c r="F7" s="248"/>
      <c r="G7" s="122" t="s">
        <v>640</v>
      </c>
      <c r="H7" s="122" t="s">
        <v>641</v>
      </c>
      <c r="I7" s="248"/>
      <c r="J7" s="248"/>
      <c r="K7" s="248"/>
    </row>
    <row r="8" spans="1:11" s="125" customFormat="1" ht="18.75" customHeight="1">
      <c r="A8" s="122" t="s">
        <v>642</v>
      </c>
      <c r="B8" s="123" t="s">
        <v>53</v>
      </c>
      <c r="C8" s="123">
        <v>1</v>
      </c>
      <c r="D8" s="123">
        <v>2</v>
      </c>
      <c r="E8" s="123">
        <v>3</v>
      </c>
      <c r="F8" s="122" t="s">
        <v>643</v>
      </c>
      <c r="G8" s="122">
        <v>5</v>
      </c>
      <c r="H8" s="122">
        <v>6</v>
      </c>
      <c r="I8" s="122" t="s">
        <v>644</v>
      </c>
      <c r="J8" s="122" t="s">
        <v>645</v>
      </c>
      <c r="K8" s="122" t="s">
        <v>646</v>
      </c>
    </row>
    <row r="9" spans="1:11" s="130" customFormat="1" ht="28.5" customHeight="1">
      <c r="A9" s="122" t="s">
        <v>10</v>
      </c>
      <c r="B9" s="122" t="s">
        <v>647</v>
      </c>
      <c r="C9" s="57">
        <f t="shared" ref="C9:E9" si="0">SUM(C10,C13,C15:C19,C21,C23,C25,C27,C29,C32,C34:C36)</f>
        <v>8100000</v>
      </c>
      <c r="D9" s="57">
        <f t="shared" si="0"/>
        <v>9600000</v>
      </c>
      <c r="E9" s="57">
        <f t="shared" si="0"/>
        <v>7170000</v>
      </c>
      <c r="F9" s="57">
        <f>SUM(F10,F13,F15:F19,F21,F23,F25,F27,F29,F32,F34:F36)</f>
        <v>8800000</v>
      </c>
      <c r="G9" s="57">
        <f>SUM(G10,G13,G15:G19,G21,G23,G25,G27,G29,G32,G34:G36)</f>
        <v>5374000</v>
      </c>
      <c r="H9" s="57">
        <f t="shared" ref="H9" si="1">SUM(H10,H13,H15:H19,H21,H23,H25,H27,H29,H32,H34:H36)</f>
        <v>3426000</v>
      </c>
      <c r="I9" s="129">
        <f t="shared" ref="I9:I23" si="2">+F9/C9</f>
        <v>1.0864197530864197</v>
      </c>
      <c r="J9" s="129">
        <f>+F9/D9</f>
        <v>0.91666666666666663</v>
      </c>
      <c r="K9" s="129">
        <f>+F9/E9</f>
        <v>1.2273361227336124</v>
      </c>
    </row>
    <row r="10" spans="1:11" s="124" customFormat="1" ht="24.95" customHeight="1">
      <c r="A10" s="131">
        <v>1</v>
      </c>
      <c r="B10" s="52" t="s">
        <v>648</v>
      </c>
      <c r="C10" s="56">
        <f t="shared" ref="C10:H10" si="3">+C11+C12</f>
        <v>1180000</v>
      </c>
      <c r="D10" s="56">
        <f t="shared" si="3"/>
        <v>1195000</v>
      </c>
      <c r="E10" s="56">
        <f t="shared" si="3"/>
        <v>1140000</v>
      </c>
      <c r="F10" s="56">
        <f t="shared" si="3"/>
        <v>1140000</v>
      </c>
      <c r="G10" s="56">
        <f t="shared" si="3"/>
        <v>1123000</v>
      </c>
      <c r="H10" s="56">
        <f t="shared" si="3"/>
        <v>17000</v>
      </c>
      <c r="I10" s="132">
        <f t="shared" si="2"/>
        <v>0.96610169491525422</v>
      </c>
      <c r="J10" s="132">
        <f>+F10/D10</f>
        <v>0.95397489539748959</v>
      </c>
      <c r="K10" s="132">
        <f>+F10/E10</f>
        <v>1</v>
      </c>
    </row>
    <row r="11" spans="1:11" s="124" customFormat="1" ht="24.95" customHeight="1">
      <c r="A11" s="131" t="s">
        <v>52</v>
      </c>
      <c r="B11" s="52" t="s">
        <v>649</v>
      </c>
      <c r="C11" s="56">
        <v>1075370</v>
      </c>
      <c r="D11" s="56">
        <v>1115000</v>
      </c>
      <c r="E11" s="56">
        <v>1060000</v>
      </c>
      <c r="F11" s="56">
        <v>1060000</v>
      </c>
      <c r="G11" s="56">
        <f>+F11-H11</f>
        <v>1048970</v>
      </c>
      <c r="H11" s="56">
        <v>11030</v>
      </c>
      <c r="I11" s="132">
        <f t="shared" si="2"/>
        <v>0.98570724494825035</v>
      </c>
      <c r="J11" s="132">
        <f t="shared" ref="J11:J66" si="4">+F11/D11</f>
        <v>0.95067264573991028</v>
      </c>
      <c r="K11" s="132">
        <f t="shared" ref="K11:K66" si="5">+F11/E11</f>
        <v>1</v>
      </c>
    </row>
    <row r="12" spans="1:11" s="124" customFormat="1" ht="24.95" customHeight="1">
      <c r="A12" s="131" t="s">
        <v>52</v>
      </c>
      <c r="B12" s="52" t="s">
        <v>650</v>
      </c>
      <c r="C12" s="56">
        <v>104630</v>
      </c>
      <c r="D12" s="56">
        <v>80000</v>
      </c>
      <c r="E12" s="56">
        <v>80000</v>
      </c>
      <c r="F12" s="56">
        <v>80000</v>
      </c>
      <c r="G12" s="56">
        <f t="shared" ref="G12:G36" si="6">+F12-H12</f>
        <v>74030</v>
      </c>
      <c r="H12" s="56">
        <v>5970</v>
      </c>
      <c r="I12" s="132">
        <f t="shared" si="2"/>
        <v>0.76459906336614736</v>
      </c>
      <c r="J12" s="132">
        <f t="shared" si="4"/>
        <v>1</v>
      </c>
      <c r="K12" s="132">
        <f t="shared" si="5"/>
        <v>1</v>
      </c>
    </row>
    <row r="13" spans="1:11" s="124" customFormat="1" ht="34.5" customHeight="1">
      <c r="A13" s="131">
        <v>2</v>
      </c>
      <c r="B13" s="52" t="s">
        <v>651</v>
      </c>
      <c r="C13" s="56">
        <v>1950000</v>
      </c>
      <c r="D13" s="56">
        <v>948000</v>
      </c>
      <c r="E13" s="56">
        <v>570000</v>
      </c>
      <c r="F13" s="56">
        <v>1823000</v>
      </c>
      <c r="G13" s="56">
        <f t="shared" si="6"/>
        <v>1803000</v>
      </c>
      <c r="H13" s="56">
        <v>20000</v>
      </c>
      <c r="I13" s="132">
        <f t="shared" si="2"/>
        <v>0.93487179487179484</v>
      </c>
      <c r="J13" s="132">
        <f t="shared" si="4"/>
        <v>1.9229957805907174</v>
      </c>
      <c r="K13" s="132">
        <f t="shared" si="5"/>
        <v>3.1982456140350877</v>
      </c>
    </row>
    <row r="14" spans="1:11" s="126" customFormat="1" ht="36.75" customHeight="1">
      <c r="A14" s="133"/>
      <c r="B14" s="61" t="s">
        <v>652</v>
      </c>
      <c r="C14" s="134">
        <v>1155000</v>
      </c>
      <c r="D14" s="134">
        <v>0</v>
      </c>
      <c r="E14" s="134"/>
      <c r="F14" s="134">
        <v>1155000</v>
      </c>
      <c r="G14" s="56">
        <f t="shared" si="6"/>
        <v>1155000</v>
      </c>
      <c r="H14" s="134"/>
      <c r="I14" s="135"/>
      <c r="J14" s="135"/>
      <c r="K14" s="135"/>
    </row>
    <row r="15" spans="1:11" s="124" customFormat="1" ht="24.95" customHeight="1">
      <c r="A15" s="131">
        <v>3</v>
      </c>
      <c r="B15" s="52" t="s">
        <v>653</v>
      </c>
      <c r="C15" s="56">
        <v>1181000</v>
      </c>
      <c r="D15" s="56">
        <v>1465000</v>
      </c>
      <c r="E15" s="56">
        <v>1227000</v>
      </c>
      <c r="F15" s="56">
        <v>1227000</v>
      </c>
      <c r="G15" s="56">
        <f t="shared" si="6"/>
        <v>716200</v>
      </c>
      <c r="H15" s="56">
        <v>510800</v>
      </c>
      <c r="I15" s="132">
        <f t="shared" si="2"/>
        <v>1.0389500423370026</v>
      </c>
      <c r="J15" s="132">
        <f t="shared" si="4"/>
        <v>0.837542662116041</v>
      </c>
      <c r="K15" s="132">
        <f t="shared" si="5"/>
        <v>1</v>
      </c>
    </row>
    <row r="16" spans="1:11" s="124" customFormat="1" ht="24.95" customHeight="1">
      <c r="A16" s="131">
        <v>4</v>
      </c>
      <c r="B16" s="52" t="s">
        <v>654</v>
      </c>
      <c r="C16" s="56">
        <v>360000</v>
      </c>
      <c r="D16" s="56">
        <v>480000</v>
      </c>
      <c r="E16" s="56">
        <v>390000</v>
      </c>
      <c r="F16" s="56">
        <v>400000</v>
      </c>
      <c r="G16" s="56">
        <f t="shared" si="6"/>
        <v>0</v>
      </c>
      <c r="H16" s="56">
        <v>400000</v>
      </c>
      <c r="I16" s="132">
        <f t="shared" si="2"/>
        <v>1.1111111111111112</v>
      </c>
      <c r="J16" s="132">
        <f t="shared" si="4"/>
        <v>0.83333333333333337</v>
      </c>
      <c r="K16" s="132">
        <f t="shared" si="5"/>
        <v>1.0256410256410255</v>
      </c>
    </row>
    <row r="17" spans="1:11" s="124" customFormat="1" ht="24.95" customHeight="1">
      <c r="A17" s="131">
        <v>5</v>
      </c>
      <c r="B17" s="52" t="s">
        <v>655</v>
      </c>
      <c r="C17" s="56">
        <v>17170</v>
      </c>
      <c r="D17" s="56">
        <v>25000</v>
      </c>
      <c r="E17" s="56">
        <v>19800</v>
      </c>
      <c r="F17" s="56">
        <v>20800</v>
      </c>
      <c r="G17" s="56">
        <f t="shared" si="6"/>
        <v>0</v>
      </c>
      <c r="H17" s="56">
        <v>20800</v>
      </c>
      <c r="I17" s="132">
        <f t="shared" si="2"/>
        <v>1.2114152591729761</v>
      </c>
      <c r="J17" s="132">
        <f t="shared" si="4"/>
        <v>0.83199999999999996</v>
      </c>
      <c r="K17" s="132">
        <f t="shared" si="5"/>
        <v>1.0505050505050506</v>
      </c>
    </row>
    <row r="18" spans="1:11" s="124" customFormat="1" ht="24.95" customHeight="1">
      <c r="A18" s="131">
        <v>6</v>
      </c>
      <c r="B18" s="52" t="s">
        <v>656</v>
      </c>
      <c r="C18" s="56">
        <v>355000</v>
      </c>
      <c r="D18" s="56">
        <v>505000</v>
      </c>
      <c r="E18" s="56">
        <v>390000</v>
      </c>
      <c r="F18" s="56">
        <v>390000</v>
      </c>
      <c r="G18" s="56">
        <f t="shared" si="6"/>
        <v>214700</v>
      </c>
      <c r="H18" s="56">
        <v>175300</v>
      </c>
      <c r="I18" s="132">
        <f t="shared" si="2"/>
        <v>1.0985915492957747</v>
      </c>
      <c r="J18" s="132">
        <f t="shared" si="4"/>
        <v>0.7722772277227723</v>
      </c>
      <c r="K18" s="132">
        <f t="shared" si="5"/>
        <v>1</v>
      </c>
    </row>
    <row r="19" spans="1:11" s="124" customFormat="1" ht="24.95" customHeight="1">
      <c r="A19" s="131">
        <v>7</v>
      </c>
      <c r="B19" s="52" t="s">
        <v>657</v>
      </c>
      <c r="C19" s="56">
        <v>660000</v>
      </c>
      <c r="D19" s="56">
        <v>1030000</v>
      </c>
      <c r="E19" s="56">
        <v>1280000</v>
      </c>
      <c r="F19" s="56">
        <v>1280000</v>
      </c>
      <c r="G19" s="56">
        <f t="shared" si="6"/>
        <v>1280000</v>
      </c>
      <c r="H19" s="57"/>
      <c r="I19" s="132">
        <f t="shared" si="2"/>
        <v>1.9393939393939394</v>
      </c>
      <c r="J19" s="132">
        <f t="shared" si="4"/>
        <v>1.2427184466019416</v>
      </c>
      <c r="K19" s="132">
        <f t="shared" si="5"/>
        <v>1</v>
      </c>
    </row>
    <row r="20" spans="1:11" s="126" customFormat="1" ht="24.95" customHeight="1">
      <c r="A20" s="133"/>
      <c r="B20" s="61" t="s">
        <v>658</v>
      </c>
      <c r="C20" s="134">
        <v>264000</v>
      </c>
      <c r="D20" s="134">
        <v>412000</v>
      </c>
      <c r="E20" s="134">
        <v>512000</v>
      </c>
      <c r="F20" s="134">
        <v>512000</v>
      </c>
      <c r="G20" s="134">
        <f t="shared" si="6"/>
        <v>512000</v>
      </c>
      <c r="H20" s="136"/>
      <c r="I20" s="135">
        <f t="shared" si="2"/>
        <v>1.9393939393939394</v>
      </c>
      <c r="J20" s="135">
        <f t="shared" si="4"/>
        <v>1.2427184466019416</v>
      </c>
      <c r="K20" s="135">
        <f t="shared" si="5"/>
        <v>1</v>
      </c>
    </row>
    <row r="21" spans="1:11" s="124" customFormat="1" ht="24.95" customHeight="1">
      <c r="A21" s="131">
        <v>8</v>
      </c>
      <c r="B21" s="52" t="s">
        <v>659</v>
      </c>
      <c r="C21" s="56">
        <v>150000</v>
      </c>
      <c r="D21" s="56">
        <v>200000</v>
      </c>
      <c r="E21" s="56">
        <v>155000</v>
      </c>
      <c r="F21" s="56">
        <v>155000</v>
      </c>
      <c r="G21" s="56">
        <f t="shared" si="6"/>
        <v>94600</v>
      </c>
      <c r="H21" s="56">
        <v>60400</v>
      </c>
      <c r="I21" s="132">
        <f t="shared" si="2"/>
        <v>1.0333333333333334</v>
      </c>
      <c r="J21" s="132">
        <f t="shared" si="4"/>
        <v>0.77500000000000002</v>
      </c>
      <c r="K21" s="132">
        <f t="shared" si="5"/>
        <v>1</v>
      </c>
    </row>
    <row r="22" spans="1:11" s="126" customFormat="1" ht="24.95" customHeight="1">
      <c r="A22" s="133"/>
      <c r="B22" s="61" t="s">
        <v>660</v>
      </c>
      <c r="C22" s="134">
        <v>65000</v>
      </c>
      <c r="D22" s="134">
        <v>75000</v>
      </c>
      <c r="E22" s="134">
        <v>60000</v>
      </c>
      <c r="F22" s="134">
        <v>60000</v>
      </c>
      <c r="G22" s="134">
        <f t="shared" si="6"/>
        <v>55050</v>
      </c>
      <c r="H22" s="134">
        <v>4950</v>
      </c>
      <c r="I22" s="135">
        <f t="shared" si="2"/>
        <v>0.92307692307692313</v>
      </c>
      <c r="J22" s="135">
        <f t="shared" si="4"/>
        <v>0.8</v>
      </c>
      <c r="K22" s="135">
        <f t="shared" si="5"/>
        <v>1</v>
      </c>
    </row>
    <row r="23" spans="1:11" s="124" customFormat="1" ht="24.95" customHeight="1">
      <c r="A23" s="131">
        <v>9</v>
      </c>
      <c r="B23" s="52" t="s">
        <v>193</v>
      </c>
      <c r="C23" s="56">
        <v>1900000</v>
      </c>
      <c r="D23" s="56">
        <v>3100000</v>
      </c>
      <c r="E23" s="56">
        <v>1650000</v>
      </c>
      <c r="F23" s="56">
        <v>2000000</v>
      </c>
      <c r="G23" s="56">
        <f>+F23-H23</f>
        <v>0</v>
      </c>
      <c r="H23" s="56">
        <v>2000000</v>
      </c>
      <c r="I23" s="132">
        <f t="shared" si="2"/>
        <v>1.0526315789473684</v>
      </c>
      <c r="J23" s="132">
        <f t="shared" si="4"/>
        <v>0.64516129032258063</v>
      </c>
      <c r="K23" s="132">
        <f t="shared" si="5"/>
        <v>1.2121212121212122</v>
      </c>
    </row>
    <row r="24" spans="1:11" s="126" customFormat="1" ht="24.95" hidden="1" customHeight="1">
      <c r="A24" s="133"/>
      <c r="B24" s="61" t="s">
        <v>661</v>
      </c>
      <c r="C24" s="134"/>
      <c r="D24" s="134"/>
      <c r="E24" s="134"/>
      <c r="F24" s="134"/>
      <c r="G24" s="134">
        <f t="shared" si="6"/>
        <v>0</v>
      </c>
      <c r="H24" s="134"/>
      <c r="I24" s="135"/>
      <c r="J24" s="135"/>
      <c r="K24" s="135"/>
    </row>
    <row r="25" spans="1:11" s="124" customFormat="1" ht="24.95" customHeight="1">
      <c r="A25" s="131">
        <v>10</v>
      </c>
      <c r="B25" s="52" t="s">
        <v>662</v>
      </c>
      <c r="C25" s="56">
        <v>71500</v>
      </c>
      <c r="D25" s="56">
        <v>87000</v>
      </c>
      <c r="E25" s="56">
        <v>65000</v>
      </c>
      <c r="F25" s="56">
        <v>67000</v>
      </c>
      <c r="G25" s="56">
        <f t="shared" si="6"/>
        <v>0</v>
      </c>
      <c r="H25" s="56">
        <v>67000</v>
      </c>
      <c r="I25" s="132">
        <f>+F25/C25</f>
        <v>0.93706293706293708</v>
      </c>
      <c r="J25" s="132">
        <f t="shared" si="4"/>
        <v>0.77011494252873558</v>
      </c>
      <c r="K25" s="132">
        <f t="shared" si="5"/>
        <v>1.0307692307692307</v>
      </c>
    </row>
    <row r="26" spans="1:11" s="126" customFormat="1" ht="24.95" customHeight="1">
      <c r="A26" s="133"/>
      <c r="B26" s="61" t="s">
        <v>661</v>
      </c>
      <c r="C26" s="134"/>
      <c r="D26" s="134"/>
      <c r="E26" s="134">
        <v>5000</v>
      </c>
      <c r="F26" s="134">
        <v>5000</v>
      </c>
      <c r="G26" s="134">
        <f t="shared" si="6"/>
        <v>0</v>
      </c>
      <c r="H26" s="134">
        <v>5000</v>
      </c>
      <c r="I26" s="135"/>
      <c r="J26" s="135"/>
      <c r="K26" s="135">
        <f t="shared" si="5"/>
        <v>1</v>
      </c>
    </row>
    <row r="27" spans="1:11" s="124" customFormat="1" ht="30.75" customHeight="1">
      <c r="A27" s="131">
        <v>11</v>
      </c>
      <c r="B27" s="52" t="s">
        <v>663</v>
      </c>
      <c r="C27" s="56">
        <v>1200</v>
      </c>
      <c r="D27" s="56">
        <v>34000</v>
      </c>
      <c r="E27" s="56">
        <v>1200</v>
      </c>
      <c r="F27" s="56">
        <v>9000</v>
      </c>
      <c r="G27" s="56">
        <f t="shared" si="6"/>
        <v>0</v>
      </c>
      <c r="H27" s="56">
        <v>9000</v>
      </c>
      <c r="I27" s="132">
        <f>+F27/C27</f>
        <v>7.5</v>
      </c>
      <c r="J27" s="132"/>
      <c r="K27" s="132">
        <f t="shared" si="5"/>
        <v>7.5</v>
      </c>
    </row>
    <row r="28" spans="1:11" s="126" customFormat="1" ht="24.95" customHeight="1">
      <c r="A28" s="133"/>
      <c r="B28" s="61" t="s">
        <v>664</v>
      </c>
      <c r="C28" s="134">
        <v>1200</v>
      </c>
      <c r="D28" s="134">
        <v>34000</v>
      </c>
      <c r="E28" s="134">
        <v>0</v>
      </c>
      <c r="F28" s="134"/>
      <c r="G28" s="134">
        <f t="shared" si="6"/>
        <v>0</v>
      </c>
      <c r="H28" s="134">
        <v>0</v>
      </c>
      <c r="I28" s="135">
        <f>+F28/C28</f>
        <v>0</v>
      </c>
      <c r="J28" s="135"/>
      <c r="K28" s="135"/>
    </row>
    <row r="29" spans="1:11" s="138" customFormat="1" ht="24.95" customHeight="1">
      <c r="A29" s="131">
        <v>12</v>
      </c>
      <c r="B29" s="137" t="s">
        <v>195</v>
      </c>
      <c r="C29" s="56">
        <v>200000</v>
      </c>
      <c r="D29" s="56">
        <v>430000</v>
      </c>
      <c r="E29" s="56">
        <v>230000</v>
      </c>
      <c r="F29" s="56">
        <v>230000</v>
      </c>
      <c r="G29" s="56">
        <f t="shared" si="6"/>
        <v>122500</v>
      </c>
      <c r="H29" s="56">
        <v>107500</v>
      </c>
      <c r="I29" s="132">
        <f>+F29/C29</f>
        <v>1.1499999999999999</v>
      </c>
      <c r="J29" s="132">
        <f t="shared" si="4"/>
        <v>0.53488372093023251</v>
      </c>
      <c r="K29" s="132">
        <f t="shared" si="5"/>
        <v>1</v>
      </c>
    </row>
    <row r="30" spans="1:11" s="138" customFormat="1" ht="33.75" customHeight="1">
      <c r="A30" s="133"/>
      <c r="B30" s="139" t="s">
        <v>665</v>
      </c>
      <c r="C30" s="134">
        <v>75000</v>
      </c>
      <c r="D30" s="134">
        <v>150000</v>
      </c>
      <c r="E30" s="134">
        <v>120000</v>
      </c>
      <c r="F30" s="134">
        <v>120000</v>
      </c>
      <c r="G30" s="134">
        <f t="shared" si="6"/>
        <v>51650</v>
      </c>
      <c r="H30" s="134">
        <v>68350</v>
      </c>
      <c r="I30" s="135">
        <f>+F30/C30</f>
        <v>1.6</v>
      </c>
      <c r="J30" s="135">
        <f t="shared" si="4"/>
        <v>0.8</v>
      </c>
      <c r="K30" s="135">
        <f t="shared" si="5"/>
        <v>1</v>
      </c>
    </row>
    <row r="31" spans="1:11" s="138" customFormat="1" ht="33.75" customHeight="1">
      <c r="A31" s="133"/>
      <c r="B31" s="139" t="s">
        <v>666</v>
      </c>
      <c r="C31" s="134">
        <v>37500</v>
      </c>
      <c r="D31" s="134">
        <v>50000</v>
      </c>
      <c r="E31" s="134">
        <v>5000</v>
      </c>
      <c r="F31" s="134">
        <v>5000</v>
      </c>
      <c r="G31" s="134">
        <f t="shared" si="6"/>
        <v>5000</v>
      </c>
      <c r="H31" s="134"/>
      <c r="I31" s="135">
        <f>+F31/C31</f>
        <v>0.13333333333333333</v>
      </c>
      <c r="J31" s="135"/>
      <c r="K31" s="135"/>
    </row>
    <row r="32" spans="1:11" s="124" customFormat="1" ht="24.95" customHeight="1">
      <c r="A32" s="131">
        <v>13</v>
      </c>
      <c r="B32" s="52" t="s">
        <v>54</v>
      </c>
      <c r="C32" s="56">
        <v>41330</v>
      </c>
      <c r="D32" s="56">
        <v>67600</v>
      </c>
      <c r="E32" s="56">
        <v>25000</v>
      </c>
      <c r="F32" s="56">
        <v>31200</v>
      </c>
      <c r="G32" s="56">
        <f t="shared" si="6"/>
        <v>0</v>
      </c>
      <c r="H32" s="56">
        <v>31200</v>
      </c>
      <c r="I32" s="132">
        <f t="shared" ref="I32:I39" si="7">+F32/C32</f>
        <v>0.75489958867650619</v>
      </c>
      <c r="J32" s="132">
        <f t="shared" si="4"/>
        <v>0.46153846153846156</v>
      </c>
      <c r="K32" s="132">
        <f t="shared" si="5"/>
        <v>1.248</v>
      </c>
    </row>
    <row r="33" spans="1:11" s="126" customFormat="1" ht="24.95" customHeight="1">
      <c r="A33" s="133"/>
      <c r="B33" s="61" t="s">
        <v>664</v>
      </c>
      <c r="C33" s="134">
        <v>6000</v>
      </c>
      <c r="D33" s="134">
        <v>5000</v>
      </c>
      <c r="E33" s="134">
        <v>5500</v>
      </c>
      <c r="F33" s="134">
        <v>5500</v>
      </c>
      <c r="G33" s="134">
        <f t="shared" si="6"/>
        <v>0</v>
      </c>
      <c r="H33" s="134">
        <v>5500</v>
      </c>
      <c r="I33" s="135">
        <f t="shared" si="7"/>
        <v>0.91666666666666663</v>
      </c>
      <c r="J33" s="135">
        <f t="shared" si="4"/>
        <v>1.1000000000000001</v>
      </c>
      <c r="K33" s="135">
        <f t="shared" si="5"/>
        <v>1</v>
      </c>
    </row>
    <row r="34" spans="1:11" s="141" customFormat="1" ht="28.5" customHeight="1">
      <c r="A34" s="140">
        <v>14</v>
      </c>
      <c r="B34" s="137" t="s">
        <v>667</v>
      </c>
      <c r="C34" s="56">
        <v>9500</v>
      </c>
      <c r="D34" s="56">
        <v>13000</v>
      </c>
      <c r="E34" s="56">
        <v>7000</v>
      </c>
      <c r="F34" s="56">
        <v>7000</v>
      </c>
      <c r="G34" s="56">
        <f t="shared" si="6"/>
        <v>0</v>
      </c>
      <c r="H34" s="56">
        <v>7000</v>
      </c>
      <c r="I34" s="132">
        <f t="shared" si="7"/>
        <v>0.73684210526315785</v>
      </c>
      <c r="J34" s="132">
        <f t="shared" si="4"/>
        <v>0.53846153846153844</v>
      </c>
      <c r="K34" s="132">
        <f t="shared" si="5"/>
        <v>1</v>
      </c>
    </row>
    <row r="35" spans="1:11" s="124" customFormat="1" ht="24.95" customHeight="1">
      <c r="A35" s="131">
        <v>15</v>
      </c>
      <c r="B35" s="52" t="s">
        <v>668</v>
      </c>
      <c r="C35" s="56">
        <v>1300</v>
      </c>
      <c r="D35" s="56">
        <v>3400</v>
      </c>
      <c r="E35" s="56">
        <v>1000</v>
      </c>
      <c r="F35" s="56">
        <v>1000</v>
      </c>
      <c r="G35" s="56">
        <f t="shared" si="6"/>
        <v>1000</v>
      </c>
      <c r="H35" s="56"/>
      <c r="I35" s="132">
        <f t="shared" si="7"/>
        <v>0.76923076923076927</v>
      </c>
      <c r="J35" s="132">
        <f t="shared" si="4"/>
        <v>0.29411764705882354</v>
      </c>
      <c r="K35" s="132">
        <f t="shared" si="5"/>
        <v>1</v>
      </c>
    </row>
    <row r="36" spans="1:11" s="124" customFormat="1" ht="29.25" customHeight="1">
      <c r="A36" s="131">
        <v>16</v>
      </c>
      <c r="B36" s="52" t="s">
        <v>669</v>
      </c>
      <c r="C36" s="56">
        <v>22000</v>
      </c>
      <c r="D36" s="56">
        <v>17000</v>
      </c>
      <c r="E36" s="56">
        <v>19000</v>
      </c>
      <c r="F36" s="56">
        <v>19000</v>
      </c>
      <c r="G36" s="56">
        <f t="shared" si="6"/>
        <v>19000</v>
      </c>
      <c r="H36" s="56"/>
      <c r="I36" s="132">
        <f t="shared" si="7"/>
        <v>0.86363636363636365</v>
      </c>
      <c r="J36" s="132">
        <f t="shared" si="4"/>
        <v>1.1176470588235294</v>
      </c>
      <c r="K36" s="132">
        <f t="shared" si="5"/>
        <v>1</v>
      </c>
    </row>
    <row r="37" spans="1:11" s="88" customFormat="1" ht="31.5" customHeight="1">
      <c r="A37" s="123" t="s">
        <v>22</v>
      </c>
      <c r="B37" s="87" t="s">
        <v>670</v>
      </c>
      <c r="C37" s="57">
        <f>SUM(C38:C43)</f>
        <v>9400000</v>
      </c>
      <c r="D37" s="57">
        <f t="shared" ref="D37:H37" si="8">SUM(D38:D43)</f>
        <v>8300000</v>
      </c>
      <c r="E37" s="57">
        <f t="shared" si="8"/>
        <v>8960000</v>
      </c>
      <c r="F37" s="57">
        <f t="shared" si="8"/>
        <v>8960000</v>
      </c>
      <c r="G37" s="57">
        <f t="shared" si="8"/>
        <v>8960000</v>
      </c>
      <c r="H37" s="57">
        <f t="shared" si="8"/>
        <v>0</v>
      </c>
      <c r="I37" s="129">
        <f t="shared" si="7"/>
        <v>0.95319148936170217</v>
      </c>
      <c r="J37" s="129">
        <f t="shared" si="4"/>
        <v>1.0795180722891566</v>
      </c>
      <c r="K37" s="129">
        <f t="shared" si="5"/>
        <v>1</v>
      </c>
    </row>
    <row r="38" spans="1:11" s="141" customFormat="1" ht="24.95" customHeight="1">
      <c r="A38" s="140">
        <v>1</v>
      </c>
      <c r="B38" s="68" t="s">
        <v>671</v>
      </c>
      <c r="C38" s="56">
        <v>10000</v>
      </c>
      <c r="D38" s="56">
        <v>95000</v>
      </c>
      <c r="E38" s="56">
        <v>110000</v>
      </c>
      <c r="F38" s="56">
        <f>+E38</f>
        <v>110000</v>
      </c>
      <c r="G38" s="56">
        <f>+F38</f>
        <v>110000</v>
      </c>
      <c r="H38" s="56"/>
      <c r="I38" s="132">
        <f t="shared" si="7"/>
        <v>11</v>
      </c>
      <c r="J38" s="132">
        <f t="shared" si="4"/>
        <v>1.1578947368421053</v>
      </c>
      <c r="K38" s="132">
        <f t="shared" si="5"/>
        <v>1</v>
      </c>
    </row>
    <row r="39" spans="1:11" s="141" customFormat="1" ht="24.95" customHeight="1">
      <c r="A39" s="140">
        <v>2</v>
      </c>
      <c r="B39" s="68" t="s">
        <v>672</v>
      </c>
      <c r="C39" s="56">
        <v>380000</v>
      </c>
      <c r="D39" s="56">
        <v>140000</v>
      </c>
      <c r="E39" s="56">
        <v>146000</v>
      </c>
      <c r="F39" s="56">
        <f t="shared" ref="F39:G43" si="9">+E39</f>
        <v>146000</v>
      </c>
      <c r="G39" s="56">
        <f t="shared" si="9"/>
        <v>146000</v>
      </c>
      <c r="H39" s="56"/>
      <c r="I39" s="132">
        <f t="shared" si="7"/>
        <v>0.38421052631578945</v>
      </c>
      <c r="J39" s="132">
        <f t="shared" si="4"/>
        <v>1.0428571428571429</v>
      </c>
      <c r="K39" s="132">
        <f t="shared" si="5"/>
        <v>1</v>
      </c>
    </row>
    <row r="40" spans="1:11" s="141" customFormat="1" ht="24.95" customHeight="1">
      <c r="A40" s="140">
        <v>3</v>
      </c>
      <c r="B40" s="68" t="s">
        <v>673</v>
      </c>
      <c r="C40" s="56"/>
      <c r="D40" s="56">
        <v>900</v>
      </c>
      <c r="E40" s="56">
        <v>2000</v>
      </c>
      <c r="F40" s="56">
        <f t="shared" si="9"/>
        <v>2000</v>
      </c>
      <c r="G40" s="56">
        <f t="shared" si="9"/>
        <v>2000</v>
      </c>
      <c r="H40" s="56"/>
      <c r="I40" s="132"/>
      <c r="J40" s="132">
        <f t="shared" si="4"/>
        <v>2.2222222222222223</v>
      </c>
      <c r="K40" s="132"/>
    </row>
    <row r="41" spans="1:11" s="141" customFormat="1" ht="24.95" customHeight="1">
      <c r="A41" s="140">
        <v>4</v>
      </c>
      <c r="B41" s="68" t="s">
        <v>674</v>
      </c>
      <c r="C41" s="56">
        <v>8926000</v>
      </c>
      <c r="D41" s="56">
        <f>7171735+800000</f>
        <v>7971735</v>
      </c>
      <c r="E41" s="56">
        <v>8600000</v>
      </c>
      <c r="F41" s="56">
        <f t="shared" si="9"/>
        <v>8600000</v>
      </c>
      <c r="G41" s="56">
        <f t="shared" si="9"/>
        <v>8600000</v>
      </c>
      <c r="H41" s="56"/>
      <c r="I41" s="132">
        <f>+F41/C41</f>
        <v>0.96347748151467627</v>
      </c>
      <c r="J41" s="132">
        <f t="shared" si="4"/>
        <v>1.078811576149985</v>
      </c>
      <c r="K41" s="132">
        <f t="shared" si="5"/>
        <v>1</v>
      </c>
    </row>
    <row r="42" spans="1:11" s="141" customFormat="1" ht="37.5" customHeight="1">
      <c r="A42" s="140">
        <v>5</v>
      </c>
      <c r="B42" s="68" t="s">
        <v>675</v>
      </c>
      <c r="C42" s="56">
        <v>82000</v>
      </c>
      <c r="D42" s="56">
        <v>90000</v>
      </c>
      <c r="E42" s="56">
        <v>100000</v>
      </c>
      <c r="F42" s="56">
        <f t="shared" si="9"/>
        <v>100000</v>
      </c>
      <c r="G42" s="56">
        <f t="shared" si="9"/>
        <v>100000</v>
      </c>
      <c r="H42" s="56"/>
      <c r="I42" s="132">
        <f>+F42/C42</f>
        <v>1.2195121951219512</v>
      </c>
      <c r="J42" s="132">
        <f t="shared" si="4"/>
        <v>1.1111111111111112</v>
      </c>
      <c r="K42" s="132">
        <f t="shared" si="5"/>
        <v>1</v>
      </c>
    </row>
    <row r="43" spans="1:11" s="141" customFormat="1" ht="24.95" customHeight="1">
      <c r="A43" s="140">
        <v>6</v>
      </c>
      <c r="B43" s="68" t="s">
        <v>676</v>
      </c>
      <c r="C43" s="56">
        <v>2000</v>
      </c>
      <c r="D43" s="56">
        <v>2365</v>
      </c>
      <c r="E43" s="56">
        <v>2000</v>
      </c>
      <c r="F43" s="56">
        <f t="shared" si="9"/>
        <v>2000</v>
      </c>
      <c r="G43" s="56">
        <f t="shared" si="9"/>
        <v>2000</v>
      </c>
      <c r="H43" s="56"/>
      <c r="I43" s="132">
        <f>+F43/C43</f>
        <v>1</v>
      </c>
      <c r="J43" s="132">
        <f t="shared" si="4"/>
        <v>0.84566596194503174</v>
      </c>
      <c r="K43" s="132">
        <f t="shared" si="5"/>
        <v>1</v>
      </c>
    </row>
    <row r="44" spans="1:11" s="141" customFormat="1" ht="24.95" customHeight="1">
      <c r="A44" s="123" t="s">
        <v>39</v>
      </c>
      <c r="B44" s="87" t="s">
        <v>677</v>
      </c>
      <c r="C44" s="57"/>
      <c r="D44" s="57">
        <v>4000</v>
      </c>
      <c r="E44" s="57"/>
      <c r="F44" s="57"/>
      <c r="G44" s="57"/>
      <c r="H44" s="57"/>
      <c r="I44" s="129"/>
      <c r="J44" s="129"/>
      <c r="K44" s="129"/>
    </row>
    <row r="45" spans="1:11" s="141" customFormat="1" ht="35.25" customHeight="1">
      <c r="A45" s="123" t="s">
        <v>40</v>
      </c>
      <c r="B45" s="87" t="s">
        <v>678</v>
      </c>
      <c r="C45" s="57"/>
      <c r="D45" s="57">
        <v>110000</v>
      </c>
      <c r="E45" s="57"/>
      <c r="F45" s="57"/>
      <c r="G45" s="57"/>
      <c r="H45" s="57"/>
      <c r="I45" s="129"/>
      <c r="J45" s="129"/>
      <c r="K45" s="129"/>
    </row>
    <row r="46" spans="1:11" s="88" customFormat="1" ht="47.25" customHeight="1">
      <c r="A46" s="123" t="s">
        <v>42</v>
      </c>
      <c r="B46" s="87" t="s">
        <v>679</v>
      </c>
      <c r="C46" s="57">
        <f t="shared" ref="C46:H46" si="10">+C9+C37+C44+C45</f>
        <v>17500000</v>
      </c>
      <c r="D46" s="57">
        <f t="shared" si="10"/>
        <v>18014000</v>
      </c>
      <c r="E46" s="57">
        <f t="shared" si="10"/>
        <v>16130000</v>
      </c>
      <c r="F46" s="57">
        <f t="shared" si="10"/>
        <v>17760000</v>
      </c>
      <c r="G46" s="57">
        <f t="shared" si="10"/>
        <v>14334000</v>
      </c>
      <c r="H46" s="57">
        <f t="shared" si="10"/>
        <v>3426000</v>
      </c>
      <c r="I46" s="129">
        <f t="shared" ref="I46:I55" si="11">+F46/C46</f>
        <v>1.0148571428571429</v>
      </c>
      <c r="J46" s="129">
        <f t="shared" si="4"/>
        <v>0.98589985566781391</v>
      </c>
      <c r="K46" s="129">
        <f t="shared" si="5"/>
        <v>1.1010539367637941</v>
      </c>
    </row>
    <row r="47" spans="1:11" s="124" customFormat="1" ht="27" customHeight="1">
      <c r="A47" s="131">
        <v>1</v>
      </c>
      <c r="B47" s="68" t="s">
        <v>680</v>
      </c>
      <c r="C47" s="56">
        <f>+C20+C22+C28+C30+C33*70%+C37</f>
        <v>9809400</v>
      </c>
      <c r="D47" s="56">
        <f>+D44+D37+D33*70%+D30+D28+D22+D20</f>
        <v>8978500</v>
      </c>
      <c r="E47" s="56">
        <f>+E20+E22+E28+E30+E33*70%+E37</f>
        <v>9655850</v>
      </c>
      <c r="F47" s="56">
        <f>+F20+F22+F28+F30+F33*70%+F37</f>
        <v>9655850</v>
      </c>
      <c r="G47" s="56">
        <f>+G20+G22+G28+G30+G33*70%+G37</f>
        <v>9578700</v>
      </c>
      <c r="H47" s="56">
        <f>+H20+H22+H28+H30+H33*70%+H37</f>
        <v>77150</v>
      </c>
      <c r="I47" s="132">
        <f t="shared" si="11"/>
        <v>0.98434664709360409</v>
      </c>
      <c r="J47" s="132">
        <f t="shared" si="4"/>
        <v>1.0754413320710587</v>
      </c>
      <c r="K47" s="132">
        <f t="shared" si="5"/>
        <v>1</v>
      </c>
    </row>
    <row r="48" spans="1:11" s="125" customFormat="1" ht="27" customHeight="1">
      <c r="A48" s="131">
        <v>2</v>
      </c>
      <c r="B48" s="68" t="s">
        <v>681</v>
      </c>
      <c r="C48" s="56">
        <f>+C46-C47</f>
        <v>7690600</v>
      </c>
      <c r="D48" s="56">
        <f>+D46-D47</f>
        <v>9035500</v>
      </c>
      <c r="E48" s="56">
        <f>+E46-E47</f>
        <v>6474150</v>
      </c>
      <c r="F48" s="56">
        <f>+G48+H48</f>
        <v>8104150</v>
      </c>
      <c r="G48" s="56">
        <f>+G46-G47</f>
        <v>4755300</v>
      </c>
      <c r="H48" s="56">
        <f>+H46-H47</f>
        <v>3348850</v>
      </c>
      <c r="I48" s="132">
        <f t="shared" si="11"/>
        <v>1.05377343770317</v>
      </c>
      <c r="J48" s="132">
        <f t="shared" si="4"/>
        <v>0.89692324719163297</v>
      </c>
      <c r="K48" s="132">
        <f t="shared" si="5"/>
        <v>1.2517705026914729</v>
      </c>
    </row>
    <row r="49" spans="1:11" s="125" customFormat="1" ht="30" customHeight="1">
      <c r="A49" s="122" t="s">
        <v>52</v>
      </c>
      <c r="B49" s="68" t="s">
        <v>682</v>
      </c>
      <c r="C49" s="56">
        <v>5158995</v>
      </c>
      <c r="D49" s="56">
        <f>+C49-200000</f>
        <v>4958995</v>
      </c>
      <c r="E49" s="56"/>
      <c r="F49" s="56">
        <f>+G49+H49</f>
        <v>5458311</v>
      </c>
      <c r="G49" s="56">
        <f>+G48</f>
        <v>4755300</v>
      </c>
      <c r="H49" s="56">
        <v>703011</v>
      </c>
      <c r="I49" s="132">
        <f t="shared" si="11"/>
        <v>1.0580182768155426</v>
      </c>
      <c r="J49" s="132">
        <f t="shared" si="4"/>
        <v>1.1006889500796029</v>
      </c>
      <c r="K49" s="132"/>
    </row>
    <row r="50" spans="1:11" s="125" customFormat="1" ht="30" customHeight="1">
      <c r="A50" s="122" t="s">
        <v>52</v>
      </c>
      <c r="B50" s="68" t="s">
        <v>683</v>
      </c>
      <c r="C50" s="56">
        <f>+C48-C49</f>
        <v>2531605</v>
      </c>
      <c r="D50" s="56">
        <f>+D48-D49</f>
        <v>4076505</v>
      </c>
      <c r="E50" s="56"/>
      <c r="F50" s="56">
        <f>+G50+H50</f>
        <v>2645839</v>
      </c>
      <c r="G50" s="56">
        <f>+G48-G49</f>
        <v>0</v>
      </c>
      <c r="H50" s="56">
        <f>+H48-H49</f>
        <v>2645839</v>
      </c>
      <c r="I50" s="132">
        <f t="shared" si="11"/>
        <v>1.0451231530985283</v>
      </c>
      <c r="J50" s="132">
        <f t="shared" si="4"/>
        <v>0.64904593518222109</v>
      </c>
      <c r="K50" s="132"/>
    </row>
    <row r="51" spans="1:11" s="125" customFormat="1" ht="34.5" customHeight="1">
      <c r="A51" s="122" t="s">
        <v>44</v>
      </c>
      <c r="B51" s="142" t="s">
        <v>684</v>
      </c>
      <c r="C51" s="57">
        <f>+C52+C53</f>
        <v>10802072</v>
      </c>
      <c r="D51" s="57">
        <f t="shared" ref="D51:H51" si="12">+D52+D53</f>
        <v>10802072</v>
      </c>
      <c r="E51" s="57">
        <f t="shared" si="12"/>
        <v>12623233</v>
      </c>
      <c r="F51" s="57">
        <f t="shared" si="12"/>
        <v>12623233</v>
      </c>
      <c r="G51" s="57">
        <f t="shared" si="12"/>
        <v>12623233</v>
      </c>
      <c r="H51" s="57">
        <f t="shared" si="12"/>
        <v>0</v>
      </c>
      <c r="I51" s="129">
        <f t="shared" si="11"/>
        <v>1.1685936735100451</v>
      </c>
      <c r="J51" s="129">
        <f t="shared" si="4"/>
        <v>1.1685936735100451</v>
      </c>
      <c r="K51" s="129">
        <f t="shared" si="5"/>
        <v>1</v>
      </c>
    </row>
    <row r="52" spans="1:11" s="124" customFormat="1" ht="24.95" customHeight="1">
      <c r="A52" s="131">
        <v>1</v>
      </c>
      <c r="B52" s="52" t="s">
        <v>685</v>
      </c>
      <c r="C52" s="56">
        <v>8041860</v>
      </c>
      <c r="D52" s="56">
        <f>+C52</f>
        <v>8041860</v>
      </c>
      <c r="E52" s="56">
        <v>8202660</v>
      </c>
      <c r="F52" s="56">
        <f>+E52</f>
        <v>8202660</v>
      </c>
      <c r="G52" s="56">
        <f>+F52</f>
        <v>8202660</v>
      </c>
      <c r="H52" s="56"/>
      <c r="I52" s="132">
        <f t="shared" si="11"/>
        <v>1.0199953742044752</v>
      </c>
      <c r="J52" s="132">
        <f t="shared" si="4"/>
        <v>1.0199953742044752</v>
      </c>
      <c r="K52" s="132">
        <f t="shared" si="5"/>
        <v>1</v>
      </c>
    </row>
    <row r="53" spans="1:11" s="124" customFormat="1" ht="24.95" customHeight="1">
      <c r="A53" s="131">
        <v>2</v>
      </c>
      <c r="B53" s="52" t="s">
        <v>686</v>
      </c>
      <c r="C53" s="56">
        <f>+C54+C55</f>
        <v>2760212</v>
      </c>
      <c r="D53" s="56">
        <f t="shared" ref="D53:H53" si="13">+D54+D55</f>
        <v>2760212</v>
      </c>
      <c r="E53" s="56">
        <f>+E54+E55</f>
        <v>4420573</v>
      </c>
      <c r="F53" s="56">
        <f>+F54+F55</f>
        <v>4420573</v>
      </c>
      <c r="G53" s="56">
        <f t="shared" si="13"/>
        <v>4420573</v>
      </c>
      <c r="H53" s="56">
        <f t="shared" si="13"/>
        <v>0</v>
      </c>
      <c r="I53" s="132">
        <f t="shared" si="11"/>
        <v>1.6015338676884239</v>
      </c>
      <c r="J53" s="132">
        <f t="shared" si="4"/>
        <v>1.6015338676884239</v>
      </c>
      <c r="K53" s="132">
        <f t="shared" si="5"/>
        <v>1</v>
      </c>
    </row>
    <row r="54" spans="1:11" s="124" customFormat="1" ht="24.95" customHeight="1">
      <c r="A54" s="131" t="s">
        <v>52</v>
      </c>
      <c r="B54" s="52" t="s">
        <v>687</v>
      </c>
      <c r="C54" s="56">
        <v>2285212</v>
      </c>
      <c r="D54" s="56">
        <f>+C54</f>
        <v>2285212</v>
      </c>
      <c r="E54" s="56">
        <f>1525193+E58+E59+E60-E55</f>
        <v>3654849</v>
      </c>
      <c r="F54" s="56">
        <f>+E54</f>
        <v>3654849</v>
      </c>
      <c r="G54" s="56">
        <f>+F54</f>
        <v>3654849</v>
      </c>
      <c r="H54" s="56"/>
      <c r="I54" s="132">
        <f t="shared" si="11"/>
        <v>1.5993478941997503</v>
      </c>
      <c r="J54" s="132">
        <f t="shared" si="4"/>
        <v>1.5993478941997503</v>
      </c>
      <c r="K54" s="132">
        <f t="shared" si="5"/>
        <v>1</v>
      </c>
    </row>
    <row r="55" spans="1:11" s="124" customFormat="1" ht="26.25" customHeight="1">
      <c r="A55" s="131" t="s">
        <v>52</v>
      </c>
      <c r="B55" s="52" t="s">
        <v>688</v>
      </c>
      <c r="C55" s="56">
        <v>475000</v>
      </c>
      <c r="D55" s="56">
        <f>+C55</f>
        <v>475000</v>
      </c>
      <c r="E55" s="56">
        <f>749212+16512</f>
        <v>765724</v>
      </c>
      <c r="F55" s="56">
        <f>+E55</f>
        <v>765724</v>
      </c>
      <c r="G55" s="56">
        <f>+F55</f>
        <v>765724</v>
      </c>
      <c r="H55" s="56"/>
      <c r="I55" s="132">
        <f t="shared" si="11"/>
        <v>1.6120505263157894</v>
      </c>
      <c r="J55" s="132">
        <f t="shared" si="4"/>
        <v>1.6120505263157894</v>
      </c>
      <c r="K55" s="132">
        <f t="shared" si="5"/>
        <v>1</v>
      </c>
    </row>
    <row r="56" spans="1:11" s="126" customFormat="1" ht="27" customHeight="1">
      <c r="A56" s="133"/>
      <c r="B56" s="61" t="s">
        <v>5</v>
      </c>
      <c r="C56" s="64"/>
      <c r="D56" s="64"/>
      <c r="E56" s="64"/>
      <c r="F56" s="64"/>
      <c r="G56" s="64"/>
      <c r="H56" s="64"/>
      <c r="I56" s="135"/>
      <c r="J56" s="135"/>
      <c r="K56" s="135"/>
    </row>
    <row r="57" spans="1:11" s="126" customFormat="1" ht="27" customHeight="1">
      <c r="A57" s="133"/>
      <c r="B57" s="61" t="s">
        <v>689</v>
      </c>
      <c r="C57" s="64"/>
      <c r="D57" s="64"/>
      <c r="E57" s="64">
        <v>1525193</v>
      </c>
      <c r="F57" s="64">
        <f>+E57</f>
        <v>1525193</v>
      </c>
      <c r="G57" s="64">
        <f>+F57</f>
        <v>1525193</v>
      </c>
      <c r="H57" s="64"/>
      <c r="I57" s="135"/>
      <c r="J57" s="135"/>
      <c r="K57" s="135"/>
    </row>
    <row r="58" spans="1:11" s="126" customFormat="1" ht="37.5" customHeight="1">
      <c r="A58" s="133"/>
      <c r="B58" s="61" t="s">
        <v>690</v>
      </c>
      <c r="C58" s="64">
        <v>3293703</v>
      </c>
      <c r="D58" s="64">
        <f>+C58</f>
        <v>3293703</v>
      </c>
      <c r="E58" s="64">
        <v>1637779</v>
      </c>
      <c r="F58" s="64">
        <f t="shared" ref="F58:F60" si="14">+E58</f>
        <v>1637779</v>
      </c>
      <c r="G58" s="64">
        <f>+F58</f>
        <v>1637779</v>
      </c>
      <c r="H58" s="64"/>
      <c r="I58" s="135">
        <f t="shared" ref="I58:I66" si="15">+F58/C58</f>
        <v>0.49724550149178598</v>
      </c>
      <c r="J58" s="135"/>
      <c r="K58" s="135">
        <f t="shared" si="5"/>
        <v>1</v>
      </c>
    </row>
    <row r="59" spans="1:11" s="126" customFormat="1" ht="39" customHeight="1">
      <c r="A59" s="133"/>
      <c r="B59" s="61" t="s">
        <v>691</v>
      </c>
      <c r="C59" s="64">
        <v>117497</v>
      </c>
      <c r="D59" s="64">
        <f t="shared" ref="D59:D60" si="16">+C59</f>
        <v>117497</v>
      </c>
      <c r="E59" s="64">
        <v>992020</v>
      </c>
      <c r="F59" s="64">
        <f t="shared" si="14"/>
        <v>992020</v>
      </c>
      <c r="G59" s="64">
        <f>+F59</f>
        <v>992020</v>
      </c>
      <c r="H59" s="64"/>
      <c r="I59" s="135">
        <f t="shared" si="15"/>
        <v>8.4429389686545182</v>
      </c>
      <c r="J59" s="135"/>
      <c r="K59" s="135">
        <f t="shared" si="5"/>
        <v>1</v>
      </c>
    </row>
    <row r="60" spans="1:11" s="126" customFormat="1" ht="52.5" customHeight="1">
      <c r="A60" s="133"/>
      <c r="B60" s="61" t="s">
        <v>692</v>
      </c>
      <c r="C60" s="64">
        <v>332915</v>
      </c>
      <c r="D60" s="64">
        <f t="shared" si="16"/>
        <v>332915</v>
      </c>
      <c r="E60" s="64">
        <v>265581</v>
      </c>
      <c r="F60" s="64">
        <f t="shared" si="14"/>
        <v>265581</v>
      </c>
      <c r="G60" s="64">
        <f>+F60</f>
        <v>265581</v>
      </c>
      <c r="H60" s="64"/>
      <c r="I60" s="135">
        <f t="shared" si="15"/>
        <v>0.79774416893200972</v>
      </c>
      <c r="J60" s="135"/>
      <c r="K60" s="135">
        <f t="shared" si="5"/>
        <v>1</v>
      </c>
    </row>
    <row r="61" spans="1:11" s="125" customFormat="1" ht="26.25" customHeight="1">
      <c r="A61" s="122" t="s">
        <v>45</v>
      </c>
      <c r="B61" s="49" t="s">
        <v>693</v>
      </c>
      <c r="C61" s="57">
        <f>+C62+C63</f>
        <v>236800</v>
      </c>
      <c r="D61" s="57">
        <f t="shared" ref="D61:H61" si="17">+D62+D63</f>
        <v>206400</v>
      </c>
      <c r="E61" s="57">
        <f t="shared" si="17"/>
        <v>426500</v>
      </c>
      <c r="F61" s="57">
        <f t="shared" si="17"/>
        <v>426500</v>
      </c>
      <c r="G61" s="57">
        <f t="shared" si="17"/>
        <v>426500</v>
      </c>
      <c r="H61" s="57">
        <f t="shared" si="17"/>
        <v>0</v>
      </c>
      <c r="I61" s="129">
        <f t="shared" si="15"/>
        <v>1.801097972972973</v>
      </c>
      <c r="J61" s="129">
        <f t="shared" si="4"/>
        <v>2.0663759689922481</v>
      </c>
      <c r="K61" s="129">
        <f t="shared" si="5"/>
        <v>1</v>
      </c>
    </row>
    <row r="62" spans="1:11" s="124" customFormat="1" ht="26.25" customHeight="1">
      <c r="A62" s="131">
        <v>1</v>
      </c>
      <c r="B62" s="52" t="s">
        <v>694</v>
      </c>
      <c r="C62" s="56">
        <v>206400</v>
      </c>
      <c r="D62" s="56">
        <v>206400</v>
      </c>
      <c r="E62" s="56">
        <v>383200</v>
      </c>
      <c r="F62" s="56">
        <f t="shared" ref="F62:G64" si="18">+E62</f>
        <v>383200</v>
      </c>
      <c r="G62" s="56">
        <f t="shared" si="18"/>
        <v>383200</v>
      </c>
      <c r="H62" s="56"/>
      <c r="I62" s="132">
        <f t="shared" si="15"/>
        <v>1.8565891472868217</v>
      </c>
      <c r="J62" s="132">
        <f t="shared" si="4"/>
        <v>1.8565891472868217</v>
      </c>
      <c r="K62" s="132">
        <f t="shared" si="5"/>
        <v>1</v>
      </c>
    </row>
    <row r="63" spans="1:11" s="124" customFormat="1" ht="26.25" customHeight="1">
      <c r="A63" s="131">
        <v>2</v>
      </c>
      <c r="B63" s="52" t="s">
        <v>695</v>
      </c>
      <c r="C63" s="56">
        <v>30400</v>
      </c>
      <c r="D63" s="56">
        <v>0</v>
      </c>
      <c r="E63" s="56">
        <v>43300</v>
      </c>
      <c r="F63" s="56">
        <f t="shared" si="18"/>
        <v>43300</v>
      </c>
      <c r="G63" s="56">
        <f t="shared" si="18"/>
        <v>43300</v>
      </c>
      <c r="H63" s="56"/>
      <c r="I63" s="132">
        <f t="shared" si="15"/>
        <v>1.424342105263158</v>
      </c>
      <c r="J63" s="132"/>
      <c r="K63" s="132">
        <f t="shared" si="5"/>
        <v>1</v>
      </c>
    </row>
    <row r="64" spans="1:11" s="125" customFormat="1" ht="37.5" customHeight="1">
      <c r="A64" s="122" t="s">
        <v>46</v>
      </c>
      <c r="B64" s="49" t="s">
        <v>696</v>
      </c>
      <c r="C64" s="57">
        <v>997672</v>
      </c>
      <c r="D64" s="57">
        <v>997672</v>
      </c>
      <c r="E64" s="57">
        <v>1170900</v>
      </c>
      <c r="F64" s="57">
        <f t="shared" si="18"/>
        <v>1170900</v>
      </c>
      <c r="G64" s="57">
        <f t="shared" si="18"/>
        <v>1170900</v>
      </c>
      <c r="H64" s="57"/>
      <c r="I64" s="129">
        <f t="shared" si="15"/>
        <v>1.1736322157983787</v>
      </c>
      <c r="J64" s="129">
        <f t="shared" si="4"/>
        <v>1.1736322157983787</v>
      </c>
      <c r="K64" s="129">
        <f t="shared" si="5"/>
        <v>1</v>
      </c>
    </row>
    <row r="65" spans="1:11" s="125" customFormat="1" ht="40.5" customHeight="1">
      <c r="A65" s="122" t="s">
        <v>47</v>
      </c>
      <c r="B65" s="142" t="s">
        <v>697</v>
      </c>
      <c r="C65" s="57">
        <v>550000</v>
      </c>
      <c r="D65" s="57">
        <v>550000</v>
      </c>
      <c r="E65" s="57"/>
      <c r="F65" s="57"/>
      <c r="G65" s="57"/>
      <c r="H65" s="57"/>
      <c r="I65" s="129">
        <f t="shared" si="15"/>
        <v>0</v>
      </c>
      <c r="J65" s="129">
        <f t="shared" si="4"/>
        <v>0</v>
      </c>
      <c r="K65" s="129"/>
    </row>
    <row r="66" spans="1:11" s="124" customFormat="1" ht="31.5" customHeight="1">
      <c r="A66" s="131"/>
      <c r="B66" s="122" t="s">
        <v>55</v>
      </c>
      <c r="C66" s="57">
        <f t="shared" ref="C66:H66" si="19">+C48+C51+C61+C64+C65</f>
        <v>20277144</v>
      </c>
      <c r="D66" s="57">
        <f>+D48+D51+D61+D64+D65</f>
        <v>21591644</v>
      </c>
      <c r="E66" s="57">
        <f t="shared" si="19"/>
        <v>20694783</v>
      </c>
      <c r="F66" s="57">
        <f t="shared" si="19"/>
        <v>22324783</v>
      </c>
      <c r="G66" s="57">
        <f t="shared" si="19"/>
        <v>18975933</v>
      </c>
      <c r="H66" s="57">
        <f t="shared" si="19"/>
        <v>3348850</v>
      </c>
      <c r="I66" s="129">
        <f t="shared" si="15"/>
        <v>1.1009826137250887</v>
      </c>
      <c r="J66" s="129">
        <f t="shared" si="4"/>
        <v>1.0339547558305426</v>
      </c>
      <c r="K66" s="129">
        <f t="shared" si="5"/>
        <v>1.0787638121163194</v>
      </c>
    </row>
    <row r="67" spans="1:11" ht="15.75" customHeight="1">
      <c r="B67" s="126"/>
      <c r="C67" s="126"/>
      <c r="D67" s="126"/>
      <c r="E67" s="126"/>
      <c r="G67" s="126"/>
      <c r="H67" s="126"/>
      <c r="I67" s="126"/>
      <c r="J67" s="126"/>
      <c r="K67" s="126"/>
    </row>
    <row r="68" spans="1:11" ht="20.25" customHeight="1">
      <c r="B68" s="143"/>
      <c r="F68" s="144"/>
      <c r="G68" s="144"/>
      <c r="H68" s="247" t="s">
        <v>698</v>
      </c>
      <c r="I68" s="247"/>
      <c r="J68" s="247"/>
      <c r="K68" s="247"/>
    </row>
    <row r="69" spans="1:11">
      <c r="B69" s="143"/>
    </row>
    <row r="70" spans="1:11">
      <c r="B70" s="143"/>
    </row>
    <row r="71" spans="1:11">
      <c r="B71" s="143"/>
    </row>
    <row r="72" spans="1:11">
      <c r="B72" s="143"/>
    </row>
    <row r="73" spans="1:11">
      <c r="B73" s="143"/>
    </row>
    <row r="74" spans="1:11">
      <c r="B74" s="143"/>
    </row>
    <row r="75" spans="1:11">
      <c r="B75" s="143"/>
    </row>
    <row r="76" spans="1:11">
      <c r="B76" s="143"/>
    </row>
    <row r="77" spans="1:11">
      <c r="B77" s="143"/>
    </row>
    <row r="78" spans="1:11">
      <c r="B78" s="143"/>
    </row>
    <row r="79" spans="1:11">
      <c r="B79" s="143"/>
    </row>
    <row r="80" spans="1:11">
      <c r="B80" s="143"/>
    </row>
    <row r="81" spans="2:2">
      <c r="B81" s="143"/>
    </row>
    <row r="82" spans="2:2">
      <c r="B82" s="143"/>
    </row>
    <row r="83" spans="2:2">
      <c r="B83" s="143"/>
    </row>
    <row r="84" spans="2:2">
      <c r="B84" s="143"/>
    </row>
    <row r="85" spans="2:2">
      <c r="B85" s="143"/>
    </row>
    <row r="86" spans="2:2">
      <c r="B86" s="143"/>
    </row>
    <row r="87" spans="2:2">
      <c r="B87" s="143"/>
    </row>
    <row r="88" spans="2:2">
      <c r="B88" s="143"/>
    </row>
    <row r="89" spans="2:2">
      <c r="B89" s="143"/>
    </row>
    <row r="90" spans="2:2">
      <c r="B90" s="143"/>
    </row>
    <row r="91" spans="2:2">
      <c r="B91" s="143"/>
    </row>
    <row r="92" spans="2:2">
      <c r="B92" s="143"/>
    </row>
    <row r="93" spans="2:2">
      <c r="B93" s="143"/>
    </row>
    <row r="94" spans="2:2">
      <c r="B94" s="143"/>
    </row>
    <row r="95" spans="2:2">
      <c r="B95" s="143"/>
    </row>
    <row r="96" spans="2:2">
      <c r="B96" s="143"/>
    </row>
    <row r="97" spans="2:2">
      <c r="B97" s="143"/>
    </row>
    <row r="98" spans="2:2">
      <c r="B98" s="143"/>
    </row>
    <row r="99" spans="2:2">
      <c r="B99" s="143"/>
    </row>
    <row r="100" spans="2:2">
      <c r="B100" s="143"/>
    </row>
    <row r="101" spans="2:2">
      <c r="B101" s="143"/>
    </row>
    <row r="102" spans="2:2">
      <c r="B102" s="143"/>
    </row>
    <row r="103" spans="2:2">
      <c r="B103" s="143"/>
    </row>
    <row r="104" spans="2:2">
      <c r="B104" s="143"/>
    </row>
    <row r="105" spans="2:2">
      <c r="B105" s="143"/>
    </row>
    <row r="106" spans="2:2">
      <c r="B106" s="143"/>
    </row>
    <row r="107" spans="2:2">
      <c r="B107" s="143"/>
    </row>
    <row r="108" spans="2:2">
      <c r="B108" s="143"/>
    </row>
    <row r="109" spans="2:2">
      <c r="B109" s="143"/>
    </row>
    <row r="110" spans="2:2">
      <c r="B110" s="143"/>
    </row>
    <row r="111" spans="2:2">
      <c r="B111" s="143"/>
    </row>
    <row r="112" spans="2:2">
      <c r="B112" s="143"/>
    </row>
    <row r="113" spans="2:2">
      <c r="B113" s="143"/>
    </row>
    <row r="114" spans="2:2">
      <c r="B114" s="143"/>
    </row>
    <row r="115" spans="2:2">
      <c r="B115" s="143"/>
    </row>
    <row r="116" spans="2:2">
      <c r="B116" s="143"/>
    </row>
    <row r="117" spans="2:2">
      <c r="B117" s="143"/>
    </row>
    <row r="118" spans="2:2">
      <c r="B118" s="143"/>
    </row>
    <row r="119" spans="2:2">
      <c r="B119" s="143"/>
    </row>
    <row r="120" spans="2:2">
      <c r="B120" s="143"/>
    </row>
    <row r="121" spans="2:2">
      <c r="B121" s="143"/>
    </row>
    <row r="122" spans="2:2">
      <c r="B122" s="143"/>
    </row>
    <row r="123" spans="2:2">
      <c r="B123" s="143"/>
    </row>
    <row r="124" spans="2:2">
      <c r="B124" s="143"/>
    </row>
    <row r="125" spans="2:2">
      <c r="B125" s="143"/>
    </row>
    <row r="126" spans="2:2">
      <c r="B126" s="143"/>
    </row>
    <row r="127" spans="2:2">
      <c r="B127" s="143"/>
    </row>
    <row r="128" spans="2:2">
      <c r="B128" s="143"/>
    </row>
    <row r="129" spans="2:2">
      <c r="B129" s="143"/>
    </row>
    <row r="130" spans="2:2">
      <c r="B130" s="143"/>
    </row>
    <row r="131" spans="2:2">
      <c r="B131" s="143"/>
    </row>
    <row r="132" spans="2:2">
      <c r="B132" s="143"/>
    </row>
    <row r="133" spans="2:2">
      <c r="B133" s="143"/>
    </row>
    <row r="134" spans="2:2">
      <c r="B134" s="143"/>
    </row>
    <row r="135" spans="2:2">
      <c r="B135" s="143"/>
    </row>
    <row r="136" spans="2:2">
      <c r="B136" s="143"/>
    </row>
    <row r="137" spans="2:2">
      <c r="B137" s="143"/>
    </row>
    <row r="138" spans="2:2">
      <c r="B138" s="143"/>
    </row>
    <row r="139" spans="2:2">
      <c r="B139" s="143"/>
    </row>
    <row r="140" spans="2:2">
      <c r="B140" s="143"/>
    </row>
    <row r="141" spans="2:2">
      <c r="B141" s="143"/>
    </row>
    <row r="142" spans="2:2">
      <c r="B142" s="143"/>
    </row>
    <row r="143" spans="2:2">
      <c r="B143" s="143"/>
    </row>
    <row r="144" spans="2:2">
      <c r="B144" s="143"/>
    </row>
    <row r="145" spans="2:2">
      <c r="B145" s="143"/>
    </row>
    <row r="146" spans="2:2">
      <c r="B146" s="143"/>
    </row>
    <row r="147" spans="2:2">
      <c r="B147" s="143"/>
    </row>
    <row r="148" spans="2:2">
      <c r="B148" s="143"/>
    </row>
    <row r="149" spans="2:2">
      <c r="B149" s="143"/>
    </row>
    <row r="150" spans="2:2">
      <c r="B150" s="143"/>
    </row>
    <row r="151" spans="2:2">
      <c r="B151" s="143"/>
    </row>
    <row r="152" spans="2:2">
      <c r="B152" s="143"/>
    </row>
    <row r="153" spans="2:2">
      <c r="B153" s="143"/>
    </row>
    <row r="154" spans="2:2">
      <c r="B154" s="143"/>
    </row>
    <row r="155" spans="2:2">
      <c r="B155" s="143"/>
    </row>
    <row r="156" spans="2:2">
      <c r="B156" s="143"/>
    </row>
    <row r="157" spans="2:2">
      <c r="B157" s="143"/>
    </row>
    <row r="158" spans="2:2">
      <c r="B158" s="143"/>
    </row>
    <row r="159" spans="2:2">
      <c r="B159" s="143"/>
    </row>
    <row r="160" spans="2:2">
      <c r="B160" s="143"/>
    </row>
    <row r="161" spans="2:2">
      <c r="B161" s="143"/>
    </row>
    <row r="162" spans="2:2">
      <c r="B162" s="143"/>
    </row>
    <row r="163" spans="2:2">
      <c r="B163" s="143"/>
    </row>
    <row r="164" spans="2:2">
      <c r="B164" s="143"/>
    </row>
    <row r="165" spans="2:2">
      <c r="B165" s="143"/>
    </row>
    <row r="166" spans="2:2">
      <c r="B166" s="143"/>
    </row>
    <row r="167" spans="2:2">
      <c r="B167" s="143"/>
    </row>
    <row r="168" spans="2:2">
      <c r="B168" s="143"/>
    </row>
    <row r="169" spans="2:2">
      <c r="B169" s="143"/>
    </row>
    <row r="170" spans="2:2">
      <c r="B170" s="143"/>
    </row>
    <row r="171" spans="2:2">
      <c r="B171" s="143"/>
    </row>
    <row r="172" spans="2:2">
      <c r="B172" s="143"/>
    </row>
    <row r="173" spans="2:2">
      <c r="B173" s="143"/>
    </row>
    <row r="174" spans="2:2">
      <c r="B174" s="143"/>
    </row>
    <row r="175" spans="2:2">
      <c r="B175" s="143"/>
    </row>
    <row r="176" spans="2:2">
      <c r="B176" s="143"/>
    </row>
    <row r="177" spans="2:2">
      <c r="B177" s="143"/>
    </row>
    <row r="178" spans="2:2">
      <c r="B178" s="143"/>
    </row>
    <row r="179" spans="2:2">
      <c r="B179" s="143"/>
    </row>
    <row r="180" spans="2:2">
      <c r="B180" s="143"/>
    </row>
    <row r="181" spans="2:2">
      <c r="B181" s="143"/>
    </row>
    <row r="182" spans="2:2">
      <c r="B182" s="143"/>
    </row>
    <row r="183" spans="2:2">
      <c r="B183" s="143"/>
    </row>
    <row r="184" spans="2:2">
      <c r="B184" s="143"/>
    </row>
    <row r="185" spans="2:2">
      <c r="B185" s="143"/>
    </row>
    <row r="186" spans="2:2">
      <c r="B186" s="143"/>
    </row>
    <row r="187" spans="2:2">
      <c r="B187" s="143"/>
    </row>
    <row r="188" spans="2:2">
      <c r="B188" s="143"/>
    </row>
    <row r="189" spans="2:2">
      <c r="B189" s="143"/>
    </row>
    <row r="190" spans="2:2">
      <c r="B190" s="143"/>
    </row>
    <row r="191" spans="2:2">
      <c r="B191" s="143"/>
    </row>
    <row r="192" spans="2:2">
      <c r="B192" s="143"/>
    </row>
    <row r="193" spans="2:2">
      <c r="B193" s="143"/>
    </row>
    <row r="194" spans="2:2">
      <c r="B194" s="143"/>
    </row>
    <row r="195" spans="2:2">
      <c r="B195" s="143"/>
    </row>
    <row r="196" spans="2:2">
      <c r="B196" s="143"/>
    </row>
    <row r="197" spans="2:2">
      <c r="B197" s="143"/>
    </row>
    <row r="198" spans="2:2">
      <c r="B198" s="143"/>
    </row>
    <row r="199" spans="2:2">
      <c r="B199" s="143"/>
    </row>
    <row r="200" spans="2:2">
      <c r="B200" s="143"/>
    </row>
    <row r="201" spans="2:2">
      <c r="B201" s="143"/>
    </row>
    <row r="202" spans="2:2">
      <c r="B202" s="143"/>
    </row>
    <row r="203" spans="2:2">
      <c r="B203" s="143"/>
    </row>
    <row r="204" spans="2:2">
      <c r="B204" s="143"/>
    </row>
    <row r="205" spans="2:2">
      <c r="B205" s="143"/>
    </row>
    <row r="206" spans="2:2">
      <c r="B206" s="143"/>
    </row>
    <row r="207" spans="2:2">
      <c r="B207" s="143"/>
    </row>
    <row r="208" spans="2:2">
      <c r="B208" s="143"/>
    </row>
    <row r="209" spans="2:2">
      <c r="B209" s="143"/>
    </row>
    <row r="210" spans="2:2">
      <c r="B210" s="143"/>
    </row>
    <row r="211" spans="2:2">
      <c r="B211" s="143"/>
    </row>
    <row r="212" spans="2:2">
      <c r="B212" s="143"/>
    </row>
    <row r="213" spans="2:2">
      <c r="B213" s="143"/>
    </row>
    <row r="214" spans="2:2">
      <c r="B214" s="143"/>
    </row>
    <row r="215" spans="2:2">
      <c r="B215" s="143"/>
    </row>
    <row r="216" spans="2:2">
      <c r="B216" s="143"/>
    </row>
    <row r="217" spans="2:2">
      <c r="B217" s="143"/>
    </row>
    <row r="218" spans="2:2">
      <c r="B218" s="143"/>
    </row>
    <row r="219" spans="2:2">
      <c r="B219" s="143"/>
    </row>
    <row r="220" spans="2:2">
      <c r="B220" s="143"/>
    </row>
    <row r="221" spans="2:2">
      <c r="B221" s="143"/>
    </row>
    <row r="222" spans="2:2">
      <c r="B222" s="143"/>
    </row>
    <row r="223" spans="2:2">
      <c r="B223" s="143"/>
    </row>
    <row r="224" spans="2:2">
      <c r="B224" s="143"/>
    </row>
    <row r="225" spans="2:2">
      <c r="B225" s="143"/>
    </row>
    <row r="226" spans="2:2">
      <c r="B226" s="143"/>
    </row>
    <row r="227" spans="2:2">
      <c r="B227" s="143"/>
    </row>
    <row r="228" spans="2:2">
      <c r="B228" s="143"/>
    </row>
    <row r="229" spans="2:2">
      <c r="B229" s="143"/>
    </row>
    <row r="230" spans="2:2">
      <c r="B230" s="143"/>
    </row>
    <row r="231" spans="2:2">
      <c r="B231" s="143"/>
    </row>
    <row r="232" spans="2:2">
      <c r="B232" s="143"/>
    </row>
    <row r="233" spans="2:2">
      <c r="B233" s="143"/>
    </row>
    <row r="234" spans="2:2">
      <c r="B234" s="143"/>
    </row>
    <row r="235" spans="2:2">
      <c r="B235" s="143"/>
    </row>
    <row r="236" spans="2:2">
      <c r="B236" s="143"/>
    </row>
    <row r="237" spans="2:2">
      <c r="B237" s="143"/>
    </row>
    <row r="238" spans="2:2">
      <c r="B238" s="143"/>
    </row>
    <row r="239" spans="2:2">
      <c r="B239" s="143"/>
    </row>
    <row r="240" spans="2:2">
      <c r="B240" s="143"/>
    </row>
    <row r="241" spans="2:2">
      <c r="B241" s="143"/>
    </row>
    <row r="242" spans="2:2">
      <c r="B242" s="143"/>
    </row>
    <row r="243" spans="2:2">
      <c r="B243" s="143"/>
    </row>
    <row r="244" spans="2:2">
      <c r="B244" s="143"/>
    </row>
    <row r="245" spans="2:2">
      <c r="B245" s="143"/>
    </row>
    <row r="246" spans="2:2">
      <c r="B246" s="143"/>
    </row>
    <row r="247" spans="2:2">
      <c r="B247" s="143"/>
    </row>
    <row r="248" spans="2:2">
      <c r="B248" s="143"/>
    </row>
    <row r="249" spans="2:2">
      <c r="B249" s="143"/>
    </row>
    <row r="250" spans="2:2">
      <c r="B250" s="143"/>
    </row>
    <row r="251" spans="2:2">
      <c r="B251" s="143"/>
    </row>
    <row r="252" spans="2:2">
      <c r="B252" s="143"/>
    </row>
    <row r="253" spans="2:2">
      <c r="B253" s="143"/>
    </row>
    <row r="254" spans="2:2">
      <c r="B254" s="143"/>
    </row>
    <row r="255" spans="2:2">
      <c r="B255" s="143"/>
    </row>
    <row r="256" spans="2:2">
      <c r="B256" s="143"/>
    </row>
    <row r="257" spans="2:2">
      <c r="B257" s="143"/>
    </row>
    <row r="258" spans="2:2">
      <c r="B258" s="143"/>
    </row>
    <row r="259" spans="2:2">
      <c r="B259" s="143"/>
    </row>
    <row r="260" spans="2:2">
      <c r="B260" s="143"/>
    </row>
    <row r="261" spans="2:2">
      <c r="B261" s="143"/>
    </row>
    <row r="262" spans="2:2">
      <c r="B262" s="143"/>
    </row>
    <row r="263" spans="2:2">
      <c r="B263" s="143"/>
    </row>
    <row r="264" spans="2:2">
      <c r="B264" s="143"/>
    </row>
    <row r="265" spans="2:2">
      <c r="B265" s="143"/>
    </row>
    <row r="266" spans="2:2">
      <c r="B266" s="143"/>
    </row>
    <row r="267" spans="2:2">
      <c r="B267" s="143"/>
    </row>
    <row r="268" spans="2:2">
      <c r="B268" s="143"/>
    </row>
    <row r="269" spans="2:2">
      <c r="B269" s="143"/>
    </row>
    <row r="270" spans="2:2">
      <c r="B270" s="143"/>
    </row>
    <row r="271" spans="2:2">
      <c r="B271" s="143"/>
    </row>
    <row r="272" spans="2:2">
      <c r="B272" s="143"/>
    </row>
    <row r="273" spans="2:2">
      <c r="B273" s="143"/>
    </row>
    <row r="274" spans="2:2">
      <c r="B274" s="143"/>
    </row>
    <row r="275" spans="2:2">
      <c r="B275" s="143"/>
    </row>
    <row r="276" spans="2:2">
      <c r="B276" s="143"/>
    </row>
    <row r="277" spans="2:2">
      <c r="B277" s="143"/>
    </row>
    <row r="278" spans="2:2">
      <c r="B278" s="143"/>
    </row>
    <row r="279" spans="2:2">
      <c r="B279" s="143"/>
    </row>
    <row r="280" spans="2:2">
      <c r="B280" s="143"/>
    </row>
    <row r="281" spans="2:2">
      <c r="B281" s="143"/>
    </row>
    <row r="282" spans="2:2">
      <c r="B282" s="143"/>
    </row>
    <row r="283" spans="2:2">
      <c r="B283" s="143"/>
    </row>
    <row r="284" spans="2:2">
      <c r="B284" s="143"/>
    </row>
    <row r="285" spans="2:2">
      <c r="B285" s="143"/>
    </row>
    <row r="286" spans="2:2">
      <c r="B286" s="143"/>
    </row>
    <row r="287" spans="2:2">
      <c r="B287" s="143"/>
    </row>
    <row r="288" spans="2:2">
      <c r="B288" s="143"/>
    </row>
    <row r="289" spans="2:2">
      <c r="B289" s="143"/>
    </row>
    <row r="290" spans="2:2">
      <c r="B290" s="143"/>
    </row>
    <row r="291" spans="2:2">
      <c r="B291" s="143"/>
    </row>
    <row r="292" spans="2:2">
      <c r="B292" s="143"/>
    </row>
    <row r="293" spans="2:2">
      <c r="B293" s="143"/>
    </row>
    <row r="294" spans="2:2">
      <c r="B294" s="143"/>
    </row>
    <row r="295" spans="2:2">
      <c r="B295" s="143"/>
    </row>
    <row r="296" spans="2:2">
      <c r="B296" s="143"/>
    </row>
    <row r="297" spans="2:2">
      <c r="B297" s="143"/>
    </row>
    <row r="298" spans="2:2">
      <c r="B298" s="143"/>
    </row>
    <row r="299" spans="2:2">
      <c r="B299" s="143"/>
    </row>
    <row r="300" spans="2:2">
      <c r="B300" s="143"/>
    </row>
    <row r="301" spans="2:2">
      <c r="B301" s="143"/>
    </row>
    <row r="302" spans="2:2">
      <c r="B302" s="143"/>
    </row>
    <row r="303" spans="2:2">
      <c r="B303" s="143"/>
    </row>
    <row r="304" spans="2:2">
      <c r="B304" s="143"/>
    </row>
    <row r="305" spans="2:2">
      <c r="B305" s="143"/>
    </row>
    <row r="306" spans="2:2">
      <c r="B306" s="143"/>
    </row>
    <row r="307" spans="2:2">
      <c r="B307" s="143"/>
    </row>
    <row r="308" spans="2:2">
      <c r="B308" s="143"/>
    </row>
    <row r="309" spans="2:2">
      <c r="B309" s="143"/>
    </row>
    <row r="310" spans="2:2">
      <c r="B310" s="143"/>
    </row>
    <row r="311" spans="2:2">
      <c r="B311" s="143"/>
    </row>
    <row r="312" spans="2:2">
      <c r="B312" s="143"/>
    </row>
    <row r="313" spans="2:2">
      <c r="B313" s="143"/>
    </row>
    <row r="314" spans="2:2">
      <c r="B314" s="143"/>
    </row>
    <row r="315" spans="2:2">
      <c r="B315" s="143"/>
    </row>
    <row r="316" spans="2:2">
      <c r="B316" s="143"/>
    </row>
    <row r="317" spans="2:2">
      <c r="B317" s="143"/>
    </row>
    <row r="318" spans="2:2">
      <c r="B318" s="143"/>
    </row>
    <row r="319" spans="2:2">
      <c r="B319" s="143"/>
    </row>
    <row r="320" spans="2:2">
      <c r="B320" s="143"/>
    </row>
    <row r="321" spans="2:2">
      <c r="B321" s="143"/>
    </row>
    <row r="322" spans="2:2">
      <c r="B322" s="143"/>
    </row>
    <row r="323" spans="2:2">
      <c r="B323" s="143"/>
    </row>
    <row r="324" spans="2:2">
      <c r="B324" s="143"/>
    </row>
    <row r="325" spans="2:2">
      <c r="B325" s="143"/>
    </row>
    <row r="326" spans="2:2">
      <c r="B326" s="143"/>
    </row>
    <row r="327" spans="2:2">
      <c r="B327" s="143"/>
    </row>
    <row r="328" spans="2:2">
      <c r="B328" s="143"/>
    </row>
    <row r="329" spans="2:2">
      <c r="B329" s="143"/>
    </row>
    <row r="330" spans="2:2">
      <c r="B330" s="143"/>
    </row>
    <row r="331" spans="2:2">
      <c r="B331" s="143"/>
    </row>
    <row r="332" spans="2:2">
      <c r="B332" s="143"/>
    </row>
    <row r="333" spans="2:2">
      <c r="B333" s="143"/>
    </row>
    <row r="334" spans="2:2">
      <c r="B334" s="143"/>
    </row>
    <row r="335" spans="2:2">
      <c r="B335" s="143"/>
    </row>
    <row r="336" spans="2:2">
      <c r="B336" s="143"/>
    </row>
    <row r="337" spans="2:2">
      <c r="B337" s="143"/>
    </row>
    <row r="338" spans="2:2">
      <c r="B338" s="143"/>
    </row>
    <row r="339" spans="2:2">
      <c r="B339" s="143"/>
    </row>
    <row r="340" spans="2:2">
      <c r="B340" s="143"/>
    </row>
    <row r="341" spans="2:2">
      <c r="B341" s="143"/>
    </row>
    <row r="342" spans="2:2">
      <c r="B342" s="143"/>
    </row>
    <row r="343" spans="2:2">
      <c r="B343" s="143"/>
    </row>
    <row r="344" spans="2:2">
      <c r="B344" s="143"/>
    </row>
    <row r="345" spans="2:2">
      <c r="B345" s="143"/>
    </row>
    <row r="346" spans="2:2">
      <c r="B346" s="143"/>
    </row>
    <row r="347" spans="2:2">
      <c r="B347" s="143"/>
    </row>
    <row r="348" spans="2:2">
      <c r="B348" s="143"/>
    </row>
    <row r="349" spans="2:2">
      <c r="B349" s="143"/>
    </row>
    <row r="350" spans="2:2">
      <c r="B350" s="143"/>
    </row>
    <row r="351" spans="2:2">
      <c r="B351" s="143"/>
    </row>
    <row r="352" spans="2:2">
      <c r="B352" s="143"/>
    </row>
    <row r="353" spans="2:2">
      <c r="B353" s="143"/>
    </row>
    <row r="354" spans="2:2">
      <c r="B354" s="143"/>
    </row>
    <row r="355" spans="2:2">
      <c r="B355" s="143"/>
    </row>
    <row r="356" spans="2:2">
      <c r="B356" s="143"/>
    </row>
    <row r="357" spans="2:2">
      <c r="B357" s="143"/>
    </row>
    <row r="358" spans="2:2">
      <c r="B358" s="143"/>
    </row>
    <row r="359" spans="2:2">
      <c r="B359" s="143"/>
    </row>
    <row r="360" spans="2:2">
      <c r="B360" s="143"/>
    </row>
    <row r="361" spans="2:2">
      <c r="B361" s="143"/>
    </row>
    <row r="362" spans="2:2">
      <c r="B362" s="143"/>
    </row>
    <row r="363" spans="2:2">
      <c r="B363" s="143"/>
    </row>
    <row r="364" spans="2:2">
      <c r="B364" s="143"/>
    </row>
    <row r="365" spans="2:2">
      <c r="B365" s="143"/>
    </row>
    <row r="366" spans="2:2">
      <c r="B366" s="143"/>
    </row>
    <row r="367" spans="2:2">
      <c r="B367" s="143"/>
    </row>
    <row r="368" spans="2:2">
      <c r="B368" s="143"/>
    </row>
    <row r="369" spans="2:2">
      <c r="B369" s="143"/>
    </row>
    <row r="370" spans="2:2">
      <c r="B370" s="143"/>
    </row>
    <row r="371" spans="2:2">
      <c r="B371" s="143"/>
    </row>
    <row r="372" spans="2:2">
      <c r="B372" s="143"/>
    </row>
    <row r="373" spans="2:2">
      <c r="B373" s="143"/>
    </row>
    <row r="374" spans="2:2">
      <c r="B374" s="143"/>
    </row>
    <row r="375" spans="2:2">
      <c r="B375" s="143"/>
    </row>
    <row r="376" spans="2:2">
      <c r="B376" s="143"/>
    </row>
    <row r="377" spans="2:2">
      <c r="B377" s="143"/>
    </row>
    <row r="378" spans="2:2">
      <c r="B378" s="143"/>
    </row>
    <row r="379" spans="2:2">
      <c r="B379" s="143"/>
    </row>
    <row r="380" spans="2:2">
      <c r="B380" s="143"/>
    </row>
    <row r="381" spans="2:2">
      <c r="B381" s="143"/>
    </row>
    <row r="382" spans="2:2">
      <c r="B382" s="143"/>
    </row>
    <row r="383" spans="2:2">
      <c r="B383" s="143"/>
    </row>
    <row r="384" spans="2:2">
      <c r="B384" s="143"/>
    </row>
    <row r="385" spans="2:2">
      <c r="B385" s="143"/>
    </row>
    <row r="386" spans="2:2">
      <c r="B386" s="143"/>
    </row>
    <row r="387" spans="2:2">
      <c r="B387" s="143"/>
    </row>
    <row r="388" spans="2:2">
      <c r="B388" s="143"/>
    </row>
    <row r="389" spans="2:2">
      <c r="B389" s="143"/>
    </row>
    <row r="390" spans="2:2">
      <c r="B390" s="143"/>
    </row>
    <row r="391" spans="2:2">
      <c r="B391" s="143"/>
    </row>
    <row r="392" spans="2:2">
      <c r="B392" s="143"/>
    </row>
    <row r="393" spans="2:2">
      <c r="B393" s="143"/>
    </row>
    <row r="394" spans="2:2">
      <c r="B394" s="143"/>
    </row>
    <row r="395" spans="2:2">
      <c r="B395" s="143"/>
    </row>
    <row r="396" spans="2:2">
      <c r="B396" s="143"/>
    </row>
    <row r="397" spans="2:2">
      <c r="B397" s="143"/>
    </row>
    <row r="398" spans="2:2">
      <c r="B398" s="143"/>
    </row>
    <row r="399" spans="2:2">
      <c r="B399" s="143"/>
    </row>
    <row r="400" spans="2:2">
      <c r="B400" s="143"/>
    </row>
    <row r="401" spans="2:2">
      <c r="B401" s="143"/>
    </row>
    <row r="402" spans="2:2">
      <c r="B402" s="143"/>
    </row>
    <row r="403" spans="2:2">
      <c r="B403" s="143"/>
    </row>
    <row r="404" spans="2:2">
      <c r="B404" s="143"/>
    </row>
    <row r="405" spans="2:2">
      <c r="B405" s="143"/>
    </row>
    <row r="406" spans="2:2">
      <c r="B406" s="143"/>
    </row>
    <row r="407" spans="2:2">
      <c r="B407" s="143"/>
    </row>
    <row r="408" spans="2:2">
      <c r="B408" s="143"/>
    </row>
    <row r="409" spans="2:2">
      <c r="B409" s="143"/>
    </row>
    <row r="410" spans="2:2">
      <c r="B410" s="143"/>
    </row>
    <row r="411" spans="2:2">
      <c r="B411" s="143"/>
    </row>
    <row r="412" spans="2:2">
      <c r="B412" s="143"/>
    </row>
    <row r="413" spans="2:2">
      <c r="B413" s="143"/>
    </row>
    <row r="414" spans="2:2">
      <c r="B414" s="143"/>
    </row>
    <row r="415" spans="2:2">
      <c r="B415" s="143"/>
    </row>
    <row r="416" spans="2:2">
      <c r="B416" s="143"/>
    </row>
    <row r="417" spans="2:2">
      <c r="B417" s="143"/>
    </row>
    <row r="418" spans="2:2">
      <c r="B418" s="143"/>
    </row>
    <row r="419" spans="2:2">
      <c r="B419" s="143"/>
    </row>
    <row r="420" spans="2:2">
      <c r="B420" s="143"/>
    </row>
    <row r="421" spans="2:2">
      <c r="B421" s="143"/>
    </row>
    <row r="422" spans="2:2">
      <c r="B422" s="143"/>
    </row>
    <row r="423" spans="2:2">
      <c r="B423" s="143"/>
    </row>
    <row r="424" spans="2:2">
      <c r="B424" s="143"/>
    </row>
    <row r="425" spans="2:2">
      <c r="B425" s="143"/>
    </row>
    <row r="426" spans="2:2">
      <c r="B426" s="143"/>
    </row>
    <row r="427" spans="2:2">
      <c r="B427" s="143"/>
    </row>
    <row r="428" spans="2:2">
      <c r="B428" s="143"/>
    </row>
    <row r="429" spans="2:2">
      <c r="B429" s="143"/>
    </row>
    <row r="430" spans="2:2">
      <c r="B430" s="143"/>
    </row>
    <row r="431" spans="2:2">
      <c r="B431" s="143"/>
    </row>
    <row r="432" spans="2:2">
      <c r="B432" s="143"/>
    </row>
    <row r="433" spans="2:2">
      <c r="B433" s="143"/>
    </row>
    <row r="434" spans="2:2">
      <c r="B434" s="143"/>
    </row>
    <row r="435" spans="2:2">
      <c r="B435" s="143"/>
    </row>
    <row r="436" spans="2:2">
      <c r="B436" s="143"/>
    </row>
    <row r="437" spans="2:2">
      <c r="B437" s="143"/>
    </row>
    <row r="438" spans="2:2">
      <c r="B438" s="143"/>
    </row>
    <row r="439" spans="2:2">
      <c r="B439" s="143"/>
    </row>
    <row r="440" spans="2:2">
      <c r="B440" s="143"/>
    </row>
    <row r="441" spans="2:2">
      <c r="B441" s="143"/>
    </row>
    <row r="442" spans="2:2">
      <c r="B442" s="143"/>
    </row>
    <row r="443" spans="2:2">
      <c r="B443" s="143"/>
    </row>
    <row r="444" spans="2:2">
      <c r="B444" s="143"/>
    </row>
    <row r="445" spans="2:2">
      <c r="B445" s="143"/>
    </row>
    <row r="446" spans="2:2">
      <c r="B446" s="143"/>
    </row>
    <row r="447" spans="2:2">
      <c r="B447" s="143"/>
    </row>
    <row r="448" spans="2:2">
      <c r="B448" s="143"/>
    </row>
    <row r="449" spans="2:2">
      <c r="B449" s="143"/>
    </row>
    <row r="450" spans="2:2">
      <c r="B450" s="143"/>
    </row>
    <row r="451" spans="2:2">
      <c r="B451" s="143"/>
    </row>
    <row r="452" spans="2:2">
      <c r="B452" s="143"/>
    </row>
    <row r="453" spans="2:2">
      <c r="B453" s="143"/>
    </row>
    <row r="454" spans="2:2">
      <c r="B454" s="143"/>
    </row>
    <row r="455" spans="2:2">
      <c r="B455" s="143"/>
    </row>
    <row r="456" spans="2:2">
      <c r="B456" s="143"/>
    </row>
    <row r="457" spans="2:2">
      <c r="B457" s="143"/>
    </row>
    <row r="458" spans="2:2">
      <c r="B458" s="143"/>
    </row>
    <row r="459" spans="2:2">
      <c r="B459" s="143"/>
    </row>
    <row r="460" spans="2:2">
      <c r="B460" s="143"/>
    </row>
    <row r="461" spans="2:2">
      <c r="B461" s="143"/>
    </row>
    <row r="462" spans="2:2">
      <c r="B462" s="143"/>
    </row>
    <row r="463" spans="2:2">
      <c r="B463" s="143"/>
    </row>
    <row r="464" spans="2:2">
      <c r="B464" s="143"/>
    </row>
    <row r="465" spans="2:2">
      <c r="B465" s="143"/>
    </row>
    <row r="466" spans="2:2">
      <c r="B466" s="143"/>
    </row>
    <row r="467" spans="2:2">
      <c r="B467" s="143"/>
    </row>
    <row r="468" spans="2:2">
      <c r="B468" s="143"/>
    </row>
    <row r="469" spans="2:2">
      <c r="B469" s="143"/>
    </row>
    <row r="470" spans="2:2">
      <c r="B470" s="143"/>
    </row>
    <row r="471" spans="2:2">
      <c r="B471" s="143"/>
    </row>
    <row r="472" spans="2:2">
      <c r="B472" s="143"/>
    </row>
    <row r="473" spans="2:2">
      <c r="B473" s="143"/>
    </row>
    <row r="474" spans="2:2">
      <c r="B474" s="143"/>
    </row>
    <row r="475" spans="2:2">
      <c r="B475" s="143"/>
    </row>
    <row r="476" spans="2:2">
      <c r="B476" s="143"/>
    </row>
    <row r="477" spans="2:2">
      <c r="B477" s="143"/>
    </row>
    <row r="478" spans="2:2">
      <c r="B478" s="143"/>
    </row>
    <row r="479" spans="2:2">
      <c r="B479" s="143"/>
    </row>
    <row r="480" spans="2:2">
      <c r="B480" s="143"/>
    </row>
    <row r="481" spans="2:2">
      <c r="B481" s="143"/>
    </row>
    <row r="482" spans="2:2">
      <c r="B482" s="143"/>
    </row>
    <row r="483" spans="2:2">
      <c r="B483" s="143"/>
    </row>
    <row r="484" spans="2:2">
      <c r="B484" s="143"/>
    </row>
    <row r="485" spans="2:2">
      <c r="B485" s="143"/>
    </row>
    <row r="486" spans="2:2">
      <c r="B486" s="143"/>
    </row>
    <row r="487" spans="2:2">
      <c r="B487" s="143"/>
    </row>
    <row r="488" spans="2:2">
      <c r="B488" s="143"/>
    </row>
    <row r="489" spans="2:2">
      <c r="B489" s="143"/>
    </row>
    <row r="490" spans="2:2">
      <c r="B490" s="143"/>
    </row>
    <row r="491" spans="2:2">
      <c r="B491" s="143"/>
    </row>
    <row r="492" spans="2:2">
      <c r="B492" s="143"/>
    </row>
    <row r="493" spans="2:2">
      <c r="B493" s="143"/>
    </row>
    <row r="494" spans="2:2">
      <c r="B494" s="143"/>
    </row>
    <row r="495" spans="2:2">
      <c r="B495" s="143"/>
    </row>
    <row r="496" spans="2:2">
      <c r="B496" s="143"/>
    </row>
    <row r="497" spans="2:2">
      <c r="B497" s="143"/>
    </row>
    <row r="498" spans="2:2">
      <c r="B498" s="143"/>
    </row>
    <row r="499" spans="2:2">
      <c r="B499" s="143"/>
    </row>
    <row r="500" spans="2:2">
      <c r="B500" s="143"/>
    </row>
    <row r="501" spans="2:2">
      <c r="B501" s="143"/>
    </row>
    <row r="502" spans="2:2">
      <c r="B502" s="143"/>
    </row>
    <row r="503" spans="2:2">
      <c r="B503" s="143"/>
    </row>
    <row r="504" spans="2:2">
      <c r="B504" s="143"/>
    </row>
    <row r="505" spans="2:2">
      <c r="B505" s="143"/>
    </row>
    <row r="506" spans="2:2">
      <c r="B506" s="143"/>
    </row>
    <row r="507" spans="2:2">
      <c r="B507" s="143"/>
    </row>
    <row r="508" spans="2:2">
      <c r="B508" s="143"/>
    </row>
    <row r="509" spans="2:2">
      <c r="B509" s="143"/>
    </row>
    <row r="510" spans="2:2">
      <c r="B510" s="143"/>
    </row>
    <row r="511" spans="2:2">
      <c r="B511" s="143"/>
    </row>
    <row r="512" spans="2:2">
      <c r="B512" s="143"/>
    </row>
    <row r="513" spans="2:2">
      <c r="B513" s="143"/>
    </row>
    <row r="514" spans="2:2">
      <c r="B514" s="143"/>
    </row>
    <row r="515" spans="2:2">
      <c r="B515" s="143"/>
    </row>
    <row r="516" spans="2:2">
      <c r="B516" s="143"/>
    </row>
    <row r="517" spans="2:2">
      <c r="B517" s="143"/>
    </row>
    <row r="518" spans="2:2">
      <c r="B518" s="143"/>
    </row>
    <row r="519" spans="2:2">
      <c r="B519" s="143"/>
    </row>
    <row r="520" spans="2:2">
      <c r="B520" s="143"/>
    </row>
    <row r="521" spans="2:2">
      <c r="B521" s="143"/>
    </row>
    <row r="522" spans="2:2">
      <c r="B522" s="143"/>
    </row>
    <row r="523" spans="2:2">
      <c r="B523" s="143"/>
    </row>
    <row r="524" spans="2:2">
      <c r="B524" s="143"/>
    </row>
    <row r="525" spans="2:2">
      <c r="B525" s="143"/>
    </row>
    <row r="526" spans="2:2">
      <c r="B526" s="143"/>
    </row>
    <row r="527" spans="2:2">
      <c r="B527" s="143"/>
    </row>
    <row r="528" spans="2:2">
      <c r="B528" s="143"/>
    </row>
    <row r="529" spans="2:2">
      <c r="B529" s="143"/>
    </row>
    <row r="530" spans="2:2">
      <c r="B530" s="143"/>
    </row>
    <row r="531" spans="2:2">
      <c r="B531" s="143"/>
    </row>
    <row r="532" spans="2:2">
      <c r="B532" s="143"/>
    </row>
    <row r="533" spans="2:2">
      <c r="B533" s="143"/>
    </row>
    <row r="534" spans="2:2">
      <c r="B534" s="143"/>
    </row>
    <row r="535" spans="2:2">
      <c r="B535" s="143"/>
    </row>
    <row r="536" spans="2:2">
      <c r="B536" s="143"/>
    </row>
    <row r="537" spans="2:2">
      <c r="B537" s="143"/>
    </row>
    <row r="538" spans="2:2">
      <c r="B538" s="143"/>
    </row>
    <row r="539" spans="2:2">
      <c r="B539" s="143"/>
    </row>
    <row r="540" spans="2:2">
      <c r="B540" s="143"/>
    </row>
    <row r="541" spans="2:2">
      <c r="B541" s="143"/>
    </row>
    <row r="542" spans="2:2">
      <c r="B542" s="143"/>
    </row>
    <row r="543" spans="2:2">
      <c r="B543" s="143"/>
    </row>
    <row r="544" spans="2:2">
      <c r="B544" s="143"/>
    </row>
    <row r="545" spans="2:2">
      <c r="B545" s="143"/>
    </row>
    <row r="546" spans="2:2">
      <c r="B546" s="143"/>
    </row>
    <row r="547" spans="2:2">
      <c r="B547" s="143"/>
    </row>
    <row r="548" spans="2:2">
      <c r="B548" s="143"/>
    </row>
    <row r="549" spans="2:2">
      <c r="B549" s="143"/>
    </row>
    <row r="550" spans="2:2">
      <c r="B550" s="143"/>
    </row>
    <row r="551" spans="2:2">
      <c r="B551" s="143"/>
    </row>
    <row r="552" spans="2:2">
      <c r="B552" s="143"/>
    </row>
    <row r="553" spans="2:2">
      <c r="B553" s="143"/>
    </row>
    <row r="554" spans="2:2">
      <c r="B554" s="143"/>
    </row>
    <row r="555" spans="2:2">
      <c r="B555" s="143"/>
    </row>
    <row r="556" spans="2:2">
      <c r="B556" s="143"/>
    </row>
    <row r="557" spans="2:2">
      <c r="B557" s="143"/>
    </row>
    <row r="558" spans="2:2">
      <c r="B558" s="143"/>
    </row>
    <row r="559" spans="2:2">
      <c r="B559" s="143"/>
    </row>
    <row r="560" spans="2:2">
      <c r="B560" s="143"/>
    </row>
    <row r="561" spans="2:2">
      <c r="B561" s="143"/>
    </row>
    <row r="562" spans="2:2">
      <c r="B562" s="143"/>
    </row>
    <row r="563" spans="2:2">
      <c r="B563" s="143"/>
    </row>
    <row r="564" spans="2:2">
      <c r="B564" s="143"/>
    </row>
    <row r="565" spans="2:2">
      <c r="B565" s="143"/>
    </row>
    <row r="566" spans="2:2">
      <c r="B566" s="143"/>
    </row>
    <row r="567" spans="2:2">
      <c r="B567" s="143"/>
    </row>
    <row r="568" spans="2:2">
      <c r="B568" s="143"/>
    </row>
    <row r="569" spans="2:2">
      <c r="B569" s="143"/>
    </row>
    <row r="570" spans="2:2">
      <c r="B570" s="143"/>
    </row>
    <row r="571" spans="2:2">
      <c r="B571" s="143"/>
    </row>
    <row r="572" spans="2:2">
      <c r="B572" s="143"/>
    </row>
    <row r="573" spans="2:2">
      <c r="B573" s="143"/>
    </row>
    <row r="574" spans="2:2">
      <c r="B574" s="143"/>
    </row>
    <row r="575" spans="2:2">
      <c r="B575" s="143"/>
    </row>
    <row r="576" spans="2:2">
      <c r="B576" s="143"/>
    </row>
    <row r="577" spans="2:2">
      <c r="B577" s="143"/>
    </row>
    <row r="578" spans="2:2">
      <c r="B578" s="143"/>
    </row>
    <row r="579" spans="2:2">
      <c r="B579" s="143"/>
    </row>
    <row r="580" spans="2:2">
      <c r="B580" s="143"/>
    </row>
    <row r="581" spans="2:2">
      <c r="B581" s="143"/>
    </row>
    <row r="582" spans="2:2">
      <c r="B582" s="143"/>
    </row>
    <row r="583" spans="2:2">
      <c r="B583" s="143"/>
    </row>
    <row r="584" spans="2:2">
      <c r="B584" s="143"/>
    </row>
    <row r="585" spans="2:2">
      <c r="B585" s="143"/>
    </row>
    <row r="586" spans="2:2">
      <c r="B586" s="143"/>
    </row>
    <row r="587" spans="2:2">
      <c r="B587" s="143"/>
    </row>
    <row r="588" spans="2:2">
      <c r="B588" s="143"/>
    </row>
    <row r="589" spans="2:2">
      <c r="B589" s="143"/>
    </row>
    <row r="590" spans="2:2">
      <c r="B590" s="143"/>
    </row>
    <row r="591" spans="2:2">
      <c r="B591" s="143"/>
    </row>
    <row r="592" spans="2:2">
      <c r="B592" s="143"/>
    </row>
    <row r="593" spans="2:2">
      <c r="B593" s="143"/>
    </row>
    <row r="594" spans="2:2">
      <c r="B594" s="143"/>
    </row>
    <row r="595" spans="2:2">
      <c r="B595" s="143"/>
    </row>
    <row r="596" spans="2:2">
      <c r="B596" s="143"/>
    </row>
    <row r="597" spans="2:2">
      <c r="B597" s="143"/>
    </row>
    <row r="598" spans="2:2">
      <c r="B598" s="143"/>
    </row>
    <row r="599" spans="2:2">
      <c r="B599" s="143"/>
    </row>
    <row r="600" spans="2:2">
      <c r="B600" s="143"/>
    </row>
    <row r="601" spans="2:2">
      <c r="B601" s="143"/>
    </row>
    <row r="602" spans="2:2">
      <c r="B602" s="143"/>
    </row>
    <row r="603" spans="2:2">
      <c r="B603" s="143"/>
    </row>
    <row r="604" spans="2:2">
      <c r="B604" s="143"/>
    </row>
    <row r="605" spans="2:2">
      <c r="B605" s="143"/>
    </row>
    <row r="606" spans="2:2">
      <c r="B606" s="143"/>
    </row>
    <row r="607" spans="2:2">
      <c r="B607" s="143"/>
    </row>
    <row r="608" spans="2:2">
      <c r="B608" s="143"/>
    </row>
    <row r="609" spans="2:2">
      <c r="B609" s="143"/>
    </row>
    <row r="610" spans="2:2">
      <c r="B610" s="143"/>
    </row>
    <row r="611" spans="2:2">
      <c r="B611" s="143"/>
    </row>
    <row r="612" spans="2:2">
      <c r="B612" s="143"/>
    </row>
    <row r="613" spans="2:2">
      <c r="B613" s="143"/>
    </row>
    <row r="614" spans="2:2">
      <c r="B614" s="143"/>
    </row>
    <row r="615" spans="2:2">
      <c r="B615" s="143"/>
    </row>
    <row r="616" spans="2:2">
      <c r="B616" s="143"/>
    </row>
    <row r="617" spans="2:2">
      <c r="B617" s="143"/>
    </row>
    <row r="618" spans="2:2">
      <c r="B618" s="143"/>
    </row>
    <row r="619" spans="2:2">
      <c r="B619" s="143"/>
    </row>
    <row r="620" spans="2:2">
      <c r="B620" s="143"/>
    </row>
    <row r="621" spans="2:2">
      <c r="B621" s="143"/>
    </row>
    <row r="622" spans="2:2">
      <c r="B622" s="143"/>
    </row>
    <row r="623" spans="2:2">
      <c r="B623" s="143"/>
    </row>
    <row r="624" spans="2:2">
      <c r="B624" s="143"/>
    </row>
    <row r="625" spans="2:2">
      <c r="B625" s="143"/>
    </row>
    <row r="626" spans="2:2">
      <c r="B626" s="143"/>
    </row>
    <row r="627" spans="2:2">
      <c r="B627" s="143"/>
    </row>
    <row r="628" spans="2:2">
      <c r="B628" s="143"/>
    </row>
    <row r="629" spans="2:2">
      <c r="B629" s="143"/>
    </row>
    <row r="630" spans="2:2">
      <c r="B630" s="143"/>
    </row>
    <row r="631" spans="2:2">
      <c r="B631" s="143"/>
    </row>
    <row r="632" spans="2:2">
      <c r="B632" s="143"/>
    </row>
    <row r="633" spans="2:2">
      <c r="B633" s="143"/>
    </row>
    <row r="634" spans="2:2">
      <c r="B634" s="143"/>
    </row>
    <row r="635" spans="2:2">
      <c r="B635" s="143"/>
    </row>
    <row r="636" spans="2:2">
      <c r="B636" s="143"/>
    </row>
    <row r="637" spans="2:2">
      <c r="B637" s="143"/>
    </row>
    <row r="638" spans="2:2">
      <c r="B638" s="143"/>
    </row>
    <row r="639" spans="2:2">
      <c r="B639" s="143"/>
    </row>
    <row r="640" spans="2:2">
      <c r="B640" s="143"/>
    </row>
    <row r="641" spans="2:2">
      <c r="B641" s="143"/>
    </row>
    <row r="642" spans="2:2">
      <c r="B642" s="143"/>
    </row>
    <row r="643" spans="2:2">
      <c r="B643" s="143"/>
    </row>
    <row r="644" spans="2:2">
      <c r="B644" s="143"/>
    </row>
    <row r="645" spans="2:2">
      <c r="B645" s="143"/>
    </row>
    <row r="646" spans="2:2">
      <c r="B646" s="143"/>
    </row>
    <row r="647" spans="2:2">
      <c r="B647" s="143"/>
    </row>
    <row r="648" spans="2:2">
      <c r="B648" s="143"/>
    </row>
    <row r="649" spans="2:2">
      <c r="B649" s="143"/>
    </row>
    <row r="650" spans="2:2">
      <c r="B650" s="143"/>
    </row>
    <row r="651" spans="2:2">
      <c r="B651" s="143"/>
    </row>
    <row r="652" spans="2:2">
      <c r="B652" s="143"/>
    </row>
    <row r="653" spans="2:2">
      <c r="B653" s="143"/>
    </row>
    <row r="654" spans="2:2">
      <c r="B654" s="143"/>
    </row>
    <row r="655" spans="2:2">
      <c r="B655" s="143"/>
    </row>
    <row r="656" spans="2:2">
      <c r="B656" s="143"/>
    </row>
    <row r="657" spans="2:2">
      <c r="B657" s="143"/>
    </row>
    <row r="658" spans="2:2">
      <c r="B658" s="143"/>
    </row>
    <row r="659" spans="2:2">
      <c r="B659" s="143"/>
    </row>
    <row r="660" spans="2:2">
      <c r="B660" s="143"/>
    </row>
    <row r="661" spans="2:2">
      <c r="B661" s="143"/>
    </row>
    <row r="662" spans="2:2">
      <c r="B662" s="143"/>
    </row>
    <row r="663" spans="2:2">
      <c r="B663" s="143"/>
    </row>
    <row r="664" spans="2:2">
      <c r="B664" s="143"/>
    </row>
    <row r="665" spans="2:2">
      <c r="B665" s="143"/>
    </row>
    <row r="666" spans="2:2">
      <c r="B666" s="143"/>
    </row>
    <row r="667" spans="2:2">
      <c r="B667" s="143"/>
    </row>
    <row r="668" spans="2:2">
      <c r="B668" s="143"/>
    </row>
    <row r="669" spans="2:2">
      <c r="B669" s="143"/>
    </row>
    <row r="670" spans="2:2">
      <c r="B670" s="143"/>
    </row>
    <row r="671" spans="2:2">
      <c r="B671" s="143"/>
    </row>
    <row r="672" spans="2:2">
      <c r="B672" s="143"/>
    </row>
    <row r="673" spans="2:2">
      <c r="B673" s="143"/>
    </row>
    <row r="674" spans="2:2">
      <c r="B674" s="143"/>
    </row>
    <row r="675" spans="2:2">
      <c r="B675" s="143"/>
    </row>
    <row r="676" spans="2:2">
      <c r="B676" s="143"/>
    </row>
    <row r="677" spans="2:2">
      <c r="B677" s="143"/>
    </row>
    <row r="678" spans="2:2">
      <c r="B678" s="143"/>
    </row>
    <row r="679" spans="2:2">
      <c r="B679" s="143"/>
    </row>
    <row r="680" spans="2:2">
      <c r="B680" s="143"/>
    </row>
    <row r="681" spans="2:2">
      <c r="B681" s="143"/>
    </row>
    <row r="682" spans="2:2">
      <c r="B682" s="143"/>
    </row>
    <row r="683" spans="2:2">
      <c r="B683" s="143"/>
    </row>
    <row r="684" spans="2:2">
      <c r="B684" s="143"/>
    </row>
    <row r="685" spans="2:2">
      <c r="B685" s="143"/>
    </row>
    <row r="686" spans="2:2">
      <c r="B686" s="143"/>
    </row>
    <row r="687" spans="2:2">
      <c r="B687" s="143"/>
    </row>
    <row r="688" spans="2:2">
      <c r="B688" s="143"/>
    </row>
    <row r="689" spans="2:2">
      <c r="B689" s="143"/>
    </row>
    <row r="690" spans="2:2">
      <c r="B690" s="143"/>
    </row>
    <row r="691" spans="2:2">
      <c r="B691" s="143"/>
    </row>
    <row r="692" spans="2:2">
      <c r="B692" s="143"/>
    </row>
    <row r="693" spans="2:2">
      <c r="B693" s="143"/>
    </row>
    <row r="694" spans="2:2">
      <c r="B694" s="143"/>
    </row>
    <row r="695" spans="2:2">
      <c r="B695" s="143"/>
    </row>
    <row r="696" spans="2:2">
      <c r="B696" s="143"/>
    </row>
    <row r="697" spans="2:2">
      <c r="B697" s="143"/>
    </row>
    <row r="698" spans="2:2">
      <c r="B698" s="143"/>
    </row>
    <row r="699" spans="2:2">
      <c r="B699" s="143"/>
    </row>
    <row r="700" spans="2:2">
      <c r="B700" s="143"/>
    </row>
    <row r="701" spans="2:2">
      <c r="B701" s="143"/>
    </row>
    <row r="702" spans="2:2">
      <c r="B702" s="143"/>
    </row>
    <row r="703" spans="2:2">
      <c r="B703" s="143"/>
    </row>
    <row r="704" spans="2:2">
      <c r="B704" s="143"/>
    </row>
    <row r="705" spans="2:2">
      <c r="B705" s="143"/>
    </row>
    <row r="706" spans="2:2">
      <c r="B706" s="143"/>
    </row>
    <row r="707" spans="2:2">
      <c r="B707" s="143"/>
    </row>
    <row r="708" spans="2:2">
      <c r="B708" s="143"/>
    </row>
    <row r="709" spans="2:2">
      <c r="B709" s="143"/>
    </row>
    <row r="710" spans="2:2">
      <c r="B710" s="143"/>
    </row>
    <row r="711" spans="2:2">
      <c r="B711" s="143"/>
    </row>
    <row r="712" spans="2:2">
      <c r="B712" s="143"/>
    </row>
    <row r="713" spans="2:2">
      <c r="B713" s="143"/>
    </row>
    <row r="714" spans="2:2">
      <c r="B714" s="143"/>
    </row>
    <row r="715" spans="2:2">
      <c r="B715" s="143"/>
    </row>
    <row r="716" spans="2:2">
      <c r="B716" s="143"/>
    </row>
    <row r="717" spans="2:2">
      <c r="B717" s="143"/>
    </row>
    <row r="718" spans="2:2">
      <c r="B718" s="143"/>
    </row>
    <row r="719" spans="2:2">
      <c r="B719" s="143"/>
    </row>
    <row r="720" spans="2:2">
      <c r="B720" s="143"/>
    </row>
    <row r="721" spans="2:2">
      <c r="B721" s="143"/>
    </row>
    <row r="722" spans="2:2">
      <c r="B722" s="143"/>
    </row>
    <row r="723" spans="2:2">
      <c r="B723" s="143"/>
    </row>
    <row r="724" spans="2:2">
      <c r="B724" s="143"/>
    </row>
    <row r="725" spans="2:2">
      <c r="B725" s="143"/>
    </row>
    <row r="726" spans="2:2">
      <c r="B726" s="143"/>
    </row>
    <row r="727" spans="2:2">
      <c r="B727" s="143"/>
    </row>
    <row r="728" spans="2:2">
      <c r="B728" s="143"/>
    </row>
    <row r="729" spans="2:2">
      <c r="B729" s="143"/>
    </row>
    <row r="730" spans="2:2">
      <c r="B730" s="143"/>
    </row>
    <row r="731" spans="2:2">
      <c r="B731" s="143"/>
    </row>
    <row r="732" spans="2:2">
      <c r="B732" s="143"/>
    </row>
    <row r="733" spans="2:2">
      <c r="B733" s="143"/>
    </row>
    <row r="734" spans="2:2">
      <c r="B734" s="143"/>
    </row>
    <row r="735" spans="2:2">
      <c r="B735" s="143"/>
    </row>
    <row r="736" spans="2:2">
      <c r="B736" s="143"/>
    </row>
    <row r="737" spans="2:2">
      <c r="B737" s="143"/>
    </row>
    <row r="738" spans="2:2">
      <c r="B738" s="143"/>
    </row>
    <row r="739" spans="2:2">
      <c r="B739" s="143"/>
    </row>
    <row r="740" spans="2:2">
      <c r="B740" s="143"/>
    </row>
    <row r="741" spans="2:2">
      <c r="B741" s="143"/>
    </row>
    <row r="742" spans="2:2">
      <c r="B742" s="143"/>
    </row>
    <row r="743" spans="2:2">
      <c r="B743" s="143"/>
    </row>
    <row r="744" spans="2:2">
      <c r="B744" s="143"/>
    </row>
    <row r="745" spans="2:2">
      <c r="B745" s="143"/>
    </row>
    <row r="746" spans="2:2">
      <c r="B746" s="143"/>
    </row>
    <row r="747" spans="2:2">
      <c r="B747" s="143"/>
    </row>
    <row r="748" spans="2:2">
      <c r="B748" s="143"/>
    </row>
    <row r="749" spans="2:2">
      <c r="B749" s="143"/>
    </row>
    <row r="750" spans="2:2">
      <c r="B750" s="143"/>
    </row>
    <row r="751" spans="2:2">
      <c r="B751" s="143"/>
    </row>
    <row r="752" spans="2:2">
      <c r="B752" s="143"/>
    </row>
    <row r="753" spans="2:2">
      <c r="B753" s="143"/>
    </row>
    <row r="754" spans="2:2">
      <c r="B754" s="143"/>
    </row>
    <row r="755" spans="2:2">
      <c r="B755" s="143"/>
    </row>
    <row r="756" spans="2:2">
      <c r="B756" s="143"/>
    </row>
    <row r="757" spans="2:2">
      <c r="B757" s="143"/>
    </row>
    <row r="758" spans="2:2">
      <c r="B758" s="143"/>
    </row>
    <row r="759" spans="2:2">
      <c r="B759" s="143"/>
    </row>
    <row r="760" spans="2:2">
      <c r="B760" s="143"/>
    </row>
    <row r="761" spans="2:2">
      <c r="B761" s="143"/>
    </row>
    <row r="762" spans="2:2">
      <c r="B762" s="143"/>
    </row>
    <row r="763" spans="2:2">
      <c r="B763" s="143"/>
    </row>
    <row r="764" spans="2:2">
      <c r="B764" s="143"/>
    </row>
    <row r="765" spans="2:2">
      <c r="B765" s="143"/>
    </row>
    <row r="766" spans="2:2">
      <c r="B766" s="143"/>
    </row>
    <row r="767" spans="2:2">
      <c r="B767" s="143"/>
    </row>
    <row r="768" spans="2:2">
      <c r="B768" s="143"/>
    </row>
    <row r="769" spans="2:2">
      <c r="B769" s="143"/>
    </row>
    <row r="770" spans="2:2">
      <c r="B770" s="143"/>
    </row>
    <row r="771" spans="2:2">
      <c r="B771" s="143"/>
    </row>
    <row r="772" spans="2:2">
      <c r="B772" s="143"/>
    </row>
    <row r="773" spans="2:2">
      <c r="B773" s="143"/>
    </row>
    <row r="774" spans="2:2">
      <c r="B774" s="143"/>
    </row>
    <row r="775" spans="2:2">
      <c r="B775" s="143"/>
    </row>
    <row r="776" spans="2:2">
      <c r="B776" s="143"/>
    </row>
    <row r="777" spans="2:2">
      <c r="B777" s="143"/>
    </row>
    <row r="778" spans="2:2">
      <c r="B778" s="143"/>
    </row>
    <row r="779" spans="2:2">
      <c r="B779" s="143"/>
    </row>
    <row r="780" spans="2:2">
      <c r="B780" s="143"/>
    </row>
    <row r="781" spans="2:2">
      <c r="B781" s="143"/>
    </row>
    <row r="782" spans="2:2">
      <c r="B782" s="143"/>
    </row>
    <row r="783" spans="2:2">
      <c r="B783" s="143"/>
    </row>
    <row r="784" spans="2:2">
      <c r="B784" s="143"/>
    </row>
    <row r="785" spans="2:2">
      <c r="B785" s="143"/>
    </row>
    <row r="786" spans="2:2">
      <c r="B786" s="143"/>
    </row>
    <row r="787" spans="2:2">
      <c r="B787" s="143"/>
    </row>
    <row r="788" spans="2:2">
      <c r="B788" s="143"/>
    </row>
    <row r="789" spans="2:2">
      <c r="B789" s="143"/>
    </row>
    <row r="790" spans="2:2">
      <c r="B790" s="143"/>
    </row>
    <row r="791" spans="2:2">
      <c r="B791" s="143"/>
    </row>
    <row r="792" spans="2:2">
      <c r="B792" s="143"/>
    </row>
    <row r="793" spans="2:2">
      <c r="B793" s="143"/>
    </row>
    <row r="794" spans="2:2">
      <c r="B794" s="143"/>
    </row>
    <row r="795" spans="2:2">
      <c r="B795" s="143"/>
    </row>
    <row r="796" spans="2:2">
      <c r="B796" s="143"/>
    </row>
    <row r="797" spans="2:2">
      <c r="B797" s="143"/>
    </row>
    <row r="798" spans="2:2">
      <c r="B798" s="143"/>
    </row>
    <row r="799" spans="2:2">
      <c r="B799" s="143"/>
    </row>
    <row r="800" spans="2:2">
      <c r="B800" s="143"/>
    </row>
    <row r="801" spans="2:2">
      <c r="B801" s="143"/>
    </row>
    <row r="802" spans="2:2">
      <c r="B802" s="143"/>
    </row>
    <row r="803" spans="2:2">
      <c r="B803" s="143"/>
    </row>
    <row r="804" spans="2:2">
      <c r="B804" s="143"/>
    </row>
    <row r="805" spans="2:2">
      <c r="B805" s="143"/>
    </row>
    <row r="806" spans="2:2">
      <c r="B806" s="143"/>
    </row>
    <row r="807" spans="2:2">
      <c r="B807" s="143"/>
    </row>
    <row r="808" spans="2:2">
      <c r="B808" s="143"/>
    </row>
    <row r="809" spans="2:2">
      <c r="B809" s="143"/>
    </row>
    <row r="810" spans="2:2">
      <c r="B810" s="143"/>
    </row>
    <row r="811" spans="2:2">
      <c r="B811" s="143"/>
    </row>
    <row r="812" spans="2:2">
      <c r="B812" s="143"/>
    </row>
    <row r="813" spans="2:2">
      <c r="B813" s="143"/>
    </row>
    <row r="814" spans="2:2">
      <c r="B814" s="143"/>
    </row>
    <row r="815" spans="2:2">
      <c r="B815" s="143"/>
    </row>
    <row r="816" spans="2:2">
      <c r="B816" s="143"/>
    </row>
    <row r="817" spans="2:2">
      <c r="B817" s="143"/>
    </row>
    <row r="818" spans="2:2">
      <c r="B818" s="143"/>
    </row>
    <row r="819" spans="2:2">
      <c r="B819" s="143"/>
    </row>
    <row r="820" spans="2:2">
      <c r="B820" s="143"/>
    </row>
    <row r="821" spans="2:2">
      <c r="B821" s="143"/>
    </row>
    <row r="822" spans="2:2">
      <c r="B822" s="143"/>
    </row>
    <row r="823" spans="2:2">
      <c r="B823" s="143"/>
    </row>
    <row r="824" spans="2:2">
      <c r="B824" s="143"/>
    </row>
    <row r="825" spans="2:2">
      <c r="B825" s="143"/>
    </row>
    <row r="826" spans="2:2">
      <c r="B826" s="143"/>
    </row>
    <row r="827" spans="2:2">
      <c r="B827" s="143"/>
    </row>
    <row r="828" spans="2:2">
      <c r="B828" s="143"/>
    </row>
    <row r="829" spans="2:2">
      <c r="B829" s="143"/>
    </row>
    <row r="830" spans="2:2">
      <c r="B830" s="143"/>
    </row>
    <row r="831" spans="2:2">
      <c r="B831" s="143"/>
    </row>
    <row r="832" spans="2:2">
      <c r="B832" s="143"/>
    </row>
    <row r="833" spans="2:2">
      <c r="B833" s="143"/>
    </row>
    <row r="834" spans="2:2">
      <c r="B834" s="143"/>
    </row>
    <row r="835" spans="2:2">
      <c r="B835" s="143"/>
    </row>
    <row r="836" spans="2:2">
      <c r="B836" s="143"/>
    </row>
    <row r="837" spans="2:2">
      <c r="B837" s="143"/>
    </row>
    <row r="838" spans="2:2">
      <c r="B838" s="143"/>
    </row>
    <row r="839" spans="2:2">
      <c r="B839" s="143"/>
    </row>
    <row r="840" spans="2:2">
      <c r="B840" s="143"/>
    </row>
    <row r="841" spans="2:2">
      <c r="B841" s="143"/>
    </row>
    <row r="842" spans="2:2">
      <c r="B842" s="143"/>
    </row>
    <row r="843" spans="2:2">
      <c r="B843" s="143"/>
    </row>
    <row r="844" spans="2:2">
      <c r="B844" s="143"/>
    </row>
    <row r="845" spans="2:2">
      <c r="B845" s="143"/>
    </row>
    <row r="846" spans="2:2">
      <c r="B846" s="143"/>
    </row>
    <row r="847" spans="2:2">
      <c r="B847" s="143"/>
    </row>
    <row r="848" spans="2:2">
      <c r="B848" s="143"/>
    </row>
    <row r="849" spans="2:2">
      <c r="B849" s="143"/>
    </row>
    <row r="850" spans="2:2">
      <c r="B850" s="143"/>
    </row>
    <row r="851" spans="2:2">
      <c r="B851" s="143"/>
    </row>
    <row r="852" spans="2:2">
      <c r="B852" s="143"/>
    </row>
    <row r="853" spans="2:2">
      <c r="B853" s="143"/>
    </row>
    <row r="854" spans="2:2">
      <c r="B854" s="143"/>
    </row>
    <row r="855" spans="2:2">
      <c r="B855" s="143"/>
    </row>
    <row r="856" spans="2:2">
      <c r="B856" s="143"/>
    </row>
    <row r="857" spans="2:2">
      <c r="B857" s="143"/>
    </row>
    <row r="858" spans="2:2">
      <c r="B858" s="143"/>
    </row>
    <row r="859" spans="2:2">
      <c r="B859" s="143"/>
    </row>
    <row r="860" spans="2:2">
      <c r="B860" s="143"/>
    </row>
    <row r="861" spans="2:2">
      <c r="B861" s="143"/>
    </row>
    <row r="862" spans="2:2">
      <c r="B862" s="143"/>
    </row>
    <row r="863" spans="2:2">
      <c r="B863" s="143"/>
    </row>
    <row r="864" spans="2:2">
      <c r="B864" s="143"/>
    </row>
    <row r="865" spans="2:2">
      <c r="B865" s="143"/>
    </row>
    <row r="866" spans="2:2">
      <c r="B866" s="143"/>
    </row>
    <row r="867" spans="2:2">
      <c r="B867" s="143"/>
    </row>
    <row r="868" spans="2:2">
      <c r="B868" s="143"/>
    </row>
    <row r="869" spans="2:2">
      <c r="B869" s="143"/>
    </row>
    <row r="870" spans="2:2">
      <c r="B870" s="143"/>
    </row>
    <row r="871" spans="2:2">
      <c r="B871" s="143"/>
    </row>
    <row r="872" spans="2:2">
      <c r="B872" s="143"/>
    </row>
    <row r="873" spans="2:2">
      <c r="B873" s="143"/>
    </row>
    <row r="874" spans="2:2">
      <c r="B874" s="143"/>
    </row>
    <row r="875" spans="2:2">
      <c r="B875" s="143"/>
    </row>
    <row r="876" spans="2:2">
      <c r="B876" s="143"/>
    </row>
    <row r="877" spans="2:2">
      <c r="B877" s="143"/>
    </row>
    <row r="878" spans="2:2">
      <c r="B878" s="143"/>
    </row>
    <row r="879" spans="2:2">
      <c r="B879" s="143"/>
    </row>
    <row r="880" spans="2:2">
      <c r="B880" s="143"/>
    </row>
    <row r="881" spans="2:2">
      <c r="B881" s="143"/>
    </row>
    <row r="882" spans="2:2">
      <c r="B882" s="143"/>
    </row>
    <row r="883" spans="2:2">
      <c r="B883" s="143"/>
    </row>
    <row r="884" spans="2:2">
      <c r="B884" s="143"/>
    </row>
    <row r="885" spans="2:2">
      <c r="B885" s="143"/>
    </row>
    <row r="886" spans="2:2">
      <c r="B886" s="143"/>
    </row>
    <row r="887" spans="2:2">
      <c r="B887" s="143"/>
    </row>
    <row r="888" spans="2:2">
      <c r="B888" s="143"/>
    </row>
    <row r="889" spans="2:2">
      <c r="B889" s="143"/>
    </row>
    <row r="890" spans="2:2">
      <c r="B890" s="143"/>
    </row>
    <row r="891" spans="2:2">
      <c r="B891" s="143"/>
    </row>
    <row r="892" spans="2:2">
      <c r="B892" s="143"/>
    </row>
    <row r="893" spans="2:2">
      <c r="B893" s="143"/>
    </row>
    <row r="894" spans="2:2">
      <c r="B894" s="143"/>
    </row>
    <row r="895" spans="2:2">
      <c r="B895" s="143"/>
    </row>
    <row r="896" spans="2:2">
      <c r="B896" s="143"/>
    </row>
    <row r="897" spans="2:2">
      <c r="B897" s="143"/>
    </row>
    <row r="898" spans="2:2">
      <c r="B898" s="143"/>
    </row>
    <row r="899" spans="2:2">
      <c r="B899" s="143"/>
    </row>
    <row r="900" spans="2:2">
      <c r="B900" s="143"/>
    </row>
    <row r="901" spans="2:2">
      <c r="B901" s="143"/>
    </row>
    <row r="902" spans="2:2">
      <c r="B902" s="143"/>
    </row>
    <row r="903" spans="2:2">
      <c r="B903" s="143"/>
    </row>
    <row r="904" spans="2:2">
      <c r="B904" s="143"/>
    </row>
    <row r="905" spans="2:2">
      <c r="B905" s="143"/>
    </row>
    <row r="906" spans="2:2">
      <c r="B906" s="143"/>
    </row>
    <row r="907" spans="2:2">
      <c r="B907" s="143"/>
    </row>
    <row r="908" spans="2:2">
      <c r="B908" s="143"/>
    </row>
    <row r="909" spans="2:2">
      <c r="B909" s="143"/>
    </row>
    <row r="910" spans="2:2">
      <c r="B910" s="143"/>
    </row>
    <row r="911" spans="2:2">
      <c r="B911" s="143"/>
    </row>
    <row r="912" spans="2:2">
      <c r="B912" s="143"/>
    </row>
    <row r="913" spans="2:2">
      <c r="B913" s="143"/>
    </row>
    <row r="914" spans="2:2">
      <c r="B914" s="143"/>
    </row>
    <row r="915" spans="2:2">
      <c r="B915" s="143"/>
    </row>
    <row r="916" spans="2:2">
      <c r="B916" s="143"/>
    </row>
    <row r="917" spans="2:2">
      <c r="B917" s="143"/>
    </row>
    <row r="918" spans="2:2">
      <c r="B918" s="143"/>
    </row>
    <row r="919" spans="2:2">
      <c r="B919" s="143"/>
    </row>
    <row r="920" spans="2:2">
      <c r="B920" s="143"/>
    </row>
    <row r="921" spans="2:2">
      <c r="B921" s="143"/>
    </row>
    <row r="922" spans="2:2">
      <c r="B922" s="143"/>
    </row>
    <row r="923" spans="2:2">
      <c r="B923" s="143"/>
    </row>
    <row r="924" spans="2:2">
      <c r="B924" s="143"/>
    </row>
    <row r="925" spans="2:2">
      <c r="B925" s="143"/>
    </row>
    <row r="926" spans="2:2">
      <c r="B926" s="143"/>
    </row>
    <row r="927" spans="2:2">
      <c r="B927" s="143"/>
    </row>
    <row r="928" spans="2:2">
      <c r="B928" s="143"/>
    </row>
    <row r="929" spans="2:2">
      <c r="B929" s="143"/>
    </row>
    <row r="930" spans="2:2">
      <c r="B930" s="143"/>
    </row>
    <row r="931" spans="2:2">
      <c r="B931" s="143"/>
    </row>
    <row r="932" spans="2:2">
      <c r="B932" s="143"/>
    </row>
    <row r="933" spans="2:2">
      <c r="B933" s="143"/>
    </row>
    <row r="934" spans="2:2">
      <c r="B934" s="143"/>
    </row>
    <row r="935" spans="2:2">
      <c r="B935" s="143"/>
    </row>
    <row r="936" spans="2:2">
      <c r="B936" s="143"/>
    </row>
    <row r="937" spans="2:2">
      <c r="B937" s="143"/>
    </row>
    <row r="938" spans="2:2">
      <c r="B938" s="143"/>
    </row>
    <row r="939" spans="2:2">
      <c r="B939" s="143"/>
    </row>
    <row r="940" spans="2:2">
      <c r="B940" s="143"/>
    </row>
    <row r="941" spans="2:2">
      <c r="B941" s="143"/>
    </row>
    <row r="942" spans="2:2">
      <c r="B942" s="143"/>
    </row>
    <row r="943" spans="2:2">
      <c r="B943" s="143"/>
    </row>
    <row r="944" spans="2:2">
      <c r="B944" s="143"/>
    </row>
    <row r="945" spans="2:2">
      <c r="B945" s="143"/>
    </row>
    <row r="946" spans="2:2">
      <c r="B946" s="143"/>
    </row>
    <row r="947" spans="2:2">
      <c r="B947" s="143"/>
    </row>
    <row r="948" spans="2:2">
      <c r="B948" s="143"/>
    </row>
    <row r="949" spans="2:2">
      <c r="B949" s="143"/>
    </row>
    <row r="950" spans="2:2">
      <c r="B950" s="143"/>
    </row>
    <row r="951" spans="2:2">
      <c r="B951" s="143"/>
    </row>
    <row r="952" spans="2:2">
      <c r="B952" s="143"/>
    </row>
    <row r="953" spans="2:2">
      <c r="B953" s="143"/>
    </row>
    <row r="954" spans="2:2">
      <c r="B954" s="143"/>
    </row>
    <row r="955" spans="2:2">
      <c r="B955" s="143"/>
    </row>
    <row r="956" spans="2:2">
      <c r="B956" s="143"/>
    </row>
    <row r="957" spans="2:2">
      <c r="B957" s="143"/>
    </row>
    <row r="958" spans="2:2">
      <c r="B958" s="143"/>
    </row>
    <row r="959" spans="2:2">
      <c r="B959" s="143"/>
    </row>
    <row r="960" spans="2:2">
      <c r="B960" s="143"/>
    </row>
    <row r="961" spans="2:2">
      <c r="B961" s="143"/>
    </row>
    <row r="962" spans="2:2">
      <c r="B962" s="143"/>
    </row>
    <row r="963" spans="2:2">
      <c r="B963" s="143"/>
    </row>
    <row r="964" spans="2:2">
      <c r="B964" s="143"/>
    </row>
    <row r="965" spans="2:2">
      <c r="B965" s="143"/>
    </row>
    <row r="966" spans="2:2">
      <c r="B966" s="143"/>
    </row>
    <row r="967" spans="2:2">
      <c r="B967" s="143"/>
    </row>
    <row r="968" spans="2:2">
      <c r="B968" s="143"/>
    </row>
    <row r="969" spans="2:2">
      <c r="B969" s="143"/>
    </row>
    <row r="970" spans="2:2">
      <c r="B970" s="143"/>
    </row>
    <row r="971" spans="2:2">
      <c r="B971" s="143"/>
    </row>
    <row r="972" spans="2:2">
      <c r="B972" s="143"/>
    </row>
    <row r="973" spans="2:2">
      <c r="B973" s="143"/>
    </row>
    <row r="974" spans="2:2">
      <c r="B974" s="143"/>
    </row>
    <row r="975" spans="2:2">
      <c r="B975" s="143"/>
    </row>
    <row r="976" spans="2:2">
      <c r="B976" s="143"/>
    </row>
    <row r="977" spans="2:2">
      <c r="B977" s="143"/>
    </row>
    <row r="978" spans="2:2">
      <c r="B978" s="143"/>
    </row>
    <row r="979" spans="2:2">
      <c r="B979" s="143"/>
    </row>
    <row r="980" spans="2:2">
      <c r="B980" s="143"/>
    </row>
    <row r="981" spans="2:2">
      <c r="B981" s="143"/>
    </row>
    <row r="982" spans="2:2">
      <c r="B982" s="143"/>
    </row>
    <row r="983" spans="2:2">
      <c r="B983" s="143"/>
    </row>
    <row r="984" spans="2:2">
      <c r="B984" s="143"/>
    </row>
    <row r="985" spans="2:2">
      <c r="B985" s="143"/>
    </row>
    <row r="986" spans="2:2">
      <c r="B986" s="143"/>
    </row>
    <row r="987" spans="2:2">
      <c r="B987" s="143"/>
    </row>
    <row r="988" spans="2:2">
      <c r="B988" s="143"/>
    </row>
    <row r="989" spans="2:2">
      <c r="B989" s="143"/>
    </row>
    <row r="990" spans="2:2">
      <c r="B990" s="143"/>
    </row>
    <row r="991" spans="2:2">
      <c r="B991" s="143"/>
    </row>
    <row r="992" spans="2:2">
      <c r="B992" s="143"/>
    </row>
    <row r="993" spans="2:2">
      <c r="B993" s="143"/>
    </row>
    <row r="994" spans="2:2">
      <c r="B994" s="143"/>
    </row>
    <row r="995" spans="2:2">
      <c r="B995" s="143"/>
    </row>
    <row r="996" spans="2:2">
      <c r="B996" s="143"/>
    </row>
    <row r="997" spans="2:2">
      <c r="B997" s="143"/>
    </row>
    <row r="998" spans="2:2">
      <c r="B998" s="143"/>
    </row>
    <row r="999" spans="2:2">
      <c r="B999" s="143"/>
    </row>
    <row r="1000" spans="2:2">
      <c r="B1000" s="143"/>
    </row>
    <row r="1001" spans="2:2">
      <c r="B1001" s="143"/>
    </row>
    <row r="1002" spans="2:2">
      <c r="B1002" s="143"/>
    </row>
    <row r="1003" spans="2:2">
      <c r="B1003" s="143"/>
    </row>
    <row r="1004" spans="2:2">
      <c r="B1004" s="143"/>
    </row>
    <row r="1005" spans="2:2">
      <c r="B1005" s="143"/>
    </row>
    <row r="1006" spans="2:2">
      <c r="B1006" s="143"/>
    </row>
    <row r="1007" spans="2:2">
      <c r="B1007" s="143"/>
    </row>
    <row r="1008" spans="2:2">
      <c r="B1008" s="143"/>
    </row>
    <row r="1009" spans="2:2">
      <c r="B1009" s="143"/>
    </row>
    <row r="1010" spans="2:2">
      <c r="B1010" s="143"/>
    </row>
    <row r="1011" spans="2:2">
      <c r="B1011" s="143"/>
    </row>
    <row r="1012" spans="2:2">
      <c r="B1012" s="143"/>
    </row>
    <row r="1013" spans="2:2">
      <c r="B1013" s="143"/>
    </row>
    <row r="1014" spans="2:2">
      <c r="B1014" s="143"/>
    </row>
    <row r="1015" spans="2:2">
      <c r="B1015" s="143"/>
    </row>
    <row r="1016" spans="2:2">
      <c r="B1016" s="143"/>
    </row>
    <row r="1017" spans="2:2">
      <c r="B1017" s="143"/>
    </row>
    <row r="1018" spans="2:2">
      <c r="B1018" s="143"/>
    </row>
    <row r="1019" spans="2:2">
      <c r="B1019" s="143"/>
    </row>
    <row r="1020" spans="2:2">
      <c r="B1020" s="143"/>
    </row>
    <row r="1021" spans="2:2">
      <c r="B1021" s="143"/>
    </row>
    <row r="1022" spans="2:2">
      <c r="B1022" s="143"/>
    </row>
    <row r="1023" spans="2:2">
      <c r="B1023" s="143"/>
    </row>
    <row r="1024" spans="2:2">
      <c r="B1024" s="143"/>
    </row>
    <row r="1025" spans="2:2">
      <c r="B1025" s="143"/>
    </row>
    <row r="1026" spans="2:2">
      <c r="B1026" s="143"/>
    </row>
    <row r="1027" spans="2:2">
      <c r="B1027" s="143"/>
    </row>
    <row r="1028" spans="2:2">
      <c r="B1028" s="143"/>
    </row>
    <row r="1029" spans="2:2">
      <c r="B1029" s="143"/>
    </row>
    <row r="1030" spans="2:2">
      <c r="B1030" s="143"/>
    </row>
    <row r="1031" spans="2:2">
      <c r="B1031" s="143"/>
    </row>
    <row r="1032" spans="2:2">
      <c r="B1032" s="143"/>
    </row>
    <row r="1033" spans="2:2">
      <c r="B1033" s="143"/>
    </row>
    <row r="1034" spans="2:2">
      <c r="B1034" s="143"/>
    </row>
    <row r="1035" spans="2:2">
      <c r="B1035" s="143"/>
    </row>
    <row r="1036" spans="2:2">
      <c r="B1036" s="143"/>
    </row>
    <row r="1037" spans="2:2">
      <c r="B1037" s="143"/>
    </row>
    <row r="1038" spans="2:2">
      <c r="B1038" s="143"/>
    </row>
    <row r="1039" spans="2:2">
      <c r="B1039" s="143"/>
    </row>
    <row r="1040" spans="2:2">
      <c r="B1040" s="143"/>
    </row>
    <row r="1041" spans="2:2">
      <c r="B1041" s="143"/>
    </row>
    <row r="1042" spans="2:2">
      <c r="B1042" s="143"/>
    </row>
    <row r="1043" spans="2:2">
      <c r="B1043" s="143"/>
    </row>
    <row r="1044" spans="2:2">
      <c r="B1044" s="143"/>
    </row>
    <row r="1045" spans="2:2">
      <c r="B1045" s="143"/>
    </row>
    <row r="1046" spans="2:2">
      <c r="B1046" s="143"/>
    </row>
    <row r="1047" spans="2:2">
      <c r="B1047" s="143"/>
    </row>
    <row r="1048" spans="2:2">
      <c r="B1048" s="143"/>
    </row>
    <row r="1049" spans="2:2">
      <c r="B1049" s="143"/>
    </row>
    <row r="1050" spans="2:2">
      <c r="B1050" s="143"/>
    </row>
    <row r="1051" spans="2:2">
      <c r="B1051" s="143"/>
    </row>
    <row r="1052" spans="2:2">
      <c r="B1052" s="143"/>
    </row>
    <row r="1053" spans="2:2">
      <c r="B1053" s="143"/>
    </row>
    <row r="1054" spans="2:2">
      <c r="B1054" s="143"/>
    </row>
    <row r="1055" spans="2:2">
      <c r="B1055" s="143"/>
    </row>
    <row r="1056" spans="2:2">
      <c r="B1056" s="143"/>
    </row>
  </sheetData>
  <mergeCells count="17">
    <mergeCell ref="A1:K1"/>
    <mergeCell ref="A2:K2"/>
    <mergeCell ref="A3:K3"/>
    <mergeCell ref="J4:K4"/>
    <mergeCell ref="A5:A7"/>
    <mergeCell ref="B5:B7"/>
    <mergeCell ref="C5:C7"/>
    <mergeCell ref="D5:D7"/>
    <mergeCell ref="E5:E7"/>
    <mergeCell ref="F5:H5"/>
    <mergeCell ref="H68:K68"/>
    <mergeCell ref="I5:K5"/>
    <mergeCell ref="F6:F7"/>
    <mergeCell ref="G6:H6"/>
    <mergeCell ref="I6:I7"/>
    <mergeCell ref="J6:J7"/>
    <mergeCell ref="K6:K7"/>
  </mergeCells>
  <printOptions horizontalCentered="1"/>
  <pageMargins left="0.5" right="0.5" top="0.75" bottom="0.75" header="0.3" footer="0.3"/>
  <pageSetup paperSize="9" scale="86" fitToHeight="0" orientation="landscape" verticalDpi="0" r:id="rId1"/>
  <headerFooter>
    <oddFooter>&amp;C&amp;P</oddFooter>
  </headerFooter>
  <ignoredErrors>
    <ignoredError sqref="D49 D47 F48:G49 D52:E55 F61:G61" formula="1"/>
    <ignoredError sqref="D37:D40 D42:D4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67"/>
  <sheetViews>
    <sheetView zoomScale="80" zoomScaleNormal="80" workbookViewId="0">
      <pane ySplit="7" topLeftCell="A23" activePane="bottomLeft" state="frozen"/>
      <selection activeCell="I13" sqref="I13"/>
      <selection pane="bottomLeft" activeCell="AA29" sqref="AA29"/>
    </sheetView>
  </sheetViews>
  <sheetFormatPr defaultColWidth="9.140625" defaultRowHeight="15.75"/>
  <cols>
    <col min="1" max="1" width="5.42578125" style="243" customWidth="1"/>
    <col min="2" max="2" width="37.28515625" style="228" customWidth="1"/>
    <col min="3" max="3" width="11.7109375" style="228" customWidth="1"/>
    <col min="4" max="4" width="8.28515625" style="228" hidden="1" customWidth="1"/>
    <col min="5" max="6" width="9.85546875" style="228" hidden="1" customWidth="1"/>
    <col min="7" max="7" width="8.28515625" style="228" hidden="1" customWidth="1"/>
    <col min="8" max="8" width="9" style="228" hidden="1" customWidth="1"/>
    <col min="9" max="9" width="11" style="228" customWidth="1"/>
    <col min="10" max="10" width="11.140625" style="228" hidden="1" customWidth="1"/>
    <col min="11" max="11" width="11.28515625" style="228" hidden="1" customWidth="1"/>
    <col min="12" max="12" width="9.28515625" style="228" hidden="1" customWidth="1"/>
    <col min="13" max="13" width="8.85546875" style="228" hidden="1" customWidth="1"/>
    <col min="14" max="14" width="7.42578125" style="228" hidden="1" customWidth="1"/>
    <col min="15" max="15" width="9.42578125" style="228" customWidth="1"/>
    <col min="16" max="17" width="10.140625" style="228" hidden="1" customWidth="1"/>
    <col min="18" max="18" width="9.42578125" style="228" hidden="1" customWidth="1"/>
    <col min="19" max="20" width="7.42578125" style="228" hidden="1" customWidth="1"/>
    <col min="21" max="21" width="10.7109375" style="228" customWidth="1"/>
    <col min="22" max="22" width="10.7109375" style="228" hidden="1" customWidth="1"/>
    <col min="23" max="23" width="9.85546875" style="228" hidden="1" customWidth="1"/>
    <col min="24" max="24" width="10" style="228" hidden="1" customWidth="1"/>
    <col min="25" max="26" width="8.28515625" style="228" hidden="1" customWidth="1"/>
    <col min="27" max="27" width="11" style="228" customWidth="1"/>
    <col min="28" max="28" width="12.42578125" style="228" hidden="1" customWidth="1"/>
    <col min="29" max="29" width="10.7109375" style="228" hidden="1" customWidth="1"/>
    <col min="30" max="30" width="9.42578125" style="228" hidden="1" customWidth="1"/>
    <col min="31" max="31" width="8.28515625" style="228" hidden="1" customWidth="1"/>
    <col min="32" max="32" width="7.85546875" style="228" hidden="1" customWidth="1"/>
    <col min="33" max="33" width="10.7109375" style="228" hidden="1" customWidth="1"/>
    <col min="34" max="34" width="8.5703125" style="228" hidden="1" customWidth="1"/>
    <col min="35" max="35" width="8.140625" style="228" hidden="1" customWidth="1"/>
    <col min="36" max="36" width="10.28515625" style="228" hidden="1" customWidth="1"/>
    <col min="37" max="37" width="6.7109375" style="228" hidden="1" customWidth="1"/>
    <col min="38" max="38" width="9" style="228" hidden="1" customWidth="1"/>
    <col min="39" max="39" width="10.28515625" style="228" hidden="1" customWidth="1"/>
    <col min="40" max="40" width="11.42578125" style="228" customWidth="1"/>
    <col min="41" max="41" width="14" style="228" customWidth="1"/>
    <col min="42" max="42" width="13.140625" style="228" customWidth="1"/>
    <col min="43" max="43" width="9.140625" style="228"/>
    <col min="44" max="44" width="4.85546875" style="228" customWidth="1"/>
    <col min="45" max="45" width="1.5703125" style="228" hidden="1" customWidth="1"/>
    <col min="46" max="16384" width="9.140625" style="228"/>
  </cols>
  <sheetData>
    <row r="1" spans="1:45">
      <c r="A1" s="285" t="s">
        <v>944</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row>
    <row r="2" spans="1:45" ht="28.5" customHeight="1">
      <c r="A2" s="286" t="s">
        <v>844</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row>
    <row r="3" spans="1:45" ht="18" customHeight="1">
      <c r="A3" s="287" t="str">
        <f>+'PL08. Tien SD dat'!A3:F3</f>
        <v>(Kèm theo văn bản số           /UBND-TH1 ngày        /11/2024 của UBND tỉnh)</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row>
    <row r="4" spans="1:45" ht="15.75" customHeight="1">
      <c r="A4" s="229"/>
      <c r="B4" s="229"/>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1"/>
      <c r="AH4" s="231"/>
      <c r="AI4" s="231"/>
      <c r="AJ4" s="231"/>
      <c r="AK4" s="231"/>
      <c r="AL4" s="231"/>
      <c r="AM4" s="231"/>
      <c r="AN4" s="231"/>
      <c r="AO4" s="231"/>
      <c r="AP4" s="288" t="s">
        <v>845</v>
      </c>
      <c r="AQ4" s="288"/>
      <c r="AR4" s="288"/>
      <c r="AS4" s="288"/>
    </row>
    <row r="5" spans="1:45" ht="50.45" customHeight="1">
      <c r="A5" s="289" t="s">
        <v>2</v>
      </c>
      <c r="B5" s="289" t="s">
        <v>846</v>
      </c>
      <c r="C5" s="265" t="s">
        <v>847</v>
      </c>
      <c r="D5" s="265"/>
      <c r="E5" s="265"/>
      <c r="F5" s="265"/>
      <c r="G5" s="265"/>
      <c r="H5" s="265"/>
      <c r="I5" s="265" t="s">
        <v>848</v>
      </c>
      <c r="J5" s="265"/>
      <c r="K5" s="265"/>
      <c r="L5" s="265"/>
      <c r="M5" s="265"/>
      <c r="N5" s="265"/>
      <c r="O5" s="265"/>
      <c r="P5" s="265"/>
      <c r="Q5" s="265"/>
      <c r="R5" s="265"/>
      <c r="S5" s="265"/>
      <c r="T5" s="265"/>
      <c r="U5" s="265" t="s">
        <v>849</v>
      </c>
      <c r="V5" s="265"/>
      <c r="W5" s="265"/>
      <c r="X5" s="265"/>
      <c r="Y5" s="265"/>
      <c r="Z5" s="265"/>
      <c r="AA5" s="265"/>
      <c r="AB5" s="265"/>
      <c r="AC5" s="265"/>
      <c r="AD5" s="265"/>
      <c r="AE5" s="265"/>
      <c r="AF5" s="265"/>
      <c r="AG5" s="290" t="s">
        <v>850</v>
      </c>
      <c r="AH5" s="290"/>
      <c r="AI5" s="290"/>
      <c r="AJ5" s="290"/>
      <c r="AK5" s="290"/>
      <c r="AL5" s="290"/>
      <c r="AM5" s="290" t="s">
        <v>851</v>
      </c>
      <c r="AN5" s="290" t="s">
        <v>852</v>
      </c>
      <c r="AO5" s="290" t="s">
        <v>851</v>
      </c>
      <c r="AP5" s="290" t="s">
        <v>509</v>
      </c>
      <c r="AQ5" s="290"/>
      <c r="AR5" s="290"/>
      <c r="AS5" s="290"/>
    </row>
    <row r="6" spans="1:45" ht="48.75" customHeight="1">
      <c r="A6" s="289"/>
      <c r="B6" s="289"/>
      <c r="C6" s="265"/>
      <c r="D6" s="265"/>
      <c r="E6" s="265"/>
      <c r="F6" s="265"/>
      <c r="G6" s="265"/>
      <c r="H6" s="265"/>
      <c r="I6" s="265" t="s">
        <v>853</v>
      </c>
      <c r="J6" s="265"/>
      <c r="K6" s="265"/>
      <c r="L6" s="265"/>
      <c r="M6" s="265"/>
      <c r="N6" s="265"/>
      <c r="O6" s="265" t="s">
        <v>854</v>
      </c>
      <c r="P6" s="265"/>
      <c r="Q6" s="265"/>
      <c r="R6" s="265"/>
      <c r="S6" s="265"/>
      <c r="T6" s="265"/>
      <c r="U6" s="265" t="s">
        <v>855</v>
      </c>
      <c r="V6" s="265"/>
      <c r="W6" s="265"/>
      <c r="X6" s="265"/>
      <c r="Y6" s="265"/>
      <c r="Z6" s="265"/>
      <c r="AA6" s="265" t="s">
        <v>856</v>
      </c>
      <c r="AB6" s="265"/>
      <c r="AC6" s="265"/>
      <c r="AD6" s="265"/>
      <c r="AE6" s="265"/>
      <c r="AF6" s="265"/>
      <c r="AG6" s="290"/>
      <c r="AH6" s="290"/>
      <c r="AI6" s="290"/>
      <c r="AJ6" s="290"/>
      <c r="AK6" s="290"/>
      <c r="AL6" s="290"/>
      <c r="AM6" s="290"/>
      <c r="AN6" s="290"/>
      <c r="AO6" s="290"/>
      <c r="AP6" s="290"/>
      <c r="AQ6" s="290"/>
      <c r="AR6" s="290"/>
      <c r="AS6" s="290"/>
    </row>
    <row r="7" spans="1:45" ht="48" hidden="1" customHeight="1">
      <c r="A7" s="289"/>
      <c r="B7" s="289"/>
      <c r="C7" s="265"/>
      <c r="D7" s="265"/>
      <c r="E7" s="265"/>
      <c r="F7" s="265"/>
      <c r="G7" s="265"/>
      <c r="H7" s="265"/>
      <c r="I7" s="148" t="s">
        <v>184</v>
      </c>
      <c r="J7" s="148" t="s">
        <v>857</v>
      </c>
      <c r="K7" s="148" t="s">
        <v>858</v>
      </c>
      <c r="L7" s="148" t="s">
        <v>859</v>
      </c>
      <c r="M7" s="148" t="s">
        <v>860</v>
      </c>
      <c r="N7" s="148" t="s">
        <v>861</v>
      </c>
      <c r="O7" s="148" t="s">
        <v>184</v>
      </c>
      <c r="P7" s="148" t="s">
        <v>857</v>
      </c>
      <c r="Q7" s="148" t="s">
        <v>858</v>
      </c>
      <c r="R7" s="148" t="s">
        <v>859</v>
      </c>
      <c r="S7" s="148" t="s">
        <v>860</v>
      </c>
      <c r="T7" s="148" t="s">
        <v>861</v>
      </c>
      <c r="U7" s="148" t="s">
        <v>184</v>
      </c>
      <c r="V7" s="148" t="s">
        <v>857</v>
      </c>
      <c r="W7" s="148" t="s">
        <v>858</v>
      </c>
      <c r="X7" s="148" t="s">
        <v>859</v>
      </c>
      <c r="Y7" s="148" t="s">
        <v>860</v>
      </c>
      <c r="Z7" s="148" t="s">
        <v>861</v>
      </c>
      <c r="AA7" s="148" t="s">
        <v>184</v>
      </c>
      <c r="AB7" s="148" t="s">
        <v>857</v>
      </c>
      <c r="AC7" s="148" t="s">
        <v>858</v>
      </c>
      <c r="AD7" s="148" t="s">
        <v>859</v>
      </c>
      <c r="AE7" s="148" t="s">
        <v>860</v>
      </c>
      <c r="AF7" s="148" t="s">
        <v>861</v>
      </c>
      <c r="AG7" s="148" t="s">
        <v>184</v>
      </c>
      <c r="AH7" s="148" t="s">
        <v>857</v>
      </c>
      <c r="AI7" s="148" t="s">
        <v>858</v>
      </c>
      <c r="AJ7" s="148" t="s">
        <v>859</v>
      </c>
      <c r="AK7" s="148" t="s">
        <v>860</v>
      </c>
      <c r="AL7" s="148" t="s">
        <v>861</v>
      </c>
      <c r="AM7" s="290"/>
      <c r="AN7" s="290"/>
      <c r="AO7" s="290"/>
      <c r="AP7" s="290"/>
      <c r="AQ7" s="290"/>
      <c r="AR7" s="290"/>
      <c r="AS7" s="290"/>
    </row>
    <row r="8" spans="1:45" ht="30.75" customHeight="1">
      <c r="A8" s="232"/>
      <c r="B8" s="232" t="s">
        <v>223</v>
      </c>
      <c r="C8" s="233">
        <f>C9+C15+C19+C24+C30+C32+C40+C42+C44+C50+C59</f>
        <v>1670260</v>
      </c>
      <c r="D8" s="233">
        <f t="shared" ref="D8:AO8" si="0">D9+D15+D19+D24+D30+D32+D40+D42+D44+D50+D59</f>
        <v>274400</v>
      </c>
      <c r="E8" s="233">
        <f t="shared" si="0"/>
        <v>774426</v>
      </c>
      <c r="F8" s="233">
        <f t="shared" si="0"/>
        <v>324149</v>
      </c>
      <c r="G8" s="233">
        <f t="shared" si="0"/>
        <v>70000</v>
      </c>
      <c r="H8" s="233">
        <f t="shared" si="0"/>
        <v>106500</v>
      </c>
      <c r="I8" s="233">
        <f t="shared" si="0"/>
        <v>1085244</v>
      </c>
      <c r="J8" s="233">
        <f t="shared" si="0"/>
        <v>79400</v>
      </c>
      <c r="K8" s="233">
        <f t="shared" si="0"/>
        <v>791903</v>
      </c>
      <c r="L8" s="233">
        <f t="shared" si="0"/>
        <v>192087</v>
      </c>
      <c r="M8" s="233">
        <f t="shared" si="0"/>
        <v>20000</v>
      </c>
      <c r="N8" s="233">
        <f t="shared" si="0"/>
        <v>1854</v>
      </c>
      <c r="O8" s="233">
        <f t="shared" si="0"/>
        <v>743658</v>
      </c>
      <c r="P8" s="233">
        <f t="shared" si="0"/>
        <v>79400</v>
      </c>
      <c r="Q8" s="233">
        <f t="shared" si="0"/>
        <v>536887</v>
      </c>
      <c r="R8" s="233">
        <f t="shared" si="0"/>
        <v>121473</v>
      </c>
      <c r="S8" s="233">
        <f t="shared" si="0"/>
        <v>4044</v>
      </c>
      <c r="T8" s="233">
        <f t="shared" si="0"/>
        <v>1854</v>
      </c>
      <c r="U8" s="233">
        <f t="shared" si="0"/>
        <v>1332550</v>
      </c>
      <c r="V8" s="233">
        <f t="shared" si="0"/>
        <v>79400</v>
      </c>
      <c r="W8" s="233">
        <f t="shared" si="0"/>
        <v>860866</v>
      </c>
      <c r="X8" s="233">
        <f t="shared" si="0"/>
        <v>232784</v>
      </c>
      <c r="Y8" s="233">
        <f t="shared" si="0"/>
        <v>70000</v>
      </c>
      <c r="Z8" s="233">
        <f t="shared" si="0"/>
        <v>89500</v>
      </c>
      <c r="AA8" s="233">
        <f t="shared" si="0"/>
        <v>1316211</v>
      </c>
      <c r="AB8" s="233">
        <f t="shared" si="0"/>
        <v>79400</v>
      </c>
      <c r="AC8" s="233">
        <f t="shared" si="0"/>
        <v>848972</v>
      </c>
      <c r="AD8" s="233">
        <f t="shared" si="0"/>
        <v>228339</v>
      </c>
      <c r="AE8" s="233">
        <f t="shared" si="0"/>
        <v>70000</v>
      </c>
      <c r="AF8" s="233">
        <f t="shared" si="0"/>
        <v>89500</v>
      </c>
      <c r="AG8" s="233">
        <f t="shared" si="0"/>
        <v>1602006</v>
      </c>
      <c r="AH8" s="233">
        <f t="shared" si="0"/>
        <v>105400</v>
      </c>
      <c r="AI8" s="233">
        <f t="shared" si="0"/>
        <v>950090</v>
      </c>
      <c r="AJ8" s="233">
        <f t="shared" si="0"/>
        <v>321716</v>
      </c>
      <c r="AK8" s="233">
        <f t="shared" si="0"/>
        <v>70000</v>
      </c>
      <c r="AL8" s="233">
        <f t="shared" si="0"/>
        <v>154800</v>
      </c>
      <c r="AM8" s="233">
        <f>AM9+AM15+AM19+AM24+AM30+AM32+AM40+AM42+AM44+AM50+AM59</f>
        <v>-13080</v>
      </c>
      <c r="AN8" s="233">
        <f t="shared" si="0"/>
        <v>1616470</v>
      </c>
      <c r="AO8" s="233">
        <f t="shared" si="0"/>
        <v>-53790</v>
      </c>
      <c r="AP8" s="292"/>
      <c r="AQ8" s="292"/>
      <c r="AR8" s="292"/>
      <c r="AS8" s="292"/>
    </row>
    <row r="9" spans="1:45" ht="53.25" customHeight="1">
      <c r="A9" s="232" t="s">
        <v>10</v>
      </c>
      <c r="B9" s="234" t="s">
        <v>862</v>
      </c>
      <c r="C9" s="233">
        <f t="shared" ref="C9:AO9" si="1">SUM(C10:C14)</f>
        <v>596000</v>
      </c>
      <c r="D9" s="233">
        <f t="shared" si="1"/>
        <v>0</v>
      </c>
      <c r="E9" s="233">
        <f t="shared" si="1"/>
        <v>482000</v>
      </c>
      <c r="F9" s="233">
        <f t="shared" si="1"/>
        <v>929</v>
      </c>
      <c r="G9" s="233">
        <f t="shared" si="1"/>
        <v>0</v>
      </c>
      <c r="H9" s="233">
        <f t="shared" si="1"/>
        <v>0</v>
      </c>
      <c r="I9" s="233">
        <f t="shared" si="1"/>
        <v>451186</v>
      </c>
      <c r="J9" s="233">
        <f t="shared" si="1"/>
        <v>0</v>
      </c>
      <c r="K9" s="233">
        <f t="shared" si="1"/>
        <v>443552</v>
      </c>
      <c r="L9" s="233">
        <f t="shared" si="1"/>
        <v>7634</v>
      </c>
      <c r="M9" s="233">
        <f t="shared" si="1"/>
        <v>0</v>
      </c>
      <c r="N9" s="233">
        <f t="shared" si="1"/>
        <v>0</v>
      </c>
      <c r="O9" s="233">
        <f t="shared" si="1"/>
        <v>264375</v>
      </c>
      <c r="P9" s="233">
        <f t="shared" si="1"/>
        <v>0</v>
      </c>
      <c r="Q9" s="233">
        <f t="shared" si="1"/>
        <v>264375</v>
      </c>
      <c r="R9" s="233">
        <f t="shared" si="1"/>
        <v>0</v>
      </c>
      <c r="S9" s="233">
        <f t="shared" si="1"/>
        <v>0</v>
      </c>
      <c r="T9" s="233">
        <f t="shared" si="1"/>
        <v>0</v>
      </c>
      <c r="U9" s="233">
        <f t="shared" si="1"/>
        <v>501573</v>
      </c>
      <c r="V9" s="233">
        <f t="shared" si="1"/>
        <v>0</v>
      </c>
      <c r="W9" s="233">
        <f t="shared" si="1"/>
        <v>500644</v>
      </c>
      <c r="X9" s="233">
        <f t="shared" si="1"/>
        <v>929</v>
      </c>
      <c r="Y9" s="233">
        <f t="shared" si="1"/>
        <v>0</v>
      </c>
      <c r="Z9" s="233">
        <f t="shared" si="1"/>
        <v>0</v>
      </c>
      <c r="AA9" s="233">
        <f t="shared" si="1"/>
        <v>501573</v>
      </c>
      <c r="AB9" s="233">
        <f t="shared" si="1"/>
        <v>0</v>
      </c>
      <c r="AC9" s="233">
        <f t="shared" si="1"/>
        <v>500644</v>
      </c>
      <c r="AD9" s="233">
        <f t="shared" si="1"/>
        <v>929</v>
      </c>
      <c r="AE9" s="233">
        <f t="shared" si="1"/>
        <v>0</v>
      </c>
      <c r="AF9" s="233">
        <f t="shared" si="1"/>
        <v>0</v>
      </c>
      <c r="AG9" s="233">
        <f t="shared" si="1"/>
        <v>531000</v>
      </c>
      <c r="AH9" s="233">
        <f t="shared" si="1"/>
        <v>0</v>
      </c>
      <c r="AI9" s="233">
        <f t="shared" si="1"/>
        <v>531000</v>
      </c>
      <c r="AJ9" s="233">
        <f t="shared" si="1"/>
        <v>0</v>
      </c>
      <c r="AK9" s="233">
        <f t="shared" si="1"/>
        <v>0</v>
      </c>
      <c r="AL9" s="233">
        <f t="shared" si="1"/>
        <v>0</v>
      </c>
      <c r="AM9" s="233">
        <f>SUM(AM10:AM14)</f>
        <v>-65000</v>
      </c>
      <c r="AN9" s="233">
        <f t="shared" si="1"/>
        <v>531000</v>
      </c>
      <c r="AO9" s="233">
        <f t="shared" si="1"/>
        <v>-65000</v>
      </c>
      <c r="AP9" s="292"/>
      <c r="AQ9" s="292"/>
      <c r="AR9" s="292"/>
      <c r="AS9" s="292"/>
    </row>
    <row r="10" spans="1:45" ht="93" customHeight="1">
      <c r="A10" s="235">
        <v>1</v>
      </c>
      <c r="B10" s="236" t="s">
        <v>863</v>
      </c>
      <c r="C10" s="39">
        <f t="shared" ref="C10:C63" si="2">SUM(D10:H10)</f>
        <v>222000</v>
      </c>
      <c r="D10" s="39"/>
      <c r="E10" s="39">
        <v>222000</v>
      </c>
      <c r="F10" s="39"/>
      <c r="G10" s="39"/>
      <c r="H10" s="39"/>
      <c r="I10" s="39">
        <f t="shared" ref="I10:I65" si="3">SUM(J10:N10)</f>
        <v>145107</v>
      </c>
      <c r="J10" s="39"/>
      <c r="K10" s="39">
        <v>145107</v>
      </c>
      <c r="L10" s="39"/>
      <c r="M10" s="39"/>
      <c r="N10" s="39"/>
      <c r="O10" s="39">
        <f t="shared" ref="O10:O65" si="4">SUM(P10:T10)</f>
        <v>44908</v>
      </c>
      <c r="P10" s="39"/>
      <c r="Q10" s="39">
        <v>44908</v>
      </c>
      <c r="R10" s="39"/>
      <c r="S10" s="39"/>
      <c r="T10" s="39"/>
      <c r="U10" s="39">
        <f t="shared" ref="U10:U65" si="5">SUM(V10:Z10)</f>
        <v>148795</v>
      </c>
      <c r="V10" s="39"/>
      <c r="W10" s="39">
        <v>148795</v>
      </c>
      <c r="X10" s="39"/>
      <c r="Y10" s="39"/>
      <c r="Z10" s="39"/>
      <c r="AA10" s="39">
        <f t="shared" ref="AA10:AA65" si="6">SUM(AB10:AF10)</f>
        <v>148795</v>
      </c>
      <c r="AB10" s="39"/>
      <c r="AC10" s="39">
        <v>148795</v>
      </c>
      <c r="AD10" s="39"/>
      <c r="AE10" s="39"/>
      <c r="AF10" s="39"/>
      <c r="AG10" s="39">
        <f t="shared" ref="AG10:AG65" si="7">SUM(AH10:AL10)</f>
        <v>169000</v>
      </c>
      <c r="AH10" s="39"/>
      <c r="AI10" s="39">
        <v>169000</v>
      </c>
      <c r="AJ10" s="39"/>
      <c r="AK10" s="39"/>
      <c r="AL10" s="39"/>
      <c r="AM10" s="39">
        <f>AG10-C10</f>
        <v>-53000</v>
      </c>
      <c r="AN10" s="39">
        <v>169000</v>
      </c>
      <c r="AO10" s="39">
        <f>AN10-C10</f>
        <v>-53000</v>
      </c>
      <c r="AP10" s="291" t="s">
        <v>864</v>
      </c>
      <c r="AQ10" s="291"/>
      <c r="AR10" s="291"/>
      <c r="AS10" s="291"/>
    </row>
    <row r="11" spans="1:45" ht="81.75" customHeight="1">
      <c r="A11" s="235">
        <v>2</v>
      </c>
      <c r="B11" s="236" t="s">
        <v>865</v>
      </c>
      <c r="C11" s="39">
        <v>114000</v>
      </c>
      <c r="D11" s="39"/>
      <c r="E11" s="39"/>
      <c r="F11" s="39">
        <v>929</v>
      </c>
      <c r="G11" s="39"/>
      <c r="H11" s="39"/>
      <c r="I11" s="39">
        <f t="shared" si="3"/>
        <v>46079</v>
      </c>
      <c r="J11" s="39"/>
      <c r="K11" s="39">
        <v>38445</v>
      </c>
      <c r="L11" s="39">
        <v>7634</v>
      </c>
      <c r="M11" s="39"/>
      <c r="N11" s="39"/>
      <c r="O11" s="39">
        <f t="shared" si="4"/>
        <v>4753</v>
      </c>
      <c r="P11" s="39"/>
      <c r="Q11" s="39">
        <v>4753</v>
      </c>
      <c r="R11" s="39"/>
      <c r="S11" s="39"/>
      <c r="T11" s="39"/>
      <c r="U11" s="39">
        <f t="shared" si="5"/>
        <v>92778</v>
      </c>
      <c r="V11" s="39"/>
      <c r="W11" s="39">
        <v>91849</v>
      </c>
      <c r="X11" s="39">
        <v>929</v>
      </c>
      <c r="Y11" s="39"/>
      <c r="Z11" s="39"/>
      <c r="AA11" s="39">
        <f t="shared" si="6"/>
        <v>92778</v>
      </c>
      <c r="AB11" s="39"/>
      <c r="AC11" s="39">
        <v>91849</v>
      </c>
      <c r="AD11" s="39">
        <v>929</v>
      </c>
      <c r="AE11" s="39"/>
      <c r="AF11" s="39"/>
      <c r="AG11" s="39">
        <f t="shared" si="7"/>
        <v>102000</v>
      </c>
      <c r="AH11" s="39"/>
      <c r="AI11" s="39">
        <v>102000</v>
      </c>
      <c r="AJ11" s="39"/>
      <c r="AK11" s="39"/>
      <c r="AL11" s="39"/>
      <c r="AM11" s="39">
        <f>AG11-C11</f>
        <v>-12000</v>
      </c>
      <c r="AN11" s="39">
        <v>102000</v>
      </c>
      <c r="AO11" s="39">
        <f>AN11-C11</f>
        <v>-12000</v>
      </c>
      <c r="AP11" s="291" t="s">
        <v>866</v>
      </c>
      <c r="AQ11" s="291"/>
      <c r="AR11" s="291"/>
      <c r="AS11" s="291"/>
    </row>
    <row r="12" spans="1:45" ht="60" customHeight="1">
      <c r="A12" s="235">
        <v>3</v>
      </c>
      <c r="B12" s="236" t="s">
        <v>867</v>
      </c>
      <c r="C12" s="39">
        <f t="shared" si="2"/>
        <v>65000</v>
      </c>
      <c r="D12" s="39"/>
      <c r="E12" s="39">
        <v>65000</v>
      </c>
      <c r="F12" s="39"/>
      <c r="G12" s="39"/>
      <c r="H12" s="39"/>
      <c r="I12" s="39">
        <f t="shared" si="3"/>
        <v>65000</v>
      </c>
      <c r="J12" s="39"/>
      <c r="K12" s="39">
        <v>65000</v>
      </c>
      <c r="L12" s="39"/>
      <c r="M12" s="39"/>
      <c r="N12" s="39"/>
      <c r="O12" s="39">
        <f t="shared" si="4"/>
        <v>65000</v>
      </c>
      <c r="P12" s="39"/>
      <c r="Q12" s="39">
        <v>65000</v>
      </c>
      <c r="R12" s="39"/>
      <c r="S12" s="39"/>
      <c r="T12" s="39"/>
      <c r="U12" s="39">
        <f t="shared" si="5"/>
        <v>65000</v>
      </c>
      <c r="V12" s="39"/>
      <c r="W12" s="39">
        <v>65000</v>
      </c>
      <c r="X12" s="39"/>
      <c r="Y12" s="39"/>
      <c r="Z12" s="39"/>
      <c r="AA12" s="39">
        <f t="shared" si="6"/>
        <v>65000</v>
      </c>
      <c r="AB12" s="39"/>
      <c r="AC12" s="39">
        <v>65000</v>
      </c>
      <c r="AD12" s="39"/>
      <c r="AE12" s="39"/>
      <c r="AF12" s="39"/>
      <c r="AG12" s="39">
        <f t="shared" si="7"/>
        <v>65000</v>
      </c>
      <c r="AH12" s="39"/>
      <c r="AI12" s="39">
        <v>65000</v>
      </c>
      <c r="AJ12" s="39"/>
      <c r="AK12" s="39"/>
      <c r="AL12" s="39"/>
      <c r="AM12" s="39">
        <f>AG12-C12</f>
        <v>0</v>
      </c>
      <c r="AN12" s="39">
        <v>65000</v>
      </c>
      <c r="AO12" s="39">
        <f>AN12-C12</f>
        <v>0</v>
      </c>
      <c r="AP12" s="291"/>
      <c r="AQ12" s="291"/>
      <c r="AR12" s="291"/>
      <c r="AS12" s="291"/>
    </row>
    <row r="13" spans="1:45" ht="52.15" customHeight="1">
      <c r="A13" s="235">
        <v>4</v>
      </c>
      <c r="B13" s="236" t="s">
        <v>868</v>
      </c>
      <c r="C13" s="39">
        <f t="shared" si="2"/>
        <v>45000</v>
      </c>
      <c r="D13" s="39"/>
      <c r="E13" s="39">
        <v>45000</v>
      </c>
      <c r="F13" s="39"/>
      <c r="G13" s="39"/>
      <c r="H13" s="39"/>
      <c r="I13" s="39">
        <f t="shared" si="3"/>
        <v>45000</v>
      </c>
      <c r="J13" s="39"/>
      <c r="K13" s="39">
        <v>45000</v>
      </c>
      <c r="L13" s="39"/>
      <c r="M13" s="39"/>
      <c r="N13" s="39"/>
      <c r="O13" s="39">
        <f t="shared" si="4"/>
        <v>45000</v>
      </c>
      <c r="P13" s="39"/>
      <c r="Q13" s="39">
        <v>45000</v>
      </c>
      <c r="R13" s="39"/>
      <c r="S13" s="39"/>
      <c r="T13" s="39"/>
      <c r="U13" s="39">
        <f t="shared" si="5"/>
        <v>45000</v>
      </c>
      <c r="V13" s="39"/>
      <c r="W13" s="39">
        <v>45000</v>
      </c>
      <c r="X13" s="39"/>
      <c r="Y13" s="39"/>
      <c r="Z13" s="39"/>
      <c r="AA13" s="39">
        <f t="shared" si="6"/>
        <v>45000</v>
      </c>
      <c r="AB13" s="39"/>
      <c r="AC13" s="39">
        <v>45000</v>
      </c>
      <c r="AD13" s="39"/>
      <c r="AE13" s="39"/>
      <c r="AF13" s="39"/>
      <c r="AG13" s="39">
        <f t="shared" si="7"/>
        <v>45000</v>
      </c>
      <c r="AH13" s="39"/>
      <c r="AI13" s="39">
        <v>45000</v>
      </c>
      <c r="AJ13" s="39"/>
      <c r="AK13" s="39"/>
      <c r="AL13" s="39"/>
      <c r="AM13" s="39">
        <f>AG13-C13</f>
        <v>0</v>
      </c>
      <c r="AN13" s="39">
        <v>45000</v>
      </c>
      <c r="AO13" s="39">
        <f>AN13-C13</f>
        <v>0</v>
      </c>
      <c r="AP13" s="291"/>
      <c r="AQ13" s="291"/>
      <c r="AR13" s="291"/>
      <c r="AS13" s="291"/>
    </row>
    <row r="14" spans="1:45" ht="52.15" customHeight="1">
      <c r="A14" s="235">
        <v>5</v>
      </c>
      <c r="B14" s="236" t="s">
        <v>869</v>
      </c>
      <c r="C14" s="39">
        <f t="shared" si="2"/>
        <v>150000</v>
      </c>
      <c r="D14" s="39"/>
      <c r="E14" s="39">
        <v>150000</v>
      </c>
      <c r="F14" s="39"/>
      <c r="G14" s="39"/>
      <c r="H14" s="39"/>
      <c r="I14" s="39">
        <f t="shared" si="3"/>
        <v>150000</v>
      </c>
      <c r="J14" s="39"/>
      <c r="K14" s="39">
        <v>150000</v>
      </c>
      <c r="L14" s="39"/>
      <c r="M14" s="39"/>
      <c r="N14" s="39"/>
      <c r="O14" s="39">
        <f t="shared" si="4"/>
        <v>104714</v>
      </c>
      <c r="P14" s="39"/>
      <c r="Q14" s="39">
        <v>104714</v>
      </c>
      <c r="R14" s="39"/>
      <c r="S14" s="39"/>
      <c r="T14" s="39"/>
      <c r="U14" s="39">
        <f t="shared" si="5"/>
        <v>150000</v>
      </c>
      <c r="V14" s="39"/>
      <c r="W14" s="39">
        <v>150000</v>
      </c>
      <c r="X14" s="39"/>
      <c r="Y14" s="39"/>
      <c r="Z14" s="39"/>
      <c r="AA14" s="39">
        <f t="shared" si="6"/>
        <v>150000</v>
      </c>
      <c r="AB14" s="39"/>
      <c r="AC14" s="39">
        <v>150000</v>
      </c>
      <c r="AD14" s="39"/>
      <c r="AE14" s="39"/>
      <c r="AF14" s="39"/>
      <c r="AG14" s="39">
        <f t="shared" si="7"/>
        <v>150000</v>
      </c>
      <c r="AH14" s="39"/>
      <c r="AI14" s="39">
        <v>150000</v>
      </c>
      <c r="AJ14" s="39"/>
      <c r="AK14" s="39"/>
      <c r="AL14" s="39"/>
      <c r="AM14" s="39">
        <f>AG14-C14</f>
        <v>0</v>
      </c>
      <c r="AN14" s="39">
        <v>150000</v>
      </c>
      <c r="AO14" s="39">
        <f>AN14-C14</f>
        <v>0</v>
      </c>
      <c r="AP14" s="291"/>
      <c r="AQ14" s="291"/>
      <c r="AR14" s="291"/>
      <c r="AS14" s="291"/>
    </row>
    <row r="15" spans="1:45" ht="30.75" customHeight="1">
      <c r="A15" s="232" t="s">
        <v>870</v>
      </c>
      <c r="B15" s="234" t="s">
        <v>871</v>
      </c>
      <c r="C15" s="233">
        <f t="shared" ref="C15:AO15" si="8">SUM(C16:C18)</f>
        <v>115000</v>
      </c>
      <c r="D15" s="233">
        <f t="shared" si="8"/>
        <v>0</v>
      </c>
      <c r="E15" s="233">
        <f t="shared" si="8"/>
        <v>0</v>
      </c>
      <c r="F15" s="233">
        <f t="shared" si="8"/>
        <v>50000</v>
      </c>
      <c r="G15" s="233">
        <f t="shared" si="8"/>
        <v>0</v>
      </c>
      <c r="H15" s="233">
        <f t="shared" si="8"/>
        <v>65000</v>
      </c>
      <c r="I15" s="233">
        <f t="shared" si="8"/>
        <v>25219</v>
      </c>
      <c r="J15" s="233">
        <f t="shared" si="8"/>
        <v>0</v>
      </c>
      <c r="K15" s="233">
        <f t="shared" si="8"/>
        <v>0</v>
      </c>
      <c r="L15" s="233">
        <f t="shared" si="8"/>
        <v>25219</v>
      </c>
      <c r="M15" s="233">
        <f t="shared" si="8"/>
        <v>0</v>
      </c>
      <c r="N15" s="233">
        <f t="shared" si="8"/>
        <v>0</v>
      </c>
      <c r="O15" s="233">
        <f t="shared" si="8"/>
        <v>23790</v>
      </c>
      <c r="P15" s="233">
        <f t="shared" si="8"/>
        <v>0</v>
      </c>
      <c r="Q15" s="233">
        <f t="shared" si="8"/>
        <v>0</v>
      </c>
      <c r="R15" s="233">
        <f t="shared" si="8"/>
        <v>23790</v>
      </c>
      <c r="S15" s="233">
        <f t="shared" si="8"/>
        <v>0</v>
      </c>
      <c r="T15" s="233">
        <f t="shared" si="8"/>
        <v>0</v>
      </c>
      <c r="U15" s="233">
        <f t="shared" si="8"/>
        <v>102819</v>
      </c>
      <c r="V15" s="233">
        <f t="shared" si="8"/>
        <v>0</v>
      </c>
      <c r="W15" s="233">
        <f t="shared" si="8"/>
        <v>0</v>
      </c>
      <c r="X15" s="233">
        <f t="shared" si="8"/>
        <v>37819</v>
      </c>
      <c r="Y15" s="233">
        <f t="shared" si="8"/>
        <v>0</v>
      </c>
      <c r="Z15" s="233">
        <f t="shared" si="8"/>
        <v>65000</v>
      </c>
      <c r="AA15" s="233">
        <f t="shared" si="8"/>
        <v>102819</v>
      </c>
      <c r="AB15" s="233">
        <f t="shared" si="8"/>
        <v>0</v>
      </c>
      <c r="AC15" s="233">
        <f t="shared" si="8"/>
        <v>0</v>
      </c>
      <c r="AD15" s="233">
        <f t="shared" si="8"/>
        <v>37819</v>
      </c>
      <c r="AE15" s="233">
        <f t="shared" si="8"/>
        <v>0</v>
      </c>
      <c r="AF15" s="233">
        <f t="shared" si="8"/>
        <v>65000</v>
      </c>
      <c r="AG15" s="233">
        <f t="shared" si="8"/>
        <v>121000</v>
      </c>
      <c r="AH15" s="233">
        <f t="shared" si="8"/>
        <v>0</v>
      </c>
      <c r="AI15" s="233">
        <f t="shared" si="8"/>
        <v>0</v>
      </c>
      <c r="AJ15" s="233">
        <f t="shared" si="8"/>
        <v>56000</v>
      </c>
      <c r="AK15" s="233">
        <f t="shared" si="8"/>
        <v>0</v>
      </c>
      <c r="AL15" s="233">
        <f t="shared" si="8"/>
        <v>65000</v>
      </c>
      <c r="AM15" s="233">
        <f t="shared" si="8"/>
        <v>6000</v>
      </c>
      <c r="AN15" s="233">
        <f t="shared" si="8"/>
        <v>101000</v>
      </c>
      <c r="AO15" s="233">
        <f t="shared" si="8"/>
        <v>-14000</v>
      </c>
      <c r="AP15" s="292"/>
      <c r="AQ15" s="292"/>
      <c r="AR15" s="292"/>
      <c r="AS15" s="292"/>
    </row>
    <row r="16" spans="1:45" ht="83.25" customHeight="1">
      <c r="A16" s="235">
        <v>1</v>
      </c>
      <c r="B16" s="236" t="s">
        <v>872</v>
      </c>
      <c r="C16" s="39">
        <f t="shared" si="2"/>
        <v>25000</v>
      </c>
      <c r="D16" s="39"/>
      <c r="E16" s="39"/>
      <c r="F16" s="39">
        <v>25000</v>
      </c>
      <c r="G16" s="39"/>
      <c r="H16" s="39"/>
      <c r="I16" s="39">
        <f t="shared" si="3"/>
        <v>9819</v>
      </c>
      <c r="J16" s="39"/>
      <c r="K16" s="39"/>
      <c r="L16" s="39">
        <v>9819</v>
      </c>
      <c r="M16" s="39"/>
      <c r="N16" s="39"/>
      <c r="O16" s="39">
        <f t="shared" si="4"/>
        <v>9819</v>
      </c>
      <c r="P16" s="39"/>
      <c r="Q16" s="39"/>
      <c r="R16" s="39">
        <v>9819</v>
      </c>
      <c r="S16" s="39"/>
      <c r="T16" s="39"/>
      <c r="U16" s="39">
        <f t="shared" si="5"/>
        <v>15819</v>
      </c>
      <c r="V16" s="39"/>
      <c r="W16" s="39"/>
      <c r="X16" s="39">
        <v>15819</v>
      </c>
      <c r="Y16" s="39"/>
      <c r="Z16" s="39"/>
      <c r="AA16" s="39">
        <f t="shared" si="6"/>
        <v>15819</v>
      </c>
      <c r="AB16" s="39"/>
      <c r="AC16" s="39"/>
      <c r="AD16" s="39">
        <v>15819</v>
      </c>
      <c r="AE16" s="39"/>
      <c r="AF16" s="39"/>
      <c r="AG16" s="39">
        <f t="shared" si="7"/>
        <v>25000</v>
      </c>
      <c r="AH16" s="39"/>
      <c r="AI16" s="39"/>
      <c r="AJ16" s="39">
        <v>25000</v>
      </c>
      <c r="AK16" s="39"/>
      <c r="AL16" s="39"/>
      <c r="AM16" s="39">
        <f>AG16-C16</f>
        <v>0</v>
      </c>
      <c r="AN16" s="39">
        <v>25000</v>
      </c>
      <c r="AO16" s="39">
        <f>AN16-C16</f>
        <v>0</v>
      </c>
      <c r="AP16" s="291"/>
      <c r="AQ16" s="291"/>
      <c r="AR16" s="291"/>
      <c r="AS16" s="291"/>
    </row>
    <row r="17" spans="1:45" ht="60.75" customHeight="1">
      <c r="A17" s="235">
        <v>2</v>
      </c>
      <c r="B17" s="236" t="s">
        <v>873</v>
      </c>
      <c r="C17" s="39">
        <f t="shared" si="2"/>
        <v>65000</v>
      </c>
      <c r="D17" s="39"/>
      <c r="E17" s="39"/>
      <c r="F17" s="39"/>
      <c r="G17" s="39"/>
      <c r="H17" s="39">
        <v>65000</v>
      </c>
      <c r="I17" s="39">
        <f t="shared" si="3"/>
        <v>0</v>
      </c>
      <c r="J17" s="39"/>
      <c r="K17" s="39"/>
      <c r="L17" s="39"/>
      <c r="M17" s="39"/>
      <c r="N17" s="39"/>
      <c r="O17" s="39">
        <f t="shared" si="4"/>
        <v>0</v>
      </c>
      <c r="P17" s="39"/>
      <c r="Q17" s="39"/>
      <c r="R17" s="39"/>
      <c r="S17" s="39"/>
      <c r="T17" s="39"/>
      <c r="U17" s="39">
        <f t="shared" si="5"/>
        <v>65000</v>
      </c>
      <c r="V17" s="39"/>
      <c r="W17" s="39"/>
      <c r="X17" s="39"/>
      <c r="Y17" s="39"/>
      <c r="Z17" s="39">
        <v>65000</v>
      </c>
      <c r="AA17" s="39">
        <f t="shared" si="6"/>
        <v>65000</v>
      </c>
      <c r="AB17" s="39"/>
      <c r="AC17" s="39"/>
      <c r="AD17" s="39"/>
      <c r="AE17" s="39"/>
      <c r="AF17" s="39">
        <v>65000</v>
      </c>
      <c r="AG17" s="39">
        <f t="shared" si="7"/>
        <v>65000</v>
      </c>
      <c r="AH17" s="39"/>
      <c r="AI17" s="39"/>
      <c r="AJ17" s="39"/>
      <c r="AK17" s="39"/>
      <c r="AL17" s="39">
        <v>65000</v>
      </c>
      <c r="AM17" s="39">
        <f>AG17-C17</f>
        <v>0</v>
      </c>
      <c r="AN17" s="39">
        <v>45000</v>
      </c>
      <c r="AO17" s="39">
        <f>AN17-C17</f>
        <v>-20000</v>
      </c>
      <c r="AP17" s="291"/>
      <c r="AQ17" s="291"/>
      <c r="AR17" s="291"/>
      <c r="AS17" s="291"/>
    </row>
    <row r="18" spans="1:45" ht="52.5" customHeight="1">
      <c r="A18" s="235">
        <v>3</v>
      </c>
      <c r="B18" s="166" t="s">
        <v>874</v>
      </c>
      <c r="C18" s="39">
        <f t="shared" si="2"/>
        <v>25000</v>
      </c>
      <c r="D18" s="39"/>
      <c r="E18" s="39"/>
      <c r="F18" s="39">
        <v>25000</v>
      </c>
      <c r="G18" s="39"/>
      <c r="H18" s="39"/>
      <c r="I18" s="39">
        <f t="shared" si="3"/>
        <v>15400</v>
      </c>
      <c r="J18" s="39"/>
      <c r="K18" s="39"/>
      <c r="L18" s="39">
        <v>15400</v>
      </c>
      <c r="M18" s="39"/>
      <c r="N18" s="39"/>
      <c r="O18" s="39">
        <f t="shared" si="4"/>
        <v>13971</v>
      </c>
      <c r="P18" s="39"/>
      <c r="Q18" s="39"/>
      <c r="R18" s="39">
        <v>13971</v>
      </c>
      <c r="S18" s="39"/>
      <c r="T18" s="39"/>
      <c r="U18" s="39">
        <f t="shared" si="5"/>
        <v>22000</v>
      </c>
      <c r="V18" s="39"/>
      <c r="W18" s="39"/>
      <c r="X18" s="39">
        <v>22000</v>
      </c>
      <c r="Y18" s="39"/>
      <c r="Z18" s="39"/>
      <c r="AA18" s="39">
        <f t="shared" si="6"/>
        <v>22000</v>
      </c>
      <c r="AB18" s="39"/>
      <c r="AC18" s="39"/>
      <c r="AD18" s="39">
        <v>22000</v>
      </c>
      <c r="AE18" s="39"/>
      <c r="AF18" s="39"/>
      <c r="AG18" s="39">
        <f t="shared" si="7"/>
        <v>31000</v>
      </c>
      <c r="AH18" s="39"/>
      <c r="AI18" s="39"/>
      <c r="AJ18" s="39">
        <v>31000</v>
      </c>
      <c r="AK18" s="39"/>
      <c r="AL18" s="39"/>
      <c r="AM18" s="39">
        <f>AG18-C18</f>
        <v>6000</v>
      </c>
      <c r="AN18" s="39">
        <v>31000</v>
      </c>
      <c r="AO18" s="39">
        <f>AN18-C18</f>
        <v>6000</v>
      </c>
      <c r="AP18" s="291" t="s">
        <v>875</v>
      </c>
      <c r="AQ18" s="291"/>
      <c r="AR18" s="291"/>
      <c r="AS18" s="291"/>
    </row>
    <row r="19" spans="1:45" ht="31.15" customHeight="1">
      <c r="A19" s="232" t="s">
        <v>39</v>
      </c>
      <c r="B19" s="238" t="s">
        <v>876</v>
      </c>
      <c r="C19" s="233">
        <f t="shared" ref="C19:AO19" si="9">SUM(C20:C23)</f>
        <v>143200</v>
      </c>
      <c r="D19" s="233">
        <f t="shared" si="9"/>
        <v>0</v>
      </c>
      <c r="E19" s="233">
        <f t="shared" si="9"/>
        <v>19430</v>
      </c>
      <c r="F19" s="233">
        <f t="shared" si="9"/>
        <v>17467</v>
      </c>
      <c r="G19" s="233">
        <f t="shared" si="9"/>
        <v>0</v>
      </c>
      <c r="H19" s="233">
        <f t="shared" si="9"/>
        <v>20000</v>
      </c>
      <c r="I19" s="233">
        <f t="shared" si="9"/>
        <v>34743</v>
      </c>
      <c r="J19" s="233">
        <f t="shared" si="9"/>
        <v>0</v>
      </c>
      <c r="K19" s="233">
        <f t="shared" si="9"/>
        <v>19430</v>
      </c>
      <c r="L19" s="233">
        <f t="shared" si="9"/>
        <v>15313</v>
      </c>
      <c r="M19" s="233">
        <f t="shared" si="9"/>
        <v>0</v>
      </c>
      <c r="N19" s="233">
        <f t="shared" si="9"/>
        <v>0</v>
      </c>
      <c r="O19" s="233">
        <f t="shared" si="9"/>
        <v>24248</v>
      </c>
      <c r="P19" s="233">
        <f t="shared" si="9"/>
        <v>0</v>
      </c>
      <c r="Q19" s="233">
        <f t="shared" si="9"/>
        <v>16491</v>
      </c>
      <c r="R19" s="233">
        <f t="shared" si="9"/>
        <v>7757</v>
      </c>
      <c r="S19" s="233">
        <f t="shared" si="9"/>
        <v>0</v>
      </c>
      <c r="T19" s="233">
        <f t="shared" si="9"/>
        <v>0</v>
      </c>
      <c r="U19" s="233">
        <f t="shared" si="9"/>
        <v>54743</v>
      </c>
      <c r="V19" s="233">
        <f t="shared" si="9"/>
        <v>0</v>
      </c>
      <c r="W19" s="233">
        <f t="shared" si="9"/>
        <v>19430</v>
      </c>
      <c r="X19" s="233">
        <f t="shared" si="9"/>
        <v>15313</v>
      </c>
      <c r="Y19" s="233">
        <f t="shared" si="9"/>
        <v>0</v>
      </c>
      <c r="Z19" s="233">
        <f t="shared" si="9"/>
        <v>20000</v>
      </c>
      <c r="AA19" s="233">
        <f t="shared" si="9"/>
        <v>50569</v>
      </c>
      <c r="AB19" s="233">
        <f t="shared" si="9"/>
        <v>0</v>
      </c>
      <c r="AC19" s="233">
        <f t="shared" si="9"/>
        <v>19178</v>
      </c>
      <c r="AD19" s="233">
        <f t="shared" si="9"/>
        <v>11391</v>
      </c>
      <c r="AE19" s="233">
        <f t="shared" si="9"/>
        <v>0</v>
      </c>
      <c r="AF19" s="233">
        <f t="shared" si="9"/>
        <v>20000</v>
      </c>
      <c r="AG19" s="233">
        <f t="shared" si="9"/>
        <v>114822</v>
      </c>
      <c r="AH19" s="233">
        <f t="shared" si="9"/>
        <v>0</v>
      </c>
      <c r="AI19" s="233">
        <f t="shared" si="9"/>
        <v>20858</v>
      </c>
      <c r="AJ19" s="233">
        <f t="shared" si="9"/>
        <v>13964</v>
      </c>
      <c r="AK19" s="233">
        <f t="shared" si="9"/>
        <v>0</v>
      </c>
      <c r="AL19" s="233">
        <f t="shared" si="9"/>
        <v>80000</v>
      </c>
      <c r="AM19" s="233">
        <f t="shared" si="9"/>
        <v>-28378</v>
      </c>
      <c r="AN19" s="233">
        <f t="shared" si="9"/>
        <v>115458</v>
      </c>
      <c r="AO19" s="233">
        <f t="shared" si="9"/>
        <v>-27742</v>
      </c>
      <c r="AP19" s="291"/>
      <c r="AQ19" s="291"/>
      <c r="AR19" s="291"/>
      <c r="AS19" s="291"/>
    </row>
    <row r="20" spans="1:45" ht="60.6" customHeight="1">
      <c r="A20" s="235">
        <v>1</v>
      </c>
      <c r="B20" s="239" t="s">
        <v>877</v>
      </c>
      <c r="C20" s="39">
        <v>102000</v>
      </c>
      <c r="D20" s="39"/>
      <c r="E20" s="39">
        <v>12992</v>
      </c>
      <c r="F20" s="39">
        <v>7267</v>
      </c>
      <c r="G20" s="39"/>
      <c r="H20" s="39"/>
      <c r="I20" s="39">
        <f t="shared" si="3"/>
        <v>20259</v>
      </c>
      <c r="J20" s="39"/>
      <c r="K20" s="39">
        <v>12992</v>
      </c>
      <c r="L20" s="39">
        <v>7267</v>
      </c>
      <c r="M20" s="39"/>
      <c r="N20" s="39"/>
      <c r="O20" s="39">
        <f t="shared" si="4"/>
        <v>15431</v>
      </c>
      <c r="P20" s="39"/>
      <c r="Q20" s="39">
        <v>10334</v>
      </c>
      <c r="R20" s="39">
        <v>5097</v>
      </c>
      <c r="S20" s="39"/>
      <c r="T20" s="39"/>
      <c r="U20" s="39">
        <f t="shared" si="5"/>
        <v>20259</v>
      </c>
      <c r="V20" s="39"/>
      <c r="W20" s="39">
        <v>12992</v>
      </c>
      <c r="X20" s="39">
        <v>7267</v>
      </c>
      <c r="Y20" s="39"/>
      <c r="Z20" s="39"/>
      <c r="AA20" s="39">
        <f t="shared" si="6"/>
        <v>20007</v>
      </c>
      <c r="AB20" s="39"/>
      <c r="AC20" s="39">
        <v>12740</v>
      </c>
      <c r="AD20" s="39">
        <v>7267</v>
      </c>
      <c r="AE20" s="39"/>
      <c r="AF20" s="39"/>
      <c r="AG20" s="39">
        <f t="shared" si="7"/>
        <v>82912</v>
      </c>
      <c r="AH20" s="39"/>
      <c r="AI20" s="39">
        <v>12740</v>
      </c>
      <c r="AJ20" s="39">
        <v>10172</v>
      </c>
      <c r="AK20" s="39"/>
      <c r="AL20" s="39">
        <v>60000</v>
      </c>
      <c r="AM20" s="39">
        <f>AG20-C20</f>
        <v>-19088</v>
      </c>
      <c r="AN20" s="39">
        <f>AL20+10600+12740</f>
        <v>83340</v>
      </c>
      <c r="AO20" s="39">
        <f>AN20-C20</f>
        <v>-18660</v>
      </c>
      <c r="AP20" s="291" t="s">
        <v>878</v>
      </c>
      <c r="AQ20" s="291"/>
      <c r="AR20" s="291"/>
      <c r="AS20" s="291"/>
    </row>
    <row r="21" spans="1:45" ht="69" customHeight="1">
      <c r="A21" s="235">
        <v>2</v>
      </c>
      <c r="B21" s="239" t="s">
        <v>879</v>
      </c>
      <c r="C21" s="39">
        <v>10000</v>
      </c>
      <c r="D21" s="39"/>
      <c r="E21" s="39">
        <v>1388</v>
      </c>
      <c r="F21" s="39">
        <v>5000</v>
      </c>
      <c r="G21" s="39"/>
      <c r="H21" s="39"/>
      <c r="I21" s="39">
        <f t="shared" si="3"/>
        <v>6388</v>
      </c>
      <c r="J21" s="39"/>
      <c r="K21" s="39">
        <v>1388</v>
      </c>
      <c r="L21" s="39">
        <v>5000</v>
      </c>
      <c r="M21" s="39"/>
      <c r="N21" s="39"/>
      <c r="O21" s="39">
        <f t="shared" si="4"/>
        <v>1887</v>
      </c>
      <c r="P21" s="39"/>
      <c r="Q21" s="39">
        <v>1107</v>
      </c>
      <c r="R21" s="39">
        <v>780</v>
      </c>
      <c r="S21" s="39"/>
      <c r="T21" s="39"/>
      <c r="U21" s="39">
        <f t="shared" si="5"/>
        <v>6388</v>
      </c>
      <c r="V21" s="39"/>
      <c r="W21" s="39">
        <v>1388</v>
      </c>
      <c r="X21" s="39">
        <v>5000</v>
      </c>
      <c r="Y21" s="39"/>
      <c r="Z21" s="39"/>
      <c r="AA21" s="39">
        <f t="shared" si="6"/>
        <v>2992</v>
      </c>
      <c r="AB21" s="39"/>
      <c r="AC21" s="39">
        <v>1388</v>
      </c>
      <c r="AD21" s="39">
        <v>1604</v>
      </c>
      <c r="AE21" s="39"/>
      <c r="AF21" s="39"/>
      <c r="AG21" s="39">
        <f t="shared" si="7"/>
        <v>2110</v>
      </c>
      <c r="AH21" s="39"/>
      <c r="AI21" s="39">
        <v>1318</v>
      </c>
      <c r="AJ21" s="39">
        <v>792</v>
      </c>
      <c r="AK21" s="39"/>
      <c r="AL21" s="39"/>
      <c r="AM21" s="39">
        <f>AG21-C21</f>
        <v>-7890</v>
      </c>
      <c r="AN21" s="39">
        <f>1318+1000</f>
        <v>2318</v>
      </c>
      <c r="AO21" s="39">
        <f>AN21-C21</f>
        <v>-7682</v>
      </c>
      <c r="AP21" s="291" t="s">
        <v>880</v>
      </c>
      <c r="AQ21" s="291"/>
      <c r="AR21" s="291"/>
      <c r="AS21" s="291"/>
    </row>
    <row r="22" spans="1:45" ht="70.900000000000006" customHeight="1">
      <c r="A22" s="235">
        <v>3</v>
      </c>
      <c r="B22" s="239" t="s">
        <v>497</v>
      </c>
      <c r="C22" s="39">
        <v>11200</v>
      </c>
      <c r="D22" s="39"/>
      <c r="E22" s="39">
        <v>5050</v>
      </c>
      <c r="F22" s="39">
        <v>5200</v>
      </c>
      <c r="G22" s="39"/>
      <c r="H22" s="39"/>
      <c r="I22" s="39">
        <f t="shared" si="3"/>
        <v>8096</v>
      </c>
      <c r="J22" s="39"/>
      <c r="K22" s="39">
        <v>5050</v>
      </c>
      <c r="L22" s="39">
        <v>3046</v>
      </c>
      <c r="M22" s="39"/>
      <c r="N22" s="39"/>
      <c r="O22" s="39">
        <f t="shared" si="4"/>
        <v>6930</v>
      </c>
      <c r="P22" s="39"/>
      <c r="Q22" s="39">
        <v>5050</v>
      </c>
      <c r="R22" s="39">
        <v>1880</v>
      </c>
      <c r="S22" s="39"/>
      <c r="T22" s="39"/>
      <c r="U22" s="39">
        <f t="shared" si="5"/>
        <v>8096</v>
      </c>
      <c r="V22" s="39"/>
      <c r="W22" s="39">
        <v>5050</v>
      </c>
      <c r="X22" s="39">
        <v>3046</v>
      </c>
      <c r="Y22" s="39"/>
      <c r="Z22" s="39"/>
      <c r="AA22" s="39">
        <f t="shared" si="6"/>
        <v>7570</v>
      </c>
      <c r="AB22" s="39"/>
      <c r="AC22" s="39">
        <v>5050</v>
      </c>
      <c r="AD22" s="39">
        <v>2520</v>
      </c>
      <c r="AE22" s="39"/>
      <c r="AF22" s="39"/>
      <c r="AG22" s="39">
        <f t="shared" si="7"/>
        <v>9800</v>
      </c>
      <c r="AH22" s="39"/>
      <c r="AI22" s="39">
        <v>6800</v>
      </c>
      <c r="AJ22" s="39">
        <v>3000</v>
      </c>
      <c r="AK22" s="39"/>
      <c r="AL22" s="39"/>
      <c r="AM22" s="39">
        <f>AG22-C22</f>
        <v>-1400</v>
      </c>
      <c r="AN22" s="39">
        <v>9800</v>
      </c>
      <c r="AO22" s="39">
        <f>AN22-C22</f>
        <v>-1400</v>
      </c>
      <c r="AP22" s="291" t="s">
        <v>881</v>
      </c>
      <c r="AQ22" s="291"/>
      <c r="AR22" s="291"/>
      <c r="AS22" s="291"/>
    </row>
    <row r="23" spans="1:45" ht="48" customHeight="1">
      <c r="A23" s="235">
        <v>4</v>
      </c>
      <c r="B23" s="239" t="s">
        <v>882</v>
      </c>
      <c r="C23" s="39">
        <f t="shared" si="2"/>
        <v>20000</v>
      </c>
      <c r="D23" s="39"/>
      <c r="E23" s="39"/>
      <c r="F23" s="39"/>
      <c r="G23" s="39"/>
      <c r="H23" s="39">
        <v>20000</v>
      </c>
      <c r="I23" s="39">
        <f t="shared" si="3"/>
        <v>0</v>
      </c>
      <c r="J23" s="39"/>
      <c r="K23" s="39"/>
      <c r="L23" s="39"/>
      <c r="M23" s="39"/>
      <c r="N23" s="39"/>
      <c r="O23" s="39">
        <f t="shared" si="4"/>
        <v>0</v>
      </c>
      <c r="P23" s="39"/>
      <c r="Q23" s="39"/>
      <c r="R23" s="39"/>
      <c r="S23" s="39"/>
      <c r="T23" s="39"/>
      <c r="U23" s="39">
        <f t="shared" si="5"/>
        <v>20000</v>
      </c>
      <c r="V23" s="39"/>
      <c r="W23" s="39"/>
      <c r="X23" s="39"/>
      <c r="Y23" s="39"/>
      <c r="Z23" s="39">
        <v>20000</v>
      </c>
      <c r="AA23" s="39">
        <f t="shared" si="6"/>
        <v>20000</v>
      </c>
      <c r="AB23" s="39"/>
      <c r="AC23" s="39"/>
      <c r="AD23" s="39"/>
      <c r="AE23" s="39"/>
      <c r="AF23" s="39">
        <v>20000</v>
      </c>
      <c r="AG23" s="39">
        <f t="shared" si="7"/>
        <v>20000</v>
      </c>
      <c r="AH23" s="39"/>
      <c r="AI23" s="39"/>
      <c r="AJ23" s="39"/>
      <c r="AK23" s="39"/>
      <c r="AL23" s="39">
        <v>20000</v>
      </c>
      <c r="AM23" s="39">
        <f>AG23-C23</f>
        <v>0</v>
      </c>
      <c r="AN23" s="39">
        <v>20000</v>
      </c>
      <c r="AO23" s="39">
        <f>AN23-C23</f>
        <v>0</v>
      </c>
      <c r="AP23" s="291"/>
      <c r="AQ23" s="291"/>
      <c r="AR23" s="291"/>
      <c r="AS23" s="291"/>
    </row>
    <row r="24" spans="1:45" ht="41.25" customHeight="1">
      <c r="A24" s="232" t="s">
        <v>40</v>
      </c>
      <c r="B24" s="238" t="s">
        <v>883</v>
      </c>
      <c r="C24" s="233">
        <f t="shared" ref="C24:AO24" si="10">SUM(C25:C29)</f>
        <v>144050</v>
      </c>
      <c r="D24" s="233">
        <f t="shared" si="10"/>
        <v>0</v>
      </c>
      <c r="E24" s="233">
        <f t="shared" si="10"/>
        <v>14000</v>
      </c>
      <c r="F24" s="233">
        <f t="shared" si="10"/>
        <v>130050</v>
      </c>
      <c r="G24" s="233">
        <f t="shared" si="10"/>
        <v>0</v>
      </c>
      <c r="H24" s="233">
        <f t="shared" si="10"/>
        <v>0</v>
      </c>
      <c r="I24" s="233">
        <f t="shared" si="10"/>
        <v>105129</v>
      </c>
      <c r="J24" s="233">
        <f t="shared" si="10"/>
        <v>0</v>
      </c>
      <c r="K24" s="233">
        <f t="shared" si="10"/>
        <v>13946</v>
      </c>
      <c r="L24" s="233">
        <f t="shared" si="10"/>
        <v>91183</v>
      </c>
      <c r="M24" s="233">
        <f t="shared" si="10"/>
        <v>0</v>
      </c>
      <c r="N24" s="233">
        <f t="shared" si="10"/>
        <v>0</v>
      </c>
      <c r="O24" s="233">
        <f t="shared" si="10"/>
        <v>68297</v>
      </c>
      <c r="P24" s="233">
        <f t="shared" si="10"/>
        <v>0</v>
      </c>
      <c r="Q24" s="233">
        <f t="shared" si="10"/>
        <v>11622</v>
      </c>
      <c r="R24" s="233">
        <f t="shared" si="10"/>
        <v>56675</v>
      </c>
      <c r="S24" s="233">
        <f t="shared" si="10"/>
        <v>0</v>
      </c>
      <c r="T24" s="233">
        <f t="shared" si="10"/>
        <v>0</v>
      </c>
      <c r="U24" s="233">
        <f t="shared" si="10"/>
        <v>119149</v>
      </c>
      <c r="V24" s="233">
        <f t="shared" si="10"/>
        <v>0</v>
      </c>
      <c r="W24" s="233">
        <f t="shared" si="10"/>
        <v>13946</v>
      </c>
      <c r="X24" s="233">
        <f t="shared" si="10"/>
        <v>105203</v>
      </c>
      <c r="Y24" s="233">
        <f t="shared" si="10"/>
        <v>0</v>
      </c>
      <c r="Z24" s="233">
        <f t="shared" si="10"/>
        <v>0</v>
      </c>
      <c r="AA24" s="233">
        <f t="shared" si="10"/>
        <v>119149</v>
      </c>
      <c r="AB24" s="233">
        <f t="shared" si="10"/>
        <v>0</v>
      </c>
      <c r="AC24" s="233">
        <f t="shared" si="10"/>
        <v>13946</v>
      </c>
      <c r="AD24" s="233">
        <f t="shared" si="10"/>
        <v>105203</v>
      </c>
      <c r="AE24" s="233">
        <f t="shared" si="10"/>
        <v>0</v>
      </c>
      <c r="AF24" s="233">
        <f t="shared" si="10"/>
        <v>0</v>
      </c>
      <c r="AG24" s="233">
        <f t="shared" si="10"/>
        <v>143736</v>
      </c>
      <c r="AH24" s="233">
        <f t="shared" si="10"/>
        <v>0</v>
      </c>
      <c r="AI24" s="233">
        <f t="shared" si="10"/>
        <v>0</v>
      </c>
      <c r="AJ24" s="233">
        <f t="shared" si="10"/>
        <v>143736</v>
      </c>
      <c r="AK24" s="233">
        <f t="shared" si="10"/>
        <v>0</v>
      </c>
      <c r="AL24" s="233">
        <f t="shared" si="10"/>
        <v>0</v>
      </c>
      <c r="AM24" s="233">
        <f t="shared" si="10"/>
        <v>-314</v>
      </c>
      <c r="AN24" s="233">
        <f t="shared" si="10"/>
        <v>131036</v>
      </c>
      <c r="AO24" s="233">
        <f t="shared" si="10"/>
        <v>-13014</v>
      </c>
      <c r="AP24" s="291"/>
      <c r="AQ24" s="291"/>
      <c r="AR24" s="291"/>
      <c r="AS24" s="291"/>
    </row>
    <row r="25" spans="1:45" ht="76.900000000000006" customHeight="1">
      <c r="A25" s="235">
        <v>1</v>
      </c>
      <c r="B25" s="236" t="s">
        <v>884</v>
      </c>
      <c r="C25" s="39">
        <f t="shared" si="2"/>
        <v>87700</v>
      </c>
      <c r="D25" s="39"/>
      <c r="E25" s="39"/>
      <c r="F25" s="39">
        <v>87700</v>
      </c>
      <c r="G25" s="39"/>
      <c r="H25" s="39"/>
      <c r="I25" s="39">
        <f t="shared" si="3"/>
        <v>64865</v>
      </c>
      <c r="J25" s="39"/>
      <c r="K25" s="39"/>
      <c r="L25" s="39">
        <v>64865</v>
      </c>
      <c r="M25" s="39"/>
      <c r="N25" s="39"/>
      <c r="O25" s="39">
        <f t="shared" si="4"/>
        <v>50810</v>
      </c>
      <c r="P25" s="39"/>
      <c r="Q25" s="39"/>
      <c r="R25" s="39">
        <v>50810</v>
      </c>
      <c r="S25" s="39"/>
      <c r="T25" s="39"/>
      <c r="U25" s="39">
        <f t="shared" si="5"/>
        <v>78000</v>
      </c>
      <c r="V25" s="39"/>
      <c r="W25" s="39"/>
      <c r="X25" s="39">
        <v>78000</v>
      </c>
      <c r="Y25" s="39"/>
      <c r="Z25" s="39"/>
      <c r="AA25" s="39">
        <f t="shared" si="6"/>
        <v>78000</v>
      </c>
      <c r="AB25" s="39"/>
      <c r="AC25" s="39"/>
      <c r="AD25" s="39">
        <v>78000</v>
      </c>
      <c r="AE25" s="39"/>
      <c r="AF25" s="39"/>
      <c r="AG25" s="39">
        <f t="shared" si="7"/>
        <v>87700</v>
      </c>
      <c r="AH25" s="39"/>
      <c r="AI25" s="39"/>
      <c r="AJ25" s="39">
        <v>87700</v>
      </c>
      <c r="AK25" s="39"/>
      <c r="AL25" s="39"/>
      <c r="AM25" s="39">
        <f>AG25-C25</f>
        <v>0</v>
      </c>
      <c r="AN25" s="39">
        <v>80000</v>
      </c>
      <c r="AO25" s="39">
        <f>AN25-C25</f>
        <v>-7700</v>
      </c>
      <c r="AP25" s="291" t="s">
        <v>885</v>
      </c>
      <c r="AQ25" s="291"/>
      <c r="AR25" s="291"/>
      <c r="AS25" s="291"/>
    </row>
    <row r="26" spans="1:45" ht="50.25" customHeight="1">
      <c r="A26" s="235">
        <v>2</v>
      </c>
      <c r="B26" s="236" t="s">
        <v>886</v>
      </c>
      <c r="C26" s="39">
        <f t="shared" si="2"/>
        <v>3150</v>
      </c>
      <c r="D26" s="39"/>
      <c r="E26" s="39"/>
      <c r="F26" s="39">
        <v>3150</v>
      </c>
      <c r="G26" s="39"/>
      <c r="H26" s="39"/>
      <c r="I26" s="39">
        <f t="shared" si="3"/>
        <v>2982</v>
      </c>
      <c r="J26" s="39"/>
      <c r="K26" s="39"/>
      <c r="L26" s="39">
        <v>2982</v>
      </c>
      <c r="M26" s="39"/>
      <c r="N26" s="39"/>
      <c r="O26" s="39">
        <f t="shared" si="4"/>
        <v>2982</v>
      </c>
      <c r="P26" s="39"/>
      <c r="Q26" s="39"/>
      <c r="R26" s="39">
        <v>2982</v>
      </c>
      <c r="S26" s="39"/>
      <c r="T26" s="39"/>
      <c r="U26" s="39">
        <f t="shared" si="5"/>
        <v>3150</v>
      </c>
      <c r="V26" s="39"/>
      <c r="W26" s="39"/>
      <c r="X26" s="39">
        <v>3150</v>
      </c>
      <c r="Y26" s="39"/>
      <c r="Z26" s="39"/>
      <c r="AA26" s="39">
        <f t="shared" si="6"/>
        <v>3150</v>
      </c>
      <c r="AB26" s="39"/>
      <c r="AC26" s="39"/>
      <c r="AD26" s="39">
        <v>3150</v>
      </c>
      <c r="AE26" s="39"/>
      <c r="AF26" s="39"/>
      <c r="AG26" s="39">
        <f t="shared" si="7"/>
        <v>3150</v>
      </c>
      <c r="AH26" s="39"/>
      <c r="AI26" s="39"/>
      <c r="AJ26" s="39">
        <v>3150</v>
      </c>
      <c r="AK26" s="39"/>
      <c r="AL26" s="39"/>
      <c r="AM26" s="39">
        <f>AG26-C26</f>
        <v>0</v>
      </c>
      <c r="AN26" s="39">
        <v>3150</v>
      </c>
      <c r="AO26" s="39">
        <f>AN26-C26</f>
        <v>0</v>
      </c>
      <c r="AP26" s="291"/>
      <c r="AQ26" s="291"/>
      <c r="AR26" s="291"/>
      <c r="AS26" s="291"/>
    </row>
    <row r="27" spans="1:45" ht="49.9" customHeight="1">
      <c r="A27" s="235">
        <v>3</v>
      </c>
      <c r="B27" s="236" t="s">
        <v>887</v>
      </c>
      <c r="C27" s="39">
        <f t="shared" si="2"/>
        <v>35000</v>
      </c>
      <c r="D27" s="39"/>
      <c r="E27" s="39"/>
      <c r="F27" s="39">
        <v>35000</v>
      </c>
      <c r="G27" s="39"/>
      <c r="H27" s="39"/>
      <c r="I27" s="39">
        <f t="shared" si="3"/>
        <v>20453</v>
      </c>
      <c r="J27" s="39"/>
      <c r="K27" s="39"/>
      <c r="L27" s="39">
        <v>20453</v>
      </c>
      <c r="M27" s="39"/>
      <c r="N27" s="39"/>
      <c r="O27" s="39">
        <f t="shared" si="4"/>
        <v>0</v>
      </c>
      <c r="P27" s="39"/>
      <c r="Q27" s="39"/>
      <c r="R27" s="39">
        <v>0</v>
      </c>
      <c r="S27" s="39"/>
      <c r="T27" s="39"/>
      <c r="U27" s="39">
        <f t="shared" si="5"/>
        <v>20453</v>
      </c>
      <c r="V27" s="39"/>
      <c r="W27" s="39"/>
      <c r="X27" s="39">
        <v>20453</v>
      </c>
      <c r="Y27" s="39"/>
      <c r="Z27" s="39"/>
      <c r="AA27" s="39">
        <f t="shared" si="6"/>
        <v>20453</v>
      </c>
      <c r="AB27" s="39"/>
      <c r="AC27" s="39"/>
      <c r="AD27" s="39">
        <v>20453</v>
      </c>
      <c r="AE27" s="39"/>
      <c r="AF27" s="39"/>
      <c r="AG27" s="39">
        <f t="shared" si="7"/>
        <v>35000</v>
      </c>
      <c r="AH27" s="39"/>
      <c r="AI27" s="39"/>
      <c r="AJ27" s="39">
        <v>35000</v>
      </c>
      <c r="AK27" s="39"/>
      <c r="AL27" s="39"/>
      <c r="AM27" s="39">
        <f>AG27-C27</f>
        <v>0</v>
      </c>
      <c r="AN27" s="39">
        <v>30000</v>
      </c>
      <c r="AO27" s="39">
        <f>AN27-C27</f>
        <v>-5000</v>
      </c>
      <c r="AP27" s="291"/>
      <c r="AQ27" s="291"/>
      <c r="AR27" s="291"/>
      <c r="AS27" s="291"/>
    </row>
    <row r="28" spans="1:45" ht="60" customHeight="1">
      <c r="A28" s="235">
        <v>4</v>
      </c>
      <c r="B28" s="236" t="s">
        <v>888</v>
      </c>
      <c r="C28" s="39">
        <f t="shared" si="2"/>
        <v>4200</v>
      </c>
      <c r="D28" s="39"/>
      <c r="E28" s="39"/>
      <c r="F28" s="39">
        <v>4200</v>
      </c>
      <c r="G28" s="39"/>
      <c r="H28" s="39"/>
      <c r="I28" s="39">
        <f t="shared" si="3"/>
        <v>2883</v>
      </c>
      <c r="J28" s="39"/>
      <c r="K28" s="39"/>
      <c r="L28" s="39">
        <v>2883</v>
      </c>
      <c r="M28" s="39"/>
      <c r="N28" s="39"/>
      <c r="O28" s="39">
        <f t="shared" si="4"/>
        <v>2883</v>
      </c>
      <c r="P28" s="39"/>
      <c r="Q28" s="39"/>
      <c r="R28" s="39">
        <v>2883</v>
      </c>
      <c r="S28" s="39"/>
      <c r="T28" s="39"/>
      <c r="U28" s="39">
        <f t="shared" si="5"/>
        <v>3600</v>
      </c>
      <c r="V28" s="39"/>
      <c r="W28" s="39"/>
      <c r="X28" s="39">
        <v>3600</v>
      </c>
      <c r="Y28" s="39"/>
      <c r="Z28" s="39"/>
      <c r="AA28" s="39">
        <f t="shared" si="6"/>
        <v>3600</v>
      </c>
      <c r="AB28" s="39"/>
      <c r="AC28" s="39"/>
      <c r="AD28" s="39">
        <v>3600</v>
      </c>
      <c r="AE28" s="39"/>
      <c r="AF28" s="39"/>
      <c r="AG28" s="39">
        <f t="shared" si="7"/>
        <v>4200</v>
      </c>
      <c r="AH28" s="39"/>
      <c r="AI28" s="39"/>
      <c r="AJ28" s="39">
        <v>4200</v>
      </c>
      <c r="AK28" s="39"/>
      <c r="AL28" s="39"/>
      <c r="AM28" s="39">
        <f>AG28-C28</f>
        <v>0</v>
      </c>
      <c r="AN28" s="39">
        <v>4200</v>
      </c>
      <c r="AO28" s="39">
        <f>AN28-C28</f>
        <v>0</v>
      </c>
      <c r="AP28" s="291"/>
      <c r="AQ28" s="291"/>
      <c r="AR28" s="291"/>
      <c r="AS28" s="291"/>
    </row>
    <row r="29" spans="1:45" ht="60" customHeight="1">
      <c r="A29" s="235">
        <v>5</v>
      </c>
      <c r="B29" s="236" t="s">
        <v>889</v>
      </c>
      <c r="C29" s="39">
        <f t="shared" si="2"/>
        <v>14000</v>
      </c>
      <c r="D29" s="39"/>
      <c r="E29" s="39">
        <v>14000</v>
      </c>
      <c r="F29" s="39"/>
      <c r="G29" s="39"/>
      <c r="H29" s="39"/>
      <c r="I29" s="39">
        <f t="shared" si="3"/>
        <v>13946</v>
      </c>
      <c r="J29" s="39"/>
      <c r="K29" s="39">
        <v>13946</v>
      </c>
      <c r="L29" s="39"/>
      <c r="M29" s="39"/>
      <c r="N29" s="39"/>
      <c r="O29" s="39">
        <f t="shared" si="4"/>
        <v>11622</v>
      </c>
      <c r="P29" s="39"/>
      <c r="Q29" s="39">
        <v>11622</v>
      </c>
      <c r="R29" s="39"/>
      <c r="S29" s="39"/>
      <c r="T29" s="39"/>
      <c r="U29" s="39">
        <f t="shared" si="5"/>
        <v>13946</v>
      </c>
      <c r="V29" s="39"/>
      <c r="W29" s="39">
        <v>13946</v>
      </c>
      <c r="X29" s="39"/>
      <c r="Y29" s="39"/>
      <c r="Z29" s="39"/>
      <c r="AA29" s="39">
        <f t="shared" si="6"/>
        <v>13946</v>
      </c>
      <c r="AB29" s="39"/>
      <c r="AC29" s="39">
        <v>13946</v>
      </c>
      <c r="AD29" s="39"/>
      <c r="AE29" s="39"/>
      <c r="AF29" s="39"/>
      <c r="AG29" s="39">
        <f t="shared" si="7"/>
        <v>13686</v>
      </c>
      <c r="AH29" s="39"/>
      <c r="AI29" s="39"/>
      <c r="AJ29" s="39">
        <v>13686</v>
      </c>
      <c r="AK29" s="39"/>
      <c r="AL29" s="39"/>
      <c r="AM29" s="39">
        <f>AG29-C29</f>
        <v>-314</v>
      </c>
      <c r="AN29" s="39">
        <f>AG29</f>
        <v>13686</v>
      </c>
      <c r="AO29" s="39">
        <f>AN29-C29</f>
        <v>-314</v>
      </c>
      <c r="AP29" s="291"/>
      <c r="AQ29" s="291"/>
      <c r="AR29" s="291"/>
      <c r="AS29" s="291"/>
    </row>
    <row r="30" spans="1:45" ht="36.6" customHeight="1">
      <c r="A30" s="232" t="s">
        <v>890</v>
      </c>
      <c r="B30" s="238" t="s">
        <v>891</v>
      </c>
      <c r="C30" s="233">
        <f t="shared" ref="C30:AO30" si="11">SUM(C31:C31)</f>
        <v>15000</v>
      </c>
      <c r="D30" s="233">
        <f t="shared" si="11"/>
        <v>0</v>
      </c>
      <c r="E30" s="233">
        <f t="shared" si="11"/>
        <v>0</v>
      </c>
      <c r="F30" s="233">
        <f t="shared" si="11"/>
        <v>15000</v>
      </c>
      <c r="G30" s="233">
        <f t="shared" si="11"/>
        <v>0</v>
      </c>
      <c r="H30" s="233">
        <f t="shared" si="11"/>
        <v>0</v>
      </c>
      <c r="I30" s="233">
        <f t="shared" si="11"/>
        <v>6093</v>
      </c>
      <c r="J30" s="233">
        <f t="shared" si="11"/>
        <v>0</v>
      </c>
      <c r="K30" s="233">
        <f t="shared" si="11"/>
        <v>0</v>
      </c>
      <c r="L30" s="233">
        <f t="shared" si="11"/>
        <v>6093</v>
      </c>
      <c r="M30" s="233">
        <f t="shared" si="11"/>
        <v>0</v>
      </c>
      <c r="N30" s="233">
        <f t="shared" si="11"/>
        <v>0</v>
      </c>
      <c r="O30" s="233">
        <f t="shared" si="11"/>
        <v>4149</v>
      </c>
      <c r="P30" s="233">
        <f t="shared" si="11"/>
        <v>0</v>
      </c>
      <c r="Q30" s="233">
        <f t="shared" si="11"/>
        <v>0</v>
      </c>
      <c r="R30" s="233">
        <f t="shared" si="11"/>
        <v>4149</v>
      </c>
      <c r="S30" s="233">
        <f t="shared" si="11"/>
        <v>0</v>
      </c>
      <c r="T30" s="233">
        <f t="shared" si="11"/>
        <v>0</v>
      </c>
      <c r="U30" s="233">
        <f t="shared" si="11"/>
        <v>13359</v>
      </c>
      <c r="V30" s="233">
        <f t="shared" si="11"/>
        <v>0</v>
      </c>
      <c r="W30" s="233">
        <f t="shared" si="11"/>
        <v>0</v>
      </c>
      <c r="X30" s="233">
        <f t="shared" si="11"/>
        <v>13359</v>
      </c>
      <c r="Y30" s="233">
        <f t="shared" si="11"/>
        <v>0</v>
      </c>
      <c r="Z30" s="233">
        <f t="shared" si="11"/>
        <v>0</v>
      </c>
      <c r="AA30" s="233">
        <f t="shared" si="11"/>
        <v>13359</v>
      </c>
      <c r="AB30" s="233">
        <f t="shared" si="11"/>
        <v>0</v>
      </c>
      <c r="AC30" s="233">
        <f t="shared" si="11"/>
        <v>0</v>
      </c>
      <c r="AD30" s="233">
        <f t="shared" si="11"/>
        <v>13359</v>
      </c>
      <c r="AE30" s="233">
        <f t="shared" si="11"/>
        <v>0</v>
      </c>
      <c r="AF30" s="233">
        <f t="shared" si="11"/>
        <v>0</v>
      </c>
      <c r="AG30" s="233">
        <f t="shared" si="11"/>
        <v>15000</v>
      </c>
      <c r="AH30" s="233">
        <f t="shared" si="11"/>
        <v>0</v>
      </c>
      <c r="AI30" s="233">
        <f t="shared" si="11"/>
        <v>0</v>
      </c>
      <c r="AJ30" s="233">
        <f t="shared" si="11"/>
        <v>15000</v>
      </c>
      <c r="AK30" s="233">
        <f t="shared" si="11"/>
        <v>0</v>
      </c>
      <c r="AL30" s="233">
        <f t="shared" si="11"/>
        <v>0</v>
      </c>
      <c r="AM30" s="233">
        <f t="shared" si="11"/>
        <v>0</v>
      </c>
      <c r="AN30" s="233">
        <f t="shared" si="11"/>
        <v>15000</v>
      </c>
      <c r="AO30" s="233">
        <f t="shared" si="11"/>
        <v>0</v>
      </c>
      <c r="AP30" s="292"/>
      <c r="AQ30" s="292"/>
      <c r="AR30" s="292"/>
      <c r="AS30" s="292"/>
    </row>
    <row r="31" spans="1:45" ht="58.5" customHeight="1">
      <c r="A31" s="235">
        <v>1</v>
      </c>
      <c r="B31" s="236" t="s">
        <v>892</v>
      </c>
      <c r="C31" s="39">
        <f t="shared" si="2"/>
        <v>15000</v>
      </c>
      <c r="D31" s="39"/>
      <c r="E31" s="39"/>
      <c r="F31" s="39">
        <v>15000</v>
      </c>
      <c r="G31" s="39"/>
      <c r="H31" s="39"/>
      <c r="I31" s="233">
        <f t="shared" si="3"/>
        <v>6093</v>
      </c>
      <c r="J31" s="39"/>
      <c r="K31" s="39"/>
      <c r="L31" s="39">
        <v>6093</v>
      </c>
      <c r="M31" s="39"/>
      <c r="N31" s="39"/>
      <c r="O31" s="233">
        <f t="shared" si="4"/>
        <v>4149</v>
      </c>
      <c r="P31" s="39"/>
      <c r="Q31" s="39"/>
      <c r="R31" s="39">
        <v>4149</v>
      </c>
      <c r="S31" s="39"/>
      <c r="T31" s="39"/>
      <c r="U31" s="233">
        <f t="shared" si="5"/>
        <v>13359</v>
      </c>
      <c r="V31" s="39"/>
      <c r="W31" s="39"/>
      <c r="X31" s="39">
        <v>13359</v>
      </c>
      <c r="Y31" s="39"/>
      <c r="Z31" s="39"/>
      <c r="AA31" s="233">
        <f t="shared" si="6"/>
        <v>13359</v>
      </c>
      <c r="AB31" s="39"/>
      <c r="AC31" s="39"/>
      <c r="AD31" s="39">
        <v>13359</v>
      </c>
      <c r="AE31" s="39"/>
      <c r="AF31" s="39"/>
      <c r="AG31" s="233">
        <f t="shared" si="7"/>
        <v>15000</v>
      </c>
      <c r="AH31" s="39"/>
      <c r="AI31" s="39"/>
      <c r="AJ31" s="39">
        <v>15000</v>
      </c>
      <c r="AK31" s="39"/>
      <c r="AL31" s="39"/>
      <c r="AM31" s="39">
        <f>AG31-C31</f>
        <v>0</v>
      </c>
      <c r="AN31" s="39">
        <v>15000</v>
      </c>
      <c r="AO31" s="39">
        <f>AN31-C31</f>
        <v>0</v>
      </c>
      <c r="AP31" s="291"/>
      <c r="AQ31" s="291"/>
      <c r="AR31" s="291"/>
      <c r="AS31" s="291"/>
    </row>
    <row r="32" spans="1:45" ht="45" customHeight="1">
      <c r="A32" s="232" t="s">
        <v>44</v>
      </c>
      <c r="B32" s="238" t="s">
        <v>893</v>
      </c>
      <c r="C32" s="233">
        <f t="shared" ref="C32:AO32" si="12">SUM(C33:C39)</f>
        <v>85410</v>
      </c>
      <c r="D32" s="233">
        <f t="shared" si="12"/>
        <v>183000</v>
      </c>
      <c r="E32" s="233">
        <f t="shared" si="12"/>
        <v>5200</v>
      </c>
      <c r="F32" s="233">
        <f t="shared" si="12"/>
        <v>61062</v>
      </c>
      <c r="G32" s="233">
        <f t="shared" si="12"/>
        <v>0</v>
      </c>
      <c r="H32" s="233">
        <f t="shared" si="12"/>
        <v>0</v>
      </c>
      <c r="I32" s="233">
        <f t="shared" si="12"/>
        <v>39182</v>
      </c>
      <c r="J32" s="233">
        <f t="shared" si="12"/>
        <v>0</v>
      </c>
      <c r="K32" s="233">
        <f t="shared" si="12"/>
        <v>20708</v>
      </c>
      <c r="L32" s="233">
        <f t="shared" si="12"/>
        <v>18474</v>
      </c>
      <c r="M32" s="233">
        <f t="shared" si="12"/>
        <v>0</v>
      </c>
      <c r="N32" s="233">
        <f t="shared" si="12"/>
        <v>0</v>
      </c>
      <c r="O32" s="233">
        <f t="shared" si="12"/>
        <v>17621</v>
      </c>
      <c r="P32" s="233">
        <f t="shared" si="12"/>
        <v>0</v>
      </c>
      <c r="Q32" s="233">
        <f t="shared" si="12"/>
        <v>13803</v>
      </c>
      <c r="R32" s="233">
        <f t="shared" si="12"/>
        <v>3818</v>
      </c>
      <c r="S32" s="233">
        <f t="shared" si="12"/>
        <v>0</v>
      </c>
      <c r="T32" s="233">
        <f t="shared" si="12"/>
        <v>0</v>
      </c>
      <c r="U32" s="233">
        <f t="shared" si="12"/>
        <v>39748</v>
      </c>
      <c r="V32" s="233">
        <f t="shared" si="12"/>
        <v>0</v>
      </c>
      <c r="W32" s="233">
        <f t="shared" si="12"/>
        <v>20708</v>
      </c>
      <c r="X32" s="233">
        <f t="shared" si="12"/>
        <v>19040</v>
      </c>
      <c r="Y32" s="233">
        <f t="shared" si="12"/>
        <v>0</v>
      </c>
      <c r="Z32" s="233">
        <f t="shared" si="12"/>
        <v>0</v>
      </c>
      <c r="AA32" s="233">
        <f t="shared" si="12"/>
        <v>35641</v>
      </c>
      <c r="AB32" s="233">
        <f t="shared" si="12"/>
        <v>0</v>
      </c>
      <c r="AC32" s="233">
        <f t="shared" si="12"/>
        <v>17124</v>
      </c>
      <c r="AD32" s="233">
        <f t="shared" si="12"/>
        <v>18517</v>
      </c>
      <c r="AE32" s="233">
        <f t="shared" si="12"/>
        <v>0</v>
      </c>
      <c r="AF32" s="233">
        <f t="shared" si="12"/>
        <v>0</v>
      </c>
      <c r="AG32" s="233">
        <f t="shared" si="12"/>
        <v>77694</v>
      </c>
      <c r="AH32" s="233">
        <f t="shared" si="12"/>
        <v>0</v>
      </c>
      <c r="AI32" s="233">
        <f t="shared" si="12"/>
        <v>42994</v>
      </c>
      <c r="AJ32" s="233">
        <f t="shared" si="12"/>
        <v>34700</v>
      </c>
      <c r="AK32" s="233">
        <f t="shared" si="12"/>
        <v>0</v>
      </c>
      <c r="AL32" s="233">
        <f t="shared" si="12"/>
        <v>0</v>
      </c>
      <c r="AM32" s="233">
        <f t="shared" si="12"/>
        <v>-7716</v>
      </c>
      <c r="AN32" s="233">
        <f t="shared" si="12"/>
        <v>89522</v>
      </c>
      <c r="AO32" s="233">
        <f t="shared" si="12"/>
        <v>4112</v>
      </c>
      <c r="AP32" s="292"/>
      <c r="AQ32" s="292"/>
      <c r="AR32" s="292"/>
      <c r="AS32" s="292"/>
    </row>
    <row r="33" spans="1:45" ht="56.25" customHeight="1">
      <c r="A33" s="235">
        <v>1</v>
      </c>
      <c r="B33" s="236" t="s">
        <v>894</v>
      </c>
      <c r="C33" s="39">
        <f t="shared" si="2"/>
        <v>1650</v>
      </c>
      <c r="D33" s="39"/>
      <c r="E33" s="39"/>
      <c r="F33" s="39">
        <v>1650</v>
      </c>
      <c r="G33" s="39"/>
      <c r="H33" s="39"/>
      <c r="I33" s="39">
        <f t="shared" si="3"/>
        <v>1650</v>
      </c>
      <c r="J33" s="39"/>
      <c r="K33" s="39"/>
      <c r="L33" s="39">
        <v>1650</v>
      </c>
      <c r="M33" s="39"/>
      <c r="N33" s="39"/>
      <c r="O33" s="39">
        <f t="shared" si="4"/>
        <v>900</v>
      </c>
      <c r="P33" s="39"/>
      <c r="Q33" s="39"/>
      <c r="R33" s="39">
        <v>900</v>
      </c>
      <c r="S33" s="39"/>
      <c r="T33" s="39"/>
      <c r="U33" s="39">
        <f t="shared" si="5"/>
        <v>1650</v>
      </c>
      <c r="V33" s="39"/>
      <c r="W33" s="39"/>
      <c r="X33" s="39">
        <v>1650</v>
      </c>
      <c r="Y33" s="39"/>
      <c r="Z33" s="39"/>
      <c r="AA33" s="39">
        <f t="shared" si="6"/>
        <v>1171</v>
      </c>
      <c r="AB33" s="39"/>
      <c r="AC33" s="39"/>
      <c r="AD33" s="39">
        <v>1171</v>
      </c>
      <c r="AE33" s="39"/>
      <c r="AF33" s="39"/>
      <c r="AG33" s="39">
        <f t="shared" si="7"/>
        <v>2100</v>
      </c>
      <c r="AH33" s="39"/>
      <c r="AI33" s="39"/>
      <c r="AJ33" s="39">
        <v>2100</v>
      </c>
      <c r="AK33" s="39"/>
      <c r="AL33" s="39"/>
      <c r="AM33" s="39">
        <f t="shared" ref="AM33:AM39" si="13">AG33-C33</f>
        <v>450</v>
      </c>
      <c r="AN33" s="39">
        <v>2100</v>
      </c>
      <c r="AO33" s="39">
        <f t="shared" ref="AO33:AO39" si="14">AN33-C33</f>
        <v>450</v>
      </c>
      <c r="AP33" s="291" t="s">
        <v>895</v>
      </c>
      <c r="AQ33" s="291"/>
      <c r="AR33" s="291"/>
      <c r="AS33" s="291"/>
    </row>
    <row r="34" spans="1:45" ht="51" customHeight="1">
      <c r="A34" s="235">
        <v>2</v>
      </c>
      <c r="B34" s="236" t="s">
        <v>896</v>
      </c>
      <c r="C34" s="39">
        <v>12060</v>
      </c>
      <c r="D34" s="39"/>
      <c r="E34" s="39"/>
      <c r="F34" s="39">
        <v>12060</v>
      </c>
      <c r="G34" s="39"/>
      <c r="H34" s="39"/>
      <c r="I34" s="39">
        <f t="shared" si="3"/>
        <v>1361</v>
      </c>
      <c r="J34" s="39"/>
      <c r="K34" s="39"/>
      <c r="L34" s="39">
        <v>1361</v>
      </c>
      <c r="M34" s="39"/>
      <c r="N34" s="39"/>
      <c r="O34" s="39">
        <f t="shared" si="4"/>
        <v>963</v>
      </c>
      <c r="P34" s="39"/>
      <c r="Q34" s="39"/>
      <c r="R34" s="39">
        <v>963</v>
      </c>
      <c r="S34" s="39"/>
      <c r="T34" s="39"/>
      <c r="U34" s="39">
        <f t="shared" si="5"/>
        <v>12060</v>
      </c>
      <c r="V34" s="39"/>
      <c r="W34" s="39"/>
      <c r="X34" s="39">
        <v>12060</v>
      </c>
      <c r="Y34" s="39"/>
      <c r="Z34" s="39"/>
      <c r="AA34" s="39">
        <f t="shared" si="6"/>
        <v>12060</v>
      </c>
      <c r="AB34" s="39"/>
      <c r="AC34" s="39"/>
      <c r="AD34" s="39">
        <v>12060</v>
      </c>
      <c r="AE34" s="39"/>
      <c r="AF34" s="39"/>
      <c r="AG34" s="39"/>
      <c r="AH34" s="39"/>
      <c r="AI34" s="39"/>
      <c r="AJ34" s="39"/>
      <c r="AK34" s="39"/>
      <c r="AL34" s="39"/>
      <c r="AM34" s="39">
        <f t="shared" si="13"/>
        <v>-12060</v>
      </c>
      <c r="AN34" s="39">
        <v>12060</v>
      </c>
      <c r="AO34" s="39">
        <f t="shared" si="14"/>
        <v>0</v>
      </c>
      <c r="AP34" s="291"/>
      <c r="AQ34" s="291"/>
      <c r="AR34" s="291"/>
      <c r="AS34" s="291"/>
    </row>
    <row r="35" spans="1:45" ht="129" customHeight="1">
      <c r="A35" s="235">
        <v>3</v>
      </c>
      <c r="B35" s="236" t="s">
        <v>897</v>
      </c>
      <c r="C35" s="39">
        <v>42000</v>
      </c>
      <c r="D35" s="39">
        <v>183000</v>
      </c>
      <c r="E35" s="39"/>
      <c r="F35" s="39">
        <v>42000</v>
      </c>
      <c r="G35" s="39"/>
      <c r="H35" s="39"/>
      <c r="I35" s="39">
        <f t="shared" si="3"/>
        <v>22116</v>
      </c>
      <c r="J35" s="39"/>
      <c r="K35" s="39">
        <v>12485</v>
      </c>
      <c r="L35" s="39">
        <v>9631</v>
      </c>
      <c r="M35" s="39"/>
      <c r="N35" s="39"/>
      <c r="O35" s="39">
        <f t="shared" si="4"/>
        <v>14440</v>
      </c>
      <c r="P35" s="39"/>
      <c r="Q35" s="39">
        <v>12485</v>
      </c>
      <c r="R35" s="39">
        <v>1955</v>
      </c>
      <c r="S35" s="39"/>
      <c r="T35" s="39"/>
      <c r="U35" s="39">
        <f t="shared" si="5"/>
        <v>12485</v>
      </c>
      <c r="V35" s="39"/>
      <c r="W35" s="39">
        <v>12485</v>
      </c>
      <c r="X35" s="39">
        <v>0</v>
      </c>
      <c r="Y35" s="39"/>
      <c r="Z35" s="39"/>
      <c r="AA35" s="39">
        <f t="shared" si="6"/>
        <v>12485</v>
      </c>
      <c r="AB35" s="39"/>
      <c r="AC35" s="39">
        <v>12485</v>
      </c>
      <c r="AD35" s="39">
        <v>0</v>
      </c>
      <c r="AE35" s="39"/>
      <c r="AF35" s="39"/>
      <c r="AG35" s="39">
        <f t="shared" si="7"/>
        <v>62232</v>
      </c>
      <c r="AH35" s="39"/>
      <c r="AI35" s="39">
        <v>36232</v>
      </c>
      <c r="AJ35" s="39">
        <v>26000</v>
      </c>
      <c r="AK35" s="39"/>
      <c r="AL35" s="39"/>
      <c r="AM35" s="39">
        <f t="shared" si="13"/>
        <v>20232</v>
      </c>
      <c r="AN35" s="39">
        <v>62000</v>
      </c>
      <c r="AO35" s="39">
        <f t="shared" si="14"/>
        <v>20000</v>
      </c>
      <c r="AP35" s="293" t="s">
        <v>898</v>
      </c>
      <c r="AQ35" s="293"/>
      <c r="AR35" s="293"/>
      <c r="AS35" s="293"/>
    </row>
    <row r="36" spans="1:45" ht="64.150000000000006" customHeight="1">
      <c r="A36" s="235">
        <v>4</v>
      </c>
      <c r="B36" s="236" t="s">
        <v>899</v>
      </c>
      <c r="C36" s="39">
        <v>10000</v>
      </c>
      <c r="D36" s="39"/>
      <c r="E36" s="39"/>
      <c r="F36" s="39"/>
      <c r="G36" s="39"/>
      <c r="H36" s="39"/>
      <c r="I36" s="39">
        <f t="shared" si="3"/>
        <v>6185</v>
      </c>
      <c r="J36" s="39"/>
      <c r="K36" s="39">
        <v>5705</v>
      </c>
      <c r="L36" s="39">
        <v>480</v>
      </c>
      <c r="M36" s="39"/>
      <c r="N36" s="39"/>
      <c r="O36" s="39">
        <f t="shared" si="4"/>
        <v>1278</v>
      </c>
      <c r="P36" s="39"/>
      <c r="Q36" s="39">
        <v>1278</v>
      </c>
      <c r="R36" s="39"/>
      <c r="S36" s="39"/>
      <c r="T36" s="39"/>
      <c r="U36" s="39">
        <f t="shared" si="5"/>
        <v>5705</v>
      </c>
      <c r="V36" s="39"/>
      <c r="W36" s="39">
        <v>5705</v>
      </c>
      <c r="X36" s="39"/>
      <c r="Y36" s="39"/>
      <c r="Z36" s="39"/>
      <c r="AA36" s="39">
        <f t="shared" si="6"/>
        <v>2821</v>
      </c>
      <c r="AB36" s="39"/>
      <c r="AC36" s="39">
        <v>2821</v>
      </c>
      <c r="AD36" s="39"/>
      <c r="AE36" s="39"/>
      <c r="AF36" s="39"/>
      <c r="AG36" s="39">
        <f t="shared" si="7"/>
        <v>5000</v>
      </c>
      <c r="AH36" s="39"/>
      <c r="AI36" s="39">
        <v>5000</v>
      </c>
      <c r="AJ36" s="39"/>
      <c r="AK36" s="39"/>
      <c r="AL36" s="39"/>
      <c r="AM36" s="39">
        <f t="shared" si="13"/>
        <v>-5000</v>
      </c>
      <c r="AN36" s="39">
        <v>5000</v>
      </c>
      <c r="AO36" s="39">
        <f t="shared" si="14"/>
        <v>-5000</v>
      </c>
      <c r="AP36" s="291" t="s">
        <v>900</v>
      </c>
      <c r="AQ36" s="291"/>
      <c r="AR36" s="291"/>
      <c r="AS36" s="291"/>
    </row>
    <row r="37" spans="1:45" ht="108" customHeight="1">
      <c r="A37" s="235">
        <v>5</v>
      </c>
      <c r="B37" s="236" t="s">
        <v>901</v>
      </c>
      <c r="C37" s="39">
        <v>12000</v>
      </c>
      <c r="D37" s="39"/>
      <c r="E37" s="39"/>
      <c r="F37" s="39">
        <v>5352</v>
      </c>
      <c r="G37" s="39"/>
      <c r="H37" s="39"/>
      <c r="I37" s="39">
        <f t="shared" si="3"/>
        <v>5352</v>
      </c>
      <c r="J37" s="39"/>
      <c r="K37" s="39"/>
      <c r="L37" s="39">
        <v>5352</v>
      </c>
      <c r="M37" s="39"/>
      <c r="N37" s="39"/>
      <c r="O37" s="39">
        <f t="shared" si="4"/>
        <v>0</v>
      </c>
      <c r="P37" s="39"/>
      <c r="Q37" s="39"/>
      <c r="R37" s="39"/>
      <c r="S37" s="39"/>
      <c r="T37" s="39"/>
      <c r="U37" s="39">
        <f t="shared" si="5"/>
        <v>5330</v>
      </c>
      <c r="V37" s="39"/>
      <c r="W37" s="39"/>
      <c r="X37" s="39">
        <v>5330</v>
      </c>
      <c r="Y37" s="39"/>
      <c r="Z37" s="39"/>
      <c r="AA37" s="39">
        <f t="shared" si="6"/>
        <v>5286</v>
      </c>
      <c r="AB37" s="39"/>
      <c r="AC37" s="39"/>
      <c r="AD37" s="39">
        <v>5286</v>
      </c>
      <c r="AE37" s="39"/>
      <c r="AF37" s="39"/>
      <c r="AG37" s="39">
        <f t="shared" si="7"/>
        <v>6600</v>
      </c>
      <c r="AH37" s="39"/>
      <c r="AI37" s="39"/>
      <c r="AJ37" s="39">
        <v>6600</v>
      </c>
      <c r="AK37" s="39"/>
      <c r="AL37" s="39"/>
      <c r="AM37" s="39">
        <f t="shared" si="13"/>
        <v>-5400</v>
      </c>
      <c r="AN37" s="39">
        <v>6600</v>
      </c>
      <c r="AO37" s="39">
        <f t="shared" si="14"/>
        <v>-5400</v>
      </c>
      <c r="AP37" s="291" t="s">
        <v>866</v>
      </c>
      <c r="AQ37" s="291"/>
      <c r="AR37" s="291"/>
      <c r="AS37" s="291"/>
    </row>
    <row r="38" spans="1:45" ht="73.150000000000006" customHeight="1">
      <c r="A38" s="235">
        <v>6</v>
      </c>
      <c r="B38" s="236" t="s">
        <v>902</v>
      </c>
      <c r="C38" s="39">
        <v>2500</v>
      </c>
      <c r="D38" s="39"/>
      <c r="E38" s="39"/>
      <c r="F38" s="39"/>
      <c r="G38" s="39"/>
      <c r="H38" s="39"/>
      <c r="I38" s="39">
        <f t="shared" si="3"/>
        <v>1000</v>
      </c>
      <c r="J38" s="39"/>
      <c r="K38" s="39">
        <v>1000</v>
      </c>
      <c r="L38" s="39"/>
      <c r="M38" s="39"/>
      <c r="N38" s="39"/>
      <c r="O38" s="39">
        <f t="shared" si="4"/>
        <v>40</v>
      </c>
      <c r="P38" s="39"/>
      <c r="Q38" s="39">
        <v>40</v>
      </c>
      <c r="R38" s="39"/>
      <c r="S38" s="39"/>
      <c r="T38" s="39"/>
      <c r="U38" s="39">
        <f t="shared" si="5"/>
        <v>1000</v>
      </c>
      <c r="V38" s="39"/>
      <c r="W38" s="39">
        <v>1000</v>
      </c>
      <c r="X38" s="39"/>
      <c r="Y38" s="39"/>
      <c r="Z38" s="39"/>
      <c r="AA38" s="39">
        <f t="shared" si="6"/>
        <v>300</v>
      </c>
      <c r="AB38" s="39"/>
      <c r="AC38" s="39">
        <v>300</v>
      </c>
      <c r="AD38" s="39"/>
      <c r="AE38" s="39"/>
      <c r="AF38" s="39"/>
      <c r="AG38" s="39">
        <f t="shared" si="7"/>
        <v>562</v>
      </c>
      <c r="AH38" s="39"/>
      <c r="AI38" s="39">
        <v>562</v>
      </c>
      <c r="AJ38" s="39"/>
      <c r="AK38" s="39"/>
      <c r="AL38" s="39"/>
      <c r="AM38" s="39">
        <f t="shared" si="13"/>
        <v>-1938</v>
      </c>
      <c r="AN38" s="39">
        <v>562</v>
      </c>
      <c r="AO38" s="39">
        <f t="shared" si="14"/>
        <v>-1938</v>
      </c>
      <c r="AP38" s="291" t="s">
        <v>866</v>
      </c>
      <c r="AQ38" s="291"/>
      <c r="AR38" s="291"/>
      <c r="AS38" s="291"/>
    </row>
    <row r="39" spans="1:45" ht="73.150000000000006" customHeight="1">
      <c r="A39" s="235">
        <v>7</v>
      </c>
      <c r="B39" s="236" t="s">
        <v>903</v>
      </c>
      <c r="C39" s="39">
        <v>5200</v>
      </c>
      <c r="D39" s="39"/>
      <c r="E39" s="39">
        <v>5200</v>
      </c>
      <c r="F39" s="39"/>
      <c r="G39" s="39"/>
      <c r="H39" s="39"/>
      <c r="I39" s="39">
        <f t="shared" si="3"/>
        <v>1518</v>
      </c>
      <c r="J39" s="39"/>
      <c r="K39" s="39">
        <v>1518</v>
      </c>
      <c r="L39" s="39"/>
      <c r="M39" s="39"/>
      <c r="N39" s="39"/>
      <c r="O39" s="39">
        <f t="shared" si="4"/>
        <v>0</v>
      </c>
      <c r="P39" s="39"/>
      <c r="Q39" s="39">
        <v>0</v>
      </c>
      <c r="R39" s="39"/>
      <c r="S39" s="39"/>
      <c r="T39" s="39"/>
      <c r="U39" s="39">
        <f t="shared" si="5"/>
        <v>1518</v>
      </c>
      <c r="V39" s="39"/>
      <c r="W39" s="39">
        <v>1518</v>
      </c>
      <c r="X39" s="39"/>
      <c r="Y39" s="39"/>
      <c r="Z39" s="39"/>
      <c r="AA39" s="39">
        <f t="shared" si="6"/>
        <v>1518</v>
      </c>
      <c r="AB39" s="39"/>
      <c r="AC39" s="39">
        <v>1518</v>
      </c>
      <c r="AD39" s="39"/>
      <c r="AE39" s="39"/>
      <c r="AF39" s="39"/>
      <c r="AG39" s="39">
        <f t="shared" si="7"/>
        <v>1200</v>
      </c>
      <c r="AH39" s="39"/>
      <c r="AI39" s="39">
        <v>1200</v>
      </c>
      <c r="AJ39" s="39"/>
      <c r="AK39" s="39"/>
      <c r="AL39" s="39"/>
      <c r="AM39" s="39">
        <f t="shared" si="13"/>
        <v>-4000</v>
      </c>
      <c r="AN39" s="39">
        <v>1200</v>
      </c>
      <c r="AO39" s="39">
        <f t="shared" si="14"/>
        <v>-4000</v>
      </c>
      <c r="AP39" s="291" t="s">
        <v>866</v>
      </c>
      <c r="AQ39" s="291"/>
      <c r="AR39" s="291"/>
      <c r="AS39" s="291"/>
    </row>
    <row r="40" spans="1:45" ht="33.75" customHeight="1">
      <c r="A40" s="232" t="s">
        <v>45</v>
      </c>
      <c r="B40" s="238" t="s">
        <v>904</v>
      </c>
      <c r="C40" s="233">
        <f t="shared" ref="C40:AO40" si="15">SUM(C41:C41)</f>
        <v>11058</v>
      </c>
      <c r="D40" s="233">
        <f t="shared" si="15"/>
        <v>0</v>
      </c>
      <c r="E40" s="233">
        <f t="shared" si="15"/>
        <v>0</v>
      </c>
      <c r="F40" s="233">
        <f t="shared" si="15"/>
        <v>0</v>
      </c>
      <c r="G40" s="233">
        <f t="shared" si="15"/>
        <v>0</v>
      </c>
      <c r="H40" s="233">
        <f t="shared" si="15"/>
        <v>0</v>
      </c>
      <c r="I40" s="233">
        <f t="shared" si="15"/>
        <v>0</v>
      </c>
      <c r="J40" s="233">
        <f t="shared" si="15"/>
        <v>0</v>
      </c>
      <c r="K40" s="233">
        <f t="shared" si="15"/>
        <v>0</v>
      </c>
      <c r="L40" s="233">
        <f t="shared" si="15"/>
        <v>0</v>
      </c>
      <c r="M40" s="233">
        <f t="shared" si="15"/>
        <v>0</v>
      </c>
      <c r="N40" s="233">
        <f t="shared" si="15"/>
        <v>0</v>
      </c>
      <c r="O40" s="233">
        <f t="shared" si="15"/>
        <v>0</v>
      </c>
      <c r="P40" s="233">
        <f t="shared" si="15"/>
        <v>0</v>
      </c>
      <c r="Q40" s="233">
        <f t="shared" si="15"/>
        <v>0</v>
      </c>
      <c r="R40" s="233">
        <f t="shared" si="15"/>
        <v>0</v>
      </c>
      <c r="S40" s="233">
        <f t="shared" si="15"/>
        <v>0</v>
      </c>
      <c r="T40" s="233">
        <f t="shared" si="15"/>
        <v>0</v>
      </c>
      <c r="U40" s="233">
        <f t="shared" si="15"/>
        <v>11000</v>
      </c>
      <c r="V40" s="233">
        <f t="shared" si="15"/>
        <v>0</v>
      </c>
      <c r="W40" s="233">
        <f t="shared" si="15"/>
        <v>11000</v>
      </c>
      <c r="X40" s="233">
        <f t="shared" si="15"/>
        <v>0</v>
      </c>
      <c r="Y40" s="233">
        <f t="shared" si="15"/>
        <v>0</v>
      </c>
      <c r="Z40" s="233">
        <f t="shared" si="15"/>
        <v>0</v>
      </c>
      <c r="AA40" s="233">
        <f t="shared" si="15"/>
        <v>11000</v>
      </c>
      <c r="AB40" s="233">
        <f t="shared" si="15"/>
        <v>0</v>
      </c>
      <c r="AC40" s="233">
        <f t="shared" si="15"/>
        <v>11000</v>
      </c>
      <c r="AD40" s="233">
        <f t="shared" si="15"/>
        <v>0</v>
      </c>
      <c r="AE40" s="233">
        <f t="shared" si="15"/>
        <v>0</v>
      </c>
      <c r="AF40" s="233">
        <f t="shared" si="15"/>
        <v>0</v>
      </c>
      <c r="AG40" s="233">
        <f t="shared" si="15"/>
        <v>7300</v>
      </c>
      <c r="AH40" s="233">
        <f t="shared" si="15"/>
        <v>0</v>
      </c>
      <c r="AI40" s="233">
        <f t="shared" si="15"/>
        <v>7300</v>
      </c>
      <c r="AJ40" s="233">
        <f t="shared" si="15"/>
        <v>0</v>
      </c>
      <c r="AK40" s="233">
        <f t="shared" si="15"/>
        <v>0</v>
      </c>
      <c r="AL40" s="233">
        <f t="shared" si="15"/>
        <v>0</v>
      </c>
      <c r="AM40" s="233">
        <f t="shared" si="15"/>
        <v>-3758</v>
      </c>
      <c r="AN40" s="233">
        <f t="shared" si="15"/>
        <v>7300</v>
      </c>
      <c r="AO40" s="233">
        <f t="shared" si="15"/>
        <v>-3758</v>
      </c>
      <c r="AP40" s="292"/>
      <c r="AQ40" s="292"/>
      <c r="AR40" s="292"/>
      <c r="AS40" s="292"/>
    </row>
    <row r="41" spans="1:45" ht="66.599999999999994" customHeight="1">
      <c r="A41" s="235">
        <v>1</v>
      </c>
      <c r="B41" s="236" t="s">
        <v>905</v>
      </c>
      <c r="C41" s="39">
        <v>11058</v>
      </c>
      <c r="D41" s="39"/>
      <c r="E41" s="39"/>
      <c r="F41" s="39"/>
      <c r="G41" s="39"/>
      <c r="H41" s="39"/>
      <c r="I41" s="39">
        <f t="shared" si="3"/>
        <v>0</v>
      </c>
      <c r="J41" s="39"/>
      <c r="K41" s="39"/>
      <c r="L41" s="39"/>
      <c r="M41" s="39"/>
      <c r="N41" s="39"/>
      <c r="O41" s="39">
        <f t="shared" si="4"/>
        <v>0</v>
      </c>
      <c r="P41" s="39"/>
      <c r="Q41" s="39"/>
      <c r="R41" s="39"/>
      <c r="S41" s="39"/>
      <c r="T41" s="39"/>
      <c r="U41" s="39">
        <f>SUM(V41:Z41)</f>
        <v>11000</v>
      </c>
      <c r="V41" s="39"/>
      <c r="W41" s="39">
        <v>11000</v>
      </c>
      <c r="X41" s="39"/>
      <c r="Y41" s="39"/>
      <c r="Z41" s="39"/>
      <c r="AA41" s="39">
        <f t="shared" si="6"/>
        <v>11000</v>
      </c>
      <c r="AB41" s="39"/>
      <c r="AC41" s="39">
        <v>11000</v>
      </c>
      <c r="AD41" s="39"/>
      <c r="AE41" s="39"/>
      <c r="AF41" s="39"/>
      <c r="AG41" s="39">
        <f t="shared" si="7"/>
        <v>7300</v>
      </c>
      <c r="AH41" s="39"/>
      <c r="AI41" s="39">
        <v>7300</v>
      </c>
      <c r="AJ41" s="39"/>
      <c r="AK41" s="39"/>
      <c r="AL41" s="39"/>
      <c r="AM41" s="39">
        <f>AG41-C41</f>
        <v>-3758</v>
      </c>
      <c r="AN41" s="39">
        <f>AI41</f>
        <v>7300</v>
      </c>
      <c r="AO41" s="39">
        <f>AN41-C41</f>
        <v>-3758</v>
      </c>
      <c r="AP41" s="291" t="s">
        <v>866</v>
      </c>
      <c r="AQ41" s="291"/>
      <c r="AR41" s="291"/>
      <c r="AS41" s="291"/>
    </row>
    <row r="42" spans="1:45" ht="41.25" customHeight="1">
      <c r="A42" s="232" t="s">
        <v>46</v>
      </c>
      <c r="B42" s="232" t="s">
        <v>906</v>
      </c>
      <c r="C42" s="233">
        <f t="shared" ref="C42:AO42" si="16">SUM(C43:C43)</f>
        <v>72000</v>
      </c>
      <c r="D42" s="233">
        <f t="shared" si="16"/>
        <v>0</v>
      </c>
      <c r="E42" s="233">
        <f t="shared" si="16"/>
        <v>0</v>
      </c>
      <c r="F42" s="233">
        <f t="shared" si="16"/>
        <v>0</v>
      </c>
      <c r="G42" s="233">
        <f t="shared" si="16"/>
        <v>70000</v>
      </c>
      <c r="H42" s="233">
        <f t="shared" si="16"/>
        <v>0</v>
      </c>
      <c r="I42" s="233">
        <f t="shared" si="16"/>
        <v>20000</v>
      </c>
      <c r="J42" s="233">
        <f t="shared" si="16"/>
        <v>0</v>
      </c>
      <c r="K42" s="233">
        <f t="shared" si="16"/>
        <v>0</v>
      </c>
      <c r="L42" s="233">
        <f t="shared" si="16"/>
        <v>0</v>
      </c>
      <c r="M42" s="233">
        <f t="shared" si="16"/>
        <v>20000</v>
      </c>
      <c r="N42" s="233">
        <f t="shared" si="16"/>
        <v>0</v>
      </c>
      <c r="O42" s="233">
        <f t="shared" si="16"/>
        <v>4044</v>
      </c>
      <c r="P42" s="233">
        <f t="shared" si="16"/>
        <v>0</v>
      </c>
      <c r="Q42" s="233">
        <f t="shared" si="16"/>
        <v>0</v>
      </c>
      <c r="R42" s="233">
        <f t="shared" si="16"/>
        <v>0</v>
      </c>
      <c r="S42" s="233">
        <f t="shared" si="16"/>
        <v>4044</v>
      </c>
      <c r="T42" s="233">
        <f t="shared" si="16"/>
        <v>0</v>
      </c>
      <c r="U42" s="233">
        <f t="shared" si="16"/>
        <v>70000</v>
      </c>
      <c r="V42" s="233">
        <f t="shared" si="16"/>
        <v>0</v>
      </c>
      <c r="W42" s="233">
        <f t="shared" si="16"/>
        <v>0</v>
      </c>
      <c r="X42" s="233">
        <f t="shared" si="16"/>
        <v>0</v>
      </c>
      <c r="Y42" s="233">
        <f t="shared" si="16"/>
        <v>70000</v>
      </c>
      <c r="Z42" s="233">
        <f t="shared" si="16"/>
        <v>0</v>
      </c>
      <c r="AA42" s="233">
        <f t="shared" si="16"/>
        <v>70000</v>
      </c>
      <c r="AB42" s="233">
        <f t="shared" si="16"/>
        <v>0</v>
      </c>
      <c r="AC42" s="233">
        <f t="shared" si="16"/>
        <v>0</v>
      </c>
      <c r="AD42" s="233">
        <f t="shared" si="16"/>
        <v>0</v>
      </c>
      <c r="AE42" s="233">
        <f t="shared" si="16"/>
        <v>70000</v>
      </c>
      <c r="AF42" s="233">
        <f t="shared" si="16"/>
        <v>0</v>
      </c>
      <c r="AG42" s="233">
        <f t="shared" si="16"/>
        <v>72000</v>
      </c>
      <c r="AH42" s="233">
        <f t="shared" si="16"/>
        <v>0</v>
      </c>
      <c r="AI42" s="233">
        <f t="shared" si="16"/>
        <v>0</v>
      </c>
      <c r="AJ42" s="233">
        <f t="shared" si="16"/>
        <v>2000</v>
      </c>
      <c r="AK42" s="233">
        <f t="shared" si="16"/>
        <v>70000</v>
      </c>
      <c r="AL42" s="233">
        <f t="shared" si="16"/>
        <v>0</v>
      </c>
      <c r="AM42" s="233">
        <f t="shared" si="16"/>
        <v>0</v>
      </c>
      <c r="AN42" s="233">
        <f t="shared" si="16"/>
        <v>72000</v>
      </c>
      <c r="AO42" s="233">
        <f t="shared" si="16"/>
        <v>0</v>
      </c>
      <c r="AP42" s="292"/>
      <c r="AQ42" s="292"/>
      <c r="AR42" s="292"/>
      <c r="AS42" s="292"/>
    </row>
    <row r="43" spans="1:45" ht="49.15" customHeight="1">
      <c r="A43" s="235">
        <v>1</v>
      </c>
      <c r="B43" s="236" t="s">
        <v>907</v>
      </c>
      <c r="C43" s="233">
        <v>72000</v>
      </c>
      <c r="D43" s="39"/>
      <c r="E43" s="39"/>
      <c r="F43" s="39"/>
      <c r="G43" s="39">
        <v>70000</v>
      </c>
      <c r="H43" s="39"/>
      <c r="I43" s="233">
        <f t="shared" si="3"/>
        <v>20000</v>
      </c>
      <c r="J43" s="39"/>
      <c r="K43" s="39"/>
      <c r="L43" s="39"/>
      <c r="M43" s="39">
        <v>20000</v>
      </c>
      <c r="N43" s="39"/>
      <c r="O43" s="233">
        <f t="shared" si="4"/>
        <v>4044</v>
      </c>
      <c r="P43" s="39"/>
      <c r="Q43" s="39"/>
      <c r="R43" s="39"/>
      <c r="S43" s="39">
        <v>4044</v>
      </c>
      <c r="T43" s="39"/>
      <c r="U43" s="233">
        <f t="shared" si="5"/>
        <v>70000</v>
      </c>
      <c r="V43" s="39"/>
      <c r="W43" s="39"/>
      <c r="X43" s="39"/>
      <c r="Y43" s="39">
        <v>70000</v>
      </c>
      <c r="Z43" s="39"/>
      <c r="AA43" s="233">
        <f t="shared" si="6"/>
        <v>70000</v>
      </c>
      <c r="AB43" s="39"/>
      <c r="AC43" s="39"/>
      <c r="AD43" s="39"/>
      <c r="AE43" s="39">
        <v>70000</v>
      </c>
      <c r="AF43" s="39"/>
      <c r="AG43" s="233">
        <f t="shared" si="7"/>
        <v>72000</v>
      </c>
      <c r="AH43" s="39"/>
      <c r="AI43" s="39"/>
      <c r="AJ43" s="39">
        <v>2000</v>
      </c>
      <c r="AK43" s="39">
        <v>70000</v>
      </c>
      <c r="AL43" s="39"/>
      <c r="AM43" s="39">
        <f>AG43-C43</f>
        <v>0</v>
      </c>
      <c r="AN43" s="39">
        <v>72000</v>
      </c>
      <c r="AO43" s="39">
        <f>AN43-C43</f>
        <v>0</v>
      </c>
      <c r="AP43" s="291"/>
      <c r="AQ43" s="291"/>
      <c r="AR43" s="291"/>
      <c r="AS43" s="291"/>
    </row>
    <row r="44" spans="1:45" ht="37.9" customHeight="1">
      <c r="A44" s="232" t="s">
        <v>47</v>
      </c>
      <c r="B44" s="238" t="s">
        <v>908</v>
      </c>
      <c r="C44" s="233">
        <f t="shared" ref="C44:AO44" si="17">SUM(C45:C49)</f>
        <v>50750</v>
      </c>
      <c r="D44" s="233">
        <f t="shared" si="17"/>
        <v>0</v>
      </c>
      <c r="E44" s="233">
        <f t="shared" si="17"/>
        <v>0</v>
      </c>
      <c r="F44" s="233">
        <f t="shared" si="17"/>
        <v>12750</v>
      </c>
      <c r="G44" s="233">
        <f t="shared" si="17"/>
        <v>0</v>
      </c>
      <c r="H44" s="233">
        <f t="shared" si="17"/>
        <v>21500</v>
      </c>
      <c r="I44" s="233">
        <f t="shared" si="17"/>
        <v>6854</v>
      </c>
      <c r="J44" s="233">
        <f t="shared" si="17"/>
        <v>0</v>
      </c>
      <c r="K44" s="233">
        <f t="shared" si="17"/>
        <v>5000</v>
      </c>
      <c r="L44" s="233">
        <f t="shared" si="17"/>
        <v>0</v>
      </c>
      <c r="M44" s="233">
        <f t="shared" si="17"/>
        <v>0</v>
      </c>
      <c r="N44" s="233">
        <f t="shared" si="17"/>
        <v>1854</v>
      </c>
      <c r="O44" s="233">
        <f t="shared" si="17"/>
        <v>2854</v>
      </c>
      <c r="P44" s="233">
        <f t="shared" si="17"/>
        <v>0</v>
      </c>
      <c r="Q44" s="233">
        <f t="shared" si="17"/>
        <v>1000</v>
      </c>
      <c r="R44" s="233">
        <f t="shared" si="17"/>
        <v>0</v>
      </c>
      <c r="S44" s="233">
        <f t="shared" si="17"/>
        <v>0</v>
      </c>
      <c r="T44" s="233">
        <f t="shared" si="17"/>
        <v>1854</v>
      </c>
      <c r="U44" s="233">
        <f t="shared" si="17"/>
        <v>23121</v>
      </c>
      <c r="V44" s="233">
        <f t="shared" si="17"/>
        <v>0</v>
      </c>
      <c r="W44" s="233">
        <f t="shared" si="17"/>
        <v>5871</v>
      </c>
      <c r="X44" s="233">
        <f t="shared" si="17"/>
        <v>12750</v>
      </c>
      <c r="Y44" s="233">
        <f t="shared" si="17"/>
        <v>0</v>
      </c>
      <c r="Z44" s="233">
        <f t="shared" si="17"/>
        <v>4500</v>
      </c>
      <c r="AA44" s="233">
        <f t="shared" si="17"/>
        <v>23121</v>
      </c>
      <c r="AB44" s="233">
        <f t="shared" si="17"/>
        <v>0</v>
      </c>
      <c r="AC44" s="233">
        <f t="shared" si="17"/>
        <v>5871</v>
      </c>
      <c r="AD44" s="233">
        <f t="shared" si="17"/>
        <v>12750</v>
      </c>
      <c r="AE44" s="233">
        <f t="shared" si="17"/>
        <v>0</v>
      </c>
      <c r="AF44" s="233">
        <f t="shared" si="17"/>
        <v>4500</v>
      </c>
      <c r="AG44" s="233">
        <f t="shared" si="17"/>
        <v>37800</v>
      </c>
      <c r="AH44" s="233">
        <f t="shared" si="17"/>
        <v>0</v>
      </c>
      <c r="AI44" s="233">
        <f t="shared" si="17"/>
        <v>10000</v>
      </c>
      <c r="AJ44" s="233">
        <f t="shared" si="17"/>
        <v>18000</v>
      </c>
      <c r="AK44" s="233">
        <f t="shared" si="17"/>
        <v>0</v>
      </c>
      <c r="AL44" s="233">
        <f t="shared" si="17"/>
        <v>9800</v>
      </c>
      <c r="AM44" s="233">
        <f t="shared" si="17"/>
        <v>-12950</v>
      </c>
      <c r="AN44" s="233">
        <f t="shared" si="17"/>
        <v>37500</v>
      </c>
      <c r="AO44" s="233">
        <f t="shared" si="17"/>
        <v>-13250</v>
      </c>
      <c r="AP44" s="292"/>
      <c r="AQ44" s="292"/>
      <c r="AR44" s="292"/>
      <c r="AS44" s="292"/>
    </row>
    <row r="45" spans="1:45" ht="101.45" customHeight="1">
      <c r="A45" s="235">
        <v>1</v>
      </c>
      <c r="B45" s="236" t="s">
        <v>909</v>
      </c>
      <c r="C45" s="39">
        <f t="shared" si="2"/>
        <v>15000</v>
      </c>
      <c r="D45" s="39"/>
      <c r="E45" s="39"/>
      <c r="F45" s="39"/>
      <c r="G45" s="39"/>
      <c r="H45" s="39">
        <v>15000</v>
      </c>
      <c r="I45" s="39">
        <f t="shared" si="3"/>
        <v>800</v>
      </c>
      <c r="J45" s="39"/>
      <c r="K45" s="39"/>
      <c r="L45" s="39"/>
      <c r="M45" s="39"/>
      <c r="N45" s="39">
        <v>800</v>
      </c>
      <c r="O45" s="39">
        <f t="shared" si="4"/>
        <v>800</v>
      </c>
      <c r="P45" s="39"/>
      <c r="Q45" s="39"/>
      <c r="R45" s="39"/>
      <c r="S45" s="39"/>
      <c r="T45" s="39">
        <v>800</v>
      </c>
      <c r="U45" s="39">
        <f t="shared" si="5"/>
        <v>1000</v>
      </c>
      <c r="V45" s="39"/>
      <c r="W45" s="39"/>
      <c r="X45" s="39"/>
      <c r="Y45" s="39"/>
      <c r="Z45" s="39">
        <v>1000</v>
      </c>
      <c r="AA45" s="39">
        <f t="shared" si="6"/>
        <v>1000</v>
      </c>
      <c r="AB45" s="39"/>
      <c r="AC45" s="39"/>
      <c r="AD45" s="39"/>
      <c r="AE45" s="39"/>
      <c r="AF45" s="39">
        <v>1000</v>
      </c>
      <c r="AG45" s="39">
        <f t="shared" si="7"/>
        <v>6300</v>
      </c>
      <c r="AH45" s="39"/>
      <c r="AI45" s="39"/>
      <c r="AJ45" s="39"/>
      <c r="AK45" s="39"/>
      <c r="AL45" s="39">
        <v>6300</v>
      </c>
      <c r="AM45" s="39">
        <f>AG45-C45</f>
        <v>-8700</v>
      </c>
      <c r="AN45" s="39">
        <v>6000</v>
      </c>
      <c r="AO45" s="39">
        <f>AN45-C45</f>
        <v>-9000</v>
      </c>
      <c r="AP45" s="293" t="s">
        <v>910</v>
      </c>
      <c r="AQ45" s="293"/>
      <c r="AR45" s="293"/>
      <c r="AS45" s="293"/>
    </row>
    <row r="46" spans="1:45" ht="63.75" customHeight="1">
      <c r="A46" s="235">
        <v>2</v>
      </c>
      <c r="B46" s="236" t="s">
        <v>911</v>
      </c>
      <c r="C46" s="39">
        <f t="shared" si="2"/>
        <v>3000</v>
      </c>
      <c r="D46" s="39"/>
      <c r="E46" s="39"/>
      <c r="F46" s="39"/>
      <c r="G46" s="39"/>
      <c r="H46" s="39">
        <v>3000</v>
      </c>
      <c r="I46" s="39">
        <f t="shared" si="3"/>
        <v>0</v>
      </c>
      <c r="J46" s="39"/>
      <c r="K46" s="39"/>
      <c r="L46" s="39"/>
      <c r="M46" s="39"/>
      <c r="N46" s="39"/>
      <c r="O46" s="39">
        <f t="shared" si="4"/>
        <v>0</v>
      </c>
      <c r="P46" s="39"/>
      <c r="Q46" s="39"/>
      <c r="R46" s="39"/>
      <c r="S46" s="39"/>
      <c r="T46" s="39"/>
      <c r="U46" s="39">
        <f t="shared" si="5"/>
        <v>0</v>
      </c>
      <c r="V46" s="39"/>
      <c r="W46" s="39"/>
      <c r="X46" s="39"/>
      <c r="Y46" s="39"/>
      <c r="Z46" s="39"/>
      <c r="AA46" s="39">
        <f t="shared" si="6"/>
        <v>0</v>
      </c>
      <c r="AB46" s="39"/>
      <c r="AC46" s="39"/>
      <c r="AD46" s="39"/>
      <c r="AE46" s="39"/>
      <c r="AF46" s="39"/>
      <c r="AG46" s="39">
        <f t="shared" si="7"/>
        <v>0</v>
      </c>
      <c r="AH46" s="39"/>
      <c r="AI46" s="39"/>
      <c r="AJ46" s="39"/>
      <c r="AK46" s="39"/>
      <c r="AL46" s="39"/>
      <c r="AM46" s="39">
        <f>AG46-C46</f>
        <v>-3000</v>
      </c>
      <c r="AN46" s="39">
        <v>0</v>
      </c>
      <c r="AO46" s="39">
        <f>AN46-C46</f>
        <v>-3000</v>
      </c>
      <c r="AP46" s="293" t="s">
        <v>912</v>
      </c>
      <c r="AQ46" s="293"/>
      <c r="AR46" s="293"/>
      <c r="AS46" s="293"/>
    </row>
    <row r="47" spans="1:45" ht="78.599999999999994" customHeight="1">
      <c r="A47" s="235">
        <v>3</v>
      </c>
      <c r="B47" s="236" t="s">
        <v>913</v>
      </c>
      <c r="C47" s="39">
        <f t="shared" si="2"/>
        <v>3500</v>
      </c>
      <c r="D47" s="39"/>
      <c r="E47" s="39"/>
      <c r="F47" s="39"/>
      <c r="G47" s="39"/>
      <c r="H47" s="39">
        <v>3500</v>
      </c>
      <c r="I47" s="39">
        <f t="shared" si="3"/>
        <v>1054</v>
      </c>
      <c r="J47" s="39"/>
      <c r="K47" s="39"/>
      <c r="L47" s="39"/>
      <c r="M47" s="39"/>
      <c r="N47" s="39">
        <v>1054</v>
      </c>
      <c r="O47" s="39">
        <f t="shared" si="4"/>
        <v>1054</v>
      </c>
      <c r="P47" s="39"/>
      <c r="Q47" s="39"/>
      <c r="R47" s="39"/>
      <c r="S47" s="39"/>
      <c r="T47" s="39">
        <v>1054</v>
      </c>
      <c r="U47" s="39">
        <f t="shared" si="5"/>
        <v>3500</v>
      </c>
      <c r="V47" s="39"/>
      <c r="W47" s="39"/>
      <c r="X47" s="39"/>
      <c r="Y47" s="39"/>
      <c r="Z47" s="39">
        <v>3500</v>
      </c>
      <c r="AA47" s="39">
        <f t="shared" si="6"/>
        <v>3500</v>
      </c>
      <c r="AB47" s="39"/>
      <c r="AC47" s="39"/>
      <c r="AD47" s="39"/>
      <c r="AE47" s="39"/>
      <c r="AF47" s="39">
        <v>3500</v>
      </c>
      <c r="AG47" s="39">
        <f t="shared" si="7"/>
        <v>3500</v>
      </c>
      <c r="AH47" s="39"/>
      <c r="AI47" s="39"/>
      <c r="AJ47" s="39"/>
      <c r="AK47" s="39"/>
      <c r="AL47" s="39">
        <v>3500</v>
      </c>
      <c r="AM47" s="39">
        <f>AG47-C47</f>
        <v>0</v>
      </c>
      <c r="AN47" s="39">
        <v>3500</v>
      </c>
      <c r="AO47" s="39">
        <f>AN47-C47</f>
        <v>0</v>
      </c>
      <c r="AP47" s="291"/>
      <c r="AQ47" s="291"/>
      <c r="AR47" s="291"/>
      <c r="AS47" s="291"/>
    </row>
    <row r="48" spans="1:45" ht="57.6" customHeight="1">
      <c r="A48" s="235">
        <v>4</v>
      </c>
      <c r="B48" s="236" t="s">
        <v>914</v>
      </c>
      <c r="C48" s="39">
        <v>16500</v>
      </c>
      <c r="D48" s="39"/>
      <c r="E48" s="39"/>
      <c r="F48" s="39"/>
      <c r="G48" s="39"/>
      <c r="H48" s="39"/>
      <c r="I48" s="39">
        <f t="shared" si="3"/>
        <v>5000</v>
      </c>
      <c r="J48" s="39"/>
      <c r="K48" s="39">
        <v>5000</v>
      </c>
      <c r="L48" s="39"/>
      <c r="M48" s="39"/>
      <c r="N48" s="39"/>
      <c r="O48" s="39">
        <f t="shared" si="4"/>
        <v>1000</v>
      </c>
      <c r="P48" s="39"/>
      <c r="Q48" s="39">
        <v>1000</v>
      </c>
      <c r="R48" s="39"/>
      <c r="S48" s="39"/>
      <c r="T48" s="39"/>
      <c r="U48" s="39">
        <f t="shared" si="5"/>
        <v>5871</v>
      </c>
      <c r="V48" s="39"/>
      <c r="W48" s="39">
        <v>5871</v>
      </c>
      <c r="X48" s="39"/>
      <c r="Y48" s="39"/>
      <c r="Z48" s="39"/>
      <c r="AA48" s="39">
        <f t="shared" si="6"/>
        <v>5871</v>
      </c>
      <c r="AB48" s="39"/>
      <c r="AC48" s="39">
        <v>5871</v>
      </c>
      <c r="AD48" s="39"/>
      <c r="AE48" s="39"/>
      <c r="AF48" s="39"/>
      <c r="AG48" s="39">
        <f t="shared" si="7"/>
        <v>10000</v>
      </c>
      <c r="AH48" s="39"/>
      <c r="AI48" s="39">
        <v>10000</v>
      </c>
      <c r="AJ48" s="39"/>
      <c r="AK48" s="39"/>
      <c r="AL48" s="39"/>
      <c r="AM48" s="39">
        <f>AG48-C48</f>
        <v>-6500</v>
      </c>
      <c r="AN48" s="39">
        <v>10000</v>
      </c>
      <c r="AO48" s="39">
        <f>AN48-C48</f>
        <v>-6500</v>
      </c>
      <c r="AP48" s="291" t="s">
        <v>915</v>
      </c>
      <c r="AQ48" s="291"/>
      <c r="AR48" s="291"/>
      <c r="AS48" s="291"/>
    </row>
    <row r="49" spans="1:45" ht="82.15" customHeight="1">
      <c r="A49" s="235">
        <v>5</v>
      </c>
      <c r="B49" s="236" t="s">
        <v>916</v>
      </c>
      <c r="C49" s="39">
        <f t="shared" si="2"/>
        <v>12750</v>
      </c>
      <c r="D49" s="39"/>
      <c r="E49" s="39"/>
      <c r="F49" s="39">
        <v>12750</v>
      </c>
      <c r="G49" s="39"/>
      <c r="H49" s="39"/>
      <c r="I49" s="39">
        <f t="shared" si="3"/>
        <v>0</v>
      </c>
      <c r="J49" s="39"/>
      <c r="K49" s="39"/>
      <c r="L49" s="39"/>
      <c r="M49" s="39"/>
      <c r="N49" s="39"/>
      <c r="O49" s="39">
        <f t="shared" si="4"/>
        <v>0</v>
      </c>
      <c r="P49" s="39"/>
      <c r="Q49" s="39"/>
      <c r="R49" s="39"/>
      <c r="S49" s="39"/>
      <c r="T49" s="39"/>
      <c r="U49" s="39">
        <f t="shared" si="5"/>
        <v>12750</v>
      </c>
      <c r="V49" s="39"/>
      <c r="W49" s="39"/>
      <c r="X49" s="39">
        <v>12750</v>
      </c>
      <c r="Y49" s="39"/>
      <c r="Z49" s="39"/>
      <c r="AA49" s="39">
        <f t="shared" si="6"/>
        <v>12750</v>
      </c>
      <c r="AB49" s="39"/>
      <c r="AC49" s="39"/>
      <c r="AD49" s="39">
        <v>12750</v>
      </c>
      <c r="AE49" s="39"/>
      <c r="AF49" s="39"/>
      <c r="AG49" s="39">
        <f t="shared" si="7"/>
        <v>18000</v>
      </c>
      <c r="AH49" s="39"/>
      <c r="AI49" s="39"/>
      <c r="AJ49" s="39">
        <v>18000</v>
      </c>
      <c r="AK49" s="39"/>
      <c r="AL49" s="39"/>
      <c r="AM49" s="39">
        <f>AG49-C49</f>
        <v>5250</v>
      </c>
      <c r="AN49" s="39">
        <v>18000</v>
      </c>
      <c r="AO49" s="39">
        <f>AN49-C49</f>
        <v>5250</v>
      </c>
      <c r="AP49" s="291" t="s">
        <v>917</v>
      </c>
      <c r="AQ49" s="291"/>
      <c r="AR49" s="291"/>
      <c r="AS49" s="291"/>
    </row>
    <row r="50" spans="1:45" s="240" customFormat="1" ht="42.6" customHeight="1">
      <c r="A50" s="232" t="s">
        <v>49</v>
      </c>
      <c r="B50" s="238" t="s">
        <v>918</v>
      </c>
      <c r="C50" s="233">
        <f t="shared" ref="C50:AL50" si="18">SUM(C51:C57)</f>
        <v>240951</v>
      </c>
      <c r="D50" s="233">
        <f t="shared" si="18"/>
        <v>0</v>
      </c>
      <c r="E50" s="233">
        <f t="shared" si="18"/>
        <v>204060</v>
      </c>
      <c r="F50" s="233">
        <f t="shared" si="18"/>
        <v>36891</v>
      </c>
      <c r="G50" s="233">
        <f t="shared" si="18"/>
        <v>0</v>
      </c>
      <c r="H50" s="233">
        <f t="shared" si="18"/>
        <v>0</v>
      </c>
      <c r="I50" s="233">
        <f t="shared" si="18"/>
        <v>234339</v>
      </c>
      <c r="J50" s="233">
        <f t="shared" si="18"/>
        <v>0</v>
      </c>
      <c r="K50" s="233">
        <f t="shared" si="18"/>
        <v>206168</v>
      </c>
      <c r="L50" s="233">
        <f t="shared" si="18"/>
        <v>28171</v>
      </c>
      <c r="M50" s="233">
        <f t="shared" si="18"/>
        <v>0</v>
      </c>
      <c r="N50" s="233">
        <f t="shared" si="18"/>
        <v>0</v>
      </c>
      <c r="O50" s="233">
        <f t="shared" si="18"/>
        <v>197444</v>
      </c>
      <c r="P50" s="233">
        <f t="shared" si="18"/>
        <v>0</v>
      </c>
      <c r="Q50" s="233">
        <f t="shared" si="18"/>
        <v>172160</v>
      </c>
      <c r="R50" s="233">
        <f t="shared" si="18"/>
        <v>25284</v>
      </c>
      <c r="S50" s="233">
        <f t="shared" si="18"/>
        <v>0</v>
      </c>
      <c r="T50" s="233">
        <f t="shared" si="18"/>
        <v>0</v>
      </c>
      <c r="U50" s="233">
        <f t="shared" si="18"/>
        <v>234539</v>
      </c>
      <c r="V50" s="233">
        <f t="shared" si="18"/>
        <v>0</v>
      </c>
      <c r="W50" s="233">
        <f t="shared" si="18"/>
        <v>206168</v>
      </c>
      <c r="X50" s="233">
        <f t="shared" si="18"/>
        <v>28371</v>
      </c>
      <c r="Y50" s="233">
        <f t="shared" si="18"/>
        <v>0</v>
      </c>
      <c r="Z50" s="233">
        <f t="shared" si="18"/>
        <v>0</v>
      </c>
      <c r="AA50" s="233">
        <f t="shared" si="18"/>
        <v>234539</v>
      </c>
      <c r="AB50" s="233">
        <f t="shared" si="18"/>
        <v>0</v>
      </c>
      <c r="AC50" s="233">
        <f t="shared" si="18"/>
        <v>206168</v>
      </c>
      <c r="AD50" s="233">
        <f t="shared" si="18"/>
        <v>28371</v>
      </c>
      <c r="AE50" s="233">
        <f t="shared" si="18"/>
        <v>0</v>
      </c>
      <c r="AF50" s="233">
        <f t="shared" si="18"/>
        <v>0</v>
      </c>
      <c r="AG50" s="233">
        <f t="shared" si="18"/>
        <v>264170</v>
      </c>
      <c r="AH50" s="233">
        <f t="shared" si="18"/>
        <v>0</v>
      </c>
      <c r="AI50" s="233">
        <f t="shared" si="18"/>
        <v>225854</v>
      </c>
      <c r="AJ50" s="233">
        <f t="shared" si="18"/>
        <v>38316</v>
      </c>
      <c r="AK50" s="233">
        <f t="shared" si="18"/>
        <v>0</v>
      </c>
      <c r="AL50" s="233">
        <f t="shared" si="18"/>
        <v>0</v>
      </c>
      <c r="AM50" s="233">
        <f>SUM(AM51:AM58)</f>
        <v>54219</v>
      </c>
      <c r="AN50" s="233">
        <f>SUM(AN51:AN58)</f>
        <v>299170</v>
      </c>
      <c r="AO50" s="233">
        <f t="shared" ref="AO50" si="19">SUM(AO51:AO58)</f>
        <v>58219</v>
      </c>
      <c r="AP50" s="292"/>
      <c r="AQ50" s="292"/>
      <c r="AR50" s="292"/>
      <c r="AS50" s="292"/>
    </row>
    <row r="51" spans="1:45" ht="71.25" customHeight="1">
      <c r="A51" s="235">
        <v>1</v>
      </c>
      <c r="B51" s="236" t="s">
        <v>919</v>
      </c>
      <c r="C51" s="39">
        <f t="shared" si="2"/>
        <v>10000</v>
      </c>
      <c r="D51" s="39"/>
      <c r="E51" s="39"/>
      <c r="F51" s="39">
        <v>10000</v>
      </c>
      <c r="G51" s="39"/>
      <c r="H51" s="39"/>
      <c r="I51" s="39">
        <f t="shared" si="3"/>
        <v>3388</v>
      </c>
      <c r="J51" s="39"/>
      <c r="K51" s="39">
        <v>2108</v>
      </c>
      <c r="L51" s="39">
        <v>1280</v>
      </c>
      <c r="M51" s="39"/>
      <c r="N51" s="39"/>
      <c r="O51" s="39">
        <f t="shared" si="4"/>
        <v>3388</v>
      </c>
      <c r="P51" s="39"/>
      <c r="Q51" s="39">
        <v>2108</v>
      </c>
      <c r="R51" s="39">
        <v>1280</v>
      </c>
      <c r="S51" s="39"/>
      <c r="T51" s="39"/>
      <c r="U51" s="39">
        <f t="shared" si="5"/>
        <v>3388</v>
      </c>
      <c r="V51" s="39"/>
      <c r="W51" s="39">
        <v>2108</v>
      </c>
      <c r="X51" s="39">
        <v>1280</v>
      </c>
      <c r="Y51" s="39"/>
      <c r="Z51" s="39"/>
      <c r="AA51" s="39">
        <f t="shared" si="6"/>
        <v>3388</v>
      </c>
      <c r="AB51" s="39"/>
      <c r="AC51" s="39">
        <v>2108</v>
      </c>
      <c r="AD51" s="39">
        <v>1280</v>
      </c>
      <c r="AE51" s="39"/>
      <c r="AF51" s="39"/>
      <c r="AG51" s="39">
        <f t="shared" si="7"/>
        <v>8000</v>
      </c>
      <c r="AH51" s="39"/>
      <c r="AI51" s="39">
        <v>3000</v>
      </c>
      <c r="AJ51" s="39">
        <v>5000</v>
      </c>
      <c r="AK51" s="39"/>
      <c r="AL51" s="39"/>
      <c r="AM51" s="39">
        <f t="shared" ref="AM51:AM58" si="20">AG51-C51</f>
        <v>-2000</v>
      </c>
      <c r="AN51" s="39">
        <v>8000</v>
      </c>
      <c r="AO51" s="39">
        <f t="shared" ref="AO51:AO58" si="21">AN51-C51</f>
        <v>-2000</v>
      </c>
      <c r="AP51" s="291" t="s">
        <v>920</v>
      </c>
      <c r="AQ51" s="291"/>
      <c r="AR51" s="291"/>
      <c r="AS51" s="291"/>
    </row>
    <row r="52" spans="1:45" ht="93" customHeight="1">
      <c r="A52" s="235">
        <v>2</v>
      </c>
      <c r="B52" s="236" t="s">
        <v>921</v>
      </c>
      <c r="C52" s="39">
        <f t="shared" si="2"/>
        <v>156051</v>
      </c>
      <c r="D52" s="39"/>
      <c r="E52" s="39">
        <v>156051</v>
      </c>
      <c r="F52" s="39"/>
      <c r="G52" s="39"/>
      <c r="H52" s="39"/>
      <c r="I52" s="39">
        <f t="shared" si="3"/>
        <v>156051</v>
      </c>
      <c r="J52" s="39"/>
      <c r="K52" s="39">
        <v>156051</v>
      </c>
      <c r="L52" s="39"/>
      <c r="M52" s="39"/>
      <c r="N52" s="39"/>
      <c r="O52" s="39">
        <f t="shared" si="4"/>
        <v>130043</v>
      </c>
      <c r="P52" s="39"/>
      <c r="Q52" s="39">
        <v>130043</v>
      </c>
      <c r="R52" s="39"/>
      <c r="S52" s="39"/>
      <c r="T52" s="39"/>
      <c r="U52" s="39">
        <f t="shared" si="5"/>
        <v>156051</v>
      </c>
      <c r="V52" s="39"/>
      <c r="W52" s="39">
        <v>156051</v>
      </c>
      <c r="X52" s="39"/>
      <c r="Y52" s="39"/>
      <c r="Z52" s="39"/>
      <c r="AA52" s="39">
        <f t="shared" si="6"/>
        <v>156051</v>
      </c>
      <c r="AB52" s="39"/>
      <c r="AC52" s="39">
        <v>156051</v>
      </c>
      <c r="AD52" s="39"/>
      <c r="AE52" s="39"/>
      <c r="AF52" s="39"/>
      <c r="AG52" s="39">
        <f t="shared" si="7"/>
        <v>171796</v>
      </c>
      <c r="AH52" s="39"/>
      <c r="AI52" s="39">
        <v>171796</v>
      </c>
      <c r="AJ52" s="39"/>
      <c r="AK52" s="39"/>
      <c r="AL52" s="39"/>
      <c r="AM52" s="39">
        <f t="shared" si="20"/>
        <v>15745</v>
      </c>
      <c r="AN52" s="39">
        <v>171796</v>
      </c>
      <c r="AO52" s="39">
        <f t="shared" si="21"/>
        <v>15745</v>
      </c>
      <c r="AP52" s="291" t="s">
        <v>922</v>
      </c>
      <c r="AQ52" s="291"/>
      <c r="AR52" s="291"/>
      <c r="AS52" s="291"/>
    </row>
    <row r="53" spans="1:45" ht="61.5" customHeight="1">
      <c r="A53" s="235">
        <v>3</v>
      </c>
      <c r="B53" s="236" t="s">
        <v>923</v>
      </c>
      <c r="C53" s="39">
        <f t="shared" si="2"/>
        <v>59905</v>
      </c>
      <c r="D53" s="39"/>
      <c r="E53" s="39">
        <v>37905</v>
      </c>
      <c r="F53" s="39">
        <v>22000</v>
      </c>
      <c r="G53" s="39"/>
      <c r="H53" s="39"/>
      <c r="I53" s="39">
        <f t="shared" si="3"/>
        <v>59905</v>
      </c>
      <c r="J53" s="39"/>
      <c r="K53" s="39">
        <v>37905</v>
      </c>
      <c r="L53" s="39">
        <v>22000</v>
      </c>
      <c r="M53" s="39"/>
      <c r="N53" s="39"/>
      <c r="O53" s="39">
        <f t="shared" si="4"/>
        <v>51460</v>
      </c>
      <c r="P53" s="39"/>
      <c r="Q53" s="39">
        <v>31588</v>
      </c>
      <c r="R53" s="39">
        <v>19872</v>
      </c>
      <c r="S53" s="39"/>
      <c r="T53" s="39"/>
      <c r="U53" s="39">
        <f t="shared" si="5"/>
        <v>59905</v>
      </c>
      <c r="V53" s="39"/>
      <c r="W53" s="39">
        <v>37905</v>
      </c>
      <c r="X53" s="39">
        <v>22000</v>
      </c>
      <c r="Y53" s="39"/>
      <c r="Z53" s="39"/>
      <c r="AA53" s="39">
        <f t="shared" si="6"/>
        <v>59905</v>
      </c>
      <c r="AB53" s="39"/>
      <c r="AC53" s="39">
        <v>37905</v>
      </c>
      <c r="AD53" s="39">
        <v>22000</v>
      </c>
      <c r="AE53" s="39"/>
      <c r="AF53" s="39"/>
      <c r="AG53" s="39">
        <f t="shared" si="7"/>
        <v>67905</v>
      </c>
      <c r="AH53" s="39"/>
      <c r="AI53" s="39">
        <v>37905</v>
      </c>
      <c r="AJ53" s="39">
        <v>30000</v>
      </c>
      <c r="AK53" s="39"/>
      <c r="AL53" s="39"/>
      <c r="AM53" s="39">
        <f t="shared" si="20"/>
        <v>8000</v>
      </c>
      <c r="AN53" s="39">
        <v>67905</v>
      </c>
      <c r="AO53" s="39">
        <f t="shared" si="21"/>
        <v>8000</v>
      </c>
      <c r="AP53" s="291" t="s">
        <v>922</v>
      </c>
      <c r="AQ53" s="291"/>
      <c r="AR53" s="291"/>
      <c r="AS53" s="291"/>
    </row>
    <row r="54" spans="1:45" ht="68.45" customHeight="1">
      <c r="A54" s="235">
        <v>4</v>
      </c>
      <c r="B54" s="236" t="s">
        <v>924</v>
      </c>
      <c r="C54" s="39">
        <f t="shared" si="2"/>
        <v>11322</v>
      </c>
      <c r="D54" s="39"/>
      <c r="E54" s="39">
        <v>9357</v>
      </c>
      <c r="F54" s="39">
        <v>1965</v>
      </c>
      <c r="G54" s="39"/>
      <c r="H54" s="39"/>
      <c r="I54" s="39">
        <f t="shared" si="3"/>
        <v>11322</v>
      </c>
      <c r="J54" s="39"/>
      <c r="K54" s="39">
        <v>9357</v>
      </c>
      <c r="L54" s="39">
        <v>1965</v>
      </c>
      <c r="M54" s="39"/>
      <c r="N54" s="39"/>
      <c r="O54" s="39">
        <f t="shared" si="4"/>
        <v>9271</v>
      </c>
      <c r="P54" s="39"/>
      <c r="Q54" s="39">
        <v>7798</v>
      </c>
      <c r="R54" s="39">
        <v>1473</v>
      </c>
      <c r="S54" s="39"/>
      <c r="T54" s="39"/>
      <c r="U54" s="39">
        <f t="shared" si="5"/>
        <v>11322</v>
      </c>
      <c r="V54" s="39"/>
      <c r="W54" s="39">
        <v>9357</v>
      </c>
      <c r="X54" s="39">
        <v>1965</v>
      </c>
      <c r="Y54" s="39"/>
      <c r="Z54" s="39"/>
      <c r="AA54" s="39">
        <f t="shared" si="6"/>
        <v>11322</v>
      </c>
      <c r="AB54" s="39"/>
      <c r="AC54" s="39">
        <v>9357</v>
      </c>
      <c r="AD54" s="39">
        <v>1965</v>
      </c>
      <c r="AE54" s="39"/>
      <c r="AF54" s="39"/>
      <c r="AG54" s="39">
        <f t="shared" si="7"/>
        <v>14157</v>
      </c>
      <c r="AH54" s="39"/>
      <c r="AI54" s="39">
        <v>12157</v>
      </c>
      <c r="AJ54" s="39">
        <v>2000</v>
      </c>
      <c r="AK54" s="39"/>
      <c r="AL54" s="39"/>
      <c r="AM54" s="39">
        <f t="shared" si="20"/>
        <v>2835</v>
      </c>
      <c r="AN54" s="39">
        <v>14157</v>
      </c>
      <c r="AO54" s="39">
        <f t="shared" si="21"/>
        <v>2835</v>
      </c>
      <c r="AP54" s="291" t="s">
        <v>922</v>
      </c>
      <c r="AQ54" s="291"/>
      <c r="AR54" s="291"/>
      <c r="AS54" s="291"/>
    </row>
    <row r="55" spans="1:45" ht="76.150000000000006" customHeight="1">
      <c r="A55" s="235">
        <v>5</v>
      </c>
      <c r="B55" s="236" t="s">
        <v>925</v>
      </c>
      <c r="C55" s="39">
        <f t="shared" si="2"/>
        <v>360</v>
      </c>
      <c r="D55" s="39"/>
      <c r="E55" s="39"/>
      <c r="F55" s="39">
        <v>360</v>
      </c>
      <c r="G55" s="39"/>
      <c r="H55" s="39"/>
      <c r="I55" s="39">
        <f t="shared" si="3"/>
        <v>360</v>
      </c>
      <c r="J55" s="39"/>
      <c r="K55" s="39"/>
      <c r="L55" s="39">
        <v>360</v>
      </c>
      <c r="M55" s="39"/>
      <c r="N55" s="39"/>
      <c r="O55" s="39">
        <f t="shared" si="4"/>
        <v>360</v>
      </c>
      <c r="P55" s="39"/>
      <c r="Q55" s="39"/>
      <c r="R55" s="39">
        <v>360</v>
      </c>
      <c r="S55" s="39"/>
      <c r="T55" s="39"/>
      <c r="U55" s="39">
        <f t="shared" si="5"/>
        <v>360</v>
      </c>
      <c r="V55" s="39"/>
      <c r="W55" s="39"/>
      <c r="X55" s="39">
        <v>360</v>
      </c>
      <c r="Y55" s="39"/>
      <c r="Z55" s="39"/>
      <c r="AA55" s="39">
        <f t="shared" si="6"/>
        <v>360</v>
      </c>
      <c r="AB55" s="39"/>
      <c r="AC55" s="39"/>
      <c r="AD55" s="39">
        <v>360</v>
      </c>
      <c r="AE55" s="39"/>
      <c r="AF55" s="39"/>
      <c r="AG55" s="39">
        <f t="shared" si="7"/>
        <v>600</v>
      </c>
      <c r="AH55" s="39"/>
      <c r="AI55" s="39"/>
      <c r="AJ55" s="39">
        <v>600</v>
      </c>
      <c r="AK55" s="39"/>
      <c r="AL55" s="39"/>
      <c r="AM55" s="39">
        <f t="shared" si="20"/>
        <v>240</v>
      </c>
      <c r="AN55" s="39">
        <v>600</v>
      </c>
      <c r="AO55" s="39">
        <f t="shared" si="21"/>
        <v>240</v>
      </c>
      <c r="AP55" s="291" t="s">
        <v>922</v>
      </c>
      <c r="AQ55" s="291"/>
      <c r="AR55" s="291"/>
      <c r="AS55" s="291"/>
    </row>
    <row r="56" spans="1:45" ht="87" customHeight="1">
      <c r="A56" s="235">
        <v>6</v>
      </c>
      <c r="B56" s="236" t="s">
        <v>926</v>
      </c>
      <c r="C56" s="39">
        <f t="shared" si="2"/>
        <v>1255</v>
      </c>
      <c r="D56" s="39"/>
      <c r="E56" s="39">
        <v>747</v>
      </c>
      <c r="F56" s="39">
        <v>508</v>
      </c>
      <c r="G56" s="39"/>
      <c r="H56" s="39"/>
      <c r="I56" s="39">
        <f t="shared" si="3"/>
        <v>1255</v>
      </c>
      <c r="J56" s="39"/>
      <c r="K56" s="39">
        <v>747</v>
      </c>
      <c r="L56" s="39">
        <v>508</v>
      </c>
      <c r="M56" s="39"/>
      <c r="N56" s="39"/>
      <c r="O56" s="39">
        <f t="shared" si="4"/>
        <v>1046</v>
      </c>
      <c r="P56" s="39"/>
      <c r="Q56" s="39">
        <v>623</v>
      </c>
      <c r="R56" s="39">
        <v>423</v>
      </c>
      <c r="S56" s="39"/>
      <c r="T56" s="39"/>
      <c r="U56" s="39">
        <f t="shared" si="5"/>
        <v>1255</v>
      </c>
      <c r="V56" s="39"/>
      <c r="W56" s="39">
        <v>747</v>
      </c>
      <c r="X56" s="39">
        <v>508</v>
      </c>
      <c r="Y56" s="39"/>
      <c r="Z56" s="39"/>
      <c r="AA56" s="39">
        <f t="shared" si="6"/>
        <v>1255</v>
      </c>
      <c r="AB56" s="39"/>
      <c r="AC56" s="39">
        <v>747</v>
      </c>
      <c r="AD56" s="39">
        <v>508</v>
      </c>
      <c r="AE56" s="39"/>
      <c r="AF56" s="39"/>
      <c r="AG56" s="39">
        <f t="shared" si="7"/>
        <v>1712</v>
      </c>
      <c r="AH56" s="39"/>
      <c r="AI56" s="39">
        <v>996</v>
      </c>
      <c r="AJ56" s="39">
        <v>716</v>
      </c>
      <c r="AK56" s="39"/>
      <c r="AL56" s="39"/>
      <c r="AM56" s="39">
        <f t="shared" si="20"/>
        <v>457</v>
      </c>
      <c r="AN56" s="39">
        <v>1712</v>
      </c>
      <c r="AO56" s="39">
        <f t="shared" si="21"/>
        <v>457</v>
      </c>
      <c r="AP56" s="291" t="s">
        <v>922</v>
      </c>
      <c r="AQ56" s="291"/>
      <c r="AR56" s="291"/>
      <c r="AS56" s="291"/>
    </row>
    <row r="57" spans="1:45" ht="88.5" customHeight="1">
      <c r="A57" s="235">
        <v>7</v>
      </c>
      <c r="B57" s="236" t="s">
        <v>927</v>
      </c>
      <c r="C57" s="39">
        <f t="shared" si="2"/>
        <v>2058</v>
      </c>
      <c r="D57" s="39"/>
      <c r="E57" s="39"/>
      <c r="F57" s="39">
        <v>2058</v>
      </c>
      <c r="G57" s="39"/>
      <c r="H57" s="39"/>
      <c r="I57" s="39">
        <f t="shared" si="3"/>
        <v>2058</v>
      </c>
      <c r="J57" s="39"/>
      <c r="K57" s="39"/>
      <c r="L57" s="39">
        <v>2058</v>
      </c>
      <c r="M57" s="39"/>
      <c r="N57" s="39"/>
      <c r="O57" s="39">
        <f t="shared" si="4"/>
        <v>1876</v>
      </c>
      <c r="P57" s="39"/>
      <c r="Q57" s="39"/>
      <c r="R57" s="39">
        <v>1876</v>
      </c>
      <c r="S57" s="39"/>
      <c r="T57" s="39"/>
      <c r="U57" s="39">
        <f t="shared" si="5"/>
        <v>2258</v>
      </c>
      <c r="V57" s="39"/>
      <c r="W57" s="39"/>
      <c r="X57" s="39">
        <v>2258</v>
      </c>
      <c r="Y57" s="39"/>
      <c r="Z57" s="39"/>
      <c r="AA57" s="39">
        <f t="shared" si="6"/>
        <v>2258</v>
      </c>
      <c r="AB57" s="39"/>
      <c r="AC57" s="39"/>
      <c r="AD57" s="39">
        <v>2258</v>
      </c>
      <c r="AE57" s="39"/>
      <c r="AF57" s="39"/>
      <c r="AG57" s="39">
        <f t="shared" si="7"/>
        <v>0</v>
      </c>
      <c r="AH57" s="39"/>
      <c r="AI57" s="39"/>
      <c r="AJ57" s="39">
        <v>0</v>
      </c>
      <c r="AK57" s="39"/>
      <c r="AL57" s="39"/>
      <c r="AM57" s="39">
        <f t="shared" si="20"/>
        <v>-2058</v>
      </c>
      <c r="AN57" s="39">
        <v>0</v>
      </c>
      <c r="AO57" s="39">
        <f t="shared" si="21"/>
        <v>-2058</v>
      </c>
      <c r="AP57" s="291" t="s">
        <v>928</v>
      </c>
      <c r="AQ57" s="291"/>
      <c r="AR57" s="291"/>
      <c r="AS57" s="291"/>
    </row>
    <row r="58" spans="1:45" ht="97.15" customHeight="1">
      <c r="A58" s="235">
        <v>8</v>
      </c>
      <c r="B58" s="236" t="s">
        <v>929</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f t="shared" si="7"/>
        <v>31000</v>
      </c>
      <c r="AH58" s="39"/>
      <c r="AI58" s="39">
        <v>31000</v>
      </c>
      <c r="AJ58" s="39"/>
      <c r="AK58" s="39"/>
      <c r="AL58" s="39"/>
      <c r="AM58" s="39">
        <f t="shared" si="20"/>
        <v>31000</v>
      </c>
      <c r="AN58" s="39">
        <v>35000</v>
      </c>
      <c r="AO58" s="39">
        <f t="shared" si="21"/>
        <v>35000</v>
      </c>
      <c r="AP58" s="291" t="s">
        <v>930</v>
      </c>
      <c r="AQ58" s="291"/>
      <c r="AR58" s="291"/>
      <c r="AS58" s="237"/>
    </row>
    <row r="59" spans="1:45" s="240" customFormat="1" ht="34.15" customHeight="1">
      <c r="A59" s="232" t="s">
        <v>50</v>
      </c>
      <c r="B59" s="238" t="s">
        <v>931</v>
      </c>
      <c r="C59" s="233">
        <f>SUM(C60:C65)</f>
        <v>196841</v>
      </c>
      <c r="D59" s="233">
        <f t="shared" ref="D59:AO59" si="22">SUM(D60:D65)</f>
        <v>91400</v>
      </c>
      <c r="E59" s="233">
        <f t="shared" si="22"/>
        <v>49736</v>
      </c>
      <c r="F59" s="233">
        <f t="shared" si="22"/>
        <v>0</v>
      </c>
      <c r="G59" s="233">
        <f t="shared" si="22"/>
        <v>0</v>
      </c>
      <c r="H59" s="233">
        <f t="shared" si="22"/>
        <v>0</v>
      </c>
      <c r="I59" s="233">
        <f t="shared" si="22"/>
        <v>162499</v>
      </c>
      <c r="J59" s="233">
        <f t="shared" si="22"/>
        <v>79400</v>
      </c>
      <c r="K59" s="233">
        <f t="shared" si="22"/>
        <v>83099</v>
      </c>
      <c r="L59" s="233">
        <f t="shared" si="22"/>
        <v>0</v>
      </c>
      <c r="M59" s="233">
        <f t="shared" si="22"/>
        <v>0</v>
      </c>
      <c r="N59" s="233">
        <f t="shared" si="22"/>
        <v>0</v>
      </c>
      <c r="O59" s="233">
        <f t="shared" si="22"/>
        <v>136836</v>
      </c>
      <c r="P59" s="233">
        <f t="shared" si="22"/>
        <v>79400</v>
      </c>
      <c r="Q59" s="233">
        <f t="shared" si="22"/>
        <v>57436</v>
      </c>
      <c r="R59" s="233">
        <f t="shared" si="22"/>
        <v>0</v>
      </c>
      <c r="S59" s="233">
        <f t="shared" si="22"/>
        <v>0</v>
      </c>
      <c r="T59" s="233">
        <f t="shared" si="22"/>
        <v>0</v>
      </c>
      <c r="U59" s="233">
        <f t="shared" si="22"/>
        <v>162499</v>
      </c>
      <c r="V59" s="233">
        <f t="shared" si="22"/>
        <v>79400</v>
      </c>
      <c r="W59" s="233">
        <f t="shared" si="22"/>
        <v>83099</v>
      </c>
      <c r="X59" s="233">
        <f t="shared" si="22"/>
        <v>0</v>
      </c>
      <c r="Y59" s="233">
        <f t="shared" si="22"/>
        <v>0</v>
      </c>
      <c r="Z59" s="233">
        <f t="shared" si="22"/>
        <v>0</v>
      </c>
      <c r="AA59" s="233">
        <f t="shared" si="22"/>
        <v>154441</v>
      </c>
      <c r="AB59" s="233">
        <f t="shared" si="22"/>
        <v>79400</v>
      </c>
      <c r="AC59" s="233">
        <f t="shared" si="22"/>
        <v>75041</v>
      </c>
      <c r="AD59" s="233">
        <f t="shared" si="22"/>
        <v>0</v>
      </c>
      <c r="AE59" s="233">
        <f t="shared" si="22"/>
        <v>0</v>
      </c>
      <c r="AF59" s="233">
        <f t="shared" si="22"/>
        <v>0</v>
      </c>
      <c r="AG59" s="233">
        <f t="shared" si="22"/>
        <v>217484</v>
      </c>
      <c r="AH59" s="233">
        <f t="shared" si="22"/>
        <v>105400</v>
      </c>
      <c r="AI59" s="233">
        <f t="shared" si="22"/>
        <v>112084</v>
      </c>
      <c r="AJ59" s="233">
        <f t="shared" si="22"/>
        <v>0</v>
      </c>
      <c r="AK59" s="233">
        <f t="shared" si="22"/>
        <v>0</v>
      </c>
      <c r="AL59" s="233">
        <f t="shared" si="22"/>
        <v>0</v>
      </c>
      <c r="AM59" s="233">
        <f t="shared" si="22"/>
        <v>44817</v>
      </c>
      <c r="AN59" s="233">
        <f t="shared" si="22"/>
        <v>217484</v>
      </c>
      <c r="AO59" s="233">
        <f t="shared" si="22"/>
        <v>20643</v>
      </c>
      <c r="AP59" s="292"/>
      <c r="AQ59" s="292"/>
      <c r="AR59" s="292"/>
      <c r="AS59" s="292"/>
    </row>
    <row r="60" spans="1:45" ht="63" customHeight="1">
      <c r="A60" s="235">
        <v>1</v>
      </c>
      <c r="B60" s="236" t="s">
        <v>932</v>
      </c>
      <c r="C60" s="39">
        <f t="shared" si="2"/>
        <v>2500</v>
      </c>
      <c r="D60" s="39">
        <v>2500</v>
      </c>
      <c r="E60" s="39"/>
      <c r="F60" s="39"/>
      <c r="G60" s="39"/>
      <c r="H60" s="39"/>
      <c r="I60" s="39">
        <f t="shared" si="3"/>
        <v>2500</v>
      </c>
      <c r="J60" s="39">
        <v>2500</v>
      </c>
      <c r="K60" s="39"/>
      <c r="L60" s="39"/>
      <c r="M60" s="39"/>
      <c r="N60" s="39"/>
      <c r="O60" s="39">
        <f t="shared" si="4"/>
        <v>2500</v>
      </c>
      <c r="P60" s="39">
        <v>2500</v>
      </c>
      <c r="Q60" s="39"/>
      <c r="R60" s="39"/>
      <c r="S60" s="39"/>
      <c r="T60" s="39"/>
      <c r="U60" s="39">
        <f t="shared" si="5"/>
        <v>2500</v>
      </c>
      <c r="V60" s="39">
        <v>2500</v>
      </c>
      <c r="W60" s="39"/>
      <c r="X60" s="39"/>
      <c r="Y60" s="39"/>
      <c r="Z60" s="39"/>
      <c r="AA60" s="39">
        <f t="shared" si="6"/>
        <v>2500</v>
      </c>
      <c r="AB60" s="39">
        <v>2500</v>
      </c>
      <c r="AC60" s="39"/>
      <c r="AD60" s="39"/>
      <c r="AE60" s="39"/>
      <c r="AF60" s="39"/>
      <c r="AG60" s="39">
        <f t="shared" si="7"/>
        <v>2500</v>
      </c>
      <c r="AH60" s="39">
        <v>2500</v>
      </c>
      <c r="AI60" s="39"/>
      <c r="AJ60" s="39"/>
      <c r="AK60" s="39"/>
      <c r="AL60" s="39"/>
      <c r="AM60" s="39">
        <f t="shared" ref="AM60:AM64" si="23">AG60-C60</f>
        <v>0</v>
      </c>
      <c r="AN60" s="39">
        <v>2500</v>
      </c>
      <c r="AO60" s="39">
        <f t="shared" ref="AO60:AO65" si="24">AN60-C60</f>
        <v>0</v>
      </c>
      <c r="AP60" s="291"/>
      <c r="AQ60" s="291"/>
      <c r="AR60" s="291"/>
      <c r="AS60" s="291"/>
    </row>
    <row r="61" spans="1:45" ht="66" customHeight="1">
      <c r="A61" s="235">
        <v>2</v>
      </c>
      <c r="B61" s="236" t="s">
        <v>933</v>
      </c>
      <c r="C61" s="39">
        <f t="shared" si="2"/>
        <v>2500</v>
      </c>
      <c r="D61" s="39">
        <v>2500</v>
      </c>
      <c r="E61" s="39"/>
      <c r="F61" s="39"/>
      <c r="G61" s="39"/>
      <c r="H61" s="39"/>
      <c r="I61" s="39">
        <f t="shared" si="3"/>
        <v>2500</v>
      </c>
      <c r="J61" s="39">
        <v>2500</v>
      </c>
      <c r="K61" s="39"/>
      <c r="L61" s="39"/>
      <c r="M61" s="39"/>
      <c r="N61" s="39"/>
      <c r="O61" s="39">
        <f t="shared" si="4"/>
        <v>2500</v>
      </c>
      <c r="P61" s="39">
        <v>2500</v>
      </c>
      <c r="Q61" s="39"/>
      <c r="R61" s="39"/>
      <c r="S61" s="39"/>
      <c r="T61" s="39"/>
      <c r="U61" s="39">
        <f t="shared" si="5"/>
        <v>2500</v>
      </c>
      <c r="V61" s="39">
        <v>2500</v>
      </c>
      <c r="W61" s="39"/>
      <c r="X61" s="39"/>
      <c r="Y61" s="39"/>
      <c r="Z61" s="39"/>
      <c r="AA61" s="39">
        <f t="shared" si="6"/>
        <v>2500</v>
      </c>
      <c r="AB61" s="39">
        <v>2500</v>
      </c>
      <c r="AC61" s="39"/>
      <c r="AD61" s="39"/>
      <c r="AE61" s="39"/>
      <c r="AF61" s="39"/>
      <c r="AG61" s="39">
        <f t="shared" si="7"/>
        <v>2500</v>
      </c>
      <c r="AH61" s="39">
        <v>2500</v>
      </c>
      <c r="AI61" s="39"/>
      <c r="AJ61" s="39"/>
      <c r="AK61" s="39"/>
      <c r="AL61" s="39"/>
      <c r="AM61" s="39">
        <f t="shared" si="23"/>
        <v>0</v>
      </c>
      <c r="AN61" s="39">
        <v>2500</v>
      </c>
      <c r="AO61" s="39">
        <f t="shared" si="24"/>
        <v>0</v>
      </c>
      <c r="AP61" s="291"/>
      <c r="AQ61" s="291"/>
      <c r="AR61" s="291"/>
      <c r="AS61" s="291"/>
    </row>
    <row r="62" spans="1:45" ht="76.900000000000006" customHeight="1">
      <c r="A62" s="235">
        <v>3</v>
      </c>
      <c r="B62" s="236" t="s">
        <v>934</v>
      </c>
      <c r="C62" s="39">
        <f t="shared" si="2"/>
        <v>99962</v>
      </c>
      <c r="D62" s="39">
        <v>74400</v>
      </c>
      <c r="E62" s="39">
        <v>25562</v>
      </c>
      <c r="F62" s="39"/>
      <c r="G62" s="39"/>
      <c r="H62" s="39"/>
      <c r="I62" s="39">
        <f t="shared" si="3"/>
        <v>99962</v>
      </c>
      <c r="J62" s="39">
        <v>74400</v>
      </c>
      <c r="K62" s="39">
        <v>25562</v>
      </c>
      <c r="L62" s="39"/>
      <c r="M62" s="39"/>
      <c r="N62" s="39"/>
      <c r="O62" s="39">
        <f t="shared" si="4"/>
        <v>95702</v>
      </c>
      <c r="P62" s="39">
        <v>74400</v>
      </c>
      <c r="Q62" s="39">
        <v>21302</v>
      </c>
      <c r="R62" s="39"/>
      <c r="S62" s="39"/>
      <c r="T62" s="39"/>
      <c r="U62" s="39">
        <f t="shared" si="5"/>
        <v>99962</v>
      </c>
      <c r="V62" s="39">
        <v>74400</v>
      </c>
      <c r="W62" s="39">
        <v>25562</v>
      </c>
      <c r="X62" s="39"/>
      <c r="Y62" s="39"/>
      <c r="Z62" s="39"/>
      <c r="AA62" s="39">
        <f t="shared" si="6"/>
        <v>99962</v>
      </c>
      <c r="AB62" s="39">
        <v>74400</v>
      </c>
      <c r="AC62" s="39">
        <v>25562</v>
      </c>
      <c r="AD62" s="39"/>
      <c r="AE62" s="39"/>
      <c r="AF62" s="39"/>
      <c r="AG62" s="39">
        <f t="shared" si="7"/>
        <v>95914</v>
      </c>
      <c r="AH62" s="39">
        <v>70400</v>
      </c>
      <c r="AI62" s="39">
        <v>25514</v>
      </c>
      <c r="AJ62" s="39"/>
      <c r="AK62" s="39"/>
      <c r="AL62" s="39"/>
      <c r="AM62" s="39">
        <f t="shared" si="23"/>
        <v>-4048</v>
      </c>
      <c r="AN62" s="39">
        <f>AG62</f>
        <v>95914</v>
      </c>
      <c r="AO62" s="39">
        <f t="shared" si="24"/>
        <v>-4048</v>
      </c>
      <c r="AP62" s="291"/>
      <c r="AQ62" s="291"/>
      <c r="AR62" s="291"/>
      <c r="AS62" s="291"/>
    </row>
    <row r="63" spans="1:45" ht="57.75" customHeight="1">
      <c r="A63" s="235">
        <v>4</v>
      </c>
      <c r="B63" s="236" t="s">
        <v>935</v>
      </c>
      <c r="C63" s="39">
        <f t="shared" si="2"/>
        <v>12000</v>
      </c>
      <c r="D63" s="39">
        <v>12000</v>
      </c>
      <c r="E63" s="39"/>
      <c r="F63" s="39"/>
      <c r="G63" s="39"/>
      <c r="H63" s="39"/>
      <c r="I63" s="39">
        <f t="shared" si="3"/>
        <v>0</v>
      </c>
      <c r="J63" s="39">
        <v>0</v>
      </c>
      <c r="K63" s="39"/>
      <c r="L63" s="39"/>
      <c r="M63" s="39"/>
      <c r="N63" s="39"/>
      <c r="O63" s="39">
        <f t="shared" si="4"/>
        <v>0</v>
      </c>
      <c r="P63" s="39">
        <v>0</v>
      </c>
      <c r="Q63" s="39"/>
      <c r="R63" s="39"/>
      <c r="S63" s="39"/>
      <c r="T63" s="39"/>
      <c r="U63" s="39">
        <f t="shared" si="5"/>
        <v>0</v>
      </c>
      <c r="V63" s="39">
        <v>0</v>
      </c>
      <c r="W63" s="39"/>
      <c r="X63" s="39"/>
      <c r="Y63" s="39"/>
      <c r="Z63" s="39"/>
      <c r="AA63" s="39">
        <f t="shared" si="6"/>
        <v>0</v>
      </c>
      <c r="AB63" s="39">
        <v>0</v>
      </c>
      <c r="AC63" s="39"/>
      <c r="AD63" s="39"/>
      <c r="AE63" s="39"/>
      <c r="AF63" s="39"/>
      <c r="AG63" s="39">
        <f t="shared" si="7"/>
        <v>30000</v>
      </c>
      <c r="AH63" s="39">
        <v>30000</v>
      </c>
      <c r="AI63" s="39"/>
      <c r="AJ63" s="39"/>
      <c r="AK63" s="39"/>
      <c r="AL63" s="39"/>
      <c r="AM63" s="39">
        <f t="shared" si="23"/>
        <v>18000</v>
      </c>
      <c r="AN63" s="39">
        <v>30000</v>
      </c>
      <c r="AO63" s="39">
        <f t="shared" si="24"/>
        <v>18000</v>
      </c>
      <c r="AP63" s="291" t="s">
        <v>936</v>
      </c>
      <c r="AQ63" s="291"/>
      <c r="AR63" s="291"/>
      <c r="AS63" s="291"/>
    </row>
    <row r="64" spans="1:45" ht="67.150000000000006" customHeight="1">
      <c r="A64" s="235">
        <v>5</v>
      </c>
      <c r="B64" s="236" t="s">
        <v>937</v>
      </c>
      <c r="C64" s="39">
        <v>55705</v>
      </c>
      <c r="D64" s="241"/>
      <c r="E64" s="241"/>
      <c r="F64" s="241"/>
      <c r="G64" s="241"/>
      <c r="H64" s="241"/>
      <c r="I64" s="39">
        <f t="shared" si="3"/>
        <v>33363</v>
      </c>
      <c r="J64" s="241"/>
      <c r="K64" s="241">
        <v>33363</v>
      </c>
      <c r="L64" s="241"/>
      <c r="M64" s="241"/>
      <c r="N64" s="241"/>
      <c r="O64" s="39">
        <f t="shared" si="4"/>
        <v>20018</v>
      </c>
      <c r="P64" s="241"/>
      <c r="Q64" s="241">
        <v>20018</v>
      </c>
      <c r="R64" s="241"/>
      <c r="S64" s="241"/>
      <c r="T64" s="241"/>
      <c r="U64" s="39">
        <f t="shared" si="5"/>
        <v>33363</v>
      </c>
      <c r="V64" s="241"/>
      <c r="W64" s="241">
        <v>33363</v>
      </c>
      <c r="X64" s="241"/>
      <c r="Y64" s="241"/>
      <c r="Z64" s="241"/>
      <c r="AA64" s="39">
        <f t="shared" si="6"/>
        <v>33363</v>
      </c>
      <c r="AB64" s="241"/>
      <c r="AC64" s="241">
        <v>33363</v>
      </c>
      <c r="AD64" s="241"/>
      <c r="AE64" s="241"/>
      <c r="AF64" s="241"/>
      <c r="AG64" s="39">
        <f t="shared" si="7"/>
        <v>86570</v>
      </c>
      <c r="AH64" s="241"/>
      <c r="AI64" s="242">
        <v>86570</v>
      </c>
      <c r="AJ64" s="241"/>
      <c r="AK64" s="241"/>
      <c r="AL64" s="241"/>
      <c r="AM64" s="39">
        <f t="shared" si="23"/>
        <v>30865</v>
      </c>
      <c r="AN64" s="39">
        <v>86570</v>
      </c>
      <c r="AO64" s="39">
        <f t="shared" si="24"/>
        <v>30865</v>
      </c>
      <c r="AP64" s="291" t="s">
        <v>938</v>
      </c>
      <c r="AQ64" s="291"/>
      <c r="AR64" s="291"/>
      <c r="AS64" s="291"/>
    </row>
    <row r="65" spans="1:45" ht="67.150000000000006" customHeight="1">
      <c r="A65" s="235">
        <v>6</v>
      </c>
      <c r="B65" s="236" t="s">
        <v>939</v>
      </c>
      <c r="C65" s="39">
        <f t="shared" ref="C65" si="25">SUM(D65:H65)</f>
        <v>24174</v>
      </c>
      <c r="D65" s="241"/>
      <c r="E65" s="241">
        <v>24174</v>
      </c>
      <c r="F65" s="241"/>
      <c r="G65" s="241"/>
      <c r="H65" s="241"/>
      <c r="I65" s="39">
        <f t="shared" si="3"/>
        <v>24174</v>
      </c>
      <c r="J65" s="241"/>
      <c r="K65" s="241">
        <v>24174</v>
      </c>
      <c r="L65" s="241"/>
      <c r="M65" s="241"/>
      <c r="N65" s="241"/>
      <c r="O65" s="39">
        <f t="shared" si="4"/>
        <v>16116</v>
      </c>
      <c r="P65" s="241"/>
      <c r="Q65" s="241">
        <v>16116</v>
      </c>
      <c r="R65" s="241"/>
      <c r="S65" s="241"/>
      <c r="T65" s="241"/>
      <c r="U65" s="39">
        <f t="shared" si="5"/>
        <v>24174</v>
      </c>
      <c r="V65" s="241"/>
      <c r="W65" s="241">
        <v>24174</v>
      </c>
      <c r="X65" s="241"/>
      <c r="Y65" s="241"/>
      <c r="Z65" s="241"/>
      <c r="AA65" s="39">
        <f t="shared" si="6"/>
        <v>16116</v>
      </c>
      <c r="AB65" s="241"/>
      <c r="AC65" s="241">
        <v>16116</v>
      </c>
      <c r="AD65" s="241"/>
      <c r="AE65" s="241"/>
      <c r="AF65" s="241"/>
      <c r="AG65" s="39">
        <f t="shared" si="7"/>
        <v>0</v>
      </c>
      <c r="AH65" s="241"/>
      <c r="AI65" s="241"/>
      <c r="AJ65" s="241"/>
      <c r="AK65" s="241"/>
      <c r="AL65" s="241"/>
      <c r="AM65" s="39"/>
      <c r="AN65" s="39">
        <v>0</v>
      </c>
      <c r="AO65" s="39">
        <f t="shared" si="24"/>
        <v>-24174</v>
      </c>
      <c r="AP65" s="291" t="s">
        <v>940</v>
      </c>
      <c r="AQ65" s="291"/>
      <c r="AR65" s="291"/>
      <c r="AS65" s="291"/>
    </row>
    <row r="67" spans="1:45" ht="24.75" customHeight="1">
      <c r="AF67" s="285"/>
      <c r="AG67" s="285"/>
      <c r="AH67" s="285"/>
      <c r="AI67" s="285"/>
      <c r="AJ67" s="285"/>
      <c r="AK67" s="285"/>
      <c r="AL67" s="285"/>
      <c r="AM67" s="285"/>
      <c r="AN67" s="227"/>
      <c r="AO67" s="227"/>
      <c r="AP67" s="227"/>
    </row>
  </sheetData>
  <mergeCells count="77">
    <mergeCell ref="AP62:AS62"/>
    <mergeCell ref="AP63:AS63"/>
    <mergeCell ref="AP64:AS64"/>
    <mergeCell ref="AP65:AS65"/>
    <mergeCell ref="AF67:AM67"/>
    <mergeCell ref="AP61:AS61"/>
    <mergeCell ref="AP50:AS50"/>
    <mergeCell ref="AP51:AS51"/>
    <mergeCell ref="AP52:AS52"/>
    <mergeCell ref="AP53:AS53"/>
    <mergeCell ref="AP54:AS54"/>
    <mergeCell ref="AP55:AS55"/>
    <mergeCell ref="AP56:AS56"/>
    <mergeCell ref="AP57:AS57"/>
    <mergeCell ref="AP58:AR58"/>
    <mergeCell ref="AP59:AS59"/>
    <mergeCell ref="AP60:AS60"/>
    <mergeCell ref="AP49:AS49"/>
    <mergeCell ref="AP38:AS38"/>
    <mergeCell ref="AP39:AS39"/>
    <mergeCell ref="AP40:AS40"/>
    <mergeCell ref="AP41:AS41"/>
    <mergeCell ref="AP42:AS42"/>
    <mergeCell ref="AP43:AS43"/>
    <mergeCell ref="AP44:AS44"/>
    <mergeCell ref="AP45:AS45"/>
    <mergeCell ref="AP46:AS46"/>
    <mergeCell ref="AP47:AS47"/>
    <mergeCell ref="AP48:AS48"/>
    <mergeCell ref="AP37:AS37"/>
    <mergeCell ref="AP26:AS26"/>
    <mergeCell ref="AP27:AS27"/>
    <mergeCell ref="AP28:AS28"/>
    <mergeCell ref="AP29:AS29"/>
    <mergeCell ref="AP30:AS30"/>
    <mergeCell ref="AP31:AS31"/>
    <mergeCell ref="AP32:AS32"/>
    <mergeCell ref="AP33:AS33"/>
    <mergeCell ref="AP34:AS34"/>
    <mergeCell ref="AP35:AS35"/>
    <mergeCell ref="AP36:AS36"/>
    <mergeCell ref="AP25:AS25"/>
    <mergeCell ref="AP14:AS14"/>
    <mergeCell ref="AP15:AS15"/>
    <mergeCell ref="AP16:AS16"/>
    <mergeCell ref="AP17:AS17"/>
    <mergeCell ref="AP18:AS18"/>
    <mergeCell ref="AP19:AS19"/>
    <mergeCell ref="AP20:AS20"/>
    <mergeCell ref="AP21:AS21"/>
    <mergeCell ref="AP22:AS22"/>
    <mergeCell ref="AP23:AS23"/>
    <mergeCell ref="AP24:AS24"/>
    <mergeCell ref="AP13:AS13"/>
    <mergeCell ref="AM5:AM7"/>
    <mergeCell ref="AN5:AN7"/>
    <mergeCell ref="AO5:AO7"/>
    <mergeCell ref="AP5:AS7"/>
    <mergeCell ref="AP8:AS8"/>
    <mergeCell ref="AP9:AS9"/>
    <mergeCell ref="AP10:AS10"/>
    <mergeCell ref="AP11:AS11"/>
    <mergeCell ref="AP12:AS12"/>
    <mergeCell ref="I6:N6"/>
    <mergeCell ref="O6:T6"/>
    <mergeCell ref="U6:Z6"/>
    <mergeCell ref="AA6:AF6"/>
    <mergeCell ref="A1:AR1"/>
    <mergeCell ref="A2:AS2"/>
    <mergeCell ref="A3:AS3"/>
    <mergeCell ref="AP4:AS4"/>
    <mergeCell ref="A5:A7"/>
    <mergeCell ref="B5:B7"/>
    <mergeCell ref="C5:H7"/>
    <mergeCell ref="I5:T5"/>
    <mergeCell ref="U5:AF5"/>
    <mergeCell ref="AG5:AL6"/>
  </mergeCells>
  <pageMargins left="0.3" right="0.2" top="0.35" bottom="0.34" header="0.3" footer="0.3"/>
  <pageSetup paperSize="9"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1"/>
  <sheetViews>
    <sheetView zoomScaleNormal="100" workbookViewId="0">
      <selection activeCell="A3" sqref="A3:J3"/>
    </sheetView>
  </sheetViews>
  <sheetFormatPr defaultColWidth="10.28515625" defaultRowHeight="12.75"/>
  <cols>
    <col min="1" max="1" width="6.140625" style="120" customWidth="1"/>
    <col min="2" max="2" width="55.140625" style="94" customWidth="1"/>
    <col min="3" max="10" width="11.5703125" style="94" customWidth="1"/>
    <col min="11" max="16384" width="10.28515625" style="94"/>
  </cols>
  <sheetData>
    <row r="1" spans="1:10" ht="19.5" customHeight="1">
      <c r="A1" s="256" t="s">
        <v>236</v>
      </c>
      <c r="B1" s="256"/>
      <c r="C1" s="256"/>
      <c r="D1" s="256"/>
      <c r="E1" s="256"/>
      <c r="F1" s="256"/>
      <c r="G1" s="256"/>
      <c r="H1" s="256"/>
      <c r="I1" s="256"/>
      <c r="J1" s="256"/>
    </row>
    <row r="2" spans="1:10" ht="17.25" customHeight="1">
      <c r="A2" s="257" t="s">
        <v>507</v>
      </c>
      <c r="B2" s="257"/>
      <c r="C2" s="257"/>
      <c r="D2" s="257"/>
      <c r="E2" s="257"/>
      <c r="F2" s="257"/>
      <c r="G2" s="257"/>
      <c r="H2" s="257"/>
      <c r="I2" s="257"/>
      <c r="J2" s="257"/>
    </row>
    <row r="3" spans="1:10" ht="17.25" customHeight="1">
      <c r="A3" s="251" t="str">
        <f>+'PL01.ThuNS2025'!A3</f>
        <v>(Kèm theo văn bản số           /UBND-TH1 ngày        /11/2024 của UBND tỉnh)</v>
      </c>
      <c r="B3" s="251"/>
      <c r="C3" s="251"/>
      <c r="D3" s="251"/>
      <c r="E3" s="251"/>
      <c r="F3" s="251"/>
      <c r="G3" s="251"/>
      <c r="H3" s="251"/>
      <c r="I3" s="251"/>
      <c r="J3" s="251"/>
    </row>
    <row r="4" spans="1:10" ht="17.25" customHeight="1">
      <c r="A4" s="95"/>
      <c r="B4" s="96"/>
      <c r="C4" s="152"/>
      <c r="D4" s="152"/>
      <c r="E4" s="152"/>
      <c r="F4" s="152"/>
      <c r="G4" s="152"/>
      <c r="H4" s="152"/>
      <c r="I4" s="152"/>
      <c r="J4" s="152"/>
    </row>
    <row r="5" spans="1:10" ht="18" customHeight="1">
      <c r="A5" s="97"/>
      <c r="B5" s="98"/>
      <c r="C5" s="155"/>
      <c r="D5" s="254"/>
      <c r="E5" s="254"/>
      <c r="F5" s="254"/>
      <c r="G5" s="155"/>
      <c r="H5" s="254" t="s">
        <v>0</v>
      </c>
      <c r="I5" s="254"/>
      <c r="J5" s="254"/>
    </row>
    <row r="6" spans="1:10" s="43" customFormat="1" ht="27" customHeight="1">
      <c r="A6" s="259" t="s">
        <v>2</v>
      </c>
      <c r="B6" s="255" t="s">
        <v>3</v>
      </c>
      <c r="C6" s="255" t="s">
        <v>341</v>
      </c>
      <c r="D6" s="255"/>
      <c r="E6" s="255"/>
      <c r="F6" s="255"/>
      <c r="G6" s="255" t="s">
        <v>506</v>
      </c>
      <c r="H6" s="255"/>
      <c r="I6" s="255"/>
      <c r="J6" s="255"/>
    </row>
    <row r="7" spans="1:10" s="43" customFormat="1" ht="22.5" customHeight="1">
      <c r="A7" s="259"/>
      <c r="B7" s="255"/>
      <c r="C7" s="255" t="s">
        <v>4</v>
      </c>
      <c r="D7" s="261" t="s">
        <v>5</v>
      </c>
      <c r="E7" s="261"/>
      <c r="F7" s="261"/>
      <c r="G7" s="255" t="s">
        <v>4</v>
      </c>
      <c r="H7" s="261" t="s">
        <v>5</v>
      </c>
      <c r="I7" s="261"/>
      <c r="J7" s="261"/>
    </row>
    <row r="8" spans="1:10" s="43" customFormat="1" ht="20.25" customHeight="1">
      <c r="A8" s="260"/>
      <c r="B8" s="255"/>
      <c r="C8" s="255"/>
      <c r="D8" s="255" t="s">
        <v>6</v>
      </c>
      <c r="E8" s="255" t="s">
        <v>7</v>
      </c>
      <c r="F8" s="255" t="s">
        <v>8</v>
      </c>
      <c r="G8" s="255"/>
      <c r="H8" s="255" t="s">
        <v>6</v>
      </c>
      <c r="I8" s="255" t="s">
        <v>7</v>
      </c>
      <c r="J8" s="255" t="s">
        <v>8</v>
      </c>
    </row>
    <row r="9" spans="1:10" s="43" customFormat="1" ht="18.75" customHeight="1">
      <c r="A9" s="260"/>
      <c r="B9" s="255"/>
      <c r="C9" s="255"/>
      <c r="D9" s="255"/>
      <c r="E9" s="255"/>
      <c r="F9" s="255"/>
      <c r="G9" s="255"/>
      <c r="H9" s="255"/>
      <c r="I9" s="255"/>
      <c r="J9" s="255"/>
    </row>
    <row r="10" spans="1:10" s="43" customFormat="1" ht="25.5" customHeight="1">
      <c r="A10" s="154"/>
      <c r="B10" s="99" t="s">
        <v>9</v>
      </c>
      <c r="C10" s="100">
        <f t="shared" ref="C10:J10" si="0">SUM(C11,C30,C214,C215,C216,C217,C218,C219,C220,C221,C222,C223,C224,C225,C226,C227)</f>
        <v>20277144.229026001</v>
      </c>
      <c r="D10" s="100">
        <f t="shared" si="0"/>
        <v>10052056.229026001</v>
      </c>
      <c r="E10" s="100">
        <f t="shared" si="0"/>
        <v>8191012</v>
      </c>
      <c r="F10" s="100">
        <f t="shared" si="0"/>
        <v>2034076</v>
      </c>
      <c r="G10" s="100">
        <f t="shared" si="0"/>
        <v>22324783</v>
      </c>
      <c r="H10" s="100">
        <f t="shared" si="0"/>
        <v>9846746</v>
      </c>
      <c r="I10" s="100">
        <f t="shared" si="0"/>
        <v>9981634</v>
      </c>
      <c r="J10" s="100">
        <f t="shared" si="0"/>
        <v>2496403</v>
      </c>
    </row>
    <row r="11" spans="1:10" s="43" customFormat="1" ht="26.25" customHeight="1">
      <c r="A11" s="153" t="s">
        <v>10</v>
      </c>
      <c r="B11" s="101" t="s">
        <v>11</v>
      </c>
      <c r="C11" s="101">
        <f t="shared" ref="C11:J11" si="1">C12+C16+C17+C29</f>
        <v>4615719</v>
      </c>
      <c r="D11" s="101">
        <f t="shared" si="1"/>
        <v>3079079</v>
      </c>
      <c r="E11" s="101">
        <f t="shared" si="1"/>
        <v>1094750</v>
      </c>
      <c r="F11" s="101">
        <f t="shared" si="1"/>
        <v>441890</v>
      </c>
      <c r="G11" s="101">
        <f t="shared" si="1"/>
        <v>4906534</v>
      </c>
      <c r="H11" s="101">
        <f t="shared" si="1"/>
        <v>3272434</v>
      </c>
      <c r="I11" s="101">
        <f t="shared" si="1"/>
        <v>1140900</v>
      </c>
      <c r="J11" s="101">
        <f t="shared" si="1"/>
        <v>493200</v>
      </c>
    </row>
    <row r="12" spans="1:10" s="43" customFormat="1" ht="24.95" customHeight="1">
      <c r="A12" s="153">
        <v>1</v>
      </c>
      <c r="B12" s="101" t="s">
        <v>12</v>
      </c>
      <c r="C12" s="101">
        <f>SUM(C13:C15)</f>
        <v>2223481</v>
      </c>
      <c r="D12" s="101">
        <f>SUM(D13:D15)</f>
        <v>2223481</v>
      </c>
      <c r="E12" s="101"/>
      <c r="F12" s="101"/>
      <c r="G12" s="101">
        <f>SUM(G13:G15)</f>
        <v>2292609</v>
      </c>
      <c r="H12" s="101">
        <f>SUM(H13:H15)</f>
        <v>2292609</v>
      </c>
      <c r="I12" s="101"/>
      <c r="J12" s="101"/>
    </row>
    <row r="13" spans="1:10" s="43" customFormat="1" ht="24.95" customHeight="1">
      <c r="A13" s="154" t="s">
        <v>13</v>
      </c>
      <c r="B13" s="92" t="s">
        <v>14</v>
      </c>
      <c r="C13" s="92">
        <f>D13+E13+F13</f>
        <v>611991</v>
      </c>
      <c r="D13" s="92">
        <v>611991</v>
      </c>
      <c r="E13" s="92"/>
      <c r="F13" s="92"/>
      <c r="G13" s="92">
        <f>H13+I13+J13</f>
        <v>654830</v>
      </c>
      <c r="H13" s="92">
        <v>654830</v>
      </c>
      <c r="I13" s="92"/>
      <c r="J13" s="92"/>
    </row>
    <row r="14" spans="1:10" s="43" customFormat="1" ht="24.95" customHeight="1">
      <c r="A14" s="154" t="s">
        <v>15</v>
      </c>
      <c r="B14" s="92" t="s">
        <v>16</v>
      </c>
      <c r="C14" s="92">
        <f>D14+E14+F14</f>
        <v>475000</v>
      </c>
      <c r="D14" s="92">
        <v>475000</v>
      </c>
      <c r="E14" s="92"/>
      <c r="F14" s="92"/>
      <c r="G14" s="92">
        <f>H14+I14+J14</f>
        <v>749212</v>
      </c>
      <c r="H14" s="92">
        <v>749212</v>
      </c>
      <c r="I14" s="92"/>
      <c r="J14" s="92"/>
    </row>
    <row r="15" spans="1:10" s="43" customFormat="1" ht="24.95" customHeight="1">
      <c r="A15" s="154" t="s">
        <v>17</v>
      </c>
      <c r="B15" s="92" t="s">
        <v>18</v>
      </c>
      <c r="C15" s="92">
        <f>D15+E15+F15</f>
        <v>1136490</v>
      </c>
      <c r="D15" s="92">
        <v>1136490</v>
      </c>
      <c r="E15" s="92"/>
      <c r="F15" s="92"/>
      <c r="G15" s="92">
        <f>H15+I15+J15</f>
        <v>888567</v>
      </c>
      <c r="H15" s="92">
        <v>888567</v>
      </c>
      <c r="I15" s="92"/>
      <c r="J15" s="92"/>
    </row>
    <row r="16" spans="1:10" s="69" customFormat="1" ht="24.95" customHeight="1">
      <c r="A16" s="153" t="s">
        <v>247</v>
      </c>
      <c r="B16" s="101" t="s">
        <v>306</v>
      </c>
      <c r="C16" s="101">
        <f>D16+E16+F16</f>
        <v>263838</v>
      </c>
      <c r="D16" s="101">
        <v>263838</v>
      </c>
      <c r="E16" s="101"/>
      <c r="F16" s="101"/>
      <c r="G16" s="101">
        <f>H16+I16+J16</f>
        <v>211725</v>
      </c>
      <c r="H16" s="101">
        <v>211725</v>
      </c>
      <c r="I16" s="101"/>
      <c r="J16" s="101"/>
    </row>
    <row r="17" spans="1:10" s="69" customFormat="1" ht="24.95" customHeight="1">
      <c r="A17" s="153" t="s">
        <v>248</v>
      </c>
      <c r="B17" s="101" t="s">
        <v>19</v>
      </c>
      <c r="C17" s="101">
        <f t="shared" ref="C17:F17" si="2">C18+C19</f>
        <v>1922000</v>
      </c>
      <c r="D17" s="101">
        <f t="shared" si="2"/>
        <v>385360</v>
      </c>
      <c r="E17" s="101">
        <f t="shared" si="2"/>
        <v>1094750</v>
      </c>
      <c r="F17" s="101">
        <f t="shared" si="2"/>
        <v>441890</v>
      </c>
      <c r="G17" s="101">
        <f t="shared" ref="G17:J17" si="3">G18+G19</f>
        <v>2019000</v>
      </c>
      <c r="H17" s="101">
        <f t="shared" si="3"/>
        <v>384900</v>
      </c>
      <c r="I17" s="101">
        <f t="shared" si="3"/>
        <v>1140900</v>
      </c>
      <c r="J17" s="101">
        <f t="shared" si="3"/>
        <v>493200</v>
      </c>
    </row>
    <row r="18" spans="1:10" s="43" customFormat="1" ht="30">
      <c r="A18" s="154" t="s">
        <v>13</v>
      </c>
      <c r="B18" s="92" t="s">
        <v>822</v>
      </c>
      <c r="C18" s="92">
        <v>22000</v>
      </c>
      <c r="D18" s="92">
        <v>22000</v>
      </c>
      <c r="E18" s="92"/>
      <c r="F18" s="92"/>
      <c r="G18" s="92">
        <v>19000</v>
      </c>
      <c r="H18" s="92">
        <v>19000</v>
      </c>
      <c r="I18" s="92"/>
      <c r="J18" s="92"/>
    </row>
    <row r="19" spans="1:10" s="43" customFormat="1" ht="24.95" customHeight="1">
      <c r="A19" s="154" t="s">
        <v>15</v>
      </c>
      <c r="B19" s="92" t="s">
        <v>821</v>
      </c>
      <c r="C19" s="92">
        <v>1900000</v>
      </c>
      <c r="D19" s="92">
        <v>363360</v>
      </c>
      <c r="E19" s="92">
        <v>1094750</v>
      </c>
      <c r="F19" s="92">
        <v>441890</v>
      </c>
      <c r="G19" s="92">
        <v>2000000</v>
      </c>
      <c r="H19" s="92">
        <v>365900</v>
      </c>
      <c r="I19" s="92">
        <v>1140900</v>
      </c>
      <c r="J19" s="92">
        <v>493200</v>
      </c>
    </row>
    <row r="20" spans="1:10" s="43" customFormat="1" ht="24.95" customHeight="1">
      <c r="A20" s="154"/>
      <c r="B20" s="102" t="s">
        <v>20</v>
      </c>
      <c r="C20" s="101"/>
      <c r="D20" s="101"/>
      <c r="E20" s="101"/>
      <c r="F20" s="101"/>
      <c r="G20" s="101"/>
      <c r="H20" s="101"/>
      <c r="I20" s="101"/>
      <c r="J20" s="101"/>
    </row>
    <row r="21" spans="1:10" s="43" customFormat="1" ht="24.95" customHeight="1">
      <c r="A21" s="154" t="s">
        <v>52</v>
      </c>
      <c r="B21" s="92" t="s">
        <v>816</v>
      </c>
      <c r="C21" s="101"/>
      <c r="D21" s="101"/>
      <c r="E21" s="101"/>
      <c r="F21" s="101"/>
      <c r="G21" s="101"/>
      <c r="H21" s="92">
        <v>50000</v>
      </c>
      <c r="I21" s="101"/>
      <c r="J21" s="101"/>
    </row>
    <row r="22" spans="1:10" s="43" customFormat="1" ht="36" customHeight="1">
      <c r="A22" s="154" t="s">
        <v>52</v>
      </c>
      <c r="B22" s="92" t="s">
        <v>182</v>
      </c>
      <c r="C22" s="92"/>
      <c r="D22" s="92">
        <v>31350</v>
      </c>
      <c r="E22" s="92"/>
      <c r="F22" s="92"/>
      <c r="G22" s="92"/>
      <c r="H22" s="92">
        <v>16500</v>
      </c>
      <c r="I22" s="92"/>
      <c r="J22" s="92"/>
    </row>
    <row r="23" spans="1:10" s="43" customFormat="1" ht="43.5" customHeight="1">
      <c r="A23" s="154" t="s">
        <v>52</v>
      </c>
      <c r="B23" s="103" t="s">
        <v>225</v>
      </c>
      <c r="C23" s="92"/>
      <c r="D23" s="92">
        <v>36336</v>
      </c>
      <c r="E23" s="92"/>
      <c r="F23" s="92"/>
      <c r="G23" s="92"/>
      <c r="H23" s="92">
        <v>36590</v>
      </c>
      <c r="I23" s="92"/>
      <c r="J23" s="92"/>
    </row>
    <row r="24" spans="1:10" s="43" customFormat="1" ht="40.5" customHeight="1">
      <c r="A24" s="154" t="s">
        <v>52</v>
      </c>
      <c r="B24" s="103" t="s">
        <v>317</v>
      </c>
      <c r="C24" s="92"/>
      <c r="D24" s="92">
        <v>95000</v>
      </c>
      <c r="E24" s="92"/>
      <c r="F24" s="92"/>
      <c r="G24" s="92"/>
      <c r="H24" s="92">
        <v>50000</v>
      </c>
      <c r="I24" s="92"/>
      <c r="J24" s="92"/>
    </row>
    <row r="25" spans="1:10" s="43" customFormat="1" ht="40.5" customHeight="1">
      <c r="A25" s="154" t="s">
        <v>52</v>
      </c>
      <c r="B25" s="103" t="s">
        <v>817</v>
      </c>
      <c r="C25" s="92"/>
      <c r="D25" s="92"/>
      <c r="E25" s="92"/>
      <c r="F25" s="92"/>
      <c r="G25" s="92"/>
      <c r="H25" s="92">
        <v>3500</v>
      </c>
      <c r="I25" s="92"/>
      <c r="J25" s="92"/>
    </row>
    <row r="26" spans="1:10" s="43" customFormat="1" ht="60">
      <c r="A26" s="154"/>
      <c r="B26" s="103" t="s">
        <v>818</v>
      </c>
      <c r="C26" s="92"/>
      <c r="D26" s="92"/>
      <c r="E26" s="92"/>
      <c r="F26" s="92"/>
      <c r="G26" s="92"/>
      <c r="H26" s="92">
        <v>5196</v>
      </c>
      <c r="I26" s="92"/>
      <c r="J26" s="92"/>
    </row>
    <row r="27" spans="1:10" s="43" customFormat="1" ht="30" customHeight="1">
      <c r="A27" s="154" t="s">
        <v>52</v>
      </c>
      <c r="B27" s="103" t="s">
        <v>226</v>
      </c>
      <c r="C27" s="92"/>
      <c r="D27" s="92">
        <v>200674</v>
      </c>
      <c r="E27" s="92"/>
      <c r="F27" s="92"/>
      <c r="G27" s="92"/>
      <c r="H27" s="92">
        <v>115353</v>
      </c>
      <c r="I27" s="92"/>
      <c r="J27" s="92"/>
    </row>
    <row r="28" spans="1:10" s="43" customFormat="1" ht="30" customHeight="1">
      <c r="A28" s="154" t="s">
        <v>52</v>
      </c>
      <c r="B28" s="103" t="s">
        <v>819</v>
      </c>
      <c r="C28" s="92"/>
      <c r="D28" s="92"/>
      <c r="E28" s="92"/>
      <c r="F28" s="92"/>
      <c r="G28" s="92"/>
      <c r="H28" s="92">
        <v>88761</v>
      </c>
      <c r="I28" s="92"/>
      <c r="J28" s="92"/>
    </row>
    <row r="29" spans="1:10" s="43" customFormat="1" ht="24.95" customHeight="1">
      <c r="A29" s="153" t="s">
        <v>249</v>
      </c>
      <c r="B29" s="101" t="s">
        <v>21</v>
      </c>
      <c r="C29" s="101">
        <f>D29+E29+F29</f>
        <v>206400</v>
      </c>
      <c r="D29" s="101">
        <v>206400</v>
      </c>
      <c r="E29" s="101"/>
      <c r="F29" s="101"/>
      <c r="G29" s="101">
        <f>H29+I29+J29</f>
        <v>383200</v>
      </c>
      <c r="H29" s="101">
        <v>383200</v>
      </c>
      <c r="I29" s="101"/>
      <c r="J29" s="101"/>
    </row>
    <row r="30" spans="1:10" s="43" customFormat="1" ht="24.95" customHeight="1">
      <c r="A30" s="153" t="s">
        <v>22</v>
      </c>
      <c r="B30" s="101" t="s">
        <v>23</v>
      </c>
      <c r="C30" s="101">
        <f t="shared" ref="C30:J30" si="4">SUM(C31,C58,C80,C88,C93,C97,C101,C105,C123,C142,C151,C191,C197,C198,C199,C200,C201,C202,C203,C204,C205,C210)</f>
        <v>13417558.229026001</v>
      </c>
      <c r="D30" s="101">
        <f t="shared" si="4"/>
        <v>5129480.229026</v>
      </c>
      <c r="E30" s="101">
        <f t="shared" si="4"/>
        <v>6728984</v>
      </c>
      <c r="F30" s="101">
        <f t="shared" si="4"/>
        <v>1559094</v>
      </c>
      <c r="G30" s="101">
        <f t="shared" si="4"/>
        <v>15580277</v>
      </c>
      <c r="H30" s="101">
        <f t="shared" si="4"/>
        <v>5187585</v>
      </c>
      <c r="I30" s="101">
        <f t="shared" si="4"/>
        <v>8428669</v>
      </c>
      <c r="J30" s="101">
        <f t="shared" si="4"/>
        <v>1964023</v>
      </c>
    </row>
    <row r="31" spans="1:10" s="69" customFormat="1" ht="25.9" customHeight="1">
      <c r="A31" s="153">
        <v>1</v>
      </c>
      <c r="B31" s="101" t="s">
        <v>24</v>
      </c>
      <c r="C31" s="101">
        <f>SUM(D31:F31)</f>
        <v>2497634.229026</v>
      </c>
      <c r="D31" s="101">
        <f>SUM(D32:D42,D45:D57)</f>
        <v>814148.22902600002</v>
      </c>
      <c r="E31" s="101">
        <v>451195</v>
      </c>
      <c r="F31" s="101">
        <v>1232291</v>
      </c>
      <c r="G31" s="101">
        <f>SUM(H31:J31)</f>
        <v>3322138</v>
      </c>
      <c r="H31" s="101">
        <f>SUM(H32:H42,H45:H57)</f>
        <v>1040604</v>
      </c>
      <c r="I31" s="101">
        <v>653613</v>
      </c>
      <c r="J31" s="101">
        <v>1627921</v>
      </c>
    </row>
    <row r="32" spans="1:10" s="43" customFormat="1" ht="29.25" customHeight="1">
      <c r="A32" s="154" t="s">
        <v>52</v>
      </c>
      <c r="B32" s="92" t="s">
        <v>167</v>
      </c>
      <c r="C32" s="92"/>
      <c r="D32" s="92">
        <v>344446</v>
      </c>
      <c r="E32" s="92"/>
      <c r="F32" s="92"/>
      <c r="G32" s="92"/>
      <c r="H32" s="92">
        <v>453438</v>
      </c>
      <c r="I32" s="92"/>
      <c r="J32" s="92"/>
    </row>
    <row r="33" spans="1:10" s="43" customFormat="1" ht="63.75" customHeight="1">
      <c r="A33" s="154" t="s">
        <v>52</v>
      </c>
      <c r="B33" s="92" t="s">
        <v>715</v>
      </c>
      <c r="C33" s="92"/>
      <c r="D33" s="92">
        <f>24500+2500</f>
        <v>27000</v>
      </c>
      <c r="E33" s="92"/>
      <c r="F33" s="92"/>
      <c r="G33" s="92"/>
      <c r="H33" s="92">
        <v>30000</v>
      </c>
      <c r="I33" s="92"/>
      <c r="J33" s="92"/>
    </row>
    <row r="34" spans="1:10" s="43" customFormat="1" ht="31.15" customHeight="1">
      <c r="A34" s="154" t="s">
        <v>52</v>
      </c>
      <c r="B34" s="92" t="s">
        <v>508</v>
      </c>
      <c r="C34" s="92"/>
      <c r="D34" s="92">
        <v>10000</v>
      </c>
      <c r="E34" s="92"/>
      <c r="F34" s="92"/>
      <c r="G34" s="92"/>
      <c r="H34" s="244">
        <v>11000</v>
      </c>
      <c r="I34" s="92"/>
      <c r="J34" s="92"/>
    </row>
    <row r="35" spans="1:10" s="43" customFormat="1" ht="51.75" customHeight="1">
      <c r="A35" s="154" t="s">
        <v>52</v>
      </c>
      <c r="B35" s="104" t="s">
        <v>505</v>
      </c>
      <c r="C35" s="92"/>
      <c r="D35" s="92">
        <v>155278.22902600002</v>
      </c>
      <c r="E35" s="92"/>
      <c r="F35" s="92"/>
      <c r="G35" s="92"/>
      <c r="H35" s="92">
        <v>217177</v>
      </c>
      <c r="I35" s="92"/>
      <c r="J35" s="92"/>
    </row>
    <row r="36" spans="1:10" s="43" customFormat="1" ht="39" customHeight="1">
      <c r="A36" s="154" t="s">
        <v>52</v>
      </c>
      <c r="B36" s="92" t="s">
        <v>335</v>
      </c>
      <c r="C36" s="92"/>
      <c r="D36" s="92">
        <v>30500</v>
      </c>
      <c r="E36" s="92"/>
      <c r="F36" s="92"/>
      <c r="G36" s="92"/>
      <c r="H36" s="92">
        <v>33500</v>
      </c>
      <c r="I36" s="92"/>
      <c r="J36" s="92"/>
    </row>
    <row r="37" spans="1:10" s="43" customFormat="1" ht="30" customHeight="1">
      <c r="A37" s="154" t="s">
        <v>52</v>
      </c>
      <c r="B37" s="92" t="s">
        <v>168</v>
      </c>
      <c r="C37" s="92"/>
      <c r="D37" s="92">
        <v>34398</v>
      </c>
      <c r="E37" s="92"/>
      <c r="F37" s="92"/>
      <c r="G37" s="92"/>
      <c r="H37" s="92">
        <v>43887</v>
      </c>
      <c r="I37" s="92"/>
      <c r="J37" s="92"/>
    </row>
    <row r="38" spans="1:10" s="43" customFormat="1" ht="30" customHeight="1">
      <c r="A38" s="154" t="s">
        <v>52</v>
      </c>
      <c r="B38" s="92" t="s">
        <v>169</v>
      </c>
      <c r="C38" s="92"/>
      <c r="D38" s="92">
        <v>37801</v>
      </c>
      <c r="E38" s="92"/>
      <c r="F38" s="92"/>
      <c r="G38" s="92"/>
      <c r="H38" s="92">
        <v>42747</v>
      </c>
      <c r="I38" s="92"/>
      <c r="J38" s="92"/>
    </row>
    <row r="39" spans="1:10" s="43" customFormat="1" ht="30" customHeight="1">
      <c r="A39" s="154" t="s">
        <v>52</v>
      </c>
      <c r="B39" s="92" t="s">
        <v>170</v>
      </c>
      <c r="C39" s="92"/>
      <c r="D39" s="92">
        <v>15000</v>
      </c>
      <c r="E39" s="92"/>
      <c r="F39" s="92"/>
      <c r="G39" s="92"/>
      <c r="H39" s="92">
        <v>15000</v>
      </c>
      <c r="I39" s="92"/>
      <c r="J39" s="92"/>
    </row>
    <row r="40" spans="1:10" s="43" customFormat="1" ht="30" customHeight="1">
      <c r="A40" s="154" t="s">
        <v>52</v>
      </c>
      <c r="B40" s="92" t="s">
        <v>171</v>
      </c>
      <c r="C40" s="92"/>
      <c r="D40" s="92">
        <v>25175</v>
      </c>
      <c r="E40" s="92"/>
      <c r="F40" s="92"/>
      <c r="G40" s="92"/>
      <c r="H40" s="92">
        <v>30161</v>
      </c>
      <c r="I40" s="92"/>
      <c r="J40" s="92"/>
    </row>
    <row r="41" spans="1:10" s="43" customFormat="1" ht="39" customHeight="1">
      <c r="A41" s="154" t="s">
        <v>52</v>
      </c>
      <c r="B41" s="104" t="s">
        <v>172</v>
      </c>
      <c r="C41" s="92"/>
      <c r="D41" s="92">
        <v>5000</v>
      </c>
      <c r="E41" s="92"/>
      <c r="F41" s="92"/>
      <c r="G41" s="92"/>
      <c r="H41" s="92">
        <v>5000</v>
      </c>
      <c r="I41" s="92"/>
      <c r="J41" s="92"/>
    </row>
    <row r="42" spans="1:10" s="43" customFormat="1" ht="36.75" customHeight="1">
      <c r="A42" s="154" t="s">
        <v>52</v>
      </c>
      <c r="B42" s="92" t="s">
        <v>173</v>
      </c>
      <c r="C42" s="92"/>
      <c r="D42" s="92">
        <v>1200</v>
      </c>
      <c r="E42" s="92"/>
      <c r="F42" s="92"/>
      <c r="G42" s="92"/>
      <c r="H42" s="92">
        <f>SUM(H43:H44)</f>
        <v>1200</v>
      </c>
      <c r="I42" s="92"/>
      <c r="J42" s="92"/>
    </row>
    <row r="43" spans="1:10" s="106" customFormat="1" ht="24.95" customHeight="1">
      <c r="A43" s="154" t="s">
        <v>149</v>
      </c>
      <c r="B43" s="105" t="s">
        <v>174</v>
      </c>
      <c r="C43" s="105"/>
      <c r="D43" s="105">
        <v>850</v>
      </c>
      <c r="E43" s="105"/>
      <c r="F43" s="105"/>
      <c r="G43" s="105"/>
      <c r="H43" s="105">
        <v>850</v>
      </c>
      <c r="I43" s="105"/>
      <c r="J43" s="105"/>
    </row>
    <row r="44" spans="1:10" s="106" customFormat="1" ht="24.95" customHeight="1">
      <c r="A44" s="154" t="s">
        <v>149</v>
      </c>
      <c r="B44" s="105" t="s">
        <v>175</v>
      </c>
      <c r="C44" s="105"/>
      <c r="D44" s="105">
        <v>350</v>
      </c>
      <c r="E44" s="105"/>
      <c r="F44" s="105"/>
      <c r="G44" s="105"/>
      <c r="H44" s="105">
        <v>350</v>
      </c>
      <c r="I44" s="105"/>
      <c r="J44" s="105"/>
    </row>
    <row r="45" spans="1:10" s="43" customFormat="1" ht="63.75" customHeight="1">
      <c r="A45" s="154" t="s">
        <v>52</v>
      </c>
      <c r="B45" s="92" t="s">
        <v>342</v>
      </c>
      <c r="C45" s="92"/>
      <c r="D45" s="92">
        <v>6500</v>
      </c>
      <c r="E45" s="92"/>
      <c r="F45" s="92"/>
      <c r="G45" s="92"/>
      <c r="H45" s="92">
        <v>6500</v>
      </c>
      <c r="I45" s="92"/>
      <c r="J45" s="92"/>
    </row>
    <row r="46" spans="1:10" s="43" customFormat="1" ht="24.95" customHeight="1">
      <c r="A46" s="154" t="s">
        <v>52</v>
      </c>
      <c r="B46" s="92" t="s">
        <v>176</v>
      </c>
      <c r="C46" s="92"/>
      <c r="D46" s="92">
        <v>1000</v>
      </c>
      <c r="E46" s="92"/>
      <c r="F46" s="92"/>
      <c r="G46" s="92"/>
      <c r="H46" s="92">
        <v>1000</v>
      </c>
      <c r="I46" s="92"/>
      <c r="J46" s="92"/>
    </row>
    <row r="47" spans="1:10" s="43" customFormat="1" ht="24.95" customHeight="1">
      <c r="A47" s="154" t="s">
        <v>52</v>
      </c>
      <c r="B47" s="92" t="s">
        <v>177</v>
      </c>
      <c r="C47" s="92"/>
      <c r="D47" s="92">
        <v>2350</v>
      </c>
      <c r="E47" s="92"/>
      <c r="F47" s="92"/>
      <c r="G47" s="92"/>
      <c r="H47" s="92">
        <v>2500</v>
      </c>
      <c r="I47" s="92"/>
      <c r="J47" s="92"/>
    </row>
    <row r="48" spans="1:10" s="43" customFormat="1" ht="24.95" customHeight="1">
      <c r="A48" s="154" t="s">
        <v>52</v>
      </c>
      <c r="B48" s="92" t="s">
        <v>178</v>
      </c>
      <c r="C48" s="92"/>
      <c r="D48" s="92">
        <v>40000</v>
      </c>
      <c r="E48" s="92"/>
      <c r="F48" s="92"/>
      <c r="G48" s="92"/>
      <c r="H48" s="92"/>
      <c r="I48" s="92"/>
      <c r="J48" s="92"/>
    </row>
    <row r="49" spans="1:10" s="43" customFormat="1" ht="24.95" customHeight="1">
      <c r="A49" s="154" t="s">
        <v>52</v>
      </c>
      <c r="B49" s="92" t="s">
        <v>179</v>
      </c>
      <c r="C49" s="92"/>
      <c r="D49" s="92">
        <v>2000</v>
      </c>
      <c r="E49" s="92"/>
      <c r="F49" s="92"/>
      <c r="G49" s="92"/>
      <c r="H49" s="92">
        <v>2000</v>
      </c>
      <c r="I49" s="92"/>
      <c r="J49" s="92"/>
    </row>
    <row r="50" spans="1:10" s="43" customFormat="1" ht="34.5" customHeight="1">
      <c r="A50" s="154" t="s">
        <v>52</v>
      </c>
      <c r="B50" s="92" t="s">
        <v>295</v>
      </c>
      <c r="C50" s="92"/>
      <c r="D50" s="92">
        <v>5000</v>
      </c>
      <c r="E50" s="92"/>
      <c r="F50" s="92"/>
      <c r="G50" s="92"/>
      <c r="H50" s="92"/>
      <c r="I50" s="92"/>
      <c r="J50" s="92"/>
    </row>
    <row r="51" spans="1:10" s="43" customFormat="1" ht="24.95" customHeight="1">
      <c r="A51" s="154" t="s">
        <v>52</v>
      </c>
      <c r="B51" s="92" t="s">
        <v>180</v>
      </c>
      <c r="C51" s="92"/>
      <c r="D51" s="92">
        <v>1500</v>
      </c>
      <c r="E51" s="92"/>
      <c r="F51" s="92"/>
      <c r="G51" s="92"/>
      <c r="H51" s="92">
        <v>6500</v>
      </c>
      <c r="I51" s="92"/>
      <c r="J51" s="92"/>
    </row>
    <row r="52" spans="1:10" s="43" customFormat="1" ht="24.95" customHeight="1">
      <c r="A52" s="154" t="s">
        <v>52</v>
      </c>
      <c r="B52" s="92" t="s">
        <v>700</v>
      </c>
      <c r="C52" s="92"/>
      <c r="D52" s="92"/>
      <c r="E52" s="92"/>
      <c r="F52" s="92"/>
      <c r="G52" s="92"/>
      <c r="H52" s="92">
        <v>48000</v>
      </c>
      <c r="I52" s="92"/>
      <c r="J52" s="92"/>
    </row>
    <row r="53" spans="1:10" s="43" customFormat="1" ht="39.75" customHeight="1">
      <c r="A53" s="154" t="s">
        <v>52</v>
      </c>
      <c r="B53" s="107" t="s">
        <v>250</v>
      </c>
      <c r="C53" s="92"/>
      <c r="D53" s="92">
        <v>10000</v>
      </c>
      <c r="E53" s="92"/>
      <c r="F53" s="92"/>
      <c r="G53" s="92"/>
      <c r="H53" s="92">
        <v>8000</v>
      </c>
      <c r="I53" s="92"/>
      <c r="J53" s="92"/>
    </row>
    <row r="54" spans="1:10" s="43" customFormat="1" ht="24.95" customHeight="1">
      <c r="A54" s="154" t="s">
        <v>52</v>
      </c>
      <c r="B54" s="92" t="s">
        <v>36</v>
      </c>
      <c r="C54" s="92"/>
      <c r="D54" s="92">
        <v>15000</v>
      </c>
      <c r="E54" s="92"/>
      <c r="F54" s="92"/>
      <c r="G54" s="92"/>
      <c r="H54" s="92">
        <v>2000</v>
      </c>
      <c r="I54" s="92"/>
      <c r="J54" s="92"/>
    </row>
    <row r="55" spans="1:10" s="43" customFormat="1" ht="51" customHeight="1">
      <c r="A55" s="154" t="s">
        <v>52</v>
      </c>
      <c r="B55" s="92" t="s">
        <v>699</v>
      </c>
      <c r="C55" s="92"/>
      <c r="D55" s="92"/>
      <c r="E55" s="92"/>
      <c r="F55" s="92"/>
      <c r="G55" s="92"/>
      <c r="H55" s="92">
        <v>35000</v>
      </c>
      <c r="I55" s="92"/>
      <c r="J55" s="92"/>
    </row>
    <row r="56" spans="1:10" s="43" customFormat="1" ht="33" customHeight="1">
      <c r="A56" s="154" t="s">
        <v>52</v>
      </c>
      <c r="B56" s="104" t="s">
        <v>627</v>
      </c>
      <c r="C56" s="92"/>
      <c r="D56" s="92"/>
      <c r="E56" s="92"/>
      <c r="F56" s="92"/>
      <c r="G56" s="92"/>
      <c r="H56" s="92">
        <v>5994</v>
      </c>
      <c r="I56" s="92"/>
      <c r="J56" s="92"/>
    </row>
    <row r="57" spans="1:10" s="43" customFormat="1" ht="60">
      <c r="A57" s="154" t="s">
        <v>52</v>
      </c>
      <c r="B57" s="92" t="s">
        <v>492</v>
      </c>
      <c r="C57" s="92"/>
      <c r="D57" s="92">
        <v>45000</v>
      </c>
      <c r="E57" s="92"/>
      <c r="F57" s="92"/>
      <c r="G57" s="92"/>
      <c r="H57" s="92">
        <v>40000</v>
      </c>
      <c r="I57" s="92"/>
      <c r="J57" s="92"/>
    </row>
    <row r="58" spans="1:10" s="69" customFormat="1" ht="24.95" customHeight="1">
      <c r="A58" s="153">
        <v>2</v>
      </c>
      <c r="B58" s="101" t="s">
        <v>25</v>
      </c>
      <c r="C58" s="101">
        <f>SUM(D58:F58)</f>
        <v>4962007</v>
      </c>
      <c r="D58" s="101">
        <f>SUM(D59,D70,D77:D79)</f>
        <v>1239884</v>
      </c>
      <c r="E58" s="101">
        <f>SUM(E59,E70)</f>
        <v>3722123</v>
      </c>
      <c r="F58" s="101"/>
      <c r="G58" s="101">
        <f>SUM(H58:J58)</f>
        <v>6375297</v>
      </c>
      <c r="H58" s="101">
        <f>SUM(H59,H70,H77:H79)</f>
        <v>1314810</v>
      </c>
      <c r="I58" s="101">
        <f>SUM(I59,I70)</f>
        <v>5060487</v>
      </c>
      <c r="J58" s="101"/>
    </row>
    <row r="59" spans="1:10" s="43" customFormat="1" ht="34.5" customHeight="1">
      <c r="A59" s="154" t="s">
        <v>52</v>
      </c>
      <c r="B59" s="92" t="s">
        <v>157</v>
      </c>
      <c r="C59" s="92"/>
      <c r="D59" s="92">
        <f>SUM(D61:D69)</f>
        <v>761149</v>
      </c>
      <c r="E59" s="92">
        <v>3673584</v>
      </c>
      <c r="F59" s="92"/>
      <c r="G59" s="92"/>
      <c r="H59" s="92">
        <f>SUM(H61:H69)</f>
        <v>949965</v>
      </c>
      <c r="I59" s="92">
        <v>4942153</v>
      </c>
      <c r="J59" s="92"/>
    </row>
    <row r="60" spans="1:10" s="43" customFormat="1" ht="24.95" customHeight="1">
      <c r="A60" s="154"/>
      <c r="B60" s="105" t="s">
        <v>5</v>
      </c>
      <c r="C60" s="105"/>
      <c r="D60" s="105"/>
      <c r="E60" s="105"/>
      <c r="F60" s="105"/>
      <c r="G60" s="105"/>
      <c r="H60" s="105"/>
      <c r="I60" s="105"/>
      <c r="J60" s="105"/>
    </row>
    <row r="61" spans="1:10" s="43" customFormat="1" ht="24.95" customHeight="1">
      <c r="A61" s="154" t="s">
        <v>149</v>
      </c>
      <c r="B61" s="92" t="s">
        <v>159</v>
      </c>
      <c r="C61" s="92"/>
      <c r="D61" s="92">
        <v>599899</v>
      </c>
      <c r="E61" s="92"/>
      <c r="F61" s="92"/>
      <c r="G61" s="92"/>
      <c r="H61" s="92">
        <v>850715</v>
      </c>
      <c r="I61" s="92"/>
      <c r="J61" s="92"/>
    </row>
    <row r="62" spans="1:10" s="43" customFormat="1" ht="28.5" customHeight="1">
      <c r="A62" s="154" t="s">
        <v>149</v>
      </c>
      <c r="B62" s="59" t="s">
        <v>482</v>
      </c>
      <c r="C62" s="92"/>
      <c r="D62" s="92">
        <f>9000-1000</f>
        <v>8000</v>
      </c>
      <c r="E62" s="92"/>
      <c r="F62" s="92"/>
      <c r="G62" s="92"/>
      <c r="H62" s="92">
        <v>8000</v>
      </c>
      <c r="I62" s="92"/>
      <c r="J62" s="92"/>
    </row>
    <row r="63" spans="1:10" s="43" customFormat="1" ht="24.95" customHeight="1">
      <c r="A63" s="154" t="s">
        <v>149</v>
      </c>
      <c r="B63" s="59" t="s">
        <v>227</v>
      </c>
      <c r="C63" s="92"/>
      <c r="D63" s="92">
        <v>2500</v>
      </c>
      <c r="E63" s="92"/>
      <c r="F63" s="92"/>
      <c r="G63" s="92"/>
      <c r="H63" s="92">
        <v>2500</v>
      </c>
      <c r="I63" s="92"/>
      <c r="J63" s="92"/>
    </row>
    <row r="64" spans="1:10" s="43" customFormat="1" ht="24.95" customHeight="1">
      <c r="A64" s="154" t="s">
        <v>149</v>
      </c>
      <c r="B64" s="59" t="s">
        <v>228</v>
      </c>
      <c r="C64" s="92"/>
      <c r="D64" s="92">
        <v>300</v>
      </c>
      <c r="E64" s="92"/>
      <c r="F64" s="92"/>
      <c r="G64" s="92"/>
      <c r="H64" s="92">
        <v>300</v>
      </c>
      <c r="I64" s="92"/>
      <c r="J64" s="92"/>
    </row>
    <row r="65" spans="1:10" s="43" customFormat="1" ht="54" customHeight="1">
      <c r="A65" s="154" t="s">
        <v>149</v>
      </c>
      <c r="B65" s="59" t="s">
        <v>483</v>
      </c>
      <c r="C65" s="92"/>
      <c r="D65" s="92">
        <f>10450-2000</f>
        <v>8450</v>
      </c>
      <c r="E65" s="92"/>
      <c r="F65" s="92"/>
      <c r="G65" s="92"/>
      <c r="H65" s="92">
        <v>8450</v>
      </c>
      <c r="I65" s="92"/>
      <c r="J65" s="92"/>
    </row>
    <row r="66" spans="1:10" s="43" customFormat="1" ht="46.5" customHeight="1">
      <c r="A66" s="154" t="s">
        <v>149</v>
      </c>
      <c r="B66" s="92" t="s">
        <v>283</v>
      </c>
      <c r="C66" s="92"/>
      <c r="D66" s="92">
        <v>65000</v>
      </c>
      <c r="E66" s="92"/>
      <c r="F66" s="92"/>
      <c r="G66" s="92"/>
      <c r="H66" s="92">
        <v>45000</v>
      </c>
      <c r="I66" s="92"/>
      <c r="J66" s="92"/>
    </row>
    <row r="67" spans="1:10" s="43" customFormat="1" ht="66.75" customHeight="1">
      <c r="A67" s="154" t="s">
        <v>149</v>
      </c>
      <c r="B67" s="92" t="s">
        <v>343</v>
      </c>
      <c r="C67" s="92"/>
      <c r="D67" s="92">
        <v>25000</v>
      </c>
      <c r="E67" s="92"/>
      <c r="F67" s="92"/>
      <c r="G67" s="92"/>
      <c r="H67" s="92">
        <v>25000</v>
      </c>
      <c r="I67" s="92"/>
      <c r="J67" s="92"/>
    </row>
    <row r="68" spans="1:10" s="43" customFormat="1" ht="27.75" customHeight="1">
      <c r="A68" s="154" t="s">
        <v>149</v>
      </c>
      <c r="B68" s="92" t="s">
        <v>252</v>
      </c>
      <c r="C68" s="92"/>
      <c r="D68" s="92">
        <v>10000</v>
      </c>
      <c r="E68" s="92"/>
      <c r="F68" s="92"/>
      <c r="G68" s="92"/>
      <c r="H68" s="92">
        <v>10000</v>
      </c>
      <c r="I68" s="92"/>
      <c r="J68" s="92"/>
    </row>
    <row r="69" spans="1:10" s="43" customFormat="1" ht="34.5" customHeight="1">
      <c r="A69" s="154" t="s">
        <v>149</v>
      </c>
      <c r="B69" s="104" t="s">
        <v>158</v>
      </c>
      <c r="C69" s="92"/>
      <c r="D69" s="92">
        <v>42000</v>
      </c>
      <c r="E69" s="92"/>
      <c r="F69" s="92"/>
      <c r="G69" s="92"/>
      <c r="H69" s="92"/>
      <c r="I69" s="92"/>
      <c r="J69" s="92"/>
    </row>
    <row r="70" spans="1:10" s="43" customFormat="1" ht="24.95" customHeight="1">
      <c r="A70" s="154" t="s">
        <v>52</v>
      </c>
      <c r="B70" s="92" t="s">
        <v>224</v>
      </c>
      <c r="C70" s="92"/>
      <c r="D70" s="92">
        <f>SUM(D71:D76)</f>
        <v>302235</v>
      </c>
      <c r="E70" s="92">
        <v>48539</v>
      </c>
      <c r="F70" s="92"/>
      <c r="G70" s="92"/>
      <c r="H70" s="92">
        <f>SUM(H71:H76)</f>
        <v>304345</v>
      </c>
      <c r="I70" s="92">
        <v>118334</v>
      </c>
      <c r="J70" s="92"/>
    </row>
    <row r="71" spans="1:10" s="43" customFormat="1" ht="51" customHeight="1">
      <c r="A71" s="154" t="s">
        <v>149</v>
      </c>
      <c r="B71" s="104" t="s">
        <v>320</v>
      </c>
      <c r="C71" s="92"/>
      <c r="D71" s="92">
        <v>262525</v>
      </c>
      <c r="E71" s="92"/>
      <c r="F71" s="92"/>
      <c r="G71" s="92"/>
      <c r="H71" s="92">
        <v>244635</v>
      </c>
      <c r="I71" s="92"/>
      <c r="J71" s="92"/>
    </row>
    <row r="72" spans="1:10" s="43" customFormat="1" ht="27.75" customHeight="1">
      <c r="A72" s="154" t="s">
        <v>149</v>
      </c>
      <c r="B72" s="92" t="s">
        <v>292</v>
      </c>
      <c r="C72" s="92"/>
      <c r="D72" s="92">
        <v>20000</v>
      </c>
      <c r="E72" s="92"/>
      <c r="F72" s="92"/>
      <c r="G72" s="92"/>
      <c r="H72" s="92">
        <v>20000</v>
      </c>
      <c r="I72" s="92"/>
      <c r="J72" s="92"/>
    </row>
    <row r="73" spans="1:10" s="43" customFormat="1" ht="24.95" customHeight="1">
      <c r="A73" s="154" t="s">
        <v>149</v>
      </c>
      <c r="B73" s="92" t="s">
        <v>702</v>
      </c>
      <c r="C73" s="92"/>
      <c r="D73" s="92"/>
      <c r="E73" s="92"/>
      <c r="F73" s="92"/>
      <c r="G73" s="92"/>
      <c r="H73" s="92">
        <v>20000</v>
      </c>
      <c r="I73" s="92"/>
      <c r="J73" s="92"/>
    </row>
    <row r="74" spans="1:10" s="43" customFormat="1" ht="37.5" customHeight="1">
      <c r="A74" s="154" t="s">
        <v>149</v>
      </c>
      <c r="B74" s="92" t="s">
        <v>296</v>
      </c>
      <c r="C74" s="92"/>
      <c r="D74" s="92">
        <v>12060</v>
      </c>
      <c r="E74" s="92"/>
      <c r="F74" s="92"/>
      <c r="G74" s="92"/>
      <c r="H74" s="92">
        <v>12060</v>
      </c>
      <c r="I74" s="92"/>
      <c r="J74" s="92"/>
    </row>
    <row r="75" spans="1:10" s="43" customFormat="1" ht="24.95" customHeight="1">
      <c r="A75" s="154" t="s">
        <v>149</v>
      </c>
      <c r="B75" s="92" t="s">
        <v>498</v>
      </c>
      <c r="C75" s="92"/>
      <c r="D75" s="92">
        <v>2450</v>
      </c>
      <c r="E75" s="92"/>
      <c r="F75" s="92"/>
      <c r="G75" s="92"/>
      <c r="H75" s="92">
        <v>2450</v>
      </c>
      <c r="I75" s="92"/>
      <c r="J75" s="92"/>
    </row>
    <row r="76" spans="1:10" s="43" customFormat="1" ht="36" customHeight="1">
      <c r="A76" s="154" t="s">
        <v>149</v>
      </c>
      <c r="B76" s="92" t="s">
        <v>316</v>
      </c>
      <c r="C76" s="92"/>
      <c r="D76" s="92">
        <v>5200</v>
      </c>
      <c r="E76" s="92"/>
      <c r="F76" s="92"/>
      <c r="G76" s="92"/>
      <c r="H76" s="92">
        <v>5200</v>
      </c>
      <c r="I76" s="92"/>
      <c r="J76" s="92"/>
    </row>
    <row r="77" spans="1:10" s="43" customFormat="1" ht="33" customHeight="1">
      <c r="A77" s="154" t="s">
        <v>52</v>
      </c>
      <c r="B77" s="104" t="s">
        <v>480</v>
      </c>
      <c r="C77" s="92"/>
      <c r="D77" s="92">
        <v>25000</v>
      </c>
      <c r="E77" s="92"/>
      <c r="F77" s="92"/>
      <c r="G77" s="92"/>
      <c r="H77" s="244">
        <v>15000</v>
      </c>
      <c r="I77" s="92"/>
      <c r="J77" s="92"/>
    </row>
    <row r="78" spans="1:10" s="43" customFormat="1" ht="33" customHeight="1">
      <c r="A78" s="154" t="s">
        <v>52</v>
      </c>
      <c r="B78" s="104" t="s">
        <v>626</v>
      </c>
      <c r="C78" s="92"/>
      <c r="D78" s="92"/>
      <c r="E78" s="92"/>
      <c r="F78" s="92"/>
      <c r="G78" s="92"/>
      <c r="H78" s="92">
        <v>9000</v>
      </c>
      <c r="I78" s="92"/>
      <c r="J78" s="92"/>
    </row>
    <row r="79" spans="1:10" s="43" customFormat="1" ht="35.25" customHeight="1">
      <c r="A79" s="154" t="s">
        <v>52</v>
      </c>
      <c r="B79" s="104" t="s">
        <v>708</v>
      </c>
      <c r="C79" s="92"/>
      <c r="D79" s="92">
        <v>151500</v>
      </c>
      <c r="E79" s="92"/>
      <c r="F79" s="92"/>
      <c r="G79" s="92"/>
      <c r="H79" s="244">
        <f>20500+16000</f>
        <v>36500</v>
      </c>
      <c r="I79" s="92"/>
      <c r="J79" s="92"/>
    </row>
    <row r="80" spans="1:10" s="69" customFormat="1" ht="24.95" customHeight="1">
      <c r="A80" s="153">
        <v>3</v>
      </c>
      <c r="B80" s="101" t="s">
        <v>26</v>
      </c>
      <c r="C80" s="101">
        <f>SUM(D80:F80)</f>
        <v>1314926</v>
      </c>
      <c r="D80" s="101">
        <f>SUM(D81:D87)</f>
        <v>860176</v>
      </c>
      <c r="E80" s="101">
        <v>454750</v>
      </c>
      <c r="F80" s="101"/>
      <c r="G80" s="101">
        <f>SUM(H80:J80)</f>
        <v>1471077</v>
      </c>
      <c r="H80" s="101">
        <f>SUM(H81:H87)</f>
        <v>829584</v>
      </c>
      <c r="I80" s="101">
        <v>641493</v>
      </c>
      <c r="J80" s="101"/>
    </row>
    <row r="81" spans="1:10" s="43" customFormat="1" ht="24.95" customHeight="1">
      <c r="A81" s="154" t="s">
        <v>52</v>
      </c>
      <c r="B81" s="92" t="s">
        <v>159</v>
      </c>
      <c r="C81" s="92"/>
      <c r="D81" s="92">
        <v>69676</v>
      </c>
      <c r="E81" s="92"/>
      <c r="F81" s="92"/>
      <c r="G81" s="92"/>
      <c r="H81" s="92">
        <v>77984</v>
      </c>
      <c r="I81" s="92"/>
      <c r="J81" s="92"/>
    </row>
    <row r="82" spans="1:10" s="43" customFormat="1" ht="29.25" customHeight="1">
      <c r="A82" s="154" t="s">
        <v>52</v>
      </c>
      <c r="B82" s="59" t="s">
        <v>333</v>
      </c>
      <c r="C82" s="92"/>
      <c r="D82" s="92">
        <v>5000</v>
      </c>
      <c r="E82" s="92"/>
      <c r="F82" s="92"/>
      <c r="G82" s="92"/>
      <c r="H82" s="92">
        <v>5000</v>
      </c>
      <c r="I82" s="92"/>
      <c r="J82" s="92"/>
    </row>
    <row r="83" spans="1:10" s="43" customFormat="1" ht="37.5" customHeight="1">
      <c r="A83" s="154" t="s">
        <v>52</v>
      </c>
      <c r="B83" s="59" t="s">
        <v>232</v>
      </c>
      <c r="C83" s="92"/>
      <c r="D83" s="92">
        <v>15000</v>
      </c>
      <c r="E83" s="92"/>
      <c r="F83" s="92"/>
      <c r="G83" s="92"/>
      <c r="H83" s="92"/>
      <c r="I83" s="92"/>
      <c r="J83" s="92"/>
    </row>
    <row r="84" spans="1:10" s="43" customFormat="1" ht="54" customHeight="1">
      <c r="A84" s="154" t="s">
        <v>52</v>
      </c>
      <c r="B84" s="92" t="s">
        <v>281</v>
      </c>
      <c r="C84" s="92"/>
      <c r="D84" s="92">
        <v>20000</v>
      </c>
      <c r="E84" s="92"/>
      <c r="F84" s="92"/>
      <c r="G84" s="92"/>
      <c r="H84" s="92">
        <v>20000</v>
      </c>
      <c r="I84" s="92"/>
      <c r="J84" s="92"/>
    </row>
    <row r="85" spans="1:10" s="43" customFormat="1" ht="42" customHeight="1">
      <c r="A85" s="154" t="s">
        <v>52</v>
      </c>
      <c r="B85" s="92" t="s">
        <v>309</v>
      </c>
      <c r="C85" s="92"/>
      <c r="D85" s="92">
        <v>10000</v>
      </c>
      <c r="E85" s="92"/>
      <c r="F85" s="92"/>
      <c r="G85" s="92"/>
      <c r="H85" s="92">
        <v>1000</v>
      </c>
      <c r="I85" s="92"/>
      <c r="J85" s="92"/>
    </row>
    <row r="86" spans="1:10" s="43" customFormat="1" ht="46.5" customHeight="1">
      <c r="A86" s="154" t="s">
        <v>52</v>
      </c>
      <c r="B86" s="107" t="s">
        <v>272</v>
      </c>
      <c r="C86" s="92"/>
      <c r="D86" s="92">
        <v>102000</v>
      </c>
      <c r="E86" s="92"/>
      <c r="F86" s="92"/>
      <c r="G86" s="92"/>
      <c r="H86" s="92">
        <f>60000+10600</f>
        <v>70600</v>
      </c>
      <c r="I86" s="92"/>
      <c r="J86" s="92"/>
    </row>
    <row r="87" spans="1:10" s="43" customFormat="1" ht="64.5" customHeight="1">
      <c r="A87" s="154" t="s">
        <v>52</v>
      </c>
      <c r="B87" s="108" t="s">
        <v>484</v>
      </c>
      <c r="C87" s="92"/>
      <c r="D87" s="92">
        <v>638500</v>
      </c>
      <c r="E87" s="92"/>
      <c r="F87" s="92"/>
      <c r="G87" s="92"/>
      <c r="H87" s="92">
        <v>655000</v>
      </c>
      <c r="I87" s="92"/>
      <c r="J87" s="92"/>
    </row>
    <row r="88" spans="1:10" s="43" customFormat="1" ht="30" customHeight="1">
      <c r="A88" s="153">
        <v>4</v>
      </c>
      <c r="B88" s="101" t="s">
        <v>27</v>
      </c>
      <c r="C88" s="101">
        <f>SUM(D88:F88)</f>
        <v>230239</v>
      </c>
      <c r="D88" s="101">
        <f>SUM(D89:D92)</f>
        <v>132057</v>
      </c>
      <c r="E88" s="101">
        <v>55622</v>
      </c>
      <c r="F88" s="101">
        <v>42560</v>
      </c>
      <c r="G88" s="101">
        <f>SUM(H88:J88)</f>
        <v>247034</v>
      </c>
      <c r="H88" s="101">
        <f>SUM(H89:H92)</f>
        <v>136507</v>
      </c>
      <c r="I88" s="101">
        <v>68176</v>
      </c>
      <c r="J88" s="101">
        <v>42351</v>
      </c>
    </row>
    <row r="89" spans="1:10" s="69" customFormat="1" ht="43.5" customHeight="1">
      <c r="A89" s="154" t="s">
        <v>52</v>
      </c>
      <c r="B89" s="92" t="s">
        <v>229</v>
      </c>
      <c r="C89" s="92"/>
      <c r="D89" s="92">
        <v>44357</v>
      </c>
      <c r="E89" s="92"/>
      <c r="F89" s="92"/>
      <c r="G89" s="92"/>
      <c r="H89" s="92">
        <v>51507</v>
      </c>
      <c r="I89" s="92"/>
      <c r="J89" s="92"/>
    </row>
    <row r="90" spans="1:10" s="69" customFormat="1" ht="43.5" customHeight="1">
      <c r="A90" s="154" t="s">
        <v>52</v>
      </c>
      <c r="B90" s="121" t="s">
        <v>510</v>
      </c>
      <c r="C90" s="92"/>
      <c r="D90" s="92"/>
      <c r="E90" s="92"/>
      <c r="F90" s="92"/>
      <c r="G90" s="92"/>
      <c r="H90" s="92">
        <v>2000</v>
      </c>
      <c r="I90" s="92"/>
      <c r="J90" s="92"/>
    </row>
    <row r="91" spans="1:10" s="69" customFormat="1" ht="43.5" customHeight="1">
      <c r="A91" s="154" t="s">
        <v>52</v>
      </c>
      <c r="B91" s="245" t="s">
        <v>945</v>
      </c>
      <c r="C91" s="92"/>
      <c r="D91" s="92"/>
      <c r="E91" s="92"/>
      <c r="F91" s="92"/>
      <c r="G91" s="92"/>
      <c r="H91" s="92">
        <v>3000</v>
      </c>
      <c r="I91" s="92"/>
      <c r="J91" s="92"/>
    </row>
    <row r="92" spans="1:10" s="43" customFormat="1" ht="30.75" customHeight="1">
      <c r="A92" s="154" t="s">
        <v>52</v>
      </c>
      <c r="B92" s="109" t="s">
        <v>282</v>
      </c>
      <c r="C92" s="92"/>
      <c r="D92" s="92">
        <v>87700</v>
      </c>
      <c r="E92" s="92"/>
      <c r="F92" s="92"/>
      <c r="G92" s="92"/>
      <c r="H92" s="92">
        <v>80000</v>
      </c>
      <c r="I92" s="92"/>
      <c r="J92" s="92"/>
    </row>
    <row r="93" spans="1:10" s="43" customFormat="1" ht="24.95" customHeight="1">
      <c r="A93" s="153">
        <v>5</v>
      </c>
      <c r="B93" s="101" t="s">
        <v>28</v>
      </c>
      <c r="C93" s="101">
        <f>SUM(D93:F93)</f>
        <v>40852</v>
      </c>
      <c r="D93" s="101">
        <f>SUM(D94:D96)</f>
        <v>40852</v>
      </c>
      <c r="E93" s="101"/>
      <c r="F93" s="101"/>
      <c r="G93" s="101">
        <f>SUM(H93:J93)</f>
        <v>50319</v>
      </c>
      <c r="H93" s="101">
        <f>SUM(H94:H96)</f>
        <v>50319</v>
      </c>
      <c r="I93" s="101"/>
      <c r="J93" s="101"/>
    </row>
    <row r="94" spans="1:10" s="69" customFormat="1" ht="50.25" customHeight="1">
      <c r="A94" s="154" t="s">
        <v>52</v>
      </c>
      <c r="B94" s="92" t="s">
        <v>230</v>
      </c>
      <c r="C94" s="92"/>
      <c r="D94" s="92">
        <v>33502</v>
      </c>
      <c r="E94" s="92"/>
      <c r="F94" s="92"/>
      <c r="G94" s="92"/>
      <c r="H94" s="92">
        <v>42969</v>
      </c>
      <c r="I94" s="92"/>
      <c r="J94" s="92"/>
    </row>
    <row r="95" spans="1:10" s="69" customFormat="1" ht="36" customHeight="1">
      <c r="A95" s="154" t="s">
        <v>52</v>
      </c>
      <c r="B95" s="92" t="s">
        <v>161</v>
      </c>
      <c r="C95" s="92"/>
      <c r="D95" s="92">
        <v>3150</v>
      </c>
      <c r="E95" s="92"/>
      <c r="F95" s="92"/>
      <c r="G95" s="92"/>
      <c r="H95" s="92">
        <v>3150</v>
      </c>
      <c r="I95" s="92"/>
      <c r="J95" s="92"/>
    </row>
    <row r="96" spans="1:10" s="43" customFormat="1" ht="35.25" customHeight="1">
      <c r="A96" s="154" t="s">
        <v>52</v>
      </c>
      <c r="B96" s="59" t="s">
        <v>500</v>
      </c>
      <c r="C96" s="92"/>
      <c r="D96" s="92">
        <v>4200</v>
      </c>
      <c r="E96" s="92"/>
      <c r="F96" s="92"/>
      <c r="G96" s="92"/>
      <c r="H96" s="92">
        <v>4200</v>
      </c>
      <c r="I96" s="92"/>
      <c r="J96" s="92"/>
    </row>
    <row r="97" spans="1:10" s="43" customFormat="1" ht="24.95" customHeight="1">
      <c r="A97" s="153">
        <v>6</v>
      </c>
      <c r="B97" s="101" t="s">
        <v>221</v>
      </c>
      <c r="C97" s="101">
        <f>SUM(C98:C100)</f>
        <v>46760</v>
      </c>
      <c r="D97" s="101">
        <f>SUM(D98:D100)</f>
        <v>46760</v>
      </c>
      <c r="E97" s="101"/>
      <c r="F97" s="101"/>
      <c r="G97" s="101">
        <f>SUM(G98:G100)</f>
        <v>41760</v>
      </c>
      <c r="H97" s="101">
        <f>SUM(H98:H100)</f>
        <v>41760</v>
      </c>
      <c r="I97" s="101"/>
      <c r="J97" s="101"/>
    </row>
    <row r="98" spans="1:10" s="69" customFormat="1" ht="24.95" customHeight="1">
      <c r="A98" s="154" t="s">
        <v>52</v>
      </c>
      <c r="B98" s="92" t="s">
        <v>160</v>
      </c>
      <c r="C98" s="92">
        <f t="shared" ref="C98:C100" si="5">D98+E98+F98</f>
        <v>4760</v>
      </c>
      <c r="D98" s="92">
        <v>4760</v>
      </c>
      <c r="E98" s="92"/>
      <c r="F98" s="92"/>
      <c r="G98" s="92">
        <f t="shared" ref="G98:G100" si="6">H98+I98+J98</f>
        <v>4760</v>
      </c>
      <c r="H98" s="92">
        <v>4760</v>
      </c>
      <c r="I98" s="92"/>
      <c r="J98" s="92"/>
    </row>
    <row r="99" spans="1:10" s="69" customFormat="1" ht="36" customHeight="1">
      <c r="A99" s="154" t="s">
        <v>52</v>
      </c>
      <c r="B99" s="59" t="s">
        <v>344</v>
      </c>
      <c r="C99" s="92">
        <f t="shared" si="5"/>
        <v>7000</v>
      </c>
      <c r="D99" s="92">
        <v>7000</v>
      </c>
      <c r="E99" s="92"/>
      <c r="F99" s="92"/>
      <c r="G99" s="92">
        <f t="shared" si="6"/>
        <v>7000</v>
      </c>
      <c r="H99" s="92">
        <v>7000</v>
      </c>
      <c r="I99" s="92"/>
      <c r="J99" s="92"/>
    </row>
    <row r="100" spans="1:10" s="69" customFormat="1" ht="65.25" customHeight="1">
      <c r="A100" s="154" t="s">
        <v>52</v>
      </c>
      <c r="B100" s="59" t="s">
        <v>485</v>
      </c>
      <c r="C100" s="92">
        <f t="shared" si="5"/>
        <v>35000</v>
      </c>
      <c r="D100" s="92">
        <v>35000</v>
      </c>
      <c r="E100" s="92"/>
      <c r="F100" s="92"/>
      <c r="G100" s="92">
        <f t="shared" si="6"/>
        <v>30000</v>
      </c>
      <c r="H100" s="92">
        <v>30000</v>
      </c>
      <c r="I100" s="92"/>
      <c r="J100" s="92"/>
    </row>
    <row r="101" spans="1:10" s="43" customFormat="1" ht="24.95" customHeight="1">
      <c r="A101" s="153">
        <v>7</v>
      </c>
      <c r="B101" s="101" t="s">
        <v>29</v>
      </c>
      <c r="C101" s="101">
        <f>SUM(D101:F101)</f>
        <v>53620</v>
      </c>
      <c r="D101" s="101">
        <f>SUM(D102:D104)</f>
        <v>53620</v>
      </c>
      <c r="E101" s="101"/>
      <c r="F101" s="101"/>
      <c r="G101" s="101">
        <f>SUM(H101:J101)</f>
        <v>54347</v>
      </c>
      <c r="H101" s="101">
        <f>SUM(H102:H104)</f>
        <v>54347</v>
      </c>
      <c r="I101" s="101"/>
      <c r="J101" s="101"/>
    </row>
    <row r="102" spans="1:10" s="69" customFormat="1" ht="34.5" customHeight="1">
      <c r="A102" s="154" t="s">
        <v>52</v>
      </c>
      <c r="B102" s="92" t="s">
        <v>502</v>
      </c>
      <c r="C102" s="92">
        <f t="shared" ref="C102:C104" si="7">D102+E102+F102</f>
        <v>38110</v>
      </c>
      <c r="D102" s="92">
        <v>38110</v>
      </c>
      <c r="E102" s="92"/>
      <c r="F102" s="92"/>
      <c r="G102" s="92">
        <f t="shared" ref="G102:G104" si="8">H102+I102+J102</f>
        <v>39347</v>
      </c>
      <c r="H102" s="92">
        <v>39347</v>
      </c>
      <c r="I102" s="92"/>
      <c r="J102" s="92"/>
    </row>
    <row r="103" spans="1:10" s="43" customFormat="1" ht="35.25" customHeight="1">
      <c r="A103" s="154" t="s">
        <v>52</v>
      </c>
      <c r="B103" s="110" t="s">
        <v>717</v>
      </c>
      <c r="C103" s="92">
        <f t="shared" si="7"/>
        <v>510</v>
      </c>
      <c r="D103" s="92">
        <v>510</v>
      </c>
      <c r="E103" s="92"/>
      <c r="F103" s="92"/>
      <c r="G103" s="92">
        <f t="shared" si="8"/>
        <v>0</v>
      </c>
      <c r="H103" s="92"/>
      <c r="I103" s="92"/>
      <c r="J103" s="92"/>
    </row>
    <row r="104" spans="1:10" s="43" customFormat="1" ht="24.95" customHeight="1">
      <c r="A104" s="154" t="s">
        <v>52</v>
      </c>
      <c r="B104" s="109" t="s">
        <v>231</v>
      </c>
      <c r="C104" s="92">
        <f t="shared" si="7"/>
        <v>15000</v>
      </c>
      <c r="D104" s="92">
        <v>15000</v>
      </c>
      <c r="E104" s="92"/>
      <c r="F104" s="92"/>
      <c r="G104" s="92">
        <f t="shared" si="8"/>
        <v>15000</v>
      </c>
      <c r="H104" s="92">
        <v>15000</v>
      </c>
      <c r="I104" s="92"/>
      <c r="J104" s="92"/>
    </row>
    <row r="105" spans="1:10" s="43" customFormat="1" ht="24.95" customHeight="1">
      <c r="A105" s="153">
        <v>8</v>
      </c>
      <c r="B105" s="101" t="s">
        <v>30</v>
      </c>
      <c r="C105" s="101">
        <f>SUM(D105:F105)</f>
        <v>715071</v>
      </c>
      <c r="D105" s="101">
        <f>SUM(D106:D107,D112:D122)</f>
        <v>156122</v>
      </c>
      <c r="E105" s="101">
        <v>474609</v>
      </c>
      <c r="F105" s="101">
        <v>84340</v>
      </c>
      <c r="G105" s="101">
        <f>SUM(H105:J105)</f>
        <v>886914</v>
      </c>
      <c r="H105" s="101">
        <f>SUM(H106:H107,H112:H122)</f>
        <v>132516</v>
      </c>
      <c r="I105" s="101">
        <v>660755</v>
      </c>
      <c r="J105" s="101">
        <v>93643</v>
      </c>
    </row>
    <row r="106" spans="1:10" s="69" customFormat="1" ht="24.95" customHeight="1">
      <c r="A106" s="154" t="s">
        <v>52</v>
      </c>
      <c r="B106" s="92" t="s">
        <v>222</v>
      </c>
      <c r="C106" s="92"/>
      <c r="D106" s="92">
        <v>33222</v>
      </c>
      <c r="E106" s="92"/>
      <c r="F106" s="92"/>
      <c r="G106" s="92"/>
      <c r="H106" s="92">
        <v>40496</v>
      </c>
      <c r="I106" s="92"/>
      <c r="J106" s="92"/>
    </row>
    <row r="107" spans="1:10" s="43" customFormat="1" ht="24.95" customHeight="1">
      <c r="A107" s="154" t="s">
        <v>52</v>
      </c>
      <c r="B107" s="92" t="s">
        <v>336</v>
      </c>
      <c r="C107" s="92"/>
      <c r="D107" s="92">
        <v>1200</v>
      </c>
      <c r="E107" s="92"/>
      <c r="F107" s="92"/>
      <c r="G107" s="92"/>
      <c r="H107" s="92"/>
      <c r="I107" s="92"/>
      <c r="J107" s="92"/>
    </row>
    <row r="108" spans="1:10" s="43" customFormat="1" ht="24.95" customHeight="1">
      <c r="A108" s="154"/>
      <c r="B108" s="92" t="s">
        <v>5</v>
      </c>
      <c r="C108" s="92"/>
      <c r="D108" s="92"/>
      <c r="E108" s="92"/>
      <c r="F108" s="92"/>
      <c r="G108" s="92"/>
      <c r="H108" s="92"/>
      <c r="I108" s="92"/>
      <c r="J108" s="92"/>
    </row>
    <row r="109" spans="1:10" s="43" customFormat="1" ht="24.95" customHeight="1">
      <c r="A109" s="111" t="s">
        <v>149</v>
      </c>
      <c r="B109" s="105" t="s">
        <v>165</v>
      </c>
      <c r="C109" s="105"/>
      <c r="D109" s="105">
        <v>600</v>
      </c>
      <c r="E109" s="105"/>
      <c r="F109" s="105"/>
      <c r="G109" s="105"/>
      <c r="H109" s="105"/>
      <c r="I109" s="105"/>
      <c r="J109" s="105"/>
    </row>
    <row r="110" spans="1:10" s="106" customFormat="1" ht="24.95" customHeight="1">
      <c r="A110" s="111" t="s">
        <v>149</v>
      </c>
      <c r="B110" s="105" t="s">
        <v>164</v>
      </c>
      <c r="C110" s="105"/>
      <c r="D110" s="105">
        <v>600</v>
      </c>
      <c r="E110" s="105"/>
      <c r="F110" s="105"/>
      <c r="G110" s="105"/>
      <c r="H110" s="105"/>
      <c r="I110" s="105"/>
      <c r="J110" s="105"/>
    </row>
    <row r="111" spans="1:10" s="43" customFormat="1" ht="24.95" customHeight="1">
      <c r="A111" s="154" t="s">
        <v>52</v>
      </c>
      <c r="B111" s="92" t="s">
        <v>163</v>
      </c>
      <c r="C111" s="92"/>
      <c r="D111" s="92">
        <v>2050</v>
      </c>
      <c r="E111" s="92"/>
      <c r="F111" s="92"/>
      <c r="G111" s="92"/>
      <c r="H111" s="92">
        <f>SUM(H112:H114)</f>
        <v>3100</v>
      </c>
      <c r="I111" s="92"/>
      <c r="J111" s="92"/>
    </row>
    <row r="112" spans="1:10" s="106" customFormat="1" ht="52.5" customHeight="1">
      <c r="A112" s="111" t="s">
        <v>149</v>
      </c>
      <c r="B112" s="105" t="s">
        <v>162</v>
      </c>
      <c r="C112" s="105"/>
      <c r="D112" s="105">
        <v>1300</v>
      </c>
      <c r="E112" s="105"/>
      <c r="F112" s="105"/>
      <c r="G112" s="105"/>
      <c r="H112" s="105">
        <v>1850</v>
      </c>
      <c r="I112" s="105"/>
      <c r="J112" s="105"/>
    </row>
    <row r="113" spans="1:10" s="106" customFormat="1" ht="32.25" customHeight="1">
      <c r="A113" s="111" t="s">
        <v>149</v>
      </c>
      <c r="B113" s="105" t="s">
        <v>339</v>
      </c>
      <c r="C113" s="105"/>
      <c r="D113" s="105">
        <v>750</v>
      </c>
      <c r="E113" s="105"/>
      <c r="F113" s="105"/>
      <c r="G113" s="105"/>
      <c r="H113" s="105">
        <v>750</v>
      </c>
      <c r="I113" s="105"/>
      <c r="J113" s="105"/>
    </row>
    <row r="114" spans="1:10" s="106" customFormat="1" ht="45">
      <c r="A114" s="111" t="s">
        <v>149</v>
      </c>
      <c r="B114" s="105" t="s">
        <v>511</v>
      </c>
      <c r="C114" s="105"/>
      <c r="D114" s="105"/>
      <c r="E114" s="105"/>
      <c r="F114" s="105"/>
      <c r="G114" s="105"/>
      <c r="H114" s="105">
        <v>500</v>
      </c>
      <c r="I114" s="105"/>
      <c r="J114" s="105"/>
    </row>
    <row r="115" spans="1:10" s="43" customFormat="1" ht="41.25" customHeight="1">
      <c r="A115" s="154" t="s">
        <v>52</v>
      </c>
      <c r="B115" s="112" t="s">
        <v>340</v>
      </c>
      <c r="C115" s="92"/>
      <c r="D115" s="92">
        <v>300</v>
      </c>
      <c r="E115" s="92"/>
      <c r="F115" s="92"/>
      <c r="G115" s="92"/>
      <c r="H115" s="92">
        <v>220</v>
      </c>
      <c r="I115" s="92"/>
      <c r="J115" s="92"/>
    </row>
    <row r="116" spans="1:10" s="43" customFormat="1" ht="40.5" customHeight="1">
      <c r="A116" s="154" t="s">
        <v>52</v>
      </c>
      <c r="B116" s="112" t="s">
        <v>253</v>
      </c>
      <c r="C116" s="92"/>
      <c r="D116" s="92">
        <v>1650</v>
      </c>
      <c r="E116" s="92"/>
      <c r="F116" s="92"/>
      <c r="G116" s="92"/>
      <c r="H116" s="92">
        <v>2100</v>
      </c>
      <c r="I116" s="92"/>
      <c r="J116" s="92"/>
    </row>
    <row r="117" spans="1:10" s="43" customFormat="1" ht="42" customHeight="1">
      <c r="A117" s="154" t="s">
        <v>52</v>
      </c>
      <c r="B117" s="92" t="s">
        <v>312</v>
      </c>
      <c r="C117" s="92"/>
      <c r="D117" s="92">
        <v>42000</v>
      </c>
      <c r="E117" s="92"/>
      <c r="F117" s="92"/>
      <c r="G117" s="92"/>
      <c r="H117" s="92">
        <f>26000+36000</f>
        <v>62000</v>
      </c>
      <c r="I117" s="92"/>
      <c r="J117" s="92"/>
    </row>
    <row r="118" spans="1:10" s="43" customFormat="1" ht="41.25" customHeight="1">
      <c r="A118" s="154" t="s">
        <v>52</v>
      </c>
      <c r="B118" s="92" t="s">
        <v>311</v>
      </c>
      <c r="C118" s="92"/>
      <c r="D118" s="92">
        <v>10000</v>
      </c>
      <c r="E118" s="92"/>
      <c r="F118" s="92"/>
      <c r="G118" s="92"/>
      <c r="H118" s="92">
        <v>5000</v>
      </c>
      <c r="I118" s="92"/>
      <c r="J118" s="92"/>
    </row>
    <row r="119" spans="1:10" s="43" customFormat="1" ht="63.75" customHeight="1">
      <c r="A119" s="154" t="s">
        <v>52</v>
      </c>
      <c r="B119" s="92" t="s">
        <v>497</v>
      </c>
      <c r="C119" s="92"/>
      <c r="D119" s="92">
        <v>11200</v>
      </c>
      <c r="E119" s="92"/>
      <c r="F119" s="92"/>
      <c r="G119" s="92"/>
      <c r="H119" s="92">
        <v>3000</v>
      </c>
      <c r="I119" s="92"/>
      <c r="J119" s="92"/>
    </row>
    <row r="120" spans="1:10" s="43" customFormat="1" ht="67.5" customHeight="1">
      <c r="A120" s="154" t="s">
        <v>52</v>
      </c>
      <c r="B120" s="92" t="s">
        <v>345</v>
      </c>
      <c r="C120" s="92"/>
      <c r="D120" s="92">
        <v>12000</v>
      </c>
      <c r="E120" s="92"/>
      <c r="F120" s="92"/>
      <c r="G120" s="92"/>
      <c r="H120" s="92">
        <v>6600</v>
      </c>
      <c r="I120" s="92"/>
      <c r="J120" s="92"/>
    </row>
    <row r="121" spans="1:10" s="43" customFormat="1" ht="67.5" customHeight="1">
      <c r="A121" s="154" t="s">
        <v>52</v>
      </c>
      <c r="B121" s="112" t="s">
        <v>732</v>
      </c>
      <c r="C121" s="92"/>
      <c r="D121" s="92">
        <v>2500</v>
      </c>
      <c r="E121" s="92"/>
      <c r="F121" s="92"/>
      <c r="G121" s="92"/>
      <c r="H121" s="92"/>
      <c r="I121" s="92"/>
      <c r="J121" s="92"/>
    </row>
    <row r="122" spans="1:10" s="43" customFormat="1" ht="47.25" customHeight="1">
      <c r="A122" s="154" t="s">
        <v>52</v>
      </c>
      <c r="B122" s="92" t="s">
        <v>310</v>
      </c>
      <c r="C122" s="92"/>
      <c r="D122" s="92">
        <f>40000</f>
        <v>40000</v>
      </c>
      <c r="E122" s="92"/>
      <c r="F122" s="92"/>
      <c r="G122" s="92"/>
      <c r="H122" s="92">
        <v>10000</v>
      </c>
      <c r="I122" s="92"/>
      <c r="J122" s="92"/>
    </row>
    <row r="123" spans="1:10" s="69" customFormat="1" ht="24.95" customHeight="1">
      <c r="A123" s="153">
        <v>9</v>
      </c>
      <c r="B123" s="101" t="s">
        <v>493</v>
      </c>
      <c r="C123" s="101">
        <f>SUM(D123:F123)</f>
        <v>235281</v>
      </c>
      <c r="D123" s="101">
        <f>SUM(D124,D139,D141)</f>
        <v>140400</v>
      </c>
      <c r="E123" s="101">
        <v>25363</v>
      </c>
      <c r="F123" s="101">
        <v>69518</v>
      </c>
      <c r="G123" s="101">
        <f>SUM(H123:J123)</f>
        <v>211939</v>
      </c>
      <c r="H123" s="101">
        <f>SUM(H124,H139,H141)</f>
        <v>113900</v>
      </c>
      <c r="I123" s="101">
        <v>24218</v>
      </c>
      <c r="J123" s="101">
        <v>73821</v>
      </c>
    </row>
    <row r="124" spans="1:10" s="43" customFormat="1" ht="24.95" customHeight="1">
      <c r="A124" s="154" t="s">
        <v>52</v>
      </c>
      <c r="B124" s="92" t="s">
        <v>307</v>
      </c>
      <c r="C124" s="92"/>
      <c r="D124" s="92">
        <f>SUM(D125:D138)</f>
        <v>79400</v>
      </c>
      <c r="E124" s="92"/>
      <c r="F124" s="92"/>
      <c r="G124" s="92"/>
      <c r="H124" s="92">
        <f>SUM(H125:H138)</f>
        <v>77900</v>
      </c>
      <c r="I124" s="92"/>
      <c r="J124" s="92"/>
    </row>
    <row r="125" spans="1:10" s="43" customFormat="1" ht="24.95" customHeight="1">
      <c r="A125" s="154" t="s">
        <v>149</v>
      </c>
      <c r="B125" s="92" t="s">
        <v>298</v>
      </c>
      <c r="C125" s="92"/>
      <c r="D125" s="92">
        <v>14000</v>
      </c>
      <c r="E125" s="92"/>
      <c r="F125" s="92"/>
      <c r="G125" s="92"/>
      <c r="H125" s="92">
        <v>14000</v>
      </c>
      <c r="I125" s="92"/>
      <c r="J125" s="92"/>
    </row>
    <row r="126" spans="1:10" s="43" customFormat="1" ht="46.5" customHeight="1">
      <c r="A126" s="154" t="s">
        <v>149</v>
      </c>
      <c r="B126" s="92" t="s">
        <v>479</v>
      </c>
      <c r="C126" s="92"/>
      <c r="D126" s="92">
        <v>18000</v>
      </c>
      <c r="E126" s="92"/>
      <c r="F126" s="92"/>
      <c r="G126" s="92"/>
      <c r="H126" s="92">
        <v>18000</v>
      </c>
      <c r="I126" s="92"/>
      <c r="J126" s="92"/>
    </row>
    <row r="127" spans="1:10" s="43" customFormat="1" ht="33.75" customHeight="1">
      <c r="A127" s="154" t="s">
        <v>149</v>
      </c>
      <c r="B127" s="92" t="s">
        <v>299</v>
      </c>
      <c r="C127" s="92"/>
      <c r="D127" s="92">
        <v>1000</v>
      </c>
      <c r="E127" s="92"/>
      <c r="F127" s="92"/>
      <c r="G127" s="92"/>
      <c r="H127" s="92">
        <v>1000</v>
      </c>
      <c r="I127" s="92"/>
      <c r="J127" s="92"/>
    </row>
    <row r="128" spans="1:10" s="43" customFormat="1" ht="73.5" customHeight="1">
      <c r="A128" s="154" t="s">
        <v>149</v>
      </c>
      <c r="B128" s="92" t="s">
        <v>308</v>
      </c>
      <c r="C128" s="92"/>
      <c r="D128" s="92">
        <v>6000</v>
      </c>
      <c r="E128" s="92"/>
      <c r="F128" s="92"/>
      <c r="G128" s="92"/>
      <c r="H128" s="92">
        <v>6000</v>
      </c>
      <c r="I128" s="92"/>
      <c r="J128" s="92"/>
    </row>
    <row r="129" spans="1:10" s="43" customFormat="1" ht="24.95" customHeight="1">
      <c r="A129" s="154" t="s">
        <v>149</v>
      </c>
      <c r="B129" s="92" t="s">
        <v>273</v>
      </c>
      <c r="C129" s="92"/>
      <c r="D129" s="92">
        <v>600</v>
      </c>
      <c r="E129" s="92"/>
      <c r="F129" s="92"/>
      <c r="G129" s="92"/>
      <c r="H129" s="92">
        <v>600</v>
      </c>
      <c r="I129" s="92"/>
      <c r="J129" s="92"/>
    </row>
    <row r="130" spans="1:10" s="43" customFormat="1" ht="24.95" customHeight="1">
      <c r="A130" s="154" t="s">
        <v>149</v>
      </c>
      <c r="B130" s="92" t="s">
        <v>181</v>
      </c>
      <c r="C130" s="92"/>
      <c r="D130" s="92">
        <v>400</v>
      </c>
      <c r="E130" s="92"/>
      <c r="F130" s="92"/>
      <c r="G130" s="92"/>
      <c r="H130" s="92">
        <v>400</v>
      </c>
      <c r="I130" s="92"/>
      <c r="J130" s="92"/>
    </row>
    <row r="131" spans="1:10" s="43" customFormat="1" ht="39" customHeight="1">
      <c r="A131" s="154" t="s">
        <v>149</v>
      </c>
      <c r="B131" s="92" t="s">
        <v>300</v>
      </c>
      <c r="C131" s="92"/>
      <c r="D131" s="92">
        <v>1000</v>
      </c>
      <c r="E131" s="92"/>
      <c r="F131" s="92"/>
      <c r="G131" s="92"/>
      <c r="H131" s="92">
        <v>1000</v>
      </c>
      <c r="I131" s="92"/>
      <c r="J131" s="92"/>
    </row>
    <row r="132" spans="1:10" s="43" customFormat="1" ht="80.25" customHeight="1">
      <c r="A132" s="154" t="s">
        <v>149</v>
      </c>
      <c r="B132" s="92" t="s">
        <v>321</v>
      </c>
      <c r="C132" s="92"/>
      <c r="D132" s="92">
        <v>350</v>
      </c>
      <c r="E132" s="92"/>
      <c r="F132" s="92"/>
      <c r="G132" s="92"/>
      <c r="H132" s="92">
        <v>350</v>
      </c>
      <c r="I132" s="92"/>
      <c r="J132" s="92"/>
    </row>
    <row r="133" spans="1:10" s="43" customFormat="1" ht="48" customHeight="1">
      <c r="A133" s="154" t="s">
        <v>149</v>
      </c>
      <c r="B133" s="92" t="s">
        <v>322</v>
      </c>
      <c r="C133" s="92"/>
      <c r="D133" s="92">
        <v>1000</v>
      </c>
      <c r="E133" s="92"/>
      <c r="F133" s="92"/>
      <c r="G133" s="92"/>
      <c r="H133" s="92">
        <v>1000</v>
      </c>
      <c r="I133" s="92"/>
      <c r="J133" s="92"/>
    </row>
    <row r="134" spans="1:10" s="43" customFormat="1" ht="70.5" customHeight="1">
      <c r="A134" s="154" t="s">
        <v>149</v>
      </c>
      <c r="B134" s="104" t="s">
        <v>301</v>
      </c>
      <c r="C134" s="92"/>
      <c r="D134" s="92">
        <v>3000</v>
      </c>
      <c r="E134" s="92"/>
      <c r="F134" s="92"/>
      <c r="G134" s="92"/>
      <c r="H134" s="92">
        <v>3000</v>
      </c>
      <c r="I134" s="92"/>
      <c r="J134" s="92"/>
    </row>
    <row r="135" spans="1:10" s="43" customFormat="1" ht="30.75" customHeight="1">
      <c r="A135" s="154" t="s">
        <v>149</v>
      </c>
      <c r="B135" s="92" t="s">
        <v>496</v>
      </c>
      <c r="C135" s="92"/>
      <c r="D135" s="92">
        <v>4000</v>
      </c>
      <c r="E135" s="92"/>
      <c r="F135" s="92"/>
      <c r="G135" s="92"/>
      <c r="H135" s="92">
        <v>2500</v>
      </c>
      <c r="I135" s="92"/>
      <c r="J135" s="92"/>
    </row>
    <row r="136" spans="1:10" s="43" customFormat="1" ht="40.5" customHeight="1">
      <c r="A136" s="154" t="s">
        <v>149</v>
      </c>
      <c r="B136" s="92" t="s">
        <v>302</v>
      </c>
      <c r="C136" s="92"/>
      <c r="D136" s="92">
        <v>5000</v>
      </c>
      <c r="E136" s="92"/>
      <c r="F136" s="92"/>
      <c r="G136" s="92"/>
      <c r="H136" s="92">
        <v>5000</v>
      </c>
      <c r="I136" s="92"/>
      <c r="J136" s="92"/>
    </row>
    <row r="137" spans="1:10" s="43" customFormat="1" ht="50.25" customHeight="1">
      <c r="A137" s="154" t="s">
        <v>149</v>
      </c>
      <c r="B137" s="92" t="s">
        <v>303</v>
      </c>
      <c r="C137" s="92"/>
      <c r="D137" s="92">
        <v>3050</v>
      </c>
      <c r="E137" s="92"/>
      <c r="F137" s="92"/>
      <c r="G137" s="92"/>
      <c r="H137" s="92">
        <v>3050</v>
      </c>
      <c r="I137" s="92"/>
      <c r="J137" s="92"/>
    </row>
    <row r="138" spans="1:10" s="43" customFormat="1" ht="67.5" customHeight="1">
      <c r="A138" s="154" t="s">
        <v>149</v>
      </c>
      <c r="B138" s="92" t="s">
        <v>304</v>
      </c>
      <c r="C138" s="92"/>
      <c r="D138" s="92">
        <v>22000</v>
      </c>
      <c r="E138" s="92"/>
      <c r="F138" s="92"/>
      <c r="G138" s="92"/>
      <c r="H138" s="92">
        <v>22000</v>
      </c>
      <c r="I138" s="92"/>
      <c r="J138" s="92"/>
    </row>
    <row r="139" spans="1:10" s="43" customFormat="1" ht="30" customHeight="1">
      <c r="A139" s="154" t="s">
        <v>52</v>
      </c>
      <c r="B139" s="92" t="s">
        <v>332</v>
      </c>
      <c r="C139" s="92"/>
      <c r="D139" s="92">
        <v>26000</v>
      </c>
      <c r="E139" s="92"/>
      <c r="F139" s="92"/>
      <c r="G139" s="92"/>
      <c r="H139" s="92">
        <v>26000</v>
      </c>
      <c r="I139" s="92"/>
      <c r="J139" s="92"/>
    </row>
    <row r="140" spans="1:10" s="43" customFormat="1" ht="51" customHeight="1">
      <c r="A140" s="154" t="s">
        <v>52</v>
      </c>
      <c r="B140" s="92" t="s">
        <v>628</v>
      </c>
      <c r="C140" s="92"/>
      <c r="D140" s="92"/>
      <c r="E140" s="92"/>
      <c r="F140" s="92"/>
      <c r="G140" s="92"/>
      <c r="H140" s="92">
        <v>19915</v>
      </c>
      <c r="I140" s="92"/>
      <c r="J140" s="92"/>
    </row>
    <row r="141" spans="1:10" s="43" customFormat="1" ht="30" customHeight="1">
      <c r="A141" s="154" t="s">
        <v>52</v>
      </c>
      <c r="B141" s="92" t="s">
        <v>494</v>
      </c>
      <c r="C141" s="92"/>
      <c r="D141" s="92">
        <v>35000</v>
      </c>
      <c r="E141" s="92"/>
      <c r="F141" s="92"/>
      <c r="G141" s="92"/>
      <c r="H141" s="92">
        <v>10000</v>
      </c>
      <c r="I141" s="92"/>
      <c r="J141" s="92"/>
    </row>
    <row r="142" spans="1:10" s="69" customFormat="1" ht="24.95" customHeight="1">
      <c r="A142" s="153">
        <v>10</v>
      </c>
      <c r="B142" s="101" t="s">
        <v>31</v>
      </c>
      <c r="C142" s="101">
        <f>SUM(D142:F142)</f>
        <v>139970</v>
      </c>
      <c r="D142" s="101">
        <f>SUM(D143:D150)</f>
        <v>104000</v>
      </c>
      <c r="E142" s="101">
        <v>21500</v>
      </c>
      <c r="F142" s="101">
        <v>14470</v>
      </c>
      <c r="G142" s="101">
        <f>SUM(H142:J142)</f>
        <v>168220</v>
      </c>
      <c r="H142" s="101">
        <f>SUM(H143:H150)</f>
        <v>132000</v>
      </c>
      <c r="I142" s="101">
        <v>21750</v>
      </c>
      <c r="J142" s="101">
        <v>14470</v>
      </c>
    </row>
    <row r="143" spans="1:10" s="43" customFormat="1" ht="60">
      <c r="A143" s="154" t="s">
        <v>52</v>
      </c>
      <c r="B143" s="193" t="s">
        <v>946</v>
      </c>
      <c r="C143" s="92"/>
      <c r="D143" s="92">
        <v>55000</v>
      </c>
      <c r="E143" s="92"/>
      <c r="F143" s="92"/>
      <c r="G143" s="92"/>
      <c r="H143" s="92">
        <f>55000+3000+15000</f>
        <v>73000</v>
      </c>
      <c r="I143" s="92"/>
      <c r="J143" s="92"/>
    </row>
    <row r="144" spans="1:10" s="43" customFormat="1" ht="37.5" customHeight="1">
      <c r="A144" s="154" t="s">
        <v>52</v>
      </c>
      <c r="B144" s="193" t="s">
        <v>815</v>
      </c>
      <c r="C144" s="92"/>
      <c r="D144" s="92">
        <v>4000</v>
      </c>
      <c r="E144" s="92"/>
      <c r="F144" s="92"/>
      <c r="G144" s="92"/>
      <c r="H144" s="92">
        <v>14000</v>
      </c>
      <c r="I144" s="92"/>
      <c r="J144" s="92"/>
    </row>
    <row r="145" spans="1:10" s="43" customFormat="1" ht="34.5" customHeight="1">
      <c r="A145" s="154" t="s">
        <v>52</v>
      </c>
      <c r="B145" s="93" t="s">
        <v>251</v>
      </c>
      <c r="C145" s="92"/>
      <c r="D145" s="92">
        <v>2000</v>
      </c>
      <c r="E145" s="92"/>
      <c r="F145" s="92"/>
      <c r="G145" s="92"/>
      <c r="H145" s="92"/>
      <c r="I145" s="92"/>
      <c r="J145" s="92"/>
    </row>
    <row r="146" spans="1:10" s="43" customFormat="1" ht="53.25" customHeight="1">
      <c r="A146" s="154" t="s">
        <v>52</v>
      </c>
      <c r="B146" s="93" t="s">
        <v>327</v>
      </c>
      <c r="C146" s="92"/>
      <c r="D146" s="92">
        <v>1000</v>
      </c>
      <c r="E146" s="92"/>
      <c r="F146" s="92"/>
      <c r="G146" s="92"/>
      <c r="H146" s="92"/>
      <c r="I146" s="92"/>
      <c r="J146" s="92"/>
    </row>
    <row r="147" spans="1:10" s="43" customFormat="1" ht="41.25" customHeight="1">
      <c r="A147" s="154" t="s">
        <v>52</v>
      </c>
      <c r="B147" s="93" t="s">
        <v>328</v>
      </c>
      <c r="C147" s="92"/>
      <c r="D147" s="92">
        <v>12000</v>
      </c>
      <c r="E147" s="92"/>
      <c r="F147" s="92"/>
      <c r="G147" s="92"/>
      <c r="H147" s="92">
        <v>30000</v>
      </c>
      <c r="I147" s="92"/>
      <c r="J147" s="92"/>
    </row>
    <row r="148" spans="1:10" s="43" customFormat="1" ht="90">
      <c r="A148" s="154" t="s">
        <v>52</v>
      </c>
      <c r="B148" s="93" t="s">
        <v>947</v>
      </c>
      <c r="C148" s="92"/>
      <c r="D148" s="92">
        <v>2500</v>
      </c>
      <c r="E148" s="92"/>
      <c r="F148" s="92"/>
      <c r="G148" s="92"/>
      <c r="H148" s="92">
        <v>2500</v>
      </c>
      <c r="I148" s="92"/>
      <c r="J148" s="92"/>
    </row>
    <row r="149" spans="1:10" s="43" customFormat="1" ht="90">
      <c r="A149" s="154" t="s">
        <v>52</v>
      </c>
      <c r="B149" s="93" t="s">
        <v>948</v>
      </c>
      <c r="C149" s="92"/>
      <c r="D149" s="92">
        <v>2500</v>
      </c>
      <c r="E149" s="92"/>
      <c r="F149" s="92"/>
      <c r="G149" s="92"/>
      <c r="H149" s="92">
        <v>2500</v>
      </c>
      <c r="I149" s="92"/>
      <c r="J149" s="92"/>
    </row>
    <row r="150" spans="1:10" s="43" customFormat="1" ht="35.25" customHeight="1">
      <c r="A150" s="154" t="s">
        <v>52</v>
      </c>
      <c r="B150" s="92" t="s">
        <v>270</v>
      </c>
      <c r="C150" s="92"/>
      <c r="D150" s="92">
        <v>25000</v>
      </c>
      <c r="E150" s="92"/>
      <c r="F150" s="92"/>
      <c r="G150" s="92"/>
      <c r="H150" s="92">
        <v>10000</v>
      </c>
      <c r="I150" s="92"/>
      <c r="J150" s="92"/>
    </row>
    <row r="151" spans="1:10" s="43" customFormat="1" ht="39" customHeight="1">
      <c r="A151" s="153">
        <v>11</v>
      </c>
      <c r="B151" s="101" t="s">
        <v>514</v>
      </c>
      <c r="C151" s="101">
        <f>SUM(D151:F151)</f>
        <v>2384651</v>
      </c>
      <c r="D151" s="101">
        <f>SUM(D152:D158,D161:D167,D170,D174:D175,D179:D190)</f>
        <v>990441</v>
      </c>
      <c r="E151" s="101">
        <f>1365438-50000</f>
        <v>1315438</v>
      </c>
      <c r="F151" s="101">
        <v>78772</v>
      </c>
      <c r="G151" s="101">
        <f>SUM(H151:J151)</f>
        <v>2052397</v>
      </c>
      <c r="H151" s="101">
        <f>SUM(H152:H158,H161:H167,H170,H174:H175,H179:H190)</f>
        <v>852471</v>
      </c>
      <c r="I151" s="101">
        <v>1122066</v>
      </c>
      <c r="J151" s="101">
        <v>77860</v>
      </c>
    </row>
    <row r="152" spans="1:10" s="43" customFormat="1" ht="24.95" customHeight="1">
      <c r="A152" s="154" t="s">
        <v>52</v>
      </c>
      <c r="B152" s="104" t="s">
        <v>242</v>
      </c>
      <c r="C152" s="92"/>
      <c r="D152" s="92">
        <v>70945</v>
      </c>
      <c r="E152" s="92"/>
      <c r="F152" s="92"/>
      <c r="G152" s="92"/>
      <c r="H152" s="92">
        <v>84183</v>
      </c>
      <c r="I152" s="92"/>
      <c r="J152" s="92"/>
    </row>
    <row r="153" spans="1:10" s="43" customFormat="1" ht="27.75" customHeight="1">
      <c r="A153" s="154" t="s">
        <v>52</v>
      </c>
      <c r="B153" s="92" t="s">
        <v>275</v>
      </c>
      <c r="C153" s="92"/>
      <c r="D153" s="92">
        <v>15423</v>
      </c>
      <c r="E153" s="92"/>
      <c r="F153" s="92"/>
      <c r="G153" s="92"/>
      <c r="H153" s="92">
        <v>14390</v>
      </c>
      <c r="I153" s="92"/>
      <c r="J153" s="92"/>
    </row>
    <row r="154" spans="1:10" s="43" customFormat="1" ht="34.5" customHeight="1">
      <c r="A154" s="154" t="s">
        <v>52</v>
      </c>
      <c r="B154" s="92" t="s">
        <v>716</v>
      </c>
      <c r="C154" s="92"/>
      <c r="D154" s="92">
        <v>10014</v>
      </c>
      <c r="E154" s="92"/>
      <c r="F154" s="92"/>
      <c r="G154" s="92"/>
      <c r="H154" s="92">
        <v>9613</v>
      </c>
      <c r="I154" s="92"/>
      <c r="J154" s="92"/>
    </row>
    <row r="155" spans="1:10" s="43" customFormat="1" ht="24.95" customHeight="1">
      <c r="A155" s="154" t="s">
        <v>52</v>
      </c>
      <c r="B155" s="92" t="s">
        <v>32</v>
      </c>
      <c r="C155" s="92"/>
      <c r="D155" s="92">
        <v>3000</v>
      </c>
      <c r="E155" s="92"/>
      <c r="F155" s="92"/>
      <c r="G155" s="92"/>
      <c r="H155" s="92"/>
      <c r="I155" s="92"/>
      <c r="J155" s="92"/>
    </row>
    <row r="156" spans="1:10" s="43" customFormat="1" ht="24.95" customHeight="1">
      <c r="A156" s="154" t="s">
        <v>52</v>
      </c>
      <c r="B156" s="92" t="s">
        <v>33</v>
      </c>
      <c r="C156" s="92"/>
      <c r="D156" s="92">
        <v>1200</v>
      </c>
      <c r="E156" s="92"/>
      <c r="F156" s="92"/>
      <c r="G156" s="92"/>
      <c r="H156" s="92">
        <v>1400</v>
      </c>
      <c r="I156" s="92"/>
      <c r="J156" s="92"/>
    </row>
    <row r="157" spans="1:10" s="43" customFormat="1" ht="39" customHeight="1">
      <c r="A157" s="154" t="s">
        <v>52</v>
      </c>
      <c r="B157" s="92" t="s">
        <v>329</v>
      </c>
      <c r="C157" s="92"/>
      <c r="D157" s="92">
        <v>450</v>
      </c>
      <c r="E157" s="92"/>
      <c r="F157" s="92"/>
      <c r="G157" s="92"/>
      <c r="H157" s="92">
        <v>570</v>
      </c>
      <c r="I157" s="92"/>
      <c r="J157" s="92"/>
    </row>
    <row r="158" spans="1:10" s="43" customFormat="1" ht="30.75" customHeight="1">
      <c r="A158" s="154" t="s">
        <v>52</v>
      </c>
      <c r="B158" s="92" t="s">
        <v>277</v>
      </c>
      <c r="C158" s="92"/>
      <c r="D158" s="92">
        <f>SUM(D159:D160)</f>
        <v>15372</v>
      </c>
      <c r="E158" s="92"/>
      <c r="F158" s="92"/>
      <c r="G158" s="92"/>
      <c r="H158" s="92">
        <f>SUM(H159:H160)</f>
        <v>5372</v>
      </c>
      <c r="I158" s="92"/>
      <c r="J158" s="92"/>
    </row>
    <row r="159" spans="1:10" s="106" customFormat="1" ht="26.25" customHeight="1">
      <c r="A159" s="111" t="s">
        <v>149</v>
      </c>
      <c r="B159" s="105" t="s">
        <v>278</v>
      </c>
      <c r="C159" s="105"/>
      <c r="D159" s="105">
        <v>5372</v>
      </c>
      <c r="E159" s="105"/>
      <c r="F159" s="105"/>
      <c r="G159" s="105"/>
      <c r="H159" s="105">
        <v>5372</v>
      </c>
      <c r="I159" s="105"/>
      <c r="J159" s="105"/>
    </row>
    <row r="160" spans="1:10" s="106" customFormat="1" ht="39.75" customHeight="1">
      <c r="A160" s="111" t="s">
        <v>149</v>
      </c>
      <c r="B160" s="105" t="s">
        <v>297</v>
      </c>
      <c r="C160" s="105"/>
      <c r="D160" s="105">
        <v>10000</v>
      </c>
      <c r="E160" s="105"/>
      <c r="F160" s="105"/>
      <c r="G160" s="105"/>
      <c r="H160" s="105"/>
      <c r="I160" s="105"/>
      <c r="J160" s="105"/>
    </row>
    <row r="161" spans="1:10" s="43" customFormat="1" ht="24.95" customHeight="1">
      <c r="A161" s="154" t="s">
        <v>52</v>
      </c>
      <c r="B161" s="92" t="s">
        <v>34</v>
      </c>
      <c r="C161" s="92"/>
      <c r="D161" s="92">
        <v>2000</v>
      </c>
      <c r="E161" s="92"/>
      <c r="F161" s="92"/>
      <c r="G161" s="92"/>
      <c r="H161" s="92">
        <v>2710</v>
      </c>
      <c r="I161" s="92"/>
      <c r="J161" s="92"/>
    </row>
    <row r="162" spans="1:10" s="43" customFormat="1" ht="30" customHeight="1">
      <c r="A162" s="154" t="s">
        <v>52</v>
      </c>
      <c r="B162" s="92" t="s">
        <v>289</v>
      </c>
      <c r="C162" s="92"/>
      <c r="D162" s="92">
        <v>3500</v>
      </c>
      <c r="E162" s="92"/>
      <c r="F162" s="92"/>
      <c r="G162" s="92"/>
      <c r="H162" s="92">
        <v>3200</v>
      </c>
      <c r="I162" s="92"/>
      <c r="J162" s="92"/>
    </row>
    <row r="163" spans="1:10" s="43" customFormat="1" ht="30" customHeight="1">
      <c r="A163" s="154" t="s">
        <v>52</v>
      </c>
      <c r="B163" s="92" t="s">
        <v>714</v>
      </c>
      <c r="C163" s="92"/>
      <c r="D163" s="92"/>
      <c r="E163" s="92"/>
      <c r="F163" s="92"/>
      <c r="G163" s="92"/>
      <c r="H163" s="92"/>
      <c r="I163" s="92"/>
      <c r="J163" s="92"/>
    </row>
    <row r="164" spans="1:10" s="43" customFormat="1" ht="78" customHeight="1">
      <c r="A164" s="154" t="s">
        <v>52</v>
      </c>
      <c r="B164" s="92" t="s">
        <v>713</v>
      </c>
      <c r="C164" s="92"/>
      <c r="D164" s="92">
        <v>7088</v>
      </c>
      <c r="E164" s="92"/>
      <c r="F164" s="92"/>
      <c r="G164" s="92"/>
      <c r="H164" s="92">
        <v>14390</v>
      </c>
      <c r="I164" s="92"/>
      <c r="J164" s="92"/>
    </row>
    <row r="165" spans="1:10" s="43" customFormat="1" ht="41.25" customHeight="1">
      <c r="A165" s="154" t="s">
        <v>52</v>
      </c>
      <c r="B165" s="92" t="s">
        <v>243</v>
      </c>
      <c r="C165" s="92"/>
      <c r="D165" s="92">
        <v>35000</v>
      </c>
      <c r="E165" s="92"/>
      <c r="F165" s="92"/>
      <c r="G165" s="92"/>
      <c r="H165" s="92">
        <v>35000</v>
      </c>
      <c r="I165" s="92"/>
      <c r="J165" s="92"/>
    </row>
    <row r="166" spans="1:10" s="43" customFormat="1" ht="36" customHeight="1">
      <c r="A166" s="154" t="s">
        <v>52</v>
      </c>
      <c r="B166" s="92" t="s">
        <v>337</v>
      </c>
      <c r="C166" s="92"/>
      <c r="D166" s="92">
        <v>4000</v>
      </c>
      <c r="E166" s="92"/>
      <c r="F166" s="92"/>
      <c r="G166" s="92"/>
      <c r="H166" s="92">
        <v>4000</v>
      </c>
      <c r="I166" s="92"/>
      <c r="J166" s="92"/>
    </row>
    <row r="167" spans="1:10" s="43" customFormat="1" ht="31.5" customHeight="1">
      <c r="A167" s="154" t="s">
        <v>52</v>
      </c>
      <c r="B167" s="92" t="s">
        <v>173</v>
      </c>
      <c r="C167" s="92"/>
      <c r="D167" s="92">
        <f>SUM(D168:D169)</f>
        <v>0</v>
      </c>
      <c r="E167" s="92"/>
      <c r="F167" s="92"/>
      <c r="G167" s="92"/>
      <c r="H167" s="92">
        <f>SUM(H168:H169)</f>
        <v>0</v>
      </c>
      <c r="I167" s="92"/>
      <c r="J167" s="92"/>
    </row>
    <row r="168" spans="1:10" s="106" customFormat="1" ht="24.95" customHeight="1">
      <c r="A168" s="154" t="s">
        <v>149</v>
      </c>
      <c r="B168" s="105" t="s">
        <v>174</v>
      </c>
      <c r="C168" s="105"/>
      <c r="D168" s="105"/>
      <c r="E168" s="105"/>
      <c r="F168" s="105"/>
      <c r="G168" s="105"/>
      <c r="H168" s="105"/>
      <c r="I168" s="105"/>
      <c r="J168" s="105"/>
    </row>
    <row r="169" spans="1:10" s="106" customFormat="1" ht="24.95" customHeight="1">
      <c r="A169" s="154" t="s">
        <v>149</v>
      </c>
      <c r="B169" s="105" t="s">
        <v>175</v>
      </c>
      <c r="C169" s="105"/>
      <c r="D169" s="105"/>
      <c r="E169" s="105"/>
      <c r="F169" s="105"/>
      <c r="G169" s="105"/>
      <c r="H169" s="105"/>
      <c r="I169" s="105"/>
      <c r="J169" s="105"/>
    </row>
    <row r="170" spans="1:10" s="43" customFormat="1" ht="24.95" customHeight="1">
      <c r="A170" s="154" t="s">
        <v>52</v>
      </c>
      <c r="B170" s="92" t="s">
        <v>279</v>
      </c>
      <c r="C170" s="92">
        <v>141667</v>
      </c>
      <c r="D170" s="92">
        <v>93478</v>
      </c>
      <c r="E170" s="92">
        <v>48189</v>
      </c>
      <c r="F170" s="92"/>
      <c r="G170" s="92">
        <v>141667</v>
      </c>
      <c r="H170" s="92">
        <f>SUM(H171:H173)</f>
        <v>93360</v>
      </c>
      <c r="I170" s="92">
        <v>48307</v>
      </c>
      <c r="J170" s="92"/>
    </row>
    <row r="171" spans="1:10" s="106" customFormat="1" ht="24.95" customHeight="1">
      <c r="A171" s="111" t="s">
        <v>149</v>
      </c>
      <c r="B171" s="105" t="s">
        <v>709</v>
      </c>
      <c r="C171" s="105"/>
      <c r="D171" s="105"/>
      <c r="E171" s="105"/>
      <c r="F171" s="105"/>
      <c r="G171" s="105"/>
      <c r="H171" s="105">
        <v>39530</v>
      </c>
      <c r="I171" s="105"/>
      <c r="J171" s="105"/>
    </row>
    <row r="172" spans="1:10" s="106" customFormat="1" ht="24.95" customHeight="1">
      <c r="A172" s="111" t="s">
        <v>149</v>
      </c>
      <c r="B172" s="105" t="s">
        <v>710</v>
      </c>
      <c r="C172" s="105"/>
      <c r="D172" s="105"/>
      <c r="E172" s="105"/>
      <c r="F172" s="105"/>
      <c r="G172" s="105"/>
      <c r="H172" s="105">
        <v>38548</v>
      </c>
      <c r="I172" s="105"/>
      <c r="J172" s="105"/>
    </row>
    <row r="173" spans="1:10" s="106" customFormat="1" ht="24.95" customHeight="1">
      <c r="A173" s="111" t="s">
        <v>149</v>
      </c>
      <c r="B173" s="105" t="s">
        <v>711</v>
      </c>
      <c r="C173" s="105"/>
      <c r="D173" s="105"/>
      <c r="E173" s="105"/>
      <c r="F173" s="105"/>
      <c r="G173" s="105"/>
      <c r="H173" s="105">
        <v>15282</v>
      </c>
      <c r="I173" s="105"/>
      <c r="J173" s="105"/>
    </row>
    <row r="174" spans="1:10" s="43" customFormat="1" ht="24.95" customHeight="1">
      <c r="A174" s="154" t="s">
        <v>52</v>
      </c>
      <c r="B174" s="92" t="s">
        <v>280</v>
      </c>
      <c r="C174" s="92"/>
      <c r="D174" s="92">
        <v>37500</v>
      </c>
      <c r="E174" s="92">
        <v>63464</v>
      </c>
      <c r="F174" s="92"/>
      <c r="G174" s="92"/>
      <c r="H174" s="92">
        <f>63465+30625</f>
        <v>94090</v>
      </c>
      <c r="I174" s="92"/>
      <c r="J174" s="92"/>
    </row>
    <row r="175" spans="1:10" s="43" customFormat="1" ht="24.95" customHeight="1">
      <c r="A175" s="154" t="s">
        <v>52</v>
      </c>
      <c r="B175" s="92" t="s">
        <v>284</v>
      </c>
      <c r="C175" s="92"/>
      <c r="D175" s="92">
        <v>142271</v>
      </c>
      <c r="E175" s="92"/>
      <c r="F175" s="92"/>
      <c r="G175" s="92">
        <v>53856</v>
      </c>
      <c r="H175" s="92">
        <f>SUM(H176:H178)</f>
        <v>13493</v>
      </c>
      <c r="I175" s="92">
        <v>40363</v>
      </c>
      <c r="J175" s="92"/>
    </row>
    <row r="176" spans="1:10" s="106" customFormat="1" ht="35.25" customHeight="1">
      <c r="A176" s="111" t="s">
        <v>149</v>
      </c>
      <c r="B176" s="105" t="s">
        <v>487</v>
      </c>
      <c r="C176" s="105"/>
      <c r="D176" s="105">
        <v>2775</v>
      </c>
      <c r="E176" s="105"/>
      <c r="F176" s="105"/>
      <c r="G176" s="105"/>
      <c r="H176" s="105"/>
      <c r="I176" s="105"/>
      <c r="J176" s="105"/>
    </row>
    <row r="177" spans="1:10" s="106" customFormat="1" ht="24.95" customHeight="1">
      <c r="A177" s="111" t="s">
        <v>149</v>
      </c>
      <c r="B177" s="105" t="s">
        <v>488</v>
      </c>
      <c r="C177" s="105"/>
      <c r="D177" s="105">
        <v>86274</v>
      </c>
      <c r="E177" s="105"/>
      <c r="F177" s="105"/>
      <c r="G177" s="105"/>
      <c r="H177" s="105"/>
      <c r="I177" s="105"/>
      <c r="J177" s="105"/>
    </row>
    <row r="178" spans="1:10" s="106" customFormat="1" ht="24.95" customHeight="1">
      <c r="A178" s="111" t="s">
        <v>149</v>
      </c>
      <c r="B178" s="105" t="s">
        <v>489</v>
      </c>
      <c r="C178" s="105"/>
      <c r="D178" s="105">
        <v>53222</v>
      </c>
      <c r="E178" s="105"/>
      <c r="F178" s="105"/>
      <c r="G178" s="105">
        <v>53856</v>
      </c>
      <c r="H178" s="105">
        <f>53856-40363</f>
        <v>13493</v>
      </c>
      <c r="I178" s="105">
        <v>40363</v>
      </c>
      <c r="J178" s="105"/>
    </row>
    <row r="179" spans="1:10" s="43" customFormat="1" ht="23.25" customHeight="1">
      <c r="A179" s="154" t="s">
        <v>52</v>
      </c>
      <c r="B179" s="92" t="s">
        <v>330</v>
      </c>
      <c r="C179" s="92"/>
      <c r="D179" s="92">
        <v>10000</v>
      </c>
      <c r="E179" s="92"/>
      <c r="F179" s="92"/>
      <c r="G179" s="92"/>
      <c r="H179" s="92"/>
      <c r="I179" s="92"/>
      <c r="J179" s="92"/>
    </row>
    <row r="180" spans="1:10" s="43" customFormat="1" ht="24.95" customHeight="1">
      <c r="A180" s="154" t="s">
        <v>52</v>
      </c>
      <c r="B180" s="104" t="s">
        <v>244</v>
      </c>
      <c r="C180" s="92"/>
      <c r="D180" s="92">
        <v>114000</v>
      </c>
      <c r="E180" s="92"/>
      <c r="F180" s="92"/>
      <c r="G180" s="92"/>
      <c r="H180" s="92">
        <v>102000</v>
      </c>
      <c r="I180" s="92"/>
      <c r="J180" s="92"/>
    </row>
    <row r="181" spans="1:10" s="43" customFormat="1" ht="39.75" customHeight="1">
      <c r="A181" s="154" t="s">
        <v>52</v>
      </c>
      <c r="B181" s="104" t="s">
        <v>290</v>
      </c>
      <c r="C181" s="92"/>
      <c r="D181" s="92">
        <v>222000</v>
      </c>
      <c r="E181" s="92"/>
      <c r="F181" s="92"/>
      <c r="G181" s="92"/>
      <c r="H181" s="92">
        <v>169000</v>
      </c>
      <c r="I181" s="92"/>
      <c r="J181" s="92"/>
    </row>
    <row r="182" spans="1:10" s="43" customFormat="1" ht="41.25" customHeight="1">
      <c r="A182" s="154" t="s">
        <v>52</v>
      </c>
      <c r="B182" s="104" t="s">
        <v>491</v>
      </c>
      <c r="C182" s="92"/>
      <c r="D182" s="92">
        <v>5200</v>
      </c>
      <c r="E182" s="92"/>
      <c r="F182" s="92"/>
      <c r="G182" s="92"/>
      <c r="H182" s="92">
        <v>1200</v>
      </c>
      <c r="I182" s="92"/>
      <c r="J182" s="92"/>
    </row>
    <row r="183" spans="1:10" s="43" customFormat="1" ht="25.5" customHeight="1">
      <c r="A183" s="154" t="s">
        <v>52</v>
      </c>
      <c r="B183" s="92" t="s">
        <v>291</v>
      </c>
      <c r="C183" s="92"/>
      <c r="D183" s="92">
        <v>70000</v>
      </c>
      <c r="E183" s="92"/>
      <c r="F183" s="92"/>
      <c r="G183" s="92"/>
      <c r="H183" s="92">
        <v>70000</v>
      </c>
      <c r="I183" s="92"/>
      <c r="J183" s="92"/>
    </row>
    <row r="184" spans="1:10" s="43" customFormat="1" ht="38.25" customHeight="1">
      <c r="A184" s="154" t="s">
        <v>52</v>
      </c>
      <c r="B184" s="92" t="s">
        <v>313</v>
      </c>
      <c r="C184" s="92"/>
      <c r="D184" s="92">
        <v>16500</v>
      </c>
      <c r="E184" s="92"/>
      <c r="F184" s="92"/>
      <c r="G184" s="92"/>
      <c r="H184" s="92">
        <v>10000</v>
      </c>
      <c r="I184" s="92"/>
      <c r="J184" s="92"/>
    </row>
    <row r="185" spans="1:10" s="43" customFormat="1" ht="48" customHeight="1">
      <c r="A185" s="154" t="s">
        <v>52</v>
      </c>
      <c r="B185" s="107" t="s">
        <v>314</v>
      </c>
      <c r="C185" s="92"/>
      <c r="D185" s="92">
        <v>3000</v>
      </c>
      <c r="E185" s="92"/>
      <c r="F185" s="92"/>
      <c r="G185" s="92"/>
      <c r="H185" s="92"/>
      <c r="I185" s="92"/>
      <c r="J185" s="92"/>
    </row>
    <row r="186" spans="1:10" s="43" customFormat="1" ht="39" customHeight="1">
      <c r="A186" s="154" t="s">
        <v>52</v>
      </c>
      <c r="B186" s="107" t="s">
        <v>504</v>
      </c>
      <c r="C186" s="92"/>
      <c r="D186" s="92">
        <v>15000</v>
      </c>
      <c r="E186" s="92"/>
      <c r="F186" s="92"/>
      <c r="G186" s="92"/>
      <c r="H186" s="92">
        <v>6000</v>
      </c>
      <c r="I186" s="92"/>
      <c r="J186" s="92"/>
    </row>
    <row r="187" spans="1:10" s="43" customFormat="1" ht="54.75" customHeight="1">
      <c r="A187" s="154" t="s">
        <v>52</v>
      </c>
      <c r="B187" s="107" t="s">
        <v>315</v>
      </c>
      <c r="C187" s="92"/>
      <c r="D187" s="92">
        <v>3500</v>
      </c>
      <c r="E187" s="92"/>
      <c r="F187" s="92"/>
      <c r="G187" s="92"/>
      <c r="H187" s="92">
        <v>3500</v>
      </c>
      <c r="I187" s="92"/>
      <c r="J187" s="92"/>
    </row>
    <row r="188" spans="1:10" s="43" customFormat="1" ht="45">
      <c r="A188" s="154" t="s">
        <v>52</v>
      </c>
      <c r="B188" s="92" t="s">
        <v>820</v>
      </c>
      <c r="C188" s="92"/>
      <c r="D188" s="92">
        <v>80000</v>
      </c>
      <c r="E188" s="92"/>
      <c r="F188" s="92"/>
      <c r="G188" s="92"/>
      <c r="H188" s="92">
        <v>110000</v>
      </c>
      <c r="I188" s="92"/>
      <c r="J188" s="92"/>
    </row>
    <row r="189" spans="1:10" s="43" customFormat="1" ht="25.5" customHeight="1">
      <c r="A189" s="154" t="s">
        <v>52</v>
      </c>
      <c r="B189" s="92" t="s">
        <v>625</v>
      </c>
      <c r="C189" s="92"/>
      <c r="D189" s="92"/>
      <c r="E189" s="92"/>
      <c r="F189" s="92"/>
      <c r="G189" s="92"/>
      <c r="H189" s="92">
        <v>5000</v>
      </c>
      <c r="I189" s="92"/>
      <c r="J189" s="92"/>
    </row>
    <row r="190" spans="1:10" s="43" customFormat="1" ht="24.95" customHeight="1">
      <c r="A190" s="154" t="s">
        <v>52</v>
      </c>
      <c r="B190" s="92" t="s">
        <v>476</v>
      </c>
      <c r="C190" s="92"/>
      <c r="D190" s="92">
        <v>10000</v>
      </c>
      <c r="E190" s="92"/>
      <c r="F190" s="92"/>
      <c r="G190" s="92"/>
      <c r="H190" s="92"/>
      <c r="I190" s="92"/>
      <c r="J190" s="92"/>
    </row>
    <row r="191" spans="1:10" s="43" customFormat="1" ht="24.95" customHeight="1">
      <c r="A191" s="153">
        <v>12</v>
      </c>
      <c r="B191" s="101" t="s">
        <v>35</v>
      </c>
      <c r="C191" s="101">
        <f>SUM(D191:F191)</f>
        <v>190518</v>
      </c>
      <c r="D191" s="101">
        <f>SUM(D192:D196)</f>
        <v>89750</v>
      </c>
      <c r="E191" s="101">
        <v>84350</v>
      </c>
      <c r="F191" s="101">
        <v>16418</v>
      </c>
      <c r="G191" s="101">
        <f>SUM(H191:J191)</f>
        <v>136853</v>
      </c>
      <c r="H191" s="101">
        <f>SUM(H192:H196)</f>
        <v>39050</v>
      </c>
      <c r="I191" s="101">
        <v>82071</v>
      </c>
      <c r="J191" s="101">
        <v>15732</v>
      </c>
    </row>
    <row r="192" spans="1:10" s="43" customFormat="1" ht="32.25" customHeight="1">
      <c r="A192" s="154" t="s">
        <v>52</v>
      </c>
      <c r="B192" s="92" t="s">
        <v>160</v>
      </c>
      <c r="C192" s="92"/>
      <c r="D192" s="92">
        <v>11750</v>
      </c>
      <c r="E192" s="92"/>
      <c r="F192" s="92"/>
      <c r="G192" s="92"/>
      <c r="H192" s="92">
        <v>11750</v>
      </c>
      <c r="I192" s="92"/>
      <c r="J192" s="92"/>
    </row>
    <row r="193" spans="1:10" s="43" customFormat="1" ht="46.5" customHeight="1">
      <c r="A193" s="154" t="s">
        <v>52</v>
      </c>
      <c r="B193" s="113" t="s">
        <v>166</v>
      </c>
      <c r="C193" s="92"/>
      <c r="D193" s="92">
        <v>2000</v>
      </c>
      <c r="E193" s="92"/>
      <c r="F193" s="92"/>
      <c r="G193" s="92"/>
      <c r="H193" s="92"/>
      <c r="I193" s="92"/>
      <c r="J193" s="92"/>
    </row>
    <row r="194" spans="1:10" s="43" customFormat="1" ht="24.95" customHeight="1">
      <c r="A194" s="154" t="s">
        <v>52</v>
      </c>
      <c r="B194" s="92" t="s">
        <v>477</v>
      </c>
      <c r="C194" s="92"/>
      <c r="D194" s="92">
        <v>5000</v>
      </c>
      <c r="E194" s="92"/>
      <c r="F194" s="92"/>
      <c r="G194" s="92"/>
      <c r="H194" s="92">
        <v>5000</v>
      </c>
      <c r="I194" s="92"/>
      <c r="J194" s="92"/>
    </row>
    <row r="195" spans="1:10" s="43" customFormat="1" ht="30" customHeight="1">
      <c r="A195" s="154" t="s">
        <v>52</v>
      </c>
      <c r="B195" s="92" t="s">
        <v>293</v>
      </c>
      <c r="C195" s="92"/>
      <c r="D195" s="92">
        <v>36000</v>
      </c>
      <c r="E195" s="92"/>
      <c r="F195" s="92"/>
      <c r="G195" s="92"/>
      <c r="H195" s="92">
        <v>7300</v>
      </c>
      <c r="I195" s="92"/>
      <c r="J195" s="92"/>
    </row>
    <row r="196" spans="1:10" s="43" customFormat="1" ht="24.95" customHeight="1">
      <c r="A196" s="154" t="s">
        <v>52</v>
      </c>
      <c r="B196" s="92" t="s">
        <v>294</v>
      </c>
      <c r="C196" s="92"/>
      <c r="D196" s="92">
        <v>35000</v>
      </c>
      <c r="E196" s="92"/>
      <c r="F196" s="92"/>
      <c r="G196" s="92"/>
      <c r="H196" s="92">
        <v>15000</v>
      </c>
      <c r="I196" s="92"/>
      <c r="J196" s="92"/>
    </row>
    <row r="197" spans="1:10" s="69" customFormat="1" ht="40.5" customHeight="1">
      <c r="A197" s="153">
        <v>13</v>
      </c>
      <c r="B197" s="101" t="s">
        <v>241</v>
      </c>
      <c r="C197" s="101">
        <f>SUM(D197:F197)</f>
        <v>100000</v>
      </c>
      <c r="D197" s="101">
        <v>50000</v>
      </c>
      <c r="E197" s="101">
        <v>50000</v>
      </c>
      <c r="F197" s="101"/>
      <c r="G197" s="101">
        <f>SUM(H197:J197)</f>
        <v>35000</v>
      </c>
      <c r="H197" s="101">
        <v>35000</v>
      </c>
      <c r="I197" s="101"/>
      <c r="J197" s="101"/>
    </row>
    <row r="198" spans="1:10" s="69" customFormat="1" ht="47.25" customHeight="1">
      <c r="A198" s="153" t="s">
        <v>441</v>
      </c>
      <c r="B198" s="101" t="s">
        <v>703</v>
      </c>
      <c r="C198" s="101">
        <f>SUM(D198:F198)</f>
        <v>40000</v>
      </c>
      <c r="D198" s="101">
        <v>40000</v>
      </c>
      <c r="E198" s="101"/>
      <c r="F198" s="101"/>
      <c r="G198" s="101">
        <f>SUM(H198:J198)</f>
        <v>60000</v>
      </c>
      <c r="H198" s="101">
        <v>60000</v>
      </c>
      <c r="I198" s="101"/>
      <c r="J198" s="101"/>
    </row>
    <row r="199" spans="1:10" s="69" customFormat="1" ht="60" customHeight="1">
      <c r="A199" s="153" t="s">
        <v>369</v>
      </c>
      <c r="B199" s="101" t="s">
        <v>729</v>
      </c>
      <c r="C199" s="101">
        <f t="shared" ref="C199:C205" si="9">SUM(D199:F199)</f>
        <v>10000</v>
      </c>
      <c r="D199" s="101">
        <v>10000</v>
      </c>
      <c r="E199" s="101"/>
      <c r="F199" s="101"/>
      <c r="G199" s="101">
        <f t="shared" ref="G199:G205" si="10">SUM(H199:J199)</f>
        <v>12000</v>
      </c>
      <c r="H199" s="101">
        <v>12000</v>
      </c>
      <c r="I199" s="101"/>
      <c r="J199" s="101"/>
    </row>
    <row r="200" spans="1:10" s="69" customFormat="1" ht="78.75" customHeight="1">
      <c r="A200" s="153" t="s">
        <v>402</v>
      </c>
      <c r="B200" s="101" t="s">
        <v>478</v>
      </c>
      <c r="C200" s="101">
        <f t="shared" si="9"/>
        <v>3300</v>
      </c>
      <c r="D200" s="101">
        <f>800*3+200+700</f>
        <v>3300</v>
      </c>
      <c r="E200" s="101"/>
      <c r="F200" s="101"/>
      <c r="G200" s="101">
        <f t="shared" si="10"/>
        <v>3300</v>
      </c>
      <c r="H200" s="101">
        <v>3300</v>
      </c>
      <c r="I200" s="101"/>
      <c r="J200" s="101"/>
    </row>
    <row r="201" spans="1:10" s="69" customFormat="1" ht="38.25" customHeight="1">
      <c r="A201" s="153" t="s">
        <v>404</v>
      </c>
      <c r="B201" s="101" t="s">
        <v>271</v>
      </c>
      <c r="C201" s="101">
        <f t="shared" si="9"/>
        <v>5000</v>
      </c>
      <c r="D201" s="101">
        <v>5000</v>
      </c>
      <c r="E201" s="101"/>
      <c r="F201" s="101"/>
      <c r="G201" s="101">
        <f t="shared" si="10"/>
        <v>2000</v>
      </c>
      <c r="H201" s="101">
        <v>2000</v>
      </c>
      <c r="I201" s="101"/>
      <c r="J201" s="101"/>
    </row>
    <row r="202" spans="1:10" s="69" customFormat="1" ht="37.5" customHeight="1">
      <c r="A202" s="153" t="s">
        <v>373</v>
      </c>
      <c r="B202" s="101" t="s">
        <v>490</v>
      </c>
      <c r="C202" s="101">
        <f t="shared" si="9"/>
        <v>35000</v>
      </c>
      <c r="D202" s="101">
        <v>35000</v>
      </c>
      <c r="E202" s="101"/>
      <c r="F202" s="101"/>
      <c r="G202" s="101">
        <f t="shared" si="10"/>
        <v>30000</v>
      </c>
      <c r="H202" s="101">
        <v>30000</v>
      </c>
      <c r="I202" s="101"/>
      <c r="J202" s="101"/>
    </row>
    <row r="203" spans="1:10" s="69" customFormat="1" ht="33" customHeight="1">
      <c r="A203" s="153" t="s">
        <v>323</v>
      </c>
      <c r="B203" s="101" t="s">
        <v>704</v>
      </c>
      <c r="C203" s="101">
        <f t="shared" si="9"/>
        <v>60000</v>
      </c>
      <c r="D203" s="101">
        <v>60000</v>
      </c>
      <c r="E203" s="101"/>
      <c r="F203" s="101"/>
      <c r="G203" s="101">
        <f t="shared" si="10"/>
        <v>20000</v>
      </c>
      <c r="H203" s="101">
        <v>20000</v>
      </c>
      <c r="I203" s="101"/>
      <c r="J203" s="101"/>
    </row>
    <row r="204" spans="1:10" s="69" customFormat="1" ht="24.95" customHeight="1">
      <c r="A204" s="153" t="s">
        <v>324</v>
      </c>
      <c r="B204" s="101" t="s">
        <v>37</v>
      </c>
      <c r="C204" s="101">
        <f t="shared" si="9"/>
        <v>151140</v>
      </c>
      <c r="D204" s="101">
        <v>56381</v>
      </c>
      <c r="E204" s="101">
        <v>74034</v>
      </c>
      <c r="F204" s="101">
        <v>20725</v>
      </c>
      <c r="G204" s="101">
        <f t="shared" si="10"/>
        <v>176246</v>
      </c>
      <c r="H204" s="246">
        <f>64981-1000</f>
        <v>63981</v>
      </c>
      <c r="I204" s="101">
        <v>94040</v>
      </c>
      <c r="J204" s="101">
        <v>18225</v>
      </c>
    </row>
    <row r="205" spans="1:10" s="69" customFormat="1" ht="36" customHeight="1">
      <c r="A205" s="153" t="s">
        <v>325</v>
      </c>
      <c r="B205" s="101" t="s">
        <v>318</v>
      </c>
      <c r="C205" s="101">
        <f t="shared" si="9"/>
        <v>74400</v>
      </c>
      <c r="D205" s="101">
        <f>SUM(D206:D209)</f>
        <v>74400</v>
      </c>
      <c r="E205" s="101"/>
      <c r="F205" s="101"/>
      <c r="G205" s="101">
        <f t="shared" si="10"/>
        <v>70400</v>
      </c>
      <c r="H205" s="101">
        <f>SUM(H206:H209)</f>
        <v>70400</v>
      </c>
      <c r="I205" s="101"/>
      <c r="J205" s="101"/>
    </row>
    <row r="206" spans="1:10" s="69" customFormat="1" ht="48.75" customHeight="1">
      <c r="A206" s="153" t="s">
        <v>52</v>
      </c>
      <c r="B206" s="92" t="s">
        <v>331</v>
      </c>
      <c r="C206" s="101"/>
      <c r="D206" s="92">
        <v>21000</v>
      </c>
      <c r="E206" s="101"/>
      <c r="F206" s="101"/>
      <c r="G206" s="101"/>
      <c r="H206" s="92">
        <v>22000</v>
      </c>
      <c r="I206" s="101"/>
      <c r="J206" s="101"/>
    </row>
    <row r="207" spans="1:10" s="69" customFormat="1" ht="24.95" customHeight="1">
      <c r="A207" s="153" t="s">
        <v>52</v>
      </c>
      <c r="B207" s="92" t="s">
        <v>319</v>
      </c>
      <c r="C207" s="101"/>
      <c r="D207" s="92">
        <v>26100</v>
      </c>
      <c r="E207" s="101"/>
      <c r="F207" s="101"/>
      <c r="G207" s="101"/>
      <c r="H207" s="92">
        <v>26100</v>
      </c>
      <c r="I207" s="101"/>
      <c r="J207" s="101"/>
    </row>
    <row r="208" spans="1:10" s="43" customFormat="1" ht="24.95" customHeight="1">
      <c r="A208" s="153" t="s">
        <v>52</v>
      </c>
      <c r="B208" s="92" t="s">
        <v>274</v>
      </c>
      <c r="C208" s="92"/>
      <c r="D208" s="92">
        <v>16300</v>
      </c>
      <c r="E208" s="92"/>
      <c r="F208" s="92"/>
      <c r="G208" s="92"/>
      <c r="H208" s="92">
        <v>16300</v>
      </c>
      <c r="I208" s="92"/>
      <c r="J208" s="92"/>
    </row>
    <row r="209" spans="1:10" s="43" customFormat="1" ht="24.95" customHeight="1">
      <c r="A209" s="153" t="s">
        <v>52</v>
      </c>
      <c r="B209" s="92" t="s">
        <v>183</v>
      </c>
      <c r="C209" s="92"/>
      <c r="D209" s="92">
        <v>11000</v>
      </c>
      <c r="E209" s="92"/>
      <c r="F209" s="92"/>
      <c r="G209" s="92"/>
      <c r="H209" s="92">
        <v>6000</v>
      </c>
      <c r="I209" s="92"/>
      <c r="J209" s="92"/>
    </row>
    <row r="210" spans="1:10" s="69" customFormat="1" ht="36.75" customHeight="1">
      <c r="A210" s="153" t="s">
        <v>326</v>
      </c>
      <c r="B210" s="114" t="s">
        <v>38</v>
      </c>
      <c r="C210" s="101">
        <f>D210</f>
        <v>127189</v>
      </c>
      <c r="D210" s="100">
        <f>SUM(D211:D212,D213)</f>
        <v>127189</v>
      </c>
      <c r="E210" s="101"/>
      <c r="F210" s="101"/>
      <c r="G210" s="101">
        <f>H210</f>
        <v>153036</v>
      </c>
      <c r="H210" s="100">
        <f>SUM(H211:H212,H213)</f>
        <v>153036</v>
      </c>
      <c r="I210" s="101"/>
      <c r="J210" s="101"/>
    </row>
    <row r="211" spans="1:10" s="43" customFormat="1" ht="24.95" customHeight="1">
      <c r="A211" s="154" t="s">
        <v>52</v>
      </c>
      <c r="B211" s="112" t="s">
        <v>486</v>
      </c>
      <c r="C211" s="92"/>
      <c r="D211" s="92">
        <v>25000</v>
      </c>
      <c r="E211" s="92"/>
      <c r="F211" s="92"/>
      <c r="G211" s="92"/>
      <c r="H211" s="92">
        <v>29000</v>
      </c>
      <c r="I211" s="92"/>
      <c r="J211" s="92"/>
    </row>
    <row r="212" spans="1:10" s="43" customFormat="1" ht="24.95" customHeight="1">
      <c r="A212" s="154" t="s">
        <v>52</v>
      </c>
      <c r="B212" s="92" t="s">
        <v>246</v>
      </c>
      <c r="C212" s="92"/>
      <c r="D212" s="92">
        <v>43555</v>
      </c>
      <c r="E212" s="92"/>
      <c r="F212" s="92"/>
      <c r="G212" s="92"/>
      <c r="H212" s="92">
        <v>53700</v>
      </c>
      <c r="I212" s="92"/>
      <c r="J212" s="92"/>
    </row>
    <row r="213" spans="1:10" s="43" customFormat="1" ht="35.25" customHeight="1">
      <c r="A213" s="154" t="s">
        <v>52</v>
      </c>
      <c r="B213" s="112" t="s">
        <v>285</v>
      </c>
      <c r="C213" s="92"/>
      <c r="D213" s="92">
        <v>58634</v>
      </c>
      <c r="E213" s="92"/>
      <c r="F213" s="92"/>
      <c r="G213" s="92"/>
      <c r="H213" s="92">
        <v>70336</v>
      </c>
      <c r="I213" s="92"/>
      <c r="J213" s="92"/>
    </row>
    <row r="214" spans="1:10" s="69" customFormat="1" ht="35.25" customHeight="1">
      <c r="A214" s="153" t="s">
        <v>39</v>
      </c>
      <c r="B214" s="101" t="s">
        <v>245</v>
      </c>
      <c r="C214" s="101">
        <f t="shared" ref="C214:C227" si="11">SUM(D214:F214)</f>
        <v>260000</v>
      </c>
      <c r="D214" s="101"/>
      <c r="E214" s="101">
        <v>260000</v>
      </c>
      <c r="F214" s="101"/>
      <c r="G214" s="101">
        <f t="shared" ref="G214:G227" si="12">SUM(H214:J214)</f>
        <v>260000</v>
      </c>
      <c r="H214" s="101"/>
      <c r="I214" s="101">
        <v>260000</v>
      </c>
      <c r="J214" s="101"/>
    </row>
    <row r="215" spans="1:10" s="69" customFormat="1" ht="43.5" customHeight="1">
      <c r="A215" s="153" t="s">
        <v>40</v>
      </c>
      <c r="B215" s="101" t="s">
        <v>701</v>
      </c>
      <c r="C215" s="101">
        <f t="shared" si="11"/>
        <v>140000</v>
      </c>
      <c r="D215" s="101">
        <v>140000</v>
      </c>
      <c r="E215" s="101"/>
      <c r="F215" s="101"/>
      <c r="G215" s="101">
        <f t="shared" si="12"/>
        <v>40000</v>
      </c>
      <c r="H215" s="101">
        <v>40000</v>
      </c>
      <c r="I215" s="101"/>
      <c r="J215" s="101"/>
    </row>
    <row r="216" spans="1:10" s="69" customFormat="1" ht="27" customHeight="1">
      <c r="A216" s="153" t="s">
        <v>42</v>
      </c>
      <c r="B216" s="101" t="s">
        <v>41</v>
      </c>
      <c r="C216" s="101">
        <f t="shared" si="11"/>
        <v>354742</v>
      </c>
      <c r="D216" s="101">
        <v>214372</v>
      </c>
      <c r="E216" s="101">
        <v>107278</v>
      </c>
      <c r="F216" s="101">
        <v>33092</v>
      </c>
      <c r="G216" s="101">
        <f t="shared" si="12"/>
        <v>410132</v>
      </c>
      <c r="H216" s="101">
        <f>218887</f>
        <v>218887</v>
      </c>
      <c r="I216" s="101">
        <v>152065</v>
      </c>
      <c r="J216" s="101">
        <v>39180</v>
      </c>
    </row>
    <row r="217" spans="1:10" s="69" customFormat="1" ht="27" customHeight="1">
      <c r="A217" s="153" t="s">
        <v>44</v>
      </c>
      <c r="B217" s="101" t="s">
        <v>43</v>
      </c>
      <c r="C217" s="101">
        <f t="shared" si="11"/>
        <v>1340</v>
      </c>
      <c r="D217" s="101">
        <v>1340</v>
      </c>
      <c r="E217" s="101"/>
      <c r="F217" s="101"/>
      <c r="G217" s="101">
        <f t="shared" si="12"/>
        <v>1340</v>
      </c>
      <c r="H217" s="101">
        <v>1340</v>
      </c>
      <c r="I217" s="101"/>
      <c r="J217" s="101"/>
    </row>
    <row r="218" spans="1:10" s="69" customFormat="1" ht="36" customHeight="1">
      <c r="A218" s="153" t="s">
        <v>45</v>
      </c>
      <c r="B218" s="101" t="s">
        <v>305</v>
      </c>
      <c r="C218" s="101">
        <f t="shared" si="11"/>
        <v>65000</v>
      </c>
      <c r="D218" s="101">
        <v>65000</v>
      </c>
      <c r="E218" s="101"/>
      <c r="F218" s="101"/>
      <c r="G218" s="101">
        <f t="shared" si="12"/>
        <v>30000</v>
      </c>
      <c r="H218" s="101">
        <v>30000</v>
      </c>
      <c r="I218" s="101"/>
      <c r="J218" s="101"/>
    </row>
    <row r="219" spans="1:10" s="69" customFormat="1" ht="51.75" customHeight="1">
      <c r="A219" s="153" t="s">
        <v>46</v>
      </c>
      <c r="B219" s="101" t="s">
        <v>705</v>
      </c>
      <c r="C219" s="101">
        <f t="shared" si="11"/>
        <v>180000</v>
      </c>
      <c r="D219" s="101">
        <v>180000</v>
      </c>
      <c r="E219" s="101"/>
      <c r="F219" s="101"/>
      <c r="G219" s="101">
        <f t="shared" si="12"/>
        <v>100000</v>
      </c>
      <c r="H219" s="101">
        <v>100000</v>
      </c>
      <c r="I219" s="101"/>
      <c r="J219" s="101"/>
    </row>
    <row r="220" spans="1:10" s="69" customFormat="1" ht="51.75" customHeight="1">
      <c r="A220" s="153" t="s">
        <v>47</v>
      </c>
      <c r="B220" s="101" t="s">
        <v>501</v>
      </c>
      <c r="C220" s="101">
        <f t="shared" si="11"/>
        <v>50000</v>
      </c>
      <c r="D220" s="101">
        <v>50000</v>
      </c>
      <c r="E220" s="101"/>
      <c r="F220" s="101"/>
      <c r="G220" s="101">
        <f t="shared" si="12"/>
        <v>30000</v>
      </c>
      <c r="H220" s="101">
        <v>30000</v>
      </c>
      <c r="I220" s="101"/>
      <c r="J220" s="101"/>
    </row>
    <row r="221" spans="1:10" s="69" customFormat="1" ht="49.5" customHeight="1">
      <c r="A221" s="153" t="s">
        <v>49</v>
      </c>
      <c r="B221" s="101" t="s">
        <v>495</v>
      </c>
      <c r="C221" s="101">
        <f t="shared" si="11"/>
        <v>30000</v>
      </c>
      <c r="D221" s="101">
        <v>30000</v>
      </c>
      <c r="E221" s="101"/>
      <c r="F221" s="101"/>
      <c r="G221" s="101">
        <f t="shared" si="12"/>
        <v>20000</v>
      </c>
      <c r="H221" s="101">
        <v>20000</v>
      </c>
      <c r="I221" s="101"/>
      <c r="J221" s="101"/>
    </row>
    <row r="222" spans="1:10" s="69" customFormat="1" ht="42.75" customHeight="1">
      <c r="A222" s="153" t="s">
        <v>50</v>
      </c>
      <c r="B222" s="115" t="s">
        <v>813</v>
      </c>
      <c r="C222" s="101">
        <f t="shared" si="11"/>
        <v>347385</v>
      </c>
      <c r="D222" s="101">
        <f>997672-580743-69544</f>
        <v>347385</v>
      </c>
      <c r="E222" s="101"/>
      <c r="F222" s="101"/>
      <c r="G222" s="101">
        <f t="shared" si="12"/>
        <v>891100</v>
      </c>
      <c r="H222" s="101">
        <v>891100</v>
      </c>
      <c r="I222" s="101"/>
      <c r="J222" s="101"/>
    </row>
    <row r="223" spans="1:10" s="69" customFormat="1" ht="27" customHeight="1">
      <c r="A223" s="153" t="s">
        <v>51</v>
      </c>
      <c r="B223" s="115" t="s">
        <v>334</v>
      </c>
      <c r="C223" s="101">
        <f t="shared" si="11"/>
        <v>180000</v>
      </c>
      <c r="D223" s="101">
        <v>180000</v>
      </c>
      <c r="E223" s="101"/>
      <c r="F223" s="101"/>
      <c r="G223" s="101">
        <f t="shared" si="12"/>
        <v>20000</v>
      </c>
      <c r="H223" s="101">
        <f>40000-20000</f>
        <v>20000</v>
      </c>
      <c r="I223" s="101"/>
      <c r="J223" s="101"/>
    </row>
    <row r="224" spans="1:10" s="69" customFormat="1" ht="27" customHeight="1">
      <c r="A224" s="153" t="s">
        <v>240</v>
      </c>
      <c r="B224" s="115" t="s">
        <v>48</v>
      </c>
      <c r="C224" s="101">
        <f t="shared" si="11"/>
        <v>5000</v>
      </c>
      <c r="D224" s="101">
        <v>5000</v>
      </c>
      <c r="E224" s="101"/>
      <c r="F224" s="101"/>
      <c r="G224" s="101">
        <f t="shared" si="12"/>
        <v>5000</v>
      </c>
      <c r="H224" s="101">
        <v>5000</v>
      </c>
      <c r="I224" s="101"/>
      <c r="J224" s="101"/>
    </row>
    <row r="225" spans="1:10" s="69" customFormat="1" ht="51" customHeight="1">
      <c r="A225" s="153" t="s">
        <v>276</v>
      </c>
      <c r="B225" s="115" t="s">
        <v>286</v>
      </c>
      <c r="C225" s="101">
        <f t="shared" si="11"/>
        <v>50000</v>
      </c>
      <c r="D225" s="101">
        <v>50000</v>
      </c>
      <c r="E225" s="101"/>
      <c r="F225" s="101"/>
      <c r="G225" s="101">
        <f t="shared" si="12"/>
        <v>0</v>
      </c>
      <c r="H225" s="101"/>
      <c r="I225" s="101"/>
      <c r="J225" s="101"/>
    </row>
    <row r="226" spans="1:10" s="69" customFormat="1" ht="57">
      <c r="A226" s="153" t="s">
        <v>475</v>
      </c>
      <c r="B226" s="218" t="s">
        <v>814</v>
      </c>
      <c r="C226" s="101">
        <f t="shared" si="11"/>
        <v>30400</v>
      </c>
      <c r="D226" s="101">
        <v>30400</v>
      </c>
      <c r="E226" s="101"/>
      <c r="F226" s="101"/>
      <c r="G226" s="101">
        <f t="shared" si="12"/>
        <v>30400</v>
      </c>
      <c r="H226" s="101">
        <v>30400</v>
      </c>
      <c r="I226" s="101"/>
      <c r="J226" s="101"/>
    </row>
    <row r="227" spans="1:10" s="69" customFormat="1" ht="37.5" customHeight="1">
      <c r="A227" s="153" t="s">
        <v>481</v>
      </c>
      <c r="B227" s="115" t="s">
        <v>623</v>
      </c>
      <c r="C227" s="101">
        <f t="shared" si="11"/>
        <v>550000</v>
      </c>
      <c r="D227" s="101">
        <v>550000</v>
      </c>
      <c r="E227" s="101"/>
      <c r="F227" s="101"/>
      <c r="G227" s="101">
        <f t="shared" si="12"/>
        <v>0</v>
      </c>
      <c r="H227" s="101"/>
      <c r="I227" s="101"/>
      <c r="J227" s="101"/>
    </row>
    <row r="228" spans="1:10" s="117" customFormat="1" ht="24.75" customHeight="1">
      <c r="A228" s="116"/>
      <c r="C228" s="258"/>
      <c r="D228" s="258"/>
      <c r="E228" s="258"/>
      <c r="F228" s="258"/>
      <c r="G228" s="258" t="s">
        <v>503</v>
      </c>
      <c r="H228" s="258"/>
      <c r="I228" s="258"/>
      <c r="J228" s="258"/>
    </row>
    <row r="229" spans="1:10" s="119" customFormat="1" ht="11.25" customHeight="1">
      <c r="A229" s="118"/>
    </row>
    <row r="230" spans="1:10" s="119" customFormat="1" ht="15">
      <c r="A230" s="118"/>
    </row>
    <row r="231" spans="1:10" s="119" customFormat="1" ht="15">
      <c r="A231" s="118"/>
    </row>
  </sheetData>
  <mergeCells count="21">
    <mergeCell ref="C228:F228"/>
    <mergeCell ref="G228:J228"/>
    <mergeCell ref="A6:A9"/>
    <mergeCell ref="B6:B9"/>
    <mergeCell ref="H8:H9"/>
    <mergeCell ref="I8:I9"/>
    <mergeCell ref="J8:J9"/>
    <mergeCell ref="G6:J6"/>
    <mergeCell ref="G7:G9"/>
    <mergeCell ref="H7:J7"/>
    <mergeCell ref="C7:C9"/>
    <mergeCell ref="D7:F7"/>
    <mergeCell ref="D8:D9"/>
    <mergeCell ref="E8:E9"/>
    <mergeCell ref="F8:F9"/>
    <mergeCell ref="D5:F5"/>
    <mergeCell ref="C6:F6"/>
    <mergeCell ref="A1:J1"/>
    <mergeCell ref="A2:J2"/>
    <mergeCell ref="H5:J5"/>
    <mergeCell ref="A3:J3"/>
  </mergeCells>
  <printOptions horizontalCentered="1"/>
  <pageMargins left="0.25" right="0.5" top="0.5" bottom="0.5" header="0.31496062992126" footer="0.31496062992126"/>
  <pageSetup paperSize="9" scale="91" fitToHeight="0" orientation="landscape" r:id="rId1"/>
  <headerFooter>
    <oddFooter>&amp;C&amp;P</oddFooter>
  </headerFooter>
  <ignoredErrors>
    <ignoredError sqref="D124 D12 D191:H191 H12" formulaRange="1"/>
    <ignoredError sqref="A16:A17 A29" numberStoredAsText="1"/>
    <ignoredError sqref="G10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34"/>
  <sheetViews>
    <sheetView workbookViewId="0">
      <selection activeCell="H8" sqref="H8"/>
    </sheetView>
  </sheetViews>
  <sheetFormatPr defaultColWidth="9.140625" defaultRowHeight="12.75"/>
  <cols>
    <col min="1" max="1" width="5.140625" style="12" customWidth="1"/>
    <col min="2" max="2" width="29.7109375" style="11" customWidth="1"/>
    <col min="3" max="3" width="9.28515625" style="11" customWidth="1"/>
    <col min="4" max="4" width="10" style="11" customWidth="1"/>
    <col min="5" max="5" width="10.7109375" style="11" customWidth="1"/>
    <col min="6" max="6" width="11" style="11" customWidth="1"/>
    <col min="7" max="7" width="10.140625" style="11" customWidth="1"/>
    <col min="8" max="8" width="10.7109375" style="11" customWidth="1"/>
    <col min="9" max="9" width="10.85546875" style="11" customWidth="1"/>
    <col min="10" max="10" width="12.5703125" style="11" customWidth="1"/>
    <col min="11" max="12" width="10.7109375" style="11" customWidth="1"/>
    <col min="13" max="16384" width="9.140625" style="11"/>
  </cols>
  <sheetData>
    <row r="1" spans="1:12">
      <c r="A1" s="262" t="s">
        <v>706</v>
      </c>
      <c r="B1" s="262"/>
      <c r="C1" s="262"/>
      <c r="D1" s="262"/>
      <c r="E1" s="262"/>
      <c r="F1" s="262"/>
      <c r="G1" s="262"/>
      <c r="H1" s="262"/>
      <c r="I1" s="262"/>
      <c r="J1" s="262"/>
      <c r="K1" s="262"/>
    </row>
    <row r="2" spans="1:12">
      <c r="A2" s="262" t="s">
        <v>517</v>
      </c>
      <c r="B2" s="262"/>
      <c r="C2" s="262"/>
      <c r="D2" s="262"/>
      <c r="E2" s="262"/>
      <c r="F2" s="262"/>
      <c r="G2" s="262"/>
      <c r="H2" s="262"/>
      <c r="I2" s="262"/>
      <c r="J2" s="262"/>
      <c r="K2" s="262"/>
    </row>
    <row r="3" spans="1:12">
      <c r="A3" s="263" t="str">
        <f>+'PL02.ChiNS2025'!A3</f>
        <v>(Kèm theo văn bản số           /UBND-TH1 ngày        /11/2024 của UBND tỉnh)</v>
      </c>
      <c r="B3" s="263"/>
      <c r="C3" s="263"/>
      <c r="D3" s="263"/>
      <c r="E3" s="263"/>
      <c r="F3" s="263"/>
      <c r="G3" s="263"/>
      <c r="H3" s="263"/>
      <c r="I3" s="263"/>
      <c r="J3" s="263"/>
      <c r="K3" s="263"/>
    </row>
    <row r="4" spans="1:12" ht="15">
      <c r="J4" s="264" t="s">
        <v>0</v>
      </c>
      <c r="K4" s="264"/>
    </row>
    <row r="5" spans="1:12" s="15" customFormat="1" ht="60" customHeight="1">
      <c r="A5" s="13" t="s">
        <v>56</v>
      </c>
      <c r="B5" s="14" t="s">
        <v>57</v>
      </c>
      <c r="C5" s="14" t="s">
        <v>346</v>
      </c>
      <c r="D5" s="14" t="s">
        <v>518</v>
      </c>
      <c r="E5" s="14" t="s">
        <v>731</v>
      </c>
      <c r="F5" s="14" t="s">
        <v>58</v>
      </c>
      <c r="G5" s="14" t="s">
        <v>59</v>
      </c>
      <c r="H5" s="14" t="s">
        <v>347</v>
      </c>
      <c r="I5" s="14" t="s">
        <v>348</v>
      </c>
      <c r="J5" s="14" t="s">
        <v>519</v>
      </c>
      <c r="K5" s="14" t="s">
        <v>515</v>
      </c>
      <c r="L5" s="14" t="s">
        <v>341</v>
      </c>
    </row>
    <row r="6" spans="1:12" s="15" customFormat="1" ht="18" customHeight="1">
      <c r="A6" s="13"/>
      <c r="B6" s="14" t="s">
        <v>4</v>
      </c>
      <c r="C6" s="17">
        <f t="shared" ref="C6:K6" si="0">C24+C239+C341+C372+C473+C499</f>
        <v>1686</v>
      </c>
      <c r="D6" s="17">
        <f t="shared" si="0"/>
        <v>1515</v>
      </c>
      <c r="E6" s="17">
        <f t="shared" si="0"/>
        <v>338789</v>
      </c>
      <c r="F6" s="17">
        <f t="shared" si="0"/>
        <v>99556</v>
      </c>
      <c r="G6" s="17">
        <f t="shared" si="0"/>
        <v>896</v>
      </c>
      <c r="H6" s="17">
        <f t="shared" si="0"/>
        <v>25429</v>
      </c>
      <c r="I6" s="17">
        <f t="shared" si="0"/>
        <v>148251</v>
      </c>
      <c r="J6" s="17">
        <f>J9+J24+J239+J341+J372+J473+J499</f>
        <v>830928</v>
      </c>
      <c r="K6" s="17">
        <f t="shared" si="0"/>
        <v>43466</v>
      </c>
      <c r="L6" s="17">
        <f>L9+L24+L239+L341+L372+L473+L499</f>
        <v>633412.22902600002</v>
      </c>
    </row>
    <row r="7" spans="1:12" s="15" customFormat="1" ht="18" customHeight="1">
      <c r="A7" s="13" t="s">
        <v>142</v>
      </c>
      <c r="B7" s="16" t="s">
        <v>520</v>
      </c>
      <c r="C7" s="17"/>
      <c r="D7" s="17"/>
      <c r="E7" s="17">
        <f>E24+E240+E341+E372+E473+E499</f>
        <v>338287</v>
      </c>
      <c r="F7" s="17">
        <f t="shared" ref="F7:H7" si="1">F24+F240+F341+F372+F473+F499</f>
        <v>99556</v>
      </c>
      <c r="G7" s="17">
        <f t="shared" si="1"/>
        <v>896</v>
      </c>
      <c r="H7" s="17">
        <f t="shared" si="1"/>
        <v>25429</v>
      </c>
      <c r="I7" s="17">
        <f>I10+I24+I240+I341+I372+I473+I499</f>
        <v>284392</v>
      </c>
      <c r="J7" s="17">
        <f>J10+J24+J240+J341+J372+J473+J499</f>
        <v>830406</v>
      </c>
      <c r="K7" s="17">
        <v>43466</v>
      </c>
      <c r="L7" s="17">
        <f>L10+L24+L240+L341+L372+L473+L499</f>
        <v>632670.22902600002</v>
      </c>
    </row>
    <row r="8" spans="1:12" s="15" customFormat="1" ht="18" customHeight="1">
      <c r="A8" s="13" t="s">
        <v>521</v>
      </c>
      <c r="B8" s="16" t="s">
        <v>516</v>
      </c>
      <c r="C8" s="17"/>
      <c r="D8" s="17"/>
      <c r="E8" s="17">
        <f>E11+E241</f>
        <v>522</v>
      </c>
      <c r="F8" s="17"/>
      <c r="G8" s="17"/>
      <c r="H8" s="17"/>
      <c r="I8" s="17"/>
      <c r="J8" s="17">
        <f>SUM(E8:I8)</f>
        <v>522</v>
      </c>
      <c r="K8" s="17"/>
      <c r="L8" s="17">
        <v>242</v>
      </c>
    </row>
    <row r="9" spans="1:12" s="15" customFormat="1" ht="25.5">
      <c r="A9" s="13" t="s">
        <v>10</v>
      </c>
      <c r="B9" s="165" t="s">
        <v>720</v>
      </c>
      <c r="C9" s="17">
        <v>243</v>
      </c>
      <c r="D9" s="17">
        <v>228</v>
      </c>
      <c r="E9" s="17">
        <f>SUM(E12,E19)</f>
        <v>58481</v>
      </c>
      <c r="F9" s="17">
        <f t="shared" ref="F9:J9" si="2">SUM(F12,F19)</f>
        <v>18514</v>
      </c>
      <c r="G9" s="17">
        <f t="shared" si="2"/>
        <v>0</v>
      </c>
      <c r="H9" s="17">
        <f t="shared" si="2"/>
        <v>4061</v>
      </c>
      <c r="I9" s="17">
        <f t="shared" si="2"/>
        <v>136141</v>
      </c>
      <c r="J9" s="17">
        <f t="shared" si="2"/>
        <v>217197</v>
      </c>
      <c r="K9" s="17"/>
      <c r="L9" s="17">
        <v>155778.22902600002</v>
      </c>
    </row>
    <row r="10" spans="1:12" s="15" customFormat="1">
      <c r="A10" s="163"/>
      <c r="B10" s="26" t="s">
        <v>387</v>
      </c>
      <c r="C10" s="17">
        <v>243</v>
      </c>
      <c r="D10" s="17">
        <v>228</v>
      </c>
      <c r="E10" s="24">
        <f>E17+E19</f>
        <v>58461</v>
      </c>
      <c r="F10" s="24">
        <f t="shared" ref="F10:J10" si="3">F17+F19</f>
        <v>18514</v>
      </c>
      <c r="G10" s="24">
        <f t="shared" si="3"/>
        <v>0</v>
      </c>
      <c r="H10" s="24">
        <f t="shared" si="3"/>
        <v>4061</v>
      </c>
      <c r="I10" s="24">
        <f t="shared" si="3"/>
        <v>136141</v>
      </c>
      <c r="J10" s="24">
        <f t="shared" si="3"/>
        <v>217177</v>
      </c>
      <c r="K10" s="17"/>
      <c r="L10" s="17">
        <v>155278.22902600002</v>
      </c>
    </row>
    <row r="11" spans="1:12" s="15" customFormat="1">
      <c r="A11" s="163"/>
      <c r="B11" s="26" t="s">
        <v>516</v>
      </c>
      <c r="C11" s="24"/>
      <c r="D11" s="24"/>
      <c r="E11" s="24">
        <f>E18</f>
        <v>20</v>
      </c>
      <c r="F11" s="24"/>
      <c r="G11" s="24"/>
      <c r="H11" s="24"/>
      <c r="I11" s="24"/>
      <c r="J11" s="20">
        <f t="shared" ref="J11:J16" si="4">E11+F11+G11+H11+I11</f>
        <v>20</v>
      </c>
      <c r="K11" s="17"/>
      <c r="L11" s="17">
        <v>500</v>
      </c>
    </row>
    <row r="12" spans="1:12" s="15" customFormat="1">
      <c r="A12" s="13" t="s">
        <v>411</v>
      </c>
      <c r="B12" s="165" t="s">
        <v>278</v>
      </c>
      <c r="C12" s="17"/>
      <c r="D12" s="17"/>
      <c r="E12" s="17">
        <f>SUM(E13:E16)</f>
        <v>58481</v>
      </c>
      <c r="F12" s="17">
        <f t="shared" ref="F12:J12" si="5">SUM(F13:F16)</f>
        <v>18514</v>
      </c>
      <c r="G12" s="17">
        <f t="shared" si="5"/>
        <v>0</v>
      </c>
      <c r="H12" s="17">
        <f t="shared" si="5"/>
        <v>4061</v>
      </c>
      <c r="I12" s="17">
        <f t="shared" si="5"/>
        <v>95141</v>
      </c>
      <c r="J12" s="17">
        <f t="shared" si="5"/>
        <v>176197</v>
      </c>
      <c r="K12" s="17"/>
      <c r="L12" s="17">
        <v>135778.22902600002</v>
      </c>
    </row>
    <row r="13" spans="1:12">
      <c r="A13" s="18" t="s">
        <v>52</v>
      </c>
      <c r="B13" s="19" t="s">
        <v>278</v>
      </c>
      <c r="C13" s="20"/>
      <c r="D13" s="20"/>
      <c r="E13" s="22"/>
      <c r="F13" s="20">
        <v>18514</v>
      </c>
      <c r="G13" s="20"/>
      <c r="H13" s="20"/>
      <c r="I13" s="20">
        <v>95141</v>
      </c>
      <c r="J13" s="20">
        <f t="shared" si="4"/>
        <v>113655</v>
      </c>
      <c r="K13" s="20"/>
      <c r="L13" s="20">
        <v>88990.058356000009</v>
      </c>
    </row>
    <row r="14" spans="1:12">
      <c r="A14" s="18" t="s">
        <v>52</v>
      </c>
      <c r="B14" s="19" t="s">
        <v>721</v>
      </c>
      <c r="C14" s="20"/>
      <c r="D14" s="20"/>
      <c r="E14" s="20">
        <v>56605</v>
      </c>
      <c r="F14" s="20"/>
      <c r="G14" s="20"/>
      <c r="H14" s="20"/>
      <c r="I14" s="20"/>
      <c r="J14" s="20">
        <f t="shared" si="4"/>
        <v>56605</v>
      </c>
      <c r="K14" s="20"/>
      <c r="L14" s="20">
        <v>42572.45655000001</v>
      </c>
    </row>
    <row r="15" spans="1:12">
      <c r="A15" s="18" t="s">
        <v>52</v>
      </c>
      <c r="B15" s="19" t="s">
        <v>722</v>
      </c>
      <c r="C15" s="20"/>
      <c r="D15" s="20"/>
      <c r="E15" s="20">
        <v>1876</v>
      </c>
      <c r="F15" s="20"/>
      <c r="G15" s="20"/>
      <c r="H15" s="20"/>
      <c r="I15" s="20"/>
      <c r="J15" s="20">
        <f t="shared" si="4"/>
        <v>1876</v>
      </c>
      <c r="K15" s="20"/>
      <c r="L15" s="20">
        <v>1567.7776799999997</v>
      </c>
    </row>
    <row r="16" spans="1:12">
      <c r="A16" s="18" t="s">
        <v>52</v>
      </c>
      <c r="B16" s="19" t="s">
        <v>723</v>
      </c>
      <c r="C16" s="20"/>
      <c r="D16" s="20"/>
      <c r="E16" s="20"/>
      <c r="F16" s="20"/>
      <c r="G16" s="20"/>
      <c r="H16" s="20">
        <v>4061</v>
      </c>
      <c r="I16" s="20"/>
      <c r="J16" s="20">
        <f t="shared" si="4"/>
        <v>4061</v>
      </c>
      <c r="K16" s="20"/>
      <c r="L16" s="20">
        <v>2647.9364399999999</v>
      </c>
    </row>
    <row r="17" spans="1:12" s="164" customFormat="1">
      <c r="A17" s="163"/>
      <c r="B17" s="26" t="s">
        <v>387</v>
      </c>
      <c r="C17" s="24"/>
      <c r="D17" s="24"/>
      <c r="E17" s="24">
        <f>+SUM(E13:E16)-E18</f>
        <v>58461</v>
      </c>
      <c r="F17" s="24">
        <f t="shared" ref="F17:I17" si="6">+SUM(F13:F16)</f>
        <v>18514</v>
      </c>
      <c r="G17" s="24">
        <f t="shared" si="6"/>
        <v>0</v>
      </c>
      <c r="H17" s="24">
        <f t="shared" si="6"/>
        <v>4061</v>
      </c>
      <c r="I17" s="24">
        <f t="shared" si="6"/>
        <v>95141</v>
      </c>
      <c r="J17" s="24">
        <f>E17+F17+G17+H17+I17</f>
        <v>176177</v>
      </c>
      <c r="K17" s="24"/>
      <c r="L17" s="24">
        <v>135278.22902600002</v>
      </c>
    </row>
    <row r="18" spans="1:12" s="164" customFormat="1">
      <c r="A18" s="163"/>
      <c r="B18" s="26" t="s">
        <v>516</v>
      </c>
      <c r="C18" s="24"/>
      <c r="D18" s="24"/>
      <c r="E18" s="24">
        <v>20</v>
      </c>
      <c r="F18" s="24"/>
      <c r="G18" s="24"/>
      <c r="H18" s="24"/>
      <c r="I18" s="24"/>
      <c r="J18" s="24">
        <f>E18+F18+G18+H18+I18</f>
        <v>20</v>
      </c>
      <c r="K18" s="24"/>
      <c r="L18" s="24">
        <v>500</v>
      </c>
    </row>
    <row r="19" spans="1:12" s="15" customFormat="1" ht="28.5" customHeight="1">
      <c r="A19" s="13" t="s">
        <v>247</v>
      </c>
      <c r="B19" s="16" t="s">
        <v>724</v>
      </c>
      <c r="C19" s="17"/>
      <c r="D19" s="17"/>
      <c r="E19" s="17"/>
      <c r="F19" s="17"/>
      <c r="G19" s="17"/>
      <c r="H19" s="17"/>
      <c r="I19" s="17">
        <f>SUM(I20:I23)</f>
        <v>41000</v>
      </c>
      <c r="J19" s="17">
        <f>SUM(J20:J23)</f>
        <v>41000</v>
      </c>
      <c r="K19" s="17"/>
      <c r="L19" s="17">
        <f>SUM(L20:L23)</f>
        <v>20000</v>
      </c>
    </row>
    <row r="20" spans="1:12" s="15" customFormat="1" ht="17.25" customHeight="1">
      <c r="A20" s="18" t="s">
        <v>145</v>
      </c>
      <c r="B20" s="19" t="s">
        <v>725</v>
      </c>
      <c r="C20" s="20"/>
      <c r="D20" s="20"/>
      <c r="E20" s="20"/>
      <c r="F20" s="20"/>
      <c r="G20" s="20"/>
      <c r="H20" s="20"/>
      <c r="I20" s="20">
        <v>15000</v>
      </c>
      <c r="J20" s="20">
        <f>E20+F20+G20+H20+I20</f>
        <v>15000</v>
      </c>
      <c r="K20" s="17"/>
      <c r="L20" s="17"/>
    </row>
    <row r="21" spans="1:12" s="15" customFormat="1" ht="43.5" customHeight="1">
      <c r="A21" s="18" t="s">
        <v>52</v>
      </c>
      <c r="B21" s="166" t="s">
        <v>726</v>
      </c>
      <c r="C21" s="20"/>
      <c r="D21" s="20"/>
      <c r="E21" s="20"/>
      <c r="F21" s="20"/>
      <c r="G21" s="20"/>
      <c r="H21" s="22"/>
      <c r="I21" s="20">
        <v>15000</v>
      </c>
      <c r="J21" s="20">
        <f t="shared" ref="J21:J22" si="7">E21+F21+G21+H21+I21</f>
        <v>15000</v>
      </c>
      <c r="K21" s="17"/>
      <c r="L21" s="20">
        <v>9000</v>
      </c>
    </row>
    <row r="22" spans="1:12" s="15" customFormat="1" ht="19.5" customHeight="1">
      <c r="A22" s="18" t="s">
        <v>52</v>
      </c>
      <c r="B22" s="25" t="s">
        <v>727</v>
      </c>
      <c r="C22" s="20"/>
      <c r="D22" s="20"/>
      <c r="E22" s="20"/>
      <c r="F22" s="20"/>
      <c r="G22" s="20"/>
      <c r="H22" s="20"/>
      <c r="I22" s="20">
        <v>1000</v>
      </c>
      <c r="J22" s="20">
        <f t="shared" si="7"/>
        <v>1000</v>
      </c>
      <c r="K22" s="17"/>
      <c r="L22" s="20">
        <v>1000</v>
      </c>
    </row>
    <row r="23" spans="1:12" s="15" customFormat="1" ht="38.25">
      <c r="A23" s="18" t="s">
        <v>52</v>
      </c>
      <c r="B23" s="25" t="s">
        <v>728</v>
      </c>
      <c r="C23" s="20"/>
      <c r="D23" s="20"/>
      <c r="E23" s="20"/>
      <c r="F23" s="20"/>
      <c r="G23" s="20"/>
      <c r="H23" s="20"/>
      <c r="I23" s="20">
        <v>10000</v>
      </c>
      <c r="J23" s="20">
        <v>10000</v>
      </c>
      <c r="K23" s="17"/>
      <c r="L23" s="20">
        <v>10000</v>
      </c>
    </row>
    <row r="24" spans="1:12" s="15" customFormat="1">
      <c r="A24" s="13" t="s">
        <v>22</v>
      </c>
      <c r="B24" s="16" t="s">
        <v>167</v>
      </c>
      <c r="C24" s="17">
        <f>C25+C162</f>
        <v>1246</v>
      </c>
      <c r="D24" s="17">
        <f t="shared" ref="D24:L24" si="8">D25+D162</f>
        <v>1103</v>
      </c>
      <c r="E24" s="17">
        <f t="shared" si="8"/>
        <v>262386</v>
      </c>
      <c r="F24" s="17">
        <f t="shared" si="8"/>
        <v>81705</v>
      </c>
      <c r="G24" s="17">
        <f t="shared" si="8"/>
        <v>832</v>
      </c>
      <c r="H24" s="17">
        <f t="shared" si="8"/>
        <v>18695</v>
      </c>
      <c r="I24" s="17">
        <f t="shared" si="8"/>
        <v>89820</v>
      </c>
      <c r="J24" s="17">
        <f>J25+J162</f>
        <v>453438</v>
      </c>
      <c r="K24" s="17">
        <f t="shared" si="8"/>
        <v>42026</v>
      </c>
      <c r="L24" s="17">
        <f t="shared" si="8"/>
        <v>344446</v>
      </c>
    </row>
    <row r="25" spans="1:12" s="15" customFormat="1">
      <c r="A25" s="13" t="s">
        <v>349</v>
      </c>
      <c r="B25" s="16" t="s">
        <v>60</v>
      </c>
      <c r="C25" s="17">
        <f>C26+C32+C38+C44+C50+C56+C63+C69+C76+C82+C88+C94+C100+C106+C112+C118+C123+C129+C136+C142+C148+C154+C160+C161</f>
        <v>843</v>
      </c>
      <c r="D25" s="17">
        <f t="shared" ref="D25:L25" si="9">D26+D32+D38+D44+D50+D56+D63+D69+D76+D82+D88+D94+D100+D106+D112+D118+D123+D129+D136+D142+D148+D154+D160+D161</f>
        <v>795</v>
      </c>
      <c r="E25" s="17">
        <f t="shared" si="9"/>
        <v>178129</v>
      </c>
      <c r="F25" s="17">
        <f t="shared" si="9"/>
        <v>55277</v>
      </c>
      <c r="G25" s="17">
        <f t="shared" si="9"/>
        <v>484</v>
      </c>
      <c r="H25" s="17">
        <f t="shared" si="9"/>
        <v>10947</v>
      </c>
      <c r="I25" s="17">
        <f t="shared" si="9"/>
        <v>64020</v>
      </c>
      <c r="J25" s="17">
        <f t="shared" si="9"/>
        <v>308857</v>
      </c>
      <c r="K25" s="17">
        <f t="shared" si="9"/>
        <v>41502</v>
      </c>
      <c r="L25" s="17">
        <f t="shared" si="9"/>
        <v>236015</v>
      </c>
    </row>
    <row r="26" spans="1:12" s="33" customFormat="1" ht="15.75">
      <c r="A26" s="18" t="s">
        <v>411</v>
      </c>
      <c r="B26" s="32" t="s">
        <v>522</v>
      </c>
      <c r="C26" s="20">
        <f>SUM(C27:C30)</f>
        <v>52</v>
      </c>
      <c r="D26" s="20">
        <f t="shared" ref="D26" si="10">SUM(D27:D30)</f>
        <v>50</v>
      </c>
      <c r="E26" s="20">
        <f>SUM(E27:E31)</f>
        <v>12121</v>
      </c>
      <c r="F26" s="20">
        <f t="shared" ref="F26:J26" si="11">SUM(F27:F31)</f>
        <v>3757</v>
      </c>
      <c r="G26" s="20">
        <f t="shared" si="11"/>
        <v>20</v>
      </c>
      <c r="H26" s="20">
        <f t="shared" si="11"/>
        <v>121</v>
      </c>
      <c r="I26" s="20">
        <f t="shared" si="11"/>
        <v>1000</v>
      </c>
      <c r="J26" s="20">
        <f t="shared" si="11"/>
        <v>17019</v>
      </c>
      <c r="K26" s="20">
        <f t="shared" ref="K26" si="12">SUM(K27:K30)</f>
        <v>0</v>
      </c>
      <c r="L26" s="20">
        <v>11681</v>
      </c>
    </row>
    <row r="27" spans="1:12" s="33" customFormat="1" ht="15.75">
      <c r="A27" s="18"/>
      <c r="B27" s="19" t="s">
        <v>61</v>
      </c>
      <c r="C27" s="20">
        <v>52</v>
      </c>
      <c r="D27" s="20">
        <v>50</v>
      </c>
      <c r="E27" s="20">
        <v>11076</v>
      </c>
      <c r="F27" s="20">
        <v>3757</v>
      </c>
      <c r="G27" s="20">
        <f>5*4</f>
        <v>20</v>
      </c>
      <c r="H27" s="20"/>
      <c r="I27" s="20">
        <v>1000</v>
      </c>
      <c r="J27" s="20">
        <f t="shared" ref="J27:J32" si="13">SUM(E27:I27)</f>
        <v>15853</v>
      </c>
      <c r="K27" s="20"/>
      <c r="L27" s="20">
        <v>11421</v>
      </c>
    </row>
    <row r="28" spans="1:12" s="33" customFormat="1" ht="25.5">
      <c r="A28" s="18"/>
      <c r="B28" s="19" t="s">
        <v>375</v>
      </c>
      <c r="C28" s="20"/>
      <c r="D28" s="20"/>
      <c r="E28" s="20">
        <v>194</v>
      </c>
      <c r="F28" s="20"/>
      <c r="G28" s="20"/>
      <c r="H28" s="20"/>
      <c r="I28" s="20"/>
      <c r="J28" s="20">
        <f t="shared" si="13"/>
        <v>194</v>
      </c>
      <c r="K28" s="20"/>
      <c r="L28" s="20">
        <v>149</v>
      </c>
    </row>
    <row r="29" spans="1:12" s="33" customFormat="1" ht="15.75">
      <c r="A29" s="18"/>
      <c r="B29" s="19" t="s">
        <v>523</v>
      </c>
      <c r="C29" s="20"/>
      <c r="D29" s="20"/>
      <c r="E29" s="20">
        <v>163</v>
      </c>
      <c r="F29" s="20"/>
      <c r="G29" s="20"/>
      <c r="H29" s="20"/>
      <c r="I29" s="20"/>
      <c r="J29" s="20">
        <f t="shared" si="13"/>
        <v>163</v>
      </c>
      <c r="K29" s="20"/>
      <c r="L29" s="20"/>
    </row>
    <row r="30" spans="1:12" s="33" customFormat="1" ht="15.75">
      <c r="A30" s="18"/>
      <c r="B30" s="19" t="s">
        <v>350</v>
      </c>
      <c r="C30" s="20"/>
      <c r="D30" s="20"/>
      <c r="E30" s="20"/>
      <c r="F30" s="20"/>
      <c r="G30" s="20"/>
      <c r="H30" s="20">
        <v>121</v>
      </c>
      <c r="I30" s="20"/>
      <c r="J30" s="20">
        <f t="shared" si="13"/>
        <v>121</v>
      </c>
      <c r="K30" s="20"/>
      <c r="L30" s="20">
        <v>111</v>
      </c>
    </row>
    <row r="31" spans="1:12" s="33" customFormat="1" ht="15.75">
      <c r="A31" s="18"/>
      <c r="B31" s="19" t="s">
        <v>524</v>
      </c>
      <c r="C31" s="20"/>
      <c r="D31" s="20"/>
      <c r="E31" s="20">
        <v>688</v>
      </c>
      <c r="F31" s="20"/>
      <c r="G31" s="20"/>
      <c r="H31" s="20"/>
      <c r="I31" s="20"/>
      <c r="J31" s="20">
        <f t="shared" si="13"/>
        <v>688</v>
      </c>
      <c r="K31" s="20"/>
      <c r="L31" s="20"/>
    </row>
    <row r="32" spans="1:12" s="37" customFormat="1">
      <c r="A32" s="34" t="s">
        <v>247</v>
      </c>
      <c r="B32" s="35" t="s">
        <v>351</v>
      </c>
      <c r="C32" s="36">
        <v>38</v>
      </c>
      <c r="D32" s="36">
        <v>35</v>
      </c>
      <c r="E32" s="36">
        <v>7520</v>
      </c>
      <c r="F32" s="36">
        <v>2372</v>
      </c>
      <c r="G32" s="36">
        <v>24</v>
      </c>
      <c r="H32" s="36">
        <v>289</v>
      </c>
      <c r="I32" s="36">
        <v>250</v>
      </c>
      <c r="J32" s="20">
        <f t="shared" si="13"/>
        <v>10455</v>
      </c>
      <c r="K32" s="36">
        <v>1600</v>
      </c>
      <c r="L32" s="36">
        <v>7410</v>
      </c>
    </row>
    <row r="33" spans="1:12" s="37" customFormat="1">
      <c r="A33" s="34"/>
      <c r="B33" s="35" t="s">
        <v>61</v>
      </c>
      <c r="C33" s="36">
        <v>38</v>
      </c>
      <c r="D33" s="36">
        <v>35</v>
      </c>
      <c r="E33" s="36">
        <v>6597</v>
      </c>
      <c r="F33" s="36">
        <v>2372</v>
      </c>
      <c r="G33" s="36">
        <v>24</v>
      </c>
      <c r="H33" s="36"/>
      <c r="I33" s="36">
        <v>250</v>
      </c>
      <c r="J33" s="36">
        <v>9243</v>
      </c>
      <c r="K33" s="36">
        <v>1600</v>
      </c>
      <c r="L33" s="36">
        <v>6671</v>
      </c>
    </row>
    <row r="34" spans="1:12" s="37" customFormat="1">
      <c r="A34" s="34"/>
      <c r="B34" s="35" t="s">
        <v>525</v>
      </c>
      <c r="C34" s="36"/>
      <c r="D34" s="36"/>
      <c r="E34" s="36">
        <v>228</v>
      </c>
      <c r="F34" s="36"/>
      <c r="G34" s="36"/>
      <c r="H34" s="36"/>
      <c r="I34" s="36"/>
      <c r="J34" s="36">
        <v>228</v>
      </c>
      <c r="K34" s="36"/>
      <c r="L34" s="36"/>
    </row>
    <row r="35" spans="1:12" s="37" customFormat="1" ht="25.5">
      <c r="A35" s="34"/>
      <c r="B35" s="35" t="s">
        <v>526</v>
      </c>
      <c r="C35" s="36"/>
      <c r="D35" s="36"/>
      <c r="E35" s="36">
        <v>291</v>
      </c>
      <c r="F35" s="36"/>
      <c r="G35" s="36"/>
      <c r="H35" s="36"/>
      <c r="I35" s="36"/>
      <c r="J35" s="36">
        <v>291</v>
      </c>
      <c r="K35" s="36"/>
      <c r="L35" s="36">
        <v>522</v>
      </c>
    </row>
    <row r="36" spans="1:12" s="37" customFormat="1">
      <c r="A36" s="34"/>
      <c r="B36" s="35" t="s">
        <v>527</v>
      </c>
      <c r="C36" s="36"/>
      <c r="D36" s="36"/>
      <c r="E36" s="36"/>
      <c r="F36" s="36"/>
      <c r="G36" s="36"/>
      <c r="H36" s="36">
        <v>289</v>
      </c>
      <c r="I36" s="36"/>
      <c r="J36" s="36">
        <v>289</v>
      </c>
      <c r="K36" s="36"/>
      <c r="L36" s="36">
        <v>217</v>
      </c>
    </row>
    <row r="37" spans="1:12" s="37" customFormat="1">
      <c r="A37" s="34"/>
      <c r="B37" s="38" t="s">
        <v>528</v>
      </c>
      <c r="C37" s="36"/>
      <c r="D37" s="36"/>
      <c r="E37" s="36">
        <v>404</v>
      </c>
      <c r="F37" s="36"/>
      <c r="G37" s="36"/>
      <c r="H37" s="36"/>
      <c r="I37" s="36"/>
      <c r="J37" s="20">
        <f>SUM(E37:I37)</f>
        <v>404</v>
      </c>
      <c r="K37" s="36"/>
      <c r="L37" s="36"/>
    </row>
    <row r="38" spans="1:12" s="33" customFormat="1" ht="15.75">
      <c r="A38" s="18" t="s">
        <v>248</v>
      </c>
      <c r="B38" s="19" t="s">
        <v>63</v>
      </c>
      <c r="C38" s="20">
        <f>SUM(C39:C42)</f>
        <v>34</v>
      </c>
      <c r="D38" s="20">
        <f>SUM(D39:D42)</f>
        <v>33</v>
      </c>
      <c r="E38" s="20">
        <f>SUM(E39:E43)</f>
        <v>7578</v>
      </c>
      <c r="F38" s="20">
        <f t="shared" ref="F38:K38" si="14">SUM(F39:F43)</f>
        <v>2335</v>
      </c>
      <c r="G38" s="20">
        <f t="shared" si="14"/>
        <v>16</v>
      </c>
      <c r="H38" s="20">
        <f t="shared" si="14"/>
        <v>406</v>
      </c>
      <c r="I38" s="20">
        <f t="shared" si="14"/>
        <v>600</v>
      </c>
      <c r="J38" s="20">
        <f t="shared" si="14"/>
        <v>10935</v>
      </c>
      <c r="K38" s="20">
        <f t="shared" si="14"/>
        <v>1100</v>
      </c>
      <c r="L38" s="20">
        <v>7894</v>
      </c>
    </row>
    <row r="39" spans="1:12" s="33" customFormat="1" ht="15.75">
      <c r="A39" s="18"/>
      <c r="B39" s="19" t="s">
        <v>61</v>
      </c>
      <c r="C39" s="20">
        <v>34</v>
      </c>
      <c r="D39" s="20">
        <v>33</v>
      </c>
      <c r="E39" s="20">
        <v>6909</v>
      </c>
      <c r="F39" s="20">
        <v>2335</v>
      </c>
      <c r="G39" s="20">
        <f>4*4</f>
        <v>16</v>
      </c>
      <c r="H39" s="20"/>
      <c r="I39" s="20">
        <v>600</v>
      </c>
      <c r="J39" s="20">
        <f>SUM(E39:I39)</f>
        <v>9860</v>
      </c>
      <c r="K39" s="20">
        <v>1100</v>
      </c>
      <c r="L39" s="20">
        <v>7291</v>
      </c>
    </row>
    <row r="40" spans="1:12" s="33" customFormat="1" ht="25.5">
      <c r="A40" s="18"/>
      <c r="B40" s="19" t="s">
        <v>338</v>
      </c>
      <c r="C40" s="20"/>
      <c r="D40" s="20"/>
      <c r="E40" s="20">
        <v>97</v>
      </c>
      <c r="F40" s="20"/>
      <c r="G40" s="20"/>
      <c r="H40" s="20"/>
      <c r="I40" s="20"/>
      <c r="J40" s="20">
        <f>SUM(E40:I40)</f>
        <v>97</v>
      </c>
      <c r="K40" s="20"/>
      <c r="L40" s="20">
        <v>298</v>
      </c>
    </row>
    <row r="41" spans="1:12" s="33" customFormat="1" ht="15.75">
      <c r="A41" s="18"/>
      <c r="B41" s="19" t="s">
        <v>523</v>
      </c>
      <c r="C41" s="20"/>
      <c r="D41" s="20"/>
      <c r="E41" s="20">
        <v>144</v>
      </c>
      <c r="F41" s="20"/>
      <c r="G41" s="20"/>
      <c r="H41" s="20"/>
      <c r="I41" s="20"/>
      <c r="J41" s="20">
        <f>SUM(E41:I41)</f>
        <v>144</v>
      </c>
      <c r="K41" s="20"/>
      <c r="L41" s="20"/>
    </row>
    <row r="42" spans="1:12" s="33" customFormat="1" ht="15.75">
      <c r="A42" s="18"/>
      <c r="B42" s="19" t="s">
        <v>353</v>
      </c>
      <c r="C42" s="20"/>
      <c r="D42" s="20"/>
      <c r="E42" s="20"/>
      <c r="F42" s="20"/>
      <c r="G42" s="20"/>
      <c r="H42" s="20">
        <v>406</v>
      </c>
      <c r="I42" s="20"/>
      <c r="J42" s="20">
        <f>SUM(E42:I42)</f>
        <v>406</v>
      </c>
      <c r="K42" s="20"/>
      <c r="L42" s="20">
        <v>305</v>
      </c>
    </row>
    <row r="43" spans="1:12" s="33" customFormat="1" ht="15.75">
      <c r="A43" s="18"/>
      <c r="B43" s="19" t="s">
        <v>524</v>
      </c>
      <c r="C43" s="20"/>
      <c r="D43" s="20"/>
      <c r="E43" s="20">
        <v>428</v>
      </c>
      <c r="F43" s="20"/>
      <c r="G43" s="20"/>
      <c r="H43" s="20"/>
      <c r="I43" s="20"/>
      <c r="J43" s="20">
        <f>SUM(E43:I43)</f>
        <v>428</v>
      </c>
      <c r="K43" s="20"/>
      <c r="L43" s="20"/>
    </row>
    <row r="44" spans="1:12" s="33" customFormat="1" ht="15.75">
      <c r="A44" s="18" t="s">
        <v>249</v>
      </c>
      <c r="B44" s="19" t="s">
        <v>64</v>
      </c>
      <c r="C44" s="20">
        <f>SUM(C45:C48)</f>
        <v>36</v>
      </c>
      <c r="D44" s="20">
        <f t="shared" ref="D44" si="15">SUM(D45:D48)</f>
        <v>33</v>
      </c>
      <c r="E44" s="20">
        <f>SUM(E45:E49)</f>
        <v>7793</v>
      </c>
      <c r="F44" s="20">
        <f t="shared" ref="F44:K44" si="16">SUM(F45:F49)</f>
        <v>2409</v>
      </c>
      <c r="G44" s="20">
        <f t="shared" si="16"/>
        <v>0</v>
      </c>
      <c r="H44" s="20">
        <f t="shared" si="16"/>
        <v>1807</v>
      </c>
      <c r="I44" s="20">
        <f t="shared" si="16"/>
        <v>3500</v>
      </c>
      <c r="J44" s="20">
        <f>SUM(J45:J49)</f>
        <v>15509</v>
      </c>
      <c r="K44" s="20">
        <f t="shared" si="16"/>
        <v>0</v>
      </c>
      <c r="L44" s="20">
        <v>11719</v>
      </c>
    </row>
    <row r="45" spans="1:12" s="33" customFormat="1" ht="15.75">
      <c r="A45" s="18"/>
      <c r="B45" s="19" t="s">
        <v>61</v>
      </c>
      <c r="C45" s="20">
        <v>36</v>
      </c>
      <c r="D45" s="20">
        <v>33</v>
      </c>
      <c r="E45" s="20">
        <v>6935</v>
      </c>
      <c r="F45" s="20">
        <v>2409</v>
      </c>
      <c r="G45" s="20"/>
      <c r="H45" s="20"/>
      <c r="I45" s="20">
        <f>3100+400</f>
        <v>3500</v>
      </c>
      <c r="J45" s="20">
        <f>SUM(E45:I45)</f>
        <v>12844</v>
      </c>
      <c r="K45" s="20"/>
      <c r="L45" s="20">
        <v>10079</v>
      </c>
    </row>
    <row r="46" spans="1:12" s="33" customFormat="1" ht="25.5">
      <c r="A46" s="18"/>
      <c r="B46" s="19" t="s">
        <v>382</v>
      </c>
      <c r="C46" s="20"/>
      <c r="D46" s="20"/>
      <c r="E46" s="20">
        <v>291</v>
      </c>
      <c r="F46" s="20"/>
      <c r="G46" s="20"/>
      <c r="H46" s="20"/>
      <c r="I46" s="20"/>
      <c r="J46" s="20">
        <f>SUM(E46:I46)</f>
        <v>291</v>
      </c>
      <c r="K46" s="20"/>
      <c r="L46" s="20">
        <v>298</v>
      </c>
    </row>
    <row r="47" spans="1:12" s="33" customFormat="1" ht="15.75">
      <c r="A47" s="18"/>
      <c r="B47" s="19" t="s">
        <v>523</v>
      </c>
      <c r="C47" s="20"/>
      <c r="D47" s="20"/>
      <c r="E47" s="20">
        <v>143</v>
      </c>
      <c r="F47" s="20"/>
      <c r="G47" s="20"/>
      <c r="H47" s="20">
        <v>36</v>
      </c>
      <c r="I47" s="20"/>
      <c r="J47" s="20">
        <f>SUM(E47:I47)</f>
        <v>179</v>
      </c>
      <c r="K47" s="20"/>
      <c r="L47" s="20"/>
    </row>
    <row r="48" spans="1:12" s="33" customFormat="1" ht="15.75">
      <c r="A48" s="18"/>
      <c r="B48" s="19" t="s">
        <v>354</v>
      </c>
      <c r="C48" s="20"/>
      <c r="D48" s="20"/>
      <c r="E48" s="20"/>
      <c r="F48" s="20"/>
      <c r="G48" s="20"/>
      <c r="H48" s="20">
        <v>1771</v>
      </c>
      <c r="I48" s="20"/>
      <c r="J48" s="20">
        <f>SUM(E48:I48)</f>
        <v>1771</v>
      </c>
      <c r="K48" s="20"/>
      <c r="L48" s="20">
        <v>1342</v>
      </c>
    </row>
    <row r="49" spans="1:12" s="33" customFormat="1" ht="15.75">
      <c r="A49" s="18"/>
      <c r="B49" s="19" t="s">
        <v>524</v>
      </c>
      <c r="C49" s="20"/>
      <c r="D49" s="20"/>
      <c r="E49" s="20">
        <v>424</v>
      </c>
      <c r="F49" s="20"/>
      <c r="G49" s="20"/>
      <c r="H49" s="20"/>
      <c r="I49" s="20"/>
      <c r="J49" s="20">
        <f>SUM(E49:I49)</f>
        <v>424</v>
      </c>
      <c r="K49" s="20"/>
      <c r="L49" s="20"/>
    </row>
    <row r="50" spans="1:12" s="33" customFormat="1" ht="15.75">
      <c r="A50" s="18" t="s">
        <v>390</v>
      </c>
      <c r="B50" s="19" t="s">
        <v>65</v>
      </c>
      <c r="C50" s="20">
        <f>SUM(C51:C54)</f>
        <v>56</v>
      </c>
      <c r="D50" s="20">
        <f t="shared" ref="D50:K50" si="17">SUM(D51:D54)</f>
        <v>56</v>
      </c>
      <c r="E50" s="20">
        <f>SUM(E51:E55)</f>
        <v>12857</v>
      </c>
      <c r="F50" s="20">
        <f t="shared" ref="F50:I50" si="18">SUM(F51:F55)</f>
        <v>3963</v>
      </c>
      <c r="G50" s="20">
        <f t="shared" si="18"/>
        <v>0</v>
      </c>
      <c r="H50" s="20">
        <f t="shared" si="18"/>
        <v>1359</v>
      </c>
      <c r="I50" s="20">
        <f t="shared" si="18"/>
        <v>17600</v>
      </c>
      <c r="J50" s="20">
        <f>SUM(J51:J55)</f>
        <v>35779</v>
      </c>
      <c r="K50" s="20">
        <f t="shared" si="17"/>
        <v>0</v>
      </c>
      <c r="L50" s="20">
        <v>30397</v>
      </c>
    </row>
    <row r="51" spans="1:12" s="33" customFormat="1" ht="15.75">
      <c r="A51" s="18"/>
      <c r="B51" s="19" t="s">
        <v>61</v>
      </c>
      <c r="C51" s="20">
        <v>56</v>
      </c>
      <c r="D51" s="20">
        <v>56</v>
      </c>
      <c r="E51" s="20">
        <v>11890</v>
      </c>
      <c r="F51" s="20">
        <v>3963</v>
      </c>
      <c r="G51" s="20"/>
      <c r="H51" s="20"/>
      <c r="I51" s="20">
        <f>17500+100</f>
        <v>17600</v>
      </c>
      <c r="J51" s="20">
        <f t="shared" ref="J51:J56" si="19">SUM(E51:I51)</f>
        <v>33453</v>
      </c>
      <c r="K51" s="20"/>
      <c r="L51" s="20">
        <v>29008</v>
      </c>
    </row>
    <row r="52" spans="1:12" s="33" customFormat="1" ht="15.75">
      <c r="A52" s="18"/>
      <c r="B52" s="19" t="s">
        <v>62</v>
      </c>
      <c r="C52" s="20"/>
      <c r="D52" s="20"/>
      <c r="E52" s="20">
        <v>0</v>
      </c>
      <c r="F52" s="20"/>
      <c r="G52" s="20"/>
      <c r="H52" s="20"/>
      <c r="I52" s="20"/>
      <c r="J52" s="20">
        <f t="shared" si="19"/>
        <v>0</v>
      </c>
      <c r="K52" s="20"/>
      <c r="L52" s="20">
        <v>373</v>
      </c>
    </row>
    <row r="53" spans="1:12" s="33" customFormat="1" ht="15.75">
      <c r="A53" s="18"/>
      <c r="B53" s="19" t="s">
        <v>523</v>
      </c>
      <c r="C53" s="20"/>
      <c r="D53" s="20"/>
      <c r="E53" s="20">
        <v>243</v>
      </c>
      <c r="F53" s="20"/>
      <c r="G53" s="20"/>
      <c r="H53" s="20">
        <v>17</v>
      </c>
      <c r="I53" s="20"/>
      <c r="J53" s="20">
        <f t="shared" si="19"/>
        <v>260</v>
      </c>
      <c r="K53" s="20"/>
      <c r="L53" s="20"/>
    </row>
    <row r="54" spans="1:12" s="33" customFormat="1" ht="15.75">
      <c r="A54" s="18"/>
      <c r="B54" s="19" t="s">
        <v>355</v>
      </c>
      <c r="C54" s="20"/>
      <c r="D54" s="20"/>
      <c r="E54" s="20"/>
      <c r="F54" s="20"/>
      <c r="G54" s="20"/>
      <c r="H54" s="20">
        <v>1342</v>
      </c>
      <c r="I54" s="20"/>
      <c r="J54" s="20">
        <f t="shared" si="19"/>
        <v>1342</v>
      </c>
      <c r="K54" s="20"/>
      <c r="L54" s="20">
        <v>1016</v>
      </c>
    </row>
    <row r="55" spans="1:12" s="33" customFormat="1" ht="15.75">
      <c r="A55" s="18"/>
      <c r="B55" s="19" t="s">
        <v>524</v>
      </c>
      <c r="C55" s="20"/>
      <c r="D55" s="20"/>
      <c r="E55" s="20">
        <v>724</v>
      </c>
      <c r="F55" s="20"/>
      <c r="G55" s="20"/>
      <c r="H55" s="20"/>
      <c r="I55" s="20"/>
      <c r="J55" s="20">
        <f t="shared" si="19"/>
        <v>724</v>
      </c>
      <c r="K55" s="20"/>
      <c r="L55" s="20"/>
    </row>
    <row r="56" spans="1:12" s="37" customFormat="1">
      <c r="A56" s="34" t="s">
        <v>356</v>
      </c>
      <c r="B56" s="35" t="s">
        <v>357</v>
      </c>
      <c r="C56" s="36">
        <v>39</v>
      </c>
      <c r="D56" s="36">
        <v>39</v>
      </c>
      <c r="E56" s="36">
        <v>9324</v>
      </c>
      <c r="F56" s="36">
        <v>2961</v>
      </c>
      <c r="G56" s="36">
        <v>156</v>
      </c>
      <c r="H56" s="36">
        <v>309</v>
      </c>
      <c r="I56" s="36">
        <v>3250</v>
      </c>
      <c r="J56" s="20">
        <f t="shared" si="19"/>
        <v>16000</v>
      </c>
      <c r="K56" s="36"/>
      <c r="L56" s="36">
        <v>12213</v>
      </c>
    </row>
    <row r="57" spans="1:12" s="37" customFormat="1">
      <c r="A57" s="34"/>
      <c r="B57" s="35" t="s">
        <v>61</v>
      </c>
      <c r="C57" s="36">
        <v>39</v>
      </c>
      <c r="D57" s="36">
        <v>39</v>
      </c>
      <c r="E57" s="36">
        <v>8567</v>
      </c>
      <c r="F57" s="36">
        <v>2961</v>
      </c>
      <c r="G57" s="36">
        <v>156</v>
      </c>
      <c r="H57" s="36"/>
      <c r="I57" s="36">
        <v>3250</v>
      </c>
      <c r="J57" s="36">
        <v>14934</v>
      </c>
      <c r="K57" s="36"/>
      <c r="L57" s="36">
        <v>11983</v>
      </c>
    </row>
    <row r="58" spans="1:12" s="37" customFormat="1" ht="25.5">
      <c r="A58" s="34"/>
      <c r="B58" s="35" t="s">
        <v>66</v>
      </c>
      <c r="C58" s="36"/>
      <c r="D58" s="36"/>
      <c r="E58" s="36"/>
      <c r="F58" s="36"/>
      <c r="G58" s="36"/>
      <c r="H58" s="36"/>
      <c r="I58" s="36">
        <v>3000</v>
      </c>
      <c r="J58" s="36">
        <v>3000</v>
      </c>
      <c r="K58" s="36"/>
      <c r="L58" s="36">
        <v>3000</v>
      </c>
    </row>
    <row r="59" spans="1:12" s="37" customFormat="1">
      <c r="A59" s="34"/>
      <c r="B59" s="35" t="s">
        <v>525</v>
      </c>
      <c r="C59" s="36"/>
      <c r="D59" s="36"/>
      <c r="E59" s="36">
        <v>316</v>
      </c>
      <c r="F59" s="36"/>
      <c r="G59" s="36"/>
      <c r="H59" s="36"/>
      <c r="I59" s="36"/>
      <c r="J59" s="36">
        <v>316</v>
      </c>
      <c r="K59" s="36"/>
      <c r="L59" s="36"/>
    </row>
    <row r="60" spans="1:12" s="37" customFormat="1">
      <c r="A60" s="34"/>
      <c r="B60" s="35" t="s">
        <v>62</v>
      </c>
      <c r="C60" s="36"/>
      <c r="D60" s="36"/>
      <c r="E60" s="36">
        <v>0</v>
      </c>
      <c r="F60" s="36"/>
      <c r="G60" s="36"/>
      <c r="H60" s="36"/>
      <c r="I60" s="36"/>
      <c r="J60" s="36">
        <v>0</v>
      </c>
      <c r="K60" s="36"/>
      <c r="L60" s="36">
        <v>0</v>
      </c>
    </row>
    <row r="61" spans="1:12" s="37" customFormat="1">
      <c r="A61" s="34"/>
      <c r="B61" s="35" t="s">
        <v>353</v>
      </c>
      <c r="C61" s="36"/>
      <c r="D61" s="36"/>
      <c r="E61" s="36"/>
      <c r="F61" s="36"/>
      <c r="G61" s="36"/>
      <c r="H61" s="36">
        <v>309</v>
      </c>
      <c r="I61" s="36"/>
      <c r="J61" s="36">
        <v>309</v>
      </c>
      <c r="K61" s="36"/>
      <c r="L61" s="36">
        <v>230</v>
      </c>
    </row>
    <row r="62" spans="1:12" s="37" customFormat="1">
      <c r="A62" s="34"/>
      <c r="B62" s="38" t="s">
        <v>524</v>
      </c>
      <c r="C62" s="36"/>
      <c r="D62" s="36"/>
      <c r="E62" s="36">
        <v>441</v>
      </c>
      <c r="F62" s="36"/>
      <c r="G62" s="36"/>
      <c r="H62" s="36"/>
      <c r="I62" s="36"/>
      <c r="J62" s="20">
        <f>SUM(E62:I62)</f>
        <v>441</v>
      </c>
      <c r="K62" s="36"/>
      <c r="L62" s="36"/>
    </row>
    <row r="63" spans="1:12" s="33" customFormat="1" ht="15.75">
      <c r="A63" s="18" t="s">
        <v>256</v>
      </c>
      <c r="B63" s="19" t="s">
        <v>67</v>
      </c>
      <c r="C63" s="20">
        <f>SUM(C64:C67)</f>
        <v>47</v>
      </c>
      <c r="D63" s="20">
        <f t="shared" ref="D63" si="20">SUM(D64:D67)</f>
        <v>44</v>
      </c>
      <c r="E63" s="20">
        <f>SUM(E64:E68)</f>
        <v>9390</v>
      </c>
      <c r="F63" s="20">
        <f t="shared" ref="F63:K63" si="21">SUM(F64:F68)</f>
        <v>2879</v>
      </c>
      <c r="G63" s="20">
        <f t="shared" si="21"/>
        <v>20</v>
      </c>
      <c r="H63" s="20">
        <f t="shared" si="21"/>
        <v>451</v>
      </c>
      <c r="I63" s="20">
        <f t="shared" si="21"/>
        <v>2300</v>
      </c>
      <c r="J63" s="20">
        <f t="shared" si="21"/>
        <v>15040</v>
      </c>
      <c r="K63" s="20">
        <f t="shared" si="21"/>
        <v>0</v>
      </c>
      <c r="L63" s="20">
        <v>11894</v>
      </c>
    </row>
    <row r="64" spans="1:12" s="33" customFormat="1" ht="15.75">
      <c r="A64" s="18"/>
      <c r="B64" s="19" t="s">
        <v>61</v>
      </c>
      <c r="C64" s="20">
        <v>47</v>
      </c>
      <c r="D64" s="20">
        <v>44</v>
      </c>
      <c r="E64" s="20">
        <v>8345</v>
      </c>
      <c r="F64" s="20">
        <v>2879</v>
      </c>
      <c r="G64" s="20">
        <f>5*4</f>
        <v>20</v>
      </c>
      <c r="H64" s="20"/>
      <c r="I64" s="20">
        <v>2300</v>
      </c>
      <c r="J64" s="20">
        <f>SUM(E64:I64)</f>
        <v>13544</v>
      </c>
      <c r="K64" s="20"/>
      <c r="L64" s="20">
        <v>11563</v>
      </c>
    </row>
    <row r="65" spans="1:12" s="33" customFormat="1" ht="25.5">
      <c r="A65" s="18"/>
      <c r="B65" s="19" t="s">
        <v>382</v>
      </c>
      <c r="C65" s="20"/>
      <c r="D65" s="20"/>
      <c r="E65" s="20">
        <v>291</v>
      </c>
      <c r="F65" s="20"/>
      <c r="G65" s="20"/>
      <c r="H65" s="20"/>
      <c r="I65" s="20"/>
      <c r="J65" s="20">
        <f>SUM(E65:I65)</f>
        <v>291</v>
      </c>
      <c r="K65" s="20"/>
      <c r="L65" s="20">
        <v>0</v>
      </c>
    </row>
    <row r="66" spans="1:12" s="33" customFormat="1" ht="15.75">
      <c r="A66" s="18"/>
      <c r="B66" s="19" t="s">
        <v>523</v>
      </c>
      <c r="C66" s="20"/>
      <c r="D66" s="20"/>
      <c r="E66" s="20">
        <v>242</v>
      </c>
      <c r="F66" s="20"/>
      <c r="G66" s="20"/>
      <c r="H66" s="20"/>
      <c r="I66" s="20"/>
      <c r="J66" s="20">
        <f>SUM(E66:I66)</f>
        <v>242</v>
      </c>
      <c r="K66" s="20"/>
      <c r="L66" s="20"/>
    </row>
    <row r="67" spans="1:12" s="33" customFormat="1" ht="15.75">
      <c r="A67" s="18"/>
      <c r="B67" s="19" t="s">
        <v>353</v>
      </c>
      <c r="C67" s="20"/>
      <c r="D67" s="20"/>
      <c r="E67" s="20"/>
      <c r="F67" s="20"/>
      <c r="G67" s="20"/>
      <c r="H67" s="20">
        <v>451</v>
      </c>
      <c r="I67" s="20"/>
      <c r="J67" s="20">
        <f>SUM(E67:I67)</f>
        <v>451</v>
      </c>
      <c r="K67" s="20"/>
      <c r="L67" s="20">
        <v>331</v>
      </c>
    </row>
    <row r="68" spans="1:12" s="33" customFormat="1" ht="15.75">
      <c r="A68" s="18"/>
      <c r="B68" s="19" t="s">
        <v>524</v>
      </c>
      <c r="C68" s="20"/>
      <c r="D68" s="20"/>
      <c r="E68" s="20">
        <v>512</v>
      </c>
      <c r="F68" s="20"/>
      <c r="G68" s="20"/>
      <c r="H68" s="20"/>
      <c r="I68" s="20"/>
      <c r="J68" s="20">
        <f>SUM(E68:I68)</f>
        <v>512</v>
      </c>
      <c r="K68" s="20"/>
      <c r="L68" s="20"/>
    </row>
    <row r="69" spans="1:12">
      <c r="A69" s="18" t="s">
        <v>257</v>
      </c>
      <c r="B69" s="19" t="s">
        <v>358</v>
      </c>
      <c r="C69" s="20">
        <f>SUM(C70:C75)-C71</f>
        <v>63</v>
      </c>
      <c r="D69" s="20">
        <f t="shared" ref="D69:K69" si="22">SUM(D70:D75)-D71</f>
        <v>60</v>
      </c>
      <c r="E69" s="20">
        <f t="shared" si="22"/>
        <v>13101</v>
      </c>
      <c r="F69" s="20">
        <f t="shared" si="22"/>
        <v>4051</v>
      </c>
      <c r="G69" s="20">
        <f t="shared" si="22"/>
        <v>32</v>
      </c>
      <c r="H69" s="20">
        <f t="shared" si="22"/>
        <v>354</v>
      </c>
      <c r="I69" s="20">
        <f t="shared" si="22"/>
        <v>4000</v>
      </c>
      <c r="J69" s="20">
        <f t="shared" si="22"/>
        <v>21538</v>
      </c>
      <c r="K69" s="20">
        <f t="shared" si="22"/>
        <v>0</v>
      </c>
      <c r="L69" s="20">
        <v>15525</v>
      </c>
    </row>
    <row r="70" spans="1:12">
      <c r="A70" s="18"/>
      <c r="B70" s="19" t="s">
        <v>61</v>
      </c>
      <c r="C70" s="20">
        <v>63</v>
      </c>
      <c r="D70" s="20">
        <v>60</v>
      </c>
      <c r="E70" s="20">
        <v>11863</v>
      </c>
      <c r="F70" s="20">
        <v>4051</v>
      </c>
      <c r="G70" s="20">
        <f>8*4</f>
        <v>32</v>
      </c>
      <c r="H70" s="20"/>
      <c r="I70" s="20">
        <f>3000+500+300+200</f>
        <v>4000</v>
      </c>
      <c r="J70" s="20">
        <f>SUM(E70:I70)</f>
        <v>19946</v>
      </c>
      <c r="K70" s="20"/>
      <c r="L70" s="20">
        <v>14753</v>
      </c>
    </row>
    <row r="71" spans="1:12" ht="25.5">
      <c r="A71" s="18"/>
      <c r="B71" s="19" t="s">
        <v>66</v>
      </c>
      <c r="C71" s="20"/>
      <c r="D71" s="20"/>
      <c r="E71" s="20"/>
      <c r="F71" s="20"/>
      <c r="G71" s="20"/>
      <c r="H71" s="20"/>
      <c r="I71" s="20">
        <v>1000</v>
      </c>
      <c r="J71" s="20">
        <f>SUM(E71:I71)</f>
        <v>1000</v>
      </c>
      <c r="K71" s="20"/>
      <c r="L71" s="20"/>
    </row>
    <row r="72" spans="1:12">
      <c r="A72" s="18"/>
      <c r="B72" s="19" t="s">
        <v>62</v>
      </c>
      <c r="C72" s="20"/>
      <c r="D72" s="20"/>
      <c r="E72" s="20">
        <v>291</v>
      </c>
      <c r="F72" s="20"/>
      <c r="G72" s="20"/>
      <c r="H72" s="20"/>
      <c r="I72" s="20"/>
      <c r="J72" s="20">
        <f>SUM(E72:I72)</f>
        <v>291</v>
      </c>
      <c r="K72" s="20"/>
      <c r="L72" s="20">
        <v>522</v>
      </c>
    </row>
    <row r="73" spans="1:12">
      <c r="A73" s="18"/>
      <c r="B73" s="19" t="s">
        <v>359</v>
      </c>
      <c r="C73" s="20"/>
      <c r="D73" s="20"/>
      <c r="E73" s="20"/>
      <c r="F73" s="20"/>
      <c r="G73" s="20"/>
      <c r="H73" s="20">
        <v>354</v>
      </c>
      <c r="I73" s="20"/>
      <c r="J73" s="20">
        <f>SUM(E73:I73)</f>
        <v>354</v>
      </c>
      <c r="K73" s="20"/>
      <c r="L73" s="20">
        <v>250</v>
      </c>
    </row>
    <row r="74" spans="1:12">
      <c r="A74" s="18"/>
      <c r="B74" s="19" t="s">
        <v>529</v>
      </c>
      <c r="C74" s="20"/>
      <c r="D74" s="20"/>
      <c r="E74" s="20">
        <v>226</v>
      </c>
      <c r="F74" s="20"/>
      <c r="G74" s="20"/>
      <c r="H74" s="20"/>
      <c r="I74" s="20"/>
      <c r="J74" s="20">
        <f>E74+F74+G74+H74+I74</f>
        <v>226</v>
      </c>
      <c r="K74" s="20"/>
      <c r="L74" s="20"/>
    </row>
    <row r="75" spans="1:12">
      <c r="A75" s="18"/>
      <c r="B75" s="19" t="s">
        <v>524</v>
      </c>
      <c r="C75" s="20"/>
      <c r="D75" s="20"/>
      <c r="E75" s="20">
        <v>721</v>
      </c>
      <c r="F75" s="20"/>
      <c r="G75" s="20"/>
      <c r="H75" s="20"/>
      <c r="I75" s="20"/>
      <c r="J75" s="20">
        <f>E75+F75+G75+H75+I75</f>
        <v>721</v>
      </c>
      <c r="K75" s="20"/>
      <c r="L75" s="20"/>
    </row>
    <row r="76" spans="1:12">
      <c r="A76" s="18" t="s">
        <v>258</v>
      </c>
      <c r="B76" s="19" t="s">
        <v>530</v>
      </c>
      <c r="C76" s="39">
        <f>C77+C78+C79+C80+C81</f>
        <v>41</v>
      </c>
      <c r="D76" s="39">
        <f t="shared" ref="D76:J76" si="23">D77+D78+D79+D80+D81</f>
        <v>37</v>
      </c>
      <c r="E76" s="39">
        <f t="shared" si="23"/>
        <v>8719</v>
      </c>
      <c r="F76" s="39">
        <f t="shared" si="23"/>
        <v>2697</v>
      </c>
      <c r="G76" s="39">
        <f t="shared" si="23"/>
        <v>20</v>
      </c>
      <c r="H76" s="39">
        <f t="shared" si="23"/>
        <v>363</v>
      </c>
      <c r="I76" s="39">
        <f t="shared" si="23"/>
        <v>800</v>
      </c>
      <c r="J76" s="20">
        <f t="shared" si="23"/>
        <v>12599</v>
      </c>
      <c r="K76" s="39">
        <v>150</v>
      </c>
      <c r="L76" s="39">
        <v>9021</v>
      </c>
    </row>
    <row r="77" spans="1:12">
      <c r="A77" s="18"/>
      <c r="B77" s="19" t="s">
        <v>61</v>
      </c>
      <c r="C77" s="39">
        <v>41</v>
      </c>
      <c r="D77" s="39">
        <v>37</v>
      </c>
      <c r="E77" s="39">
        <v>7704</v>
      </c>
      <c r="F77" s="39">
        <v>2568</v>
      </c>
      <c r="G77" s="39">
        <v>20</v>
      </c>
      <c r="H77" s="39"/>
      <c r="I77" s="39">
        <f>700+100</f>
        <v>800</v>
      </c>
      <c r="J77" s="20">
        <f>E77+F77+G77+H77+I77</f>
        <v>11092</v>
      </c>
      <c r="K77" s="39"/>
      <c r="L77" s="39">
        <v>8361</v>
      </c>
    </row>
    <row r="78" spans="1:12" ht="25.5">
      <c r="A78" s="18"/>
      <c r="B78" s="19" t="s">
        <v>531</v>
      </c>
      <c r="C78" s="39"/>
      <c r="D78" s="39"/>
      <c r="E78" s="39">
        <f>4*97</f>
        <v>388</v>
      </c>
      <c r="F78" s="39">
        <v>129</v>
      </c>
      <c r="G78" s="39"/>
      <c r="H78" s="39"/>
      <c r="I78" s="39"/>
      <c r="J78" s="20">
        <f>E78+F78+G78+H78+I78</f>
        <v>517</v>
      </c>
      <c r="K78" s="39"/>
      <c r="L78" s="39">
        <v>397</v>
      </c>
    </row>
    <row r="79" spans="1:12">
      <c r="A79" s="18"/>
      <c r="B79" s="19" t="s">
        <v>532</v>
      </c>
      <c r="C79" s="39"/>
      <c r="D79" s="39"/>
      <c r="E79" s="39">
        <v>155</v>
      </c>
      <c r="F79" s="39"/>
      <c r="G79" s="39"/>
      <c r="H79" s="39"/>
      <c r="I79" s="39"/>
      <c r="J79" s="20">
        <f>E79+F79+G79+H79+I79</f>
        <v>155</v>
      </c>
      <c r="K79" s="39"/>
      <c r="L79" s="39"/>
    </row>
    <row r="80" spans="1:12">
      <c r="A80" s="18"/>
      <c r="B80" s="19" t="s">
        <v>353</v>
      </c>
      <c r="C80" s="39"/>
      <c r="D80" s="39"/>
      <c r="E80" s="39"/>
      <c r="F80" s="39">
        <v>0</v>
      </c>
      <c r="G80" s="39"/>
      <c r="H80" s="39">
        <v>363</v>
      </c>
      <c r="I80" s="39"/>
      <c r="J80" s="20">
        <f>E80+F80+G80+H80+I80</f>
        <v>363</v>
      </c>
      <c r="K80" s="39"/>
      <c r="L80" s="39">
        <v>262</v>
      </c>
    </row>
    <row r="81" spans="1:12">
      <c r="A81" s="18"/>
      <c r="B81" s="19" t="s">
        <v>533</v>
      </c>
      <c r="C81" s="39"/>
      <c r="D81" s="39"/>
      <c r="E81" s="39">
        <v>472</v>
      </c>
      <c r="F81" s="39"/>
      <c r="G81" s="39"/>
      <c r="H81" s="39"/>
      <c r="I81" s="39"/>
      <c r="J81" s="20">
        <f>E81+F81+G81+H81+I81</f>
        <v>472</v>
      </c>
      <c r="K81" s="39"/>
      <c r="L81" s="39"/>
    </row>
    <row r="82" spans="1:12">
      <c r="A82" s="18" t="s">
        <v>396</v>
      </c>
      <c r="B82" s="19" t="s">
        <v>68</v>
      </c>
      <c r="C82" s="20">
        <f>SUM(C83:C87)</f>
        <v>29</v>
      </c>
      <c r="D82" s="20">
        <f t="shared" ref="D82:K82" si="24">SUM(D83:D87)</f>
        <v>27</v>
      </c>
      <c r="E82" s="20">
        <f t="shared" si="24"/>
        <v>5669</v>
      </c>
      <c r="F82" s="20">
        <f t="shared" si="24"/>
        <v>1738</v>
      </c>
      <c r="G82" s="20">
        <f t="shared" si="24"/>
        <v>12</v>
      </c>
      <c r="H82" s="20">
        <f t="shared" si="24"/>
        <v>416</v>
      </c>
      <c r="I82" s="20">
        <f t="shared" si="24"/>
        <v>650</v>
      </c>
      <c r="J82" s="20">
        <f t="shared" si="24"/>
        <v>8485</v>
      </c>
      <c r="K82" s="20">
        <f t="shared" si="24"/>
        <v>5000</v>
      </c>
      <c r="L82" s="20">
        <v>6214</v>
      </c>
    </row>
    <row r="83" spans="1:12">
      <c r="A83" s="18"/>
      <c r="B83" s="19" t="s">
        <v>61</v>
      </c>
      <c r="C83" s="20">
        <v>29</v>
      </c>
      <c r="D83" s="20">
        <v>27</v>
      </c>
      <c r="E83" s="20">
        <v>5020</v>
      </c>
      <c r="F83" s="20">
        <v>1738</v>
      </c>
      <c r="G83" s="20">
        <f>3*4</f>
        <v>12</v>
      </c>
      <c r="H83" s="20"/>
      <c r="I83" s="20">
        <f>400+150+100</f>
        <v>650</v>
      </c>
      <c r="J83" s="20">
        <f>SUM(E83:I83)</f>
        <v>7420</v>
      </c>
      <c r="K83" s="20">
        <v>5000</v>
      </c>
      <c r="L83" s="20">
        <v>5649</v>
      </c>
    </row>
    <row r="84" spans="1:12">
      <c r="A84" s="18"/>
      <c r="B84" s="19" t="s">
        <v>62</v>
      </c>
      <c r="C84" s="20"/>
      <c r="D84" s="20"/>
      <c r="E84" s="20">
        <v>194</v>
      </c>
      <c r="F84" s="20"/>
      <c r="G84" s="20"/>
      <c r="H84" s="20"/>
      <c r="I84" s="20"/>
      <c r="J84" s="20">
        <f>SUM(E84:I84)</f>
        <v>194</v>
      </c>
      <c r="K84" s="20"/>
      <c r="L84" s="20">
        <v>149</v>
      </c>
    </row>
    <row r="85" spans="1:12">
      <c r="A85" s="18"/>
      <c r="B85" s="19" t="s">
        <v>534</v>
      </c>
      <c r="C85" s="20"/>
      <c r="D85" s="20"/>
      <c r="E85" s="20"/>
      <c r="F85" s="20"/>
      <c r="G85" s="20"/>
      <c r="H85" s="20">
        <v>416</v>
      </c>
      <c r="I85" s="20"/>
      <c r="J85" s="20">
        <f>SUM(E85:I85)</f>
        <v>416</v>
      </c>
      <c r="K85" s="20"/>
      <c r="L85" s="20">
        <v>416</v>
      </c>
    </row>
    <row r="86" spans="1:12">
      <c r="A86" s="18"/>
      <c r="B86" s="19" t="s">
        <v>529</v>
      </c>
      <c r="C86" s="20"/>
      <c r="D86" s="20"/>
      <c r="E86" s="20">
        <v>143</v>
      </c>
      <c r="F86" s="20"/>
      <c r="G86" s="20"/>
      <c r="H86" s="20"/>
      <c r="I86" s="20"/>
      <c r="J86" s="20">
        <f>E86+F86+G86+H86+I86</f>
        <v>143</v>
      </c>
      <c r="K86" s="20"/>
      <c r="L86" s="20"/>
    </row>
    <row r="87" spans="1:12">
      <c r="A87" s="18"/>
      <c r="B87" s="19" t="s">
        <v>524</v>
      </c>
      <c r="C87" s="20"/>
      <c r="D87" s="20"/>
      <c r="E87" s="20">
        <v>312</v>
      </c>
      <c r="F87" s="20"/>
      <c r="G87" s="20"/>
      <c r="H87" s="20"/>
      <c r="I87" s="20"/>
      <c r="J87" s="20">
        <f>E87+F87+G87+H87+I87</f>
        <v>312</v>
      </c>
      <c r="K87" s="20"/>
      <c r="L87" s="20"/>
    </row>
    <row r="88" spans="1:12" s="37" customFormat="1" ht="25.5">
      <c r="A88" s="34" t="s">
        <v>361</v>
      </c>
      <c r="B88" s="35" t="s">
        <v>362</v>
      </c>
      <c r="C88" s="36">
        <v>48</v>
      </c>
      <c r="D88" s="36">
        <v>45</v>
      </c>
      <c r="E88" s="36">
        <v>9963</v>
      </c>
      <c r="F88" s="36">
        <v>3138</v>
      </c>
      <c r="G88" s="36">
        <v>20</v>
      </c>
      <c r="H88" s="36">
        <v>656</v>
      </c>
      <c r="I88" s="36">
        <v>970</v>
      </c>
      <c r="J88" s="20">
        <f>SUM(E88:I88)</f>
        <v>14747</v>
      </c>
      <c r="K88" s="36">
        <v>200</v>
      </c>
      <c r="L88" s="36">
        <v>10019</v>
      </c>
    </row>
    <row r="89" spans="1:12" s="37" customFormat="1">
      <c r="A89" s="34"/>
      <c r="B89" s="35" t="s">
        <v>61</v>
      </c>
      <c r="C89" s="36">
        <v>48</v>
      </c>
      <c r="D89" s="36">
        <v>45</v>
      </c>
      <c r="E89" s="36">
        <v>8920</v>
      </c>
      <c r="F89" s="36">
        <v>3138</v>
      </c>
      <c r="G89" s="36">
        <v>20</v>
      </c>
      <c r="H89" s="36">
        <v>0</v>
      </c>
      <c r="I89" s="36">
        <v>970</v>
      </c>
      <c r="J89" s="36">
        <v>13048</v>
      </c>
      <c r="K89" s="36">
        <v>200</v>
      </c>
      <c r="L89" s="36">
        <v>9075</v>
      </c>
    </row>
    <row r="90" spans="1:12" s="37" customFormat="1">
      <c r="A90" s="34"/>
      <c r="B90" s="35" t="s">
        <v>525</v>
      </c>
      <c r="C90" s="36"/>
      <c r="D90" s="36"/>
      <c r="E90" s="36">
        <v>202</v>
      </c>
      <c r="F90" s="36"/>
      <c r="G90" s="36"/>
      <c r="H90" s="36"/>
      <c r="I90" s="36"/>
      <c r="J90" s="36">
        <v>202</v>
      </c>
      <c r="K90" s="36"/>
      <c r="L90" s="36"/>
    </row>
    <row r="91" spans="1:12" s="37" customFormat="1" ht="25.5">
      <c r="A91" s="34"/>
      <c r="B91" s="35" t="s">
        <v>535</v>
      </c>
      <c r="C91" s="36"/>
      <c r="D91" s="36"/>
      <c r="E91" s="36">
        <v>291</v>
      </c>
      <c r="F91" s="36"/>
      <c r="G91" s="36"/>
      <c r="H91" s="36">
        <v>0</v>
      </c>
      <c r="I91" s="36">
        <v>0</v>
      </c>
      <c r="J91" s="36">
        <v>291</v>
      </c>
      <c r="K91" s="36">
        <v>0</v>
      </c>
      <c r="L91" s="36">
        <v>447</v>
      </c>
    </row>
    <row r="92" spans="1:12" s="37" customFormat="1">
      <c r="A92" s="34"/>
      <c r="B92" s="35" t="s">
        <v>363</v>
      </c>
      <c r="C92" s="36"/>
      <c r="D92" s="36"/>
      <c r="E92" s="36">
        <v>0</v>
      </c>
      <c r="F92" s="36">
        <v>0</v>
      </c>
      <c r="G92" s="36">
        <v>0</v>
      </c>
      <c r="H92" s="36">
        <v>656</v>
      </c>
      <c r="I92" s="36">
        <v>0</v>
      </c>
      <c r="J92" s="36">
        <v>656</v>
      </c>
      <c r="K92" s="36">
        <v>0</v>
      </c>
      <c r="L92" s="36">
        <v>497</v>
      </c>
    </row>
    <row r="93" spans="1:12" s="37" customFormat="1">
      <c r="A93" s="34"/>
      <c r="B93" s="38" t="s">
        <v>524</v>
      </c>
      <c r="C93" s="36"/>
      <c r="D93" s="36"/>
      <c r="E93" s="36">
        <v>550</v>
      </c>
      <c r="F93" s="36"/>
      <c r="G93" s="36"/>
      <c r="H93" s="36"/>
      <c r="I93" s="36"/>
      <c r="J93" s="20">
        <f>SUM(E93:I93)</f>
        <v>550</v>
      </c>
      <c r="K93" s="36"/>
      <c r="L93" s="36"/>
    </row>
    <row r="94" spans="1:12" s="37" customFormat="1">
      <c r="A94" s="34" t="s">
        <v>364</v>
      </c>
      <c r="B94" s="35" t="s">
        <v>365</v>
      </c>
      <c r="C94" s="36">
        <v>39</v>
      </c>
      <c r="D94" s="36">
        <v>37</v>
      </c>
      <c r="E94" s="36">
        <v>7900</v>
      </c>
      <c r="F94" s="36">
        <v>2487</v>
      </c>
      <c r="G94" s="36">
        <v>20</v>
      </c>
      <c r="H94" s="36">
        <v>297</v>
      </c>
      <c r="I94" s="36">
        <v>600</v>
      </c>
      <c r="J94" s="20">
        <f>SUM(E94:I94)</f>
        <v>11304</v>
      </c>
      <c r="K94" s="36">
        <v>200</v>
      </c>
      <c r="L94" s="36">
        <v>7897</v>
      </c>
    </row>
    <row r="95" spans="1:12" s="37" customFormat="1">
      <c r="A95" s="34"/>
      <c r="B95" s="35" t="s">
        <v>61</v>
      </c>
      <c r="C95" s="36">
        <v>39</v>
      </c>
      <c r="D95" s="36">
        <v>37</v>
      </c>
      <c r="E95" s="36">
        <v>7171</v>
      </c>
      <c r="F95" s="36">
        <v>2487</v>
      </c>
      <c r="G95" s="36">
        <v>20</v>
      </c>
      <c r="H95" s="36">
        <v>0</v>
      </c>
      <c r="I95" s="36">
        <v>600</v>
      </c>
      <c r="J95" s="36">
        <v>10278</v>
      </c>
      <c r="K95" s="36">
        <v>200</v>
      </c>
      <c r="L95" s="36">
        <v>7295</v>
      </c>
    </row>
    <row r="96" spans="1:12" s="37" customFormat="1">
      <c r="A96" s="34"/>
      <c r="B96" s="35" t="s">
        <v>525</v>
      </c>
      <c r="C96" s="36"/>
      <c r="D96" s="36"/>
      <c r="E96" s="36">
        <v>97</v>
      </c>
      <c r="F96" s="36"/>
      <c r="G96" s="36"/>
      <c r="H96" s="36"/>
      <c r="I96" s="36"/>
      <c r="J96" s="36">
        <v>97</v>
      </c>
      <c r="K96" s="36"/>
      <c r="L96" s="36"/>
    </row>
    <row r="97" spans="1:12" s="37" customFormat="1" ht="25.5">
      <c r="A97" s="34"/>
      <c r="B97" s="35" t="s">
        <v>375</v>
      </c>
      <c r="C97" s="36"/>
      <c r="D97" s="36"/>
      <c r="E97" s="36">
        <v>194</v>
      </c>
      <c r="F97" s="36">
        <v>0</v>
      </c>
      <c r="G97" s="36">
        <v>0</v>
      </c>
      <c r="H97" s="36">
        <v>0</v>
      </c>
      <c r="I97" s="36">
        <v>0</v>
      </c>
      <c r="J97" s="36">
        <v>194</v>
      </c>
      <c r="K97" s="36">
        <v>0</v>
      </c>
      <c r="L97" s="36">
        <v>373</v>
      </c>
    </row>
    <row r="98" spans="1:12" s="37" customFormat="1">
      <c r="A98" s="34"/>
      <c r="B98" s="35" t="s">
        <v>366</v>
      </c>
      <c r="C98" s="36"/>
      <c r="D98" s="36"/>
      <c r="E98" s="36"/>
      <c r="F98" s="36">
        <v>0</v>
      </c>
      <c r="G98" s="36">
        <v>0</v>
      </c>
      <c r="H98" s="36">
        <v>297</v>
      </c>
      <c r="I98" s="36">
        <v>0</v>
      </c>
      <c r="J98" s="36">
        <v>297</v>
      </c>
      <c r="K98" s="36">
        <v>0</v>
      </c>
      <c r="L98" s="36">
        <v>229</v>
      </c>
    </row>
    <row r="99" spans="1:12" s="37" customFormat="1">
      <c r="A99" s="34"/>
      <c r="B99" s="38" t="s">
        <v>528</v>
      </c>
      <c r="C99" s="36"/>
      <c r="D99" s="36"/>
      <c r="E99" s="36">
        <v>438</v>
      </c>
      <c r="F99" s="36"/>
      <c r="G99" s="36"/>
      <c r="H99" s="36"/>
      <c r="I99" s="36"/>
      <c r="J99" s="20">
        <f>SUM(E99:I99)</f>
        <v>438</v>
      </c>
      <c r="K99" s="36"/>
      <c r="L99" s="36"/>
    </row>
    <row r="100" spans="1:12" s="40" customFormat="1" ht="15">
      <c r="A100" s="150">
        <v>13</v>
      </c>
      <c r="B100" s="19" t="s">
        <v>367</v>
      </c>
      <c r="C100" s="20">
        <f>C101</f>
        <v>38</v>
      </c>
      <c r="D100" s="20">
        <f>D101</f>
        <v>36</v>
      </c>
      <c r="E100" s="20">
        <v>8380</v>
      </c>
      <c r="F100" s="20">
        <v>2566</v>
      </c>
      <c r="G100" s="20">
        <v>12</v>
      </c>
      <c r="H100" s="20">
        <v>630</v>
      </c>
      <c r="I100" s="20">
        <v>400</v>
      </c>
      <c r="J100" s="20">
        <v>11988</v>
      </c>
      <c r="K100" s="20">
        <v>100</v>
      </c>
      <c r="L100" s="20">
        <v>8720</v>
      </c>
    </row>
    <row r="101" spans="1:12" s="40" customFormat="1" ht="15">
      <c r="A101" s="150"/>
      <c r="B101" s="19" t="s">
        <v>61</v>
      </c>
      <c r="C101" s="20">
        <v>38</v>
      </c>
      <c r="D101" s="20">
        <v>36</v>
      </c>
      <c r="E101" s="20">
        <v>7505</v>
      </c>
      <c r="F101" s="20">
        <v>2566</v>
      </c>
      <c r="G101" s="20">
        <v>12</v>
      </c>
      <c r="H101" s="20"/>
      <c r="I101" s="20">
        <v>400</v>
      </c>
      <c r="J101" s="20">
        <v>10483</v>
      </c>
      <c r="K101" s="20">
        <v>100</v>
      </c>
      <c r="L101" s="20">
        <v>8194</v>
      </c>
    </row>
    <row r="102" spans="1:12" s="40" customFormat="1" ht="15">
      <c r="A102" s="150"/>
      <c r="B102" s="19" t="s">
        <v>62</v>
      </c>
      <c r="C102" s="20"/>
      <c r="D102" s="20"/>
      <c r="E102" s="20">
        <v>194</v>
      </c>
      <c r="F102" s="20"/>
      <c r="G102" s="20"/>
      <c r="H102" s="20"/>
      <c r="I102" s="20"/>
      <c r="J102" s="20">
        <v>194</v>
      </c>
      <c r="K102" s="20"/>
      <c r="L102" s="20">
        <v>75</v>
      </c>
    </row>
    <row r="103" spans="1:12" s="40" customFormat="1" ht="15">
      <c r="A103" s="150"/>
      <c r="B103" s="19" t="s">
        <v>536</v>
      </c>
      <c r="C103" s="20"/>
      <c r="D103" s="20"/>
      <c r="E103" s="20">
        <v>216</v>
      </c>
      <c r="F103" s="20"/>
      <c r="G103" s="20"/>
      <c r="H103" s="20">
        <v>26</v>
      </c>
      <c r="I103" s="20"/>
      <c r="J103" s="20">
        <v>242</v>
      </c>
      <c r="K103" s="20"/>
      <c r="L103" s="20"/>
    </row>
    <row r="104" spans="1:12" s="40" customFormat="1" ht="15">
      <c r="A104" s="150"/>
      <c r="B104" s="19" t="s">
        <v>368</v>
      </c>
      <c r="C104" s="20"/>
      <c r="D104" s="20"/>
      <c r="E104" s="20"/>
      <c r="F104" s="20"/>
      <c r="G104" s="20"/>
      <c r="H104" s="20">
        <v>604</v>
      </c>
      <c r="I104" s="20"/>
      <c r="J104" s="20">
        <v>604</v>
      </c>
      <c r="K104" s="20"/>
      <c r="L104" s="20">
        <v>451</v>
      </c>
    </row>
    <row r="105" spans="1:12" s="40" customFormat="1" ht="15">
      <c r="A105" s="150"/>
      <c r="B105" s="19" t="s">
        <v>533</v>
      </c>
      <c r="C105" s="20"/>
      <c r="D105" s="20"/>
      <c r="E105" s="20">
        <v>465</v>
      </c>
      <c r="F105" s="20"/>
      <c r="G105" s="20"/>
      <c r="H105" s="20"/>
      <c r="I105" s="20"/>
      <c r="J105" s="20">
        <v>465</v>
      </c>
      <c r="K105" s="20"/>
      <c r="L105" s="20"/>
    </row>
    <row r="106" spans="1:12" s="33" customFormat="1" ht="15.75">
      <c r="A106" s="18" t="s">
        <v>441</v>
      </c>
      <c r="B106" s="19" t="s">
        <v>69</v>
      </c>
      <c r="C106" s="20">
        <f>SUM(C107:C110)</f>
        <v>63</v>
      </c>
      <c r="D106" s="20">
        <f t="shared" ref="D106" si="25">SUM(D107:D110)</f>
        <v>61</v>
      </c>
      <c r="E106" s="20">
        <f>SUM(E107:E111)</f>
        <v>12851</v>
      </c>
      <c r="F106" s="20">
        <f t="shared" ref="F106:J106" si="26">SUM(F107:F111)</f>
        <v>3929</v>
      </c>
      <c r="G106" s="20">
        <f t="shared" si="26"/>
        <v>32</v>
      </c>
      <c r="H106" s="20">
        <f t="shared" si="26"/>
        <v>598</v>
      </c>
      <c r="I106" s="20">
        <f t="shared" si="26"/>
        <v>850</v>
      </c>
      <c r="J106" s="20">
        <f t="shared" si="26"/>
        <v>18260</v>
      </c>
      <c r="K106" s="20">
        <f t="shared" ref="K106" si="27">SUM(K107:K110)</f>
        <v>15592</v>
      </c>
      <c r="L106" s="20">
        <v>13744</v>
      </c>
    </row>
    <row r="107" spans="1:12" s="33" customFormat="1" ht="15.75">
      <c r="A107" s="18"/>
      <c r="B107" s="19" t="s">
        <v>61</v>
      </c>
      <c r="C107" s="20">
        <v>63</v>
      </c>
      <c r="D107" s="20">
        <v>61</v>
      </c>
      <c r="E107" s="20">
        <v>11592</v>
      </c>
      <c r="F107" s="20">
        <v>3929</v>
      </c>
      <c r="G107" s="20">
        <f>8*4</f>
        <v>32</v>
      </c>
      <c r="H107" s="20"/>
      <c r="I107" s="20">
        <v>850</v>
      </c>
      <c r="J107" s="20">
        <f t="shared" ref="J107:J112" si="28">SUM(E107:I107)</f>
        <v>16403</v>
      </c>
      <c r="K107" s="20">
        <v>15592</v>
      </c>
      <c r="L107" s="20">
        <v>13142</v>
      </c>
    </row>
    <row r="108" spans="1:12" s="33" customFormat="1" ht="25.5">
      <c r="A108" s="18"/>
      <c r="B108" s="19" t="s">
        <v>375</v>
      </c>
      <c r="C108" s="20"/>
      <c r="D108" s="20"/>
      <c r="E108" s="20">
        <v>194</v>
      </c>
      <c r="F108" s="20"/>
      <c r="G108" s="20"/>
      <c r="H108" s="20"/>
      <c r="I108" s="20"/>
      <c r="J108" s="20">
        <f t="shared" si="28"/>
        <v>194</v>
      </c>
      <c r="K108" s="20"/>
      <c r="L108" s="20">
        <v>149</v>
      </c>
    </row>
    <row r="109" spans="1:12" s="33" customFormat="1" ht="15.75">
      <c r="A109" s="18"/>
      <c r="B109" s="19" t="s">
        <v>523</v>
      </c>
      <c r="C109" s="20"/>
      <c r="D109" s="20"/>
      <c r="E109" s="20">
        <v>321</v>
      </c>
      <c r="F109" s="20"/>
      <c r="G109" s="20"/>
      <c r="H109" s="20"/>
      <c r="I109" s="20"/>
      <c r="J109" s="20">
        <f t="shared" si="28"/>
        <v>321</v>
      </c>
      <c r="K109" s="20"/>
      <c r="L109" s="20"/>
    </row>
    <row r="110" spans="1:12" s="33" customFormat="1" ht="15.75">
      <c r="A110" s="18"/>
      <c r="B110" s="19" t="s">
        <v>368</v>
      </c>
      <c r="C110" s="20"/>
      <c r="D110" s="20"/>
      <c r="E110" s="20"/>
      <c r="F110" s="20"/>
      <c r="G110" s="20"/>
      <c r="H110" s="20">
        <v>598</v>
      </c>
      <c r="I110" s="20"/>
      <c r="J110" s="20">
        <f t="shared" si="28"/>
        <v>598</v>
      </c>
      <c r="K110" s="20"/>
      <c r="L110" s="20">
        <v>453</v>
      </c>
    </row>
    <row r="111" spans="1:12" s="33" customFormat="1" ht="15.75">
      <c r="A111" s="18"/>
      <c r="B111" s="19" t="s">
        <v>524</v>
      </c>
      <c r="C111" s="20"/>
      <c r="D111" s="20"/>
      <c r="E111" s="20">
        <v>744</v>
      </c>
      <c r="F111" s="20"/>
      <c r="G111" s="20"/>
      <c r="H111" s="20"/>
      <c r="I111" s="20"/>
      <c r="J111" s="20">
        <f t="shared" si="28"/>
        <v>744</v>
      </c>
      <c r="K111" s="20"/>
      <c r="L111" s="20"/>
    </row>
    <row r="112" spans="1:12" s="37" customFormat="1">
      <c r="A112" s="34" t="s">
        <v>369</v>
      </c>
      <c r="B112" s="35" t="s">
        <v>370</v>
      </c>
      <c r="C112" s="36">
        <v>49</v>
      </c>
      <c r="D112" s="36">
        <v>46</v>
      </c>
      <c r="E112" s="36">
        <v>10845</v>
      </c>
      <c r="F112" s="36">
        <v>3418</v>
      </c>
      <c r="G112" s="36">
        <v>56</v>
      </c>
      <c r="H112" s="36">
        <v>372</v>
      </c>
      <c r="I112" s="36">
        <v>3300</v>
      </c>
      <c r="J112" s="20">
        <f t="shared" si="28"/>
        <v>17991</v>
      </c>
      <c r="K112" s="36">
        <v>17160</v>
      </c>
      <c r="L112" s="36">
        <v>13725</v>
      </c>
    </row>
    <row r="113" spans="1:12" s="37" customFormat="1">
      <c r="A113" s="34"/>
      <c r="B113" s="35" t="s">
        <v>61</v>
      </c>
      <c r="C113" s="36">
        <v>49</v>
      </c>
      <c r="D113" s="36">
        <v>46</v>
      </c>
      <c r="E113" s="36">
        <v>9804</v>
      </c>
      <c r="F113" s="36">
        <v>3418</v>
      </c>
      <c r="G113" s="36">
        <v>56</v>
      </c>
      <c r="H113" s="36">
        <v>0</v>
      </c>
      <c r="I113" s="36">
        <v>3300</v>
      </c>
      <c r="J113" s="36">
        <v>16578</v>
      </c>
      <c r="K113" s="36">
        <v>17160</v>
      </c>
      <c r="L113" s="36">
        <v>13137</v>
      </c>
    </row>
    <row r="114" spans="1:12" s="37" customFormat="1">
      <c r="A114" s="34"/>
      <c r="B114" s="38" t="s">
        <v>537</v>
      </c>
      <c r="C114" s="36"/>
      <c r="D114" s="36"/>
      <c r="E114" s="36">
        <v>160</v>
      </c>
      <c r="F114" s="36"/>
      <c r="G114" s="36"/>
      <c r="H114" s="36"/>
      <c r="I114" s="36"/>
      <c r="J114" s="36">
        <v>160</v>
      </c>
      <c r="K114" s="36"/>
      <c r="L114" s="36"/>
    </row>
    <row r="115" spans="1:12" s="37" customFormat="1" ht="25.5">
      <c r="A115" s="34"/>
      <c r="B115" s="35" t="s">
        <v>535</v>
      </c>
      <c r="C115" s="36"/>
      <c r="D115" s="36"/>
      <c r="E115" s="36">
        <v>291</v>
      </c>
      <c r="F115" s="36">
        <v>0</v>
      </c>
      <c r="G115" s="36">
        <v>0</v>
      </c>
      <c r="H115" s="36">
        <v>0</v>
      </c>
      <c r="I115" s="36">
        <v>0</v>
      </c>
      <c r="J115" s="36">
        <v>291</v>
      </c>
      <c r="K115" s="36">
        <v>0</v>
      </c>
      <c r="L115" s="36">
        <v>298</v>
      </c>
    </row>
    <row r="116" spans="1:12" s="37" customFormat="1">
      <c r="A116" s="34"/>
      <c r="B116" s="35" t="s">
        <v>366</v>
      </c>
      <c r="C116" s="36"/>
      <c r="D116" s="36"/>
      <c r="E116" s="36">
        <v>0</v>
      </c>
      <c r="F116" s="36">
        <v>0</v>
      </c>
      <c r="G116" s="36">
        <v>0</v>
      </c>
      <c r="H116" s="36">
        <v>372</v>
      </c>
      <c r="I116" s="36">
        <v>0</v>
      </c>
      <c r="J116" s="36">
        <v>372</v>
      </c>
      <c r="K116" s="36">
        <v>0</v>
      </c>
      <c r="L116" s="36">
        <v>290</v>
      </c>
    </row>
    <row r="117" spans="1:12" s="37" customFormat="1">
      <c r="A117" s="34"/>
      <c r="B117" s="35" t="s">
        <v>538</v>
      </c>
      <c r="C117" s="36"/>
      <c r="D117" s="36"/>
      <c r="E117" s="36">
        <v>590</v>
      </c>
      <c r="F117" s="36"/>
      <c r="G117" s="36"/>
      <c r="H117" s="36"/>
      <c r="I117" s="36"/>
      <c r="J117" s="20">
        <f>SUM(E117:I117)</f>
        <v>590</v>
      </c>
      <c r="K117" s="36"/>
      <c r="L117" s="36"/>
    </row>
    <row r="118" spans="1:12" s="40" customFormat="1" ht="15">
      <c r="A118" s="150">
        <v>16</v>
      </c>
      <c r="B118" s="19" t="s">
        <v>372</v>
      </c>
      <c r="C118" s="20">
        <f>C119</f>
        <v>28</v>
      </c>
      <c r="D118" s="20">
        <f>D119</f>
        <v>28</v>
      </c>
      <c r="E118" s="20">
        <v>6022</v>
      </c>
      <c r="F118" s="20">
        <v>1862</v>
      </c>
      <c r="G118" s="20">
        <v>12</v>
      </c>
      <c r="H118" s="20">
        <v>347</v>
      </c>
      <c r="I118" s="20">
        <v>400</v>
      </c>
      <c r="J118" s="20">
        <v>8643</v>
      </c>
      <c r="K118" s="20">
        <v>200</v>
      </c>
      <c r="L118" s="20">
        <v>6311</v>
      </c>
    </row>
    <row r="119" spans="1:12" s="40" customFormat="1" ht="15">
      <c r="A119" s="150"/>
      <c r="B119" s="19" t="s">
        <v>61</v>
      </c>
      <c r="C119" s="20">
        <v>28</v>
      </c>
      <c r="D119" s="20">
        <v>28</v>
      </c>
      <c r="E119" s="20">
        <v>5585</v>
      </c>
      <c r="F119" s="20">
        <v>1862</v>
      </c>
      <c r="G119" s="20">
        <v>12</v>
      </c>
      <c r="H119" s="20"/>
      <c r="I119" s="20">
        <v>400</v>
      </c>
      <c r="J119" s="20">
        <v>7859</v>
      </c>
      <c r="K119" s="20">
        <v>200</v>
      </c>
      <c r="L119" s="20">
        <v>5876</v>
      </c>
    </row>
    <row r="120" spans="1:12" s="40" customFormat="1" ht="15">
      <c r="A120" s="150"/>
      <c r="B120" s="19" t="s">
        <v>536</v>
      </c>
      <c r="C120" s="20"/>
      <c r="D120" s="20"/>
      <c r="E120" s="20">
        <v>81</v>
      </c>
      <c r="F120" s="20"/>
      <c r="G120" s="20"/>
      <c r="H120" s="20">
        <v>3</v>
      </c>
      <c r="I120" s="20"/>
      <c r="J120" s="20">
        <v>84</v>
      </c>
      <c r="K120" s="20"/>
      <c r="L120" s="20">
        <v>149</v>
      </c>
    </row>
    <row r="121" spans="1:12" s="40" customFormat="1" ht="15">
      <c r="A121" s="150"/>
      <c r="B121" s="19" t="s">
        <v>353</v>
      </c>
      <c r="C121" s="20"/>
      <c r="D121" s="20"/>
      <c r="E121" s="20"/>
      <c r="F121" s="20"/>
      <c r="G121" s="20"/>
      <c r="H121" s="20">
        <v>344</v>
      </c>
      <c r="I121" s="20"/>
      <c r="J121" s="20">
        <v>344</v>
      </c>
      <c r="K121" s="20"/>
      <c r="L121" s="20">
        <v>286</v>
      </c>
    </row>
    <row r="122" spans="1:12" s="40" customFormat="1" ht="15">
      <c r="A122" s="150"/>
      <c r="B122" s="19" t="s">
        <v>533</v>
      </c>
      <c r="C122" s="20"/>
      <c r="D122" s="20"/>
      <c r="E122" s="20">
        <v>356</v>
      </c>
      <c r="F122" s="20"/>
      <c r="G122" s="20"/>
      <c r="H122" s="20"/>
      <c r="I122" s="20"/>
      <c r="J122" s="20">
        <v>356</v>
      </c>
      <c r="K122" s="20"/>
      <c r="L122" s="20"/>
    </row>
    <row r="123" spans="1:12">
      <c r="A123" s="18">
        <v>17</v>
      </c>
      <c r="B123" s="19" t="s">
        <v>70</v>
      </c>
      <c r="C123" s="20">
        <f>SUM(C124:C128)</f>
        <v>34</v>
      </c>
      <c r="D123" s="20">
        <f t="shared" ref="D123:K123" si="29">SUM(D124:D128)</f>
        <v>33</v>
      </c>
      <c r="E123" s="20">
        <f t="shared" si="29"/>
        <v>7321</v>
      </c>
      <c r="F123" s="20">
        <f t="shared" si="29"/>
        <v>2270</v>
      </c>
      <c r="G123" s="20">
        <f t="shared" si="29"/>
        <v>20</v>
      </c>
      <c r="H123" s="20">
        <f t="shared" si="29"/>
        <v>245</v>
      </c>
      <c r="I123" s="20">
        <f t="shared" si="29"/>
        <v>1650</v>
      </c>
      <c r="J123" s="20">
        <f t="shared" si="29"/>
        <v>11506</v>
      </c>
      <c r="K123" s="20">
        <f t="shared" si="29"/>
        <v>0</v>
      </c>
      <c r="L123" s="20">
        <v>8518</v>
      </c>
    </row>
    <row r="124" spans="1:12">
      <c r="A124" s="18"/>
      <c r="B124" s="19" t="s">
        <v>61</v>
      </c>
      <c r="C124" s="20">
        <v>34</v>
      </c>
      <c r="D124" s="20">
        <v>33</v>
      </c>
      <c r="E124" s="20">
        <v>6715</v>
      </c>
      <c r="F124" s="20">
        <v>2270</v>
      </c>
      <c r="G124" s="20">
        <f>5*4</f>
        <v>20</v>
      </c>
      <c r="H124" s="20"/>
      <c r="I124" s="20">
        <f>1500+150</f>
        <v>1650</v>
      </c>
      <c r="J124" s="20">
        <f>E124+F124+G124+H124+I124</f>
        <v>10655</v>
      </c>
      <c r="K124" s="20"/>
      <c r="L124" s="20">
        <v>8192</v>
      </c>
    </row>
    <row r="125" spans="1:12">
      <c r="A125" s="18"/>
      <c r="B125" s="19" t="s">
        <v>254</v>
      </c>
      <c r="C125" s="20"/>
      <c r="D125" s="20"/>
      <c r="E125" s="20">
        <v>97</v>
      </c>
      <c r="F125" s="20"/>
      <c r="G125" s="20"/>
      <c r="H125" s="20"/>
      <c r="I125" s="20"/>
      <c r="J125" s="20">
        <f>E125+F125+G125+H125+I125</f>
        <v>97</v>
      </c>
      <c r="K125" s="20"/>
      <c r="L125" s="20">
        <v>149</v>
      </c>
    </row>
    <row r="126" spans="1:12">
      <c r="A126" s="18"/>
      <c r="B126" s="19" t="s">
        <v>359</v>
      </c>
      <c r="C126" s="20"/>
      <c r="D126" s="20"/>
      <c r="E126" s="20">
        <v>0</v>
      </c>
      <c r="F126" s="20"/>
      <c r="G126" s="20"/>
      <c r="H126" s="20">
        <v>238</v>
      </c>
      <c r="I126" s="20"/>
      <c r="J126" s="20">
        <f>E126+F126+G126+H126+I126</f>
        <v>238</v>
      </c>
      <c r="K126" s="20"/>
      <c r="L126" s="20">
        <v>177</v>
      </c>
    </row>
    <row r="127" spans="1:12">
      <c r="A127" s="18"/>
      <c r="B127" s="19" t="s">
        <v>529</v>
      </c>
      <c r="C127" s="20"/>
      <c r="D127" s="20"/>
      <c r="E127" s="20">
        <v>101</v>
      </c>
      <c r="F127" s="20"/>
      <c r="G127" s="20"/>
      <c r="H127" s="20">
        <v>7</v>
      </c>
      <c r="I127" s="20"/>
      <c r="J127" s="20">
        <f>E127+F127+G127+H127+I127</f>
        <v>108</v>
      </c>
      <c r="K127" s="20"/>
      <c r="L127" s="20"/>
    </row>
    <row r="128" spans="1:12">
      <c r="A128" s="18"/>
      <c r="B128" s="19" t="s">
        <v>524</v>
      </c>
      <c r="C128" s="20"/>
      <c r="D128" s="20"/>
      <c r="E128" s="20">
        <v>408</v>
      </c>
      <c r="F128" s="20"/>
      <c r="G128" s="20"/>
      <c r="H128" s="20"/>
      <c r="I128" s="20"/>
      <c r="J128" s="20">
        <f>E128+F128+G128+H128+I128</f>
        <v>408</v>
      </c>
      <c r="K128" s="20"/>
      <c r="L128" s="20"/>
    </row>
    <row r="129" spans="1:12">
      <c r="A129" s="18" t="s">
        <v>373</v>
      </c>
      <c r="B129" s="19" t="s">
        <v>539</v>
      </c>
      <c r="C129" s="39">
        <f>C130+C132+C133+C134+C135</f>
        <v>21</v>
      </c>
      <c r="D129" s="39">
        <f t="shared" ref="D129:J129" si="30">D130+D132+D133+D134+D135</f>
        <v>20</v>
      </c>
      <c r="E129" s="39">
        <f>E130+E132+E133+E134+E135</f>
        <v>4074</v>
      </c>
      <c r="F129" s="39">
        <f t="shared" si="30"/>
        <v>1251</v>
      </c>
      <c r="G129" s="39">
        <f t="shared" si="30"/>
        <v>4</v>
      </c>
      <c r="H129" s="39">
        <f t="shared" si="30"/>
        <v>138</v>
      </c>
      <c r="I129" s="39">
        <f t="shared" si="30"/>
        <v>9800</v>
      </c>
      <c r="J129" s="20">
        <f t="shared" si="30"/>
        <v>15267</v>
      </c>
      <c r="K129" s="39">
        <f t="shared" ref="K129" si="31">K130+K132+K133+K134</f>
        <v>0</v>
      </c>
      <c r="L129" s="39">
        <v>11463</v>
      </c>
    </row>
    <row r="130" spans="1:12">
      <c r="A130" s="18"/>
      <c r="B130" s="19" t="s">
        <v>61</v>
      </c>
      <c r="C130" s="39">
        <v>21</v>
      </c>
      <c r="D130" s="39">
        <v>20</v>
      </c>
      <c r="E130" s="39">
        <v>3658</v>
      </c>
      <c r="F130" s="39">
        <v>1219</v>
      </c>
      <c r="G130" s="39">
        <v>4</v>
      </c>
      <c r="H130" s="39"/>
      <c r="I130" s="39">
        <f>9800</f>
        <v>9800</v>
      </c>
      <c r="J130" s="20">
        <f t="shared" ref="J130:J135" si="32">E130+F130+G130+H130+I130</f>
        <v>14681</v>
      </c>
      <c r="K130" s="39"/>
      <c r="L130" s="39">
        <v>11357</v>
      </c>
    </row>
    <row r="131" spans="1:12">
      <c r="A131" s="18"/>
      <c r="B131" s="23" t="s">
        <v>71</v>
      </c>
      <c r="C131" s="39"/>
      <c r="D131" s="39"/>
      <c r="E131" s="39"/>
      <c r="F131" s="39">
        <v>0</v>
      </c>
      <c r="G131" s="39"/>
      <c r="H131" s="39"/>
      <c r="I131" s="39">
        <v>8500</v>
      </c>
      <c r="J131" s="20">
        <f t="shared" si="32"/>
        <v>8500</v>
      </c>
      <c r="K131" s="39"/>
      <c r="L131" s="39">
        <v>6480</v>
      </c>
    </row>
    <row r="132" spans="1:12" ht="25.5">
      <c r="A132" s="18"/>
      <c r="B132" s="19" t="s">
        <v>338</v>
      </c>
      <c r="C132" s="39"/>
      <c r="D132" s="39"/>
      <c r="E132" s="39">
        <f>97</f>
        <v>97</v>
      </c>
      <c r="F132" s="39">
        <v>32</v>
      </c>
      <c r="G132" s="39"/>
      <c r="H132" s="39"/>
      <c r="I132" s="39"/>
      <c r="J132" s="20">
        <f t="shared" si="32"/>
        <v>129</v>
      </c>
      <c r="K132" s="39"/>
      <c r="L132" s="39">
        <v>0</v>
      </c>
    </row>
    <row r="133" spans="1:12">
      <c r="A133" s="18"/>
      <c r="B133" s="19" t="s">
        <v>532</v>
      </c>
      <c r="C133" s="39"/>
      <c r="D133" s="39"/>
      <c r="E133" s="39">
        <v>91</v>
      </c>
      <c r="F133" s="39"/>
      <c r="G133" s="39"/>
      <c r="H133" s="39"/>
      <c r="I133" s="39"/>
      <c r="J133" s="20">
        <f t="shared" si="32"/>
        <v>91</v>
      </c>
      <c r="K133" s="39"/>
      <c r="L133" s="39"/>
    </row>
    <row r="134" spans="1:12">
      <c r="A134" s="18"/>
      <c r="B134" s="19" t="s">
        <v>350</v>
      </c>
      <c r="C134" s="39"/>
      <c r="D134" s="39"/>
      <c r="E134" s="39"/>
      <c r="F134" s="39">
        <v>0</v>
      </c>
      <c r="G134" s="39"/>
      <c r="H134" s="39">
        <v>138</v>
      </c>
      <c r="I134" s="39"/>
      <c r="J134" s="20">
        <f t="shared" si="32"/>
        <v>138</v>
      </c>
      <c r="K134" s="39"/>
      <c r="L134" s="39">
        <v>106</v>
      </c>
    </row>
    <row r="135" spans="1:12">
      <c r="A135" s="18"/>
      <c r="B135" s="19" t="s">
        <v>533</v>
      </c>
      <c r="C135" s="39"/>
      <c r="D135" s="39"/>
      <c r="E135" s="39">
        <v>228</v>
      </c>
      <c r="F135" s="39"/>
      <c r="G135" s="39"/>
      <c r="H135" s="39"/>
      <c r="I135" s="39"/>
      <c r="J135" s="20">
        <f t="shared" si="32"/>
        <v>228</v>
      </c>
      <c r="K135" s="39"/>
      <c r="L135" s="39"/>
    </row>
    <row r="136" spans="1:12" ht="28.5" customHeight="1">
      <c r="A136" s="18" t="s">
        <v>323</v>
      </c>
      <c r="B136" s="19" t="s">
        <v>540</v>
      </c>
      <c r="C136" s="39">
        <f>C137+C138+C139+C140+C141</f>
        <v>48</v>
      </c>
      <c r="D136" s="39">
        <f t="shared" ref="D136:J136" si="33">D137+D138+D139+D140+D141</f>
        <v>37</v>
      </c>
      <c r="E136" s="39">
        <f t="shared" si="33"/>
        <v>8785</v>
      </c>
      <c r="F136" s="39">
        <f t="shared" si="33"/>
        <v>2742</v>
      </c>
      <c r="G136" s="39">
        <f t="shared" si="33"/>
        <v>0</v>
      </c>
      <c r="H136" s="39">
        <f t="shared" si="33"/>
        <v>931</v>
      </c>
      <c r="I136" s="39">
        <f t="shared" si="33"/>
        <v>3400</v>
      </c>
      <c r="J136" s="20">
        <f t="shared" si="33"/>
        <v>15858</v>
      </c>
      <c r="K136" s="39">
        <v>150</v>
      </c>
      <c r="L136" s="39">
        <v>14958</v>
      </c>
    </row>
    <row r="137" spans="1:12">
      <c r="A137" s="18"/>
      <c r="B137" s="19" t="s">
        <v>61</v>
      </c>
      <c r="C137" s="39">
        <v>48</v>
      </c>
      <c r="D137" s="39">
        <v>37</v>
      </c>
      <c r="E137" s="39">
        <v>7159</v>
      </c>
      <c r="F137" s="39">
        <v>2386</v>
      </c>
      <c r="G137" s="39"/>
      <c r="H137" s="39"/>
      <c r="I137" s="39">
        <f>3100+100+200</f>
        <v>3400</v>
      </c>
      <c r="J137" s="20">
        <f>E137+F137+G137+H137+I137</f>
        <v>12945</v>
      </c>
      <c r="K137" s="39"/>
      <c r="L137" s="39">
        <v>12713</v>
      </c>
    </row>
    <row r="138" spans="1:12" ht="25.5">
      <c r="A138" s="18"/>
      <c r="B138" s="19" t="s">
        <v>541</v>
      </c>
      <c r="C138" s="39"/>
      <c r="D138" s="39"/>
      <c r="E138" s="39">
        <f>11*97</f>
        <v>1067</v>
      </c>
      <c r="F138" s="39">
        <v>356</v>
      </c>
      <c r="G138" s="39"/>
      <c r="H138" s="39"/>
      <c r="I138" s="39"/>
      <c r="J138" s="20">
        <f>E138+F138+G138+H138+I138</f>
        <v>1423</v>
      </c>
      <c r="K138" s="39"/>
      <c r="L138" s="39">
        <v>1192</v>
      </c>
    </row>
    <row r="139" spans="1:12">
      <c r="A139" s="18"/>
      <c r="B139" s="19" t="s">
        <v>532</v>
      </c>
      <c r="C139" s="39"/>
      <c r="D139" s="39"/>
      <c r="E139" s="39">
        <v>121</v>
      </c>
      <c r="F139" s="39"/>
      <c r="G139" s="39"/>
      <c r="H139" s="39">
        <v>33</v>
      </c>
      <c r="I139" s="39"/>
      <c r="J139" s="20">
        <f>E139+F139+G139+H139+I139</f>
        <v>154</v>
      </c>
      <c r="K139" s="39"/>
      <c r="L139" s="39"/>
    </row>
    <row r="140" spans="1:12">
      <c r="A140" s="18"/>
      <c r="B140" s="19" t="s">
        <v>542</v>
      </c>
      <c r="C140" s="39"/>
      <c r="D140" s="39"/>
      <c r="E140" s="39"/>
      <c r="F140" s="39">
        <v>0</v>
      </c>
      <c r="G140" s="39"/>
      <c r="H140" s="39">
        <v>898</v>
      </c>
      <c r="I140" s="39"/>
      <c r="J140" s="20">
        <f>E140+F140+G140+H140+I140</f>
        <v>898</v>
      </c>
      <c r="K140" s="39"/>
      <c r="L140" s="39">
        <v>1053</v>
      </c>
    </row>
    <row r="141" spans="1:12">
      <c r="A141" s="18"/>
      <c r="B141" s="19" t="s">
        <v>533</v>
      </c>
      <c r="C141" s="39"/>
      <c r="D141" s="39"/>
      <c r="E141" s="39">
        <v>438</v>
      </c>
      <c r="F141" s="39"/>
      <c r="G141" s="39"/>
      <c r="H141" s="39"/>
      <c r="I141" s="39"/>
      <c r="J141" s="20">
        <f>E141+F141+G141+H141+I141</f>
        <v>438</v>
      </c>
      <c r="K141" s="39"/>
      <c r="L141" s="39"/>
    </row>
    <row r="142" spans="1:12">
      <c r="A142" s="18" t="s">
        <v>324</v>
      </c>
      <c r="B142" s="19" t="s">
        <v>72</v>
      </c>
      <c r="C142" s="20">
        <f>SUM(C143:C147)</f>
        <v>22</v>
      </c>
      <c r="D142" s="20">
        <f t="shared" ref="D142:K142" si="34">SUM(D143:D147)</f>
        <v>22</v>
      </c>
      <c r="E142" s="20">
        <f t="shared" si="34"/>
        <v>4541</v>
      </c>
      <c r="F142" s="20">
        <f t="shared" si="34"/>
        <v>1405</v>
      </c>
      <c r="G142" s="20">
        <f t="shared" si="34"/>
        <v>8</v>
      </c>
      <c r="H142" s="20">
        <f t="shared" si="34"/>
        <v>577</v>
      </c>
      <c r="I142" s="20">
        <f t="shared" si="34"/>
        <v>550</v>
      </c>
      <c r="J142" s="20">
        <f t="shared" si="34"/>
        <v>7081</v>
      </c>
      <c r="K142" s="20">
        <f t="shared" si="34"/>
        <v>50</v>
      </c>
      <c r="L142" s="20">
        <v>5369</v>
      </c>
    </row>
    <row r="143" spans="1:12">
      <c r="A143" s="18"/>
      <c r="B143" s="19" t="s">
        <v>61</v>
      </c>
      <c r="C143" s="20">
        <v>22</v>
      </c>
      <c r="D143" s="20">
        <v>22</v>
      </c>
      <c r="E143" s="20">
        <v>4215</v>
      </c>
      <c r="F143" s="20">
        <v>1405</v>
      </c>
      <c r="G143" s="20">
        <f>2*4</f>
        <v>8</v>
      </c>
      <c r="H143" s="20"/>
      <c r="I143" s="20">
        <f>550</f>
        <v>550</v>
      </c>
      <c r="J143" s="20">
        <f>E143+F143+G143+H143+I143</f>
        <v>6178</v>
      </c>
      <c r="K143" s="20">
        <v>50</v>
      </c>
      <c r="L143" s="20">
        <v>4675</v>
      </c>
    </row>
    <row r="144" spans="1:12">
      <c r="A144" s="18"/>
      <c r="B144" s="25" t="s">
        <v>62</v>
      </c>
      <c r="C144" s="20"/>
      <c r="D144" s="20"/>
      <c r="E144" s="20"/>
      <c r="F144" s="20"/>
      <c r="G144" s="20"/>
      <c r="H144" s="20"/>
      <c r="I144" s="20"/>
      <c r="J144" s="20">
        <f>E144+F144+G144+H144+I144</f>
        <v>0</v>
      </c>
      <c r="K144" s="20"/>
      <c r="L144" s="20">
        <v>224</v>
      </c>
    </row>
    <row r="145" spans="1:12">
      <c r="A145" s="18"/>
      <c r="B145" s="19" t="s">
        <v>360</v>
      </c>
      <c r="C145" s="20"/>
      <c r="D145" s="20"/>
      <c r="E145" s="20"/>
      <c r="F145" s="20"/>
      <c r="G145" s="20"/>
      <c r="H145" s="20">
        <v>577</v>
      </c>
      <c r="I145" s="20"/>
      <c r="J145" s="20">
        <f>E145+F145+G145+H145+I145</f>
        <v>577</v>
      </c>
      <c r="K145" s="20"/>
      <c r="L145" s="20">
        <v>470</v>
      </c>
    </row>
    <row r="146" spans="1:12">
      <c r="A146" s="18"/>
      <c r="B146" s="19" t="s">
        <v>529</v>
      </c>
      <c r="C146" s="20"/>
      <c r="D146" s="20"/>
      <c r="E146" s="20">
        <v>83</v>
      </c>
      <c r="F146" s="20"/>
      <c r="G146" s="20"/>
      <c r="H146" s="20"/>
      <c r="I146" s="20"/>
      <c r="J146" s="20">
        <f>E146+F146+G146+H146+I146</f>
        <v>83</v>
      </c>
      <c r="K146" s="20"/>
      <c r="L146" s="20"/>
    </row>
    <row r="147" spans="1:12">
      <c r="A147" s="18"/>
      <c r="B147" s="19" t="s">
        <v>524</v>
      </c>
      <c r="C147" s="20"/>
      <c r="D147" s="20"/>
      <c r="E147" s="20">
        <v>243</v>
      </c>
      <c r="F147" s="20"/>
      <c r="G147" s="20"/>
      <c r="H147" s="20"/>
      <c r="I147" s="20"/>
      <c r="J147" s="20">
        <f>E147+F147+G147+H147+I147</f>
        <v>243</v>
      </c>
      <c r="K147" s="20"/>
      <c r="L147" s="20"/>
    </row>
    <row r="148" spans="1:12">
      <c r="A148" s="18" t="s">
        <v>325</v>
      </c>
      <c r="B148" s="19" t="s">
        <v>543</v>
      </c>
      <c r="C148" s="39">
        <f>C149+C150+C151+C152+C153</f>
        <v>14</v>
      </c>
      <c r="D148" s="39">
        <f t="shared" ref="D148:J148" si="35">D149+D150+D151+D152+D153</f>
        <v>12</v>
      </c>
      <c r="E148" s="39">
        <f t="shared" si="35"/>
        <v>2612</v>
      </c>
      <c r="F148" s="39">
        <f t="shared" si="35"/>
        <v>806</v>
      </c>
      <c r="G148" s="39">
        <f t="shared" si="35"/>
        <v>0</v>
      </c>
      <c r="H148" s="39">
        <f t="shared" si="35"/>
        <v>100</v>
      </c>
      <c r="I148" s="39">
        <f t="shared" si="35"/>
        <v>350</v>
      </c>
      <c r="J148" s="20">
        <f t="shared" si="35"/>
        <v>3868</v>
      </c>
      <c r="K148" s="39">
        <f t="shared" ref="K148" si="36">K149+K150+K151+K152</f>
        <v>0</v>
      </c>
      <c r="L148" s="39">
        <v>3253</v>
      </c>
    </row>
    <row r="149" spans="1:12">
      <c r="A149" s="18"/>
      <c r="B149" s="19" t="s">
        <v>61</v>
      </c>
      <c r="C149" s="39">
        <v>14</v>
      </c>
      <c r="D149" s="39">
        <v>12</v>
      </c>
      <c r="E149" s="39">
        <v>2224</v>
      </c>
      <c r="F149" s="39">
        <v>741</v>
      </c>
      <c r="G149" s="39"/>
      <c r="H149" s="39"/>
      <c r="I149" s="39">
        <v>350</v>
      </c>
      <c r="J149" s="20">
        <f>E149+F149+G149+H149+I149</f>
        <v>3315</v>
      </c>
      <c r="K149" s="39"/>
      <c r="L149" s="39">
        <v>2977</v>
      </c>
    </row>
    <row r="150" spans="1:12" ht="25.5">
      <c r="A150" s="18"/>
      <c r="B150" s="19" t="s">
        <v>375</v>
      </c>
      <c r="C150" s="39"/>
      <c r="D150" s="39"/>
      <c r="E150" s="39">
        <f>2*97</f>
        <v>194</v>
      </c>
      <c r="F150" s="39">
        <v>65</v>
      </c>
      <c r="G150" s="39"/>
      <c r="H150" s="39"/>
      <c r="I150" s="39"/>
      <c r="J150" s="20">
        <f>E150+F150+G150+H150+I150</f>
        <v>259</v>
      </c>
      <c r="K150" s="39"/>
      <c r="L150" s="39">
        <v>199</v>
      </c>
    </row>
    <row r="151" spans="1:12">
      <c r="A151" s="18"/>
      <c r="B151" s="19" t="s">
        <v>532</v>
      </c>
      <c r="C151" s="39"/>
      <c r="D151" s="39"/>
      <c r="E151" s="39">
        <v>51</v>
      </c>
      <c r="F151" s="39"/>
      <c r="G151" s="39"/>
      <c r="H151" s="39"/>
      <c r="I151" s="39"/>
      <c r="J151" s="20">
        <f>E151+F151+G151+H151+I151</f>
        <v>51</v>
      </c>
      <c r="K151" s="39"/>
      <c r="L151" s="39"/>
    </row>
    <row r="152" spans="1:12">
      <c r="A152" s="18"/>
      <c r="B152" s="19" t="s">
        <v>359</v>
      </c>
      <c r="C152" s="39"/>
      <c r="D152" s="39"/>
      <c r="E152" s="39"/>
      <c r="F152" s="39"/>
      <c r="G152" s="39"/>
      <c r="H152" s="39">
        <v>100</v>
      </c>
      <c r="I152" s="39"/>
      <c r="J152" s="20">
        <f>E152+F152+G152+H152+I152</f>
        <v>100</v>
      </c>
      <c r="K152" s="39"/>
      <c r="L152" s="39">
        <v>77</v>
      </c>
    </row>
    <row r="153" spans="1:12">
      <c r="A153" s="18"/>
      <c r="B153" s="19" t="s">
        <v>533</v>
      </c>
      <c r="C153" s="39"/>
      <c r="D153" s="39"/>
      <c r="E153" s="39">
        <v>143</v>
      </c>
      <c r="F153" s="39"/>
      <c r="G153" s="39"/>
      <c r="H153" s="39"/>
      <c r="I153" s="39"/>
      <c r="J153" s="20">
        <f>E153+F153+G153+H153+I153</f>
        <v>143</v>
      </c>
      <c r="K153" s="39"/>
      <c r="L153" s="39"/>
    </row>
    <row r="154" spans="1:12" s="37" customFormat="1">
      <c r="A154" s="34" t="s">
        <v>326</v>
      </c>
      <c r="B154" s="35" t="s">
        <v>376</v>
      </c>
      <c r="C154" s="36">
        <v>4</v>
      </c>
      <c r="D154" s="36">
        <v>4</v>
      </c>
      <c r="E154" s="36">
        <v>763</v>
      </c>
      <c r="F154" s="36">
        <v>241</v>
      </c>
      <c r="G154" s="36">
        <v>0</v>
      </c>
      <c r="H154" s="36">
        <v>181</v>
      </c>
      <c r="I154" s="36">
        <v>300</v>
      </c>
      <c r="J154" s="20">
        <f>SUM(E154:I154)</f>
        <v>1485</v>
      </c>
      <c r="K154" s="36">
        <v>0</v>
      </c>
      <c r="L154" s="36">
        <v>1070</v>
      </c>
    </row>
    <row r="155" spans="1:12" s="37" customFormat="1">
      <c r="A155" s="34"/>
      <c r="B155" s="35" t="s">
        <v>61</v>
      </c>
      <c r="C155" s="36">
        <v>4</v>
      </c>
      <c r="D155" s="36">
        <v>4</v>
      </c>
      <c r="E155" s="36">
        <v>710</v>
      </c>
      <c r="F155" s="36">
        <v>241</v>
      </c>
      <c r="G155" s="36">
        <v>0</v>
      </c>
      <c r="H155" s="36">
        <v>0</v>
      </c>
      <c r="I155" s="36">
        <v>300</v>
      </c>
      <c r="J155" s="36">
        <v>1251</v>
      </c>
      <c r="K155" s="36">
        <v>0</v>
      </c>
      <c r="L155" s="36">
        <v>854</v>
      </c>
    </row>
    <row r="156" spans="1:12" s="37" customFormat="1">
      <c r="A156" s="34"/>
      <c r="B156" s="38" t="s">
        <v>525</v>
      </c>
      <c r="C156" s="36"/>
      <c r="D156" s="36"/>
      <c r="E156" s="36">
        <v>14</v>
      </c>
      <c r="F156" s="36"/>
      <c r="G156" s="36"/>
      <c r="H156" s="36"/>
      <c r="I156" s="36"/>
      <c r="J156" s="36">
        <v>14</v>
      </c>
      <c r="K156" s="36"/>
      <c r="L156" s="36"/>
    </row>
    <row r="157" spans="1:12" s="37" customFormat="1" ht="25.5">
      <c r="A157" s="34"/>
      <c r="B157" s="35" t="s">
        <v>374</v>
      </c>
      <c r="C157" s="36"/>
      <c r="D157" s="36"/>
      <c r="E157" s="36">
        <v>0</v>
      </c>
      <c r="F157" s="36">
        <v>0</v>
      </c>
      <c r="G157" s="36">
        <v>0</v>
      </c>
      <c r="H157" s="36">
        <v>0</v>
      </c>
      <c r="I157" s="36">
        <v>0</v>
      </c>
      <c r="J157" s="36">
        <v>0</v>
      </c>
      <c r="K157" s="36">
        <v>0</v>
      </c>
      <c r="L157" s="36">
        <v>75</v>
      </c>
    </row>
    <row r="158" spans="1:12" s="37" customFormat="1">
      <c r="A158" s="34"/>
      <c r="B158" s="35" t="s">
        <v>377</v>
      </c>
      <c r="C158" s="36"/>
      <c r="D158" s="36"/>
      <c r="E158" s="36"/>
      <c r="F158" s="36">
        <v>0</v>
      </c>
      <c r="G158" s="36">
        <v>0</v>
      </c>
      <c r="H158" s="36">
        <v>181</v>
      </c>
      <c r="I158" s="36">
        <v>0</v>
      </c>
      <c r="J158" s="36">
        <v>181</v>
      </c>
      <c r="K158" s="36">
        <v>0</v>
      </c>
      <c r="L158" s="36">
        <v>141</v>
      </c>
    </row>
    <row r="159" spans="1:12" s="37" customFormat="1">
      <c r="A159" s="34"/>
      <c r="B159" s="38" t="s">
        <v>524</v>
      </c>
      <c r="C159" s="36"/>
      <c r="D159" s="36"/>
      <c r="E159" s="36">
        <v>39</v>
      </c>
      <c r="F159" s="36"/>
      <c r="G159" s="36"/>
      <c r="H159" s="36"/>
      <c r="I159" s="36"/>
      <c r="J159" s="20">
        <f>SUM(E159:I159)</f>
        <v>39</v>
      </c>
      <c r="K159" s="36"/>
      <c r="L159" s="36"/>
    </row>
    <row r="160" spans="1:12" ht="25.5">
      <c r="A160" s="18" t="s">
        <v>233</v>
      </c>
      <c r="B160" s="19" t="s">
        <v>73</v>
      </c>
      <c r="C160" s="24"/>
      <c r="D160" s="20"/>
      <c r="E160" s="20">
        <v>0</v>
      </c>
      <c r="F160" s="20">
        <f>C160*36</f>
        <v>0</v>
      </c>
      <c r="G160" s="20">
        <v>0</v>
      </c>
      <c r="H160" s="20"/>
      <c r="I160" s="20">
        <v>2500</v>
      </c>
      <c r="J160" s="20">
        <f>E160+F160+G160+H160+I160</f>
        <v>2500</v>
      </c>
      <c r="K160" s="20"/>
      <c r="L160" s="20">
        <v>2500</v>
      </c>
    </row>
    <row r="161" spans="1:12" ht="25.5">
      <c r="A161" s="18" t="s">
        <v>234</v>
      </c>
      <c r="B161" s="19" t="s">
        <v>378</v>
      </c>
      <c r="C161" s="24"/>
      <c r="D161" s="20"/>
      <c r="E161" s="20"/>
      <c r="F161" s="20"/>
      <c r="G161" s="20"/>
      <c r="H161" s="20"/>
      <c r="I161" s="20">
        <v>5000</v>
      </c>
      <c r="J161" s="20">
        <f>E161+F161+G161+H161+I161</f>
        <v>5000</v>
      </c>
      <c r="K161" s="20"/>
      <c r="L161" s="20">
        <v>4500</v>
      </c>
    </row>
    <row r="162" spans="1:12" s="15" customFormat="1">
      <c r="A162" s="13" t="s">
        <v>53</v>
      </c>
      <c r="B162" s="16" t="s">
        <v>74</v>
      </c>
      <c r="C162" s="17">
        <f>C163+C170+C177+C183+C189+C195+C201+C207+C213+C219+C225+C231+C237+C238</f>
        <v>403</v>
      </c>
      <c r="D162" s="17">
        <f t="shared" ref="D162:L162" si="37">D163+D170+D177+D183+D189+D195+D201+D207+D213+D219+D225+D231+D237+D238</f>
        <v>308</v>
      </c>
      <c r="E162" s="17">
        <f t="shared" si="37"/>
        <v>84257</v>
      </c>
      <c r="F162" s="17">
        <f t="shared" si="37"/>
        <v>26428</v>
      </c>
      <c r="G162" s="17">
        <f t="shared" si="37"/>
        <v>348</v>
      </c>
      <c r="H162" s="17">
        <f t="shared" si="37"/>
        <v>7748</v>
      </c>
      <c r="I162" s="17">
        <f t="shared" si="37"/>
        <v>25800</v>
      </c>
      <c r="J162" s="17">
        <f t="shared" si="37"/>
        <v>144581</v>
      </c>
      <c r="K162" s="17">
        <f t="shared" si="37"/>
        <v>524</v>
      </c>
      <c r="L162" s="17">
        <f t="shared" si="37"/>
        <v>108431</v>
      </c>
    </row>
    <row r="163" spans="1:12">
      <c r="A163" s="18" t="s">
        <v>235</v>
      </c>
      <c r="B163" s="19" t="s">
        <v>75</v>
      </c>
      <c r="C163" s="20">
        <f>SUM(C164:C169)-C165</f>
        <v>9</v>
      </c>
      <c r="D163" s="20">
        <f t="shared" ref="D163:J163" si="38">SUM(D164:D169)-D165</f>
        <v>8</v>
      </c>
      <c r="E163" s="20">
        <f t="shared" si="38"/>
        <v>1677</v>
      </c>
      <c r="F163" s="20">
        <f t="shared" si="38"/>
        <v>519</v>
      </c>
      <c r="G163" s="20">
        <f t="shared" si="38"/>
        <v>0</v>
      </c>
      <c r="H163" s="20">
        <f t="shared" si="38"/>
        <v>275</v>
      </c>
      <c r="I163" s="20">
        <f t="shared" si="38"/>
        <v>15400</v>
      </c>
      <c r="J163" s="20">
        <f t="shared" si="38"/>
        <v>17871</v>
      </c>
      <c r="K163" s="20">
        <f>SUM(K164:K167)-K165</f>
        <v>0</v>
      </c>
      <c r="L163" s="20">
        <v>13403</v>
      </c>
    </row>
    <row r="164" spans="1:12">
      <c r="A164" s="18"/>
      <c r="B164" s="19" t="s">
        <v>61</v>
      </c>
      <c r="C164" s="20">
        <v>9</v>
      </c>
      <c r="D164" s="20">
        <v>8</v>
      </c>
      <c r="E164" s="20">
        <v>1462</v>
      </c>
      <c r="F164" s="20">
        <v>519</v>
      </c>
      <c r="G164" s="20"/>
      <c r="H164" s="20"/>
      <c r="I164" s="20">
        <v>15400</v>
      </c>
      <c r="J164" s="20">
        <f t="shared" ref="J164:J169" si="39">E164+F164+G164+H164+I164</f>
        <v>17381</v>
      </c>
      <c r="K164" s="20"/>
      <c r="L164" s="20">
        <v>13204</v>
      </c>
    </row>
    <row r="165" spans="1:12">
      <c r="A165" s="18"/>
      <c r="B165" s="23" t="s">
        <v>76</v>
      </c>
      <c r="C165" s="20"/>
      <c r="D165" s="20"/>
      <c r="E165" s="20"/>
      <c r="F165" s="20"/>
      <c r="G165" s="20"/>
      <c r="H165" s="20"/>
      <c r="I165" s="20">
        <v>15000</v>
      </c>
      <c r="J165" s="20">
        <f t="shared" si="39"/>
        <v>15000</v>
      </c>
      <c r="K165" s="20"/>
      <c r="L165" s="20">
        <v>11000</v>
      </c>
    </row>
    <row r="166" spans="1:12">
      <c r="A166" s="18"/>
      <c r="B166" s="19" t="s">
        <v>254</v>
      </c>
      <c r="C166" s="20"/>
      <c r="D166" s="20"/>
      <c r="E166" s="20">
        <v>97</v>
      </c>
      <c r="F166" s="20"/>
      <c r="G166" s="20"/>
      <c r="H166" s="20"/>
      <c r="I166" s="20"/>
      <c r="J166" s="20">
        <f t="shared" si="39"/>
        <v>97</v>
      </c>
      <c r="K166" s="20"/>
      <c r="L166" s="20">
        <v>0</v>
      </c>
    </row>
    <row r="167" spans="1:12">
      <c r="A167" s="18"/>
      <c r="B167" s="19" t="s">
        <v>359</v>
      </c>
      <c r="C167" s="20"/>
      <c r="D167" s="20"/>
      <c r="E167" s="20">
        <v>0</v>
      </c>
      <c r="F167" s="20"/>
      <c r="G167" s="20"/>
      <c r="H167" s="20">
        <v>273</v>
      </c>
      <c r="I167" s="20"/>
      <c r="J167" s="20">
        <f t="shared" si="39"/>
        <v>273</v>
      </c>
      <c r="K167" s="20"/>
      <c r="L167" s="20">
        <v>199</v>
      </c>
    </row>
    <row r="168" spans="1:12">
      <c r="A168" s="18"/>
      <c r="B168" s="19" t="s">
        <v>529</v>
      </c>
      <c r="C168" s="20"/>
      <c r="D168" s="20"/>
      <c r="E168" s="20">
        <v>24</v>
      </c>
      <c r="F168" s="20"/>
      <c r="G168" s="20"/>
      <c r="H168" s="20">
        <v>2</v>
      </c>
      <c r="I168" s="20"/>
      <c r="J168" s="20">
        <f t="shared" si="39"/>
        <v>26</v>
      </c>
      <c r="K168" s="20"/>
      <c r="L168" s="20"/>
    </row>
    <row r="169" spans="1:12">
      <c r="A169" s="18"/>
      <c r="B169" s="19" t="s">
        <v>524</v>
      </c>
      <c r="C169" s="20"/>
      <c r="D169" s="20"/>
      <c r="E169" s="20">
        <v>94</v>
      </c>
      <c r="F169" s="20"/>
      <c r="G169" s="20"/>
      <c r="H169" s="20"/>
      <c r="I169" s="20"/>
      <c r="J169" s="20">
        <f t="shared" si="39"/>
        <v>94</v>
      </c>
      <c r="K169" s="20"/>
      <c r="L169" s="20"/>
    </row>
    <row r="170" spans="1:12">
      <c r="A170" s="18" t="s">
        <v>255</v>
      </c>
      <c r="B170" s="19" t="s">
        <v>77</v>
      </c>
      <c r="C170" s="20">
        <f>SUM(C171:C176)</f>
        <v>12</v>
      </c>
      <c r="D170" s="20">
        <f t="shared" ref="D170:K170" si="40">SUM(D171:D176)</f>
        <v>11</v>
      </c>
      <c r="E170" s="20">
        <f t="shared" si="40"/>
        <v>2126</v>
      </c>
      <c r="F170" s="20">
        <f t="shared" si="40"/>
        <v>658</v>
      </c>
      <c r="G170" s="20">
        <f t="shared" si="40"/>
        <v>0</v>
      </c>
      <c r="H170" s="20">
        <f t="shared" si="40"/>
        <v>185</v>
      </c>
      <c r="I170" s="20">
        <f t="shared" si="40"/>
        <v>2200</v>
      </c>
      <c r="J170" s="20">
        <f t="shared" si="40"/>
        <v>5169</v>
      </c>
      <c r="K170" s="20">
        <f t="shared" si="40"/>
        <v>0</v>
      </c>
      <c r="L170" s="20">
        <v>4153</v>
      </c>
    </row>
    <row r="171" spans="1:12">
      <c r="A171" s="18"/>
      <c r="B171" s="19" t="s">
        <v>61</v>
      </c>
      <c r="C171" s="20">
        <v>12</v>
      </c>
      <c r="D171" s="20">
        <v>11</v>
      </c>
      <c r="E171" s="20">
        <v>1878</v>
      </c>
      <c r="F171" s="20">
        <v>658</v>
      </c>
      <c r="G171" s="20"/>
      <c r="H171" s="20"/>
      <c r="I171" s="20">
        <v>200</v>
      </c>
      <c r="J171" s="20">
        <f t="shared" ref="J171:J176" si="41">E171+F171+G171+H171+I171</f>
        <v>2736</v>
      </c>
      <c r="K171" s="20"/>
      <c r="L171" s="20">
        <v>1938</v>
      </c>
    </row>
    <row r="172" spans="1:12">
      <c r="A172" s="18"/>
      <c r="B172" s="19" t="s">
        <v>62</v>
      </c>
      <c r="C172" s="20"/>
      <c r="D172" s="20"/>
      <c r="E172" s="20">
        <v>97</v>
      </c>
      <c r="F172" s="20"/>
      <c r="G172" s="20"/>
      <c r="H172" s="20"/>
      <c r="I172" s="20"/>
      <c r="J172" s="20">
        <f t="shared" si="41"/>
        <v>97</v>
      </c>
      <c r="K172" s="20"/>
      <c r="L172" s="20">
        <v>75</v>
      </c>
    </row>
    <row r="173" spans="1:12">
      <c r="A173" s="18"/>
      <c r="B173" s="19" t="s">
        <v>379</v>
      </c>
      <c r="C173" s="20"/>
      <c r="D173" s="20"/>
      <c r="E173" s="20"/>
      <c r="F173" s="20"/>
      <c r="G173" s="20"/>
      <c r="H173" s="20"/>
      <c r="I173" s="20">
        <v>2000</v>
      </c>
      <c r="J173" s="20">
        <f t="shared" si="41"/>
        <v>2000</v>
      </c>
      <c r="K173" s="20"/>
      <c r="L173" s="20">
        <v>2000</v>
      </c>
    </row>
    <row r="174" spans="1:12">
      <c r="A174" s="18"/>
      <c r="B174" s="19" t="s">
        <v>359</v>
      </c>
      <c r="C174" s="20"/>
      <c r="D174" s="20"/>
      <c r="E174" s="20"/>
      <c r="F174" s="20"/>
      <c r="G174" s="20"/>
      <c r="H174" s="20">
        <v>183</v>
      </c>
      <c r="I174" s="20"/>
      <c r="J174" s="20">
        <f t="shared" si="41"/>
        <v>183</v>
      </c>
      <c r="K174" s="20"/>
      <c r="L174" s="20">
        <v>140</v>
      </c>
    </row>
    <row r="175" spans="1:12">
      <c r="A175" s="18"/>
      <c r="B175" s="19" t="s">
        <v>529</v>
      </c>
      <c r="C175" s="20"/>
      <c r="D175" s="20"/>
      <c r="E175" s="20">
        <v>29</v>
      </c>
      <c r="F175" s="20"/>
      <c r="G175" s="20"/>
      <c r="H175" s="20">
        <v>2</v>
      </c>
      <c r="I175" s="20"/>
      <c r="J175" s="20">
        <f t="shared" si="41"/>
        <v>31</v>
      </c>
      <c r="K175" s="20"/>
      <c r="L175" s="20"/>
    </row>
    <row r="176" spans="1:12">
      <c r="A176" s="18"/>
      <c r="B176" s="19" t="s">
        <v>524</v>
      </c>
      <c r="C176" s="20"/>
      <c r="D176" s="20"/>
      <c r="E176" s="20">
        <v>122</v>
      </c>
      <c r="F176" s="20"/>
      <c r="G176" s="20"/>
      <c r="H176" s="20"/>
      <c r="I176" s="20"/>
      <c r="J176" s="20">
        <f t="shared" si="41"/>
        <v>122</v>
      </c>
      <c r="K176" s="20"/>
      <c r="L176" s="20"/>
    </row>
    <row r="177" spans="1:12" s="33" customFormat="1" ht="15.75">
      <c r="A177" s="18" t="s">
        <v>259</v>
      </c>
      <c r="B177" s="19" t="s">
        <v>78</v>
      </c>
      <c r="C177" s="20">
        <f t="shared" ref="C177:D177" si="42">SUM(C178:C181)</f>
        <v>13</v>
      </c>
      <c r="D177" s="20">
        <f t="shared" si="42"/>
        <v>12</v>
      </c>
      <c r="E177" s="20">
        <f>SUM(E178:E182)</f>
        <v>2455</v>
      </c>
      <c r="F177" s="20">
        <f t="shared" ref="F177:K177" si="43">SUM(F178:F182)</f>
        <v>760</v>
      </c>
      <c r="G177" s="20">
        <f t="shared" si="43"/>
        <v>0</v>
      </c>
      <c r="H177" s="20">
        <f t="shared" si="43"/>
        <v>187</v>
      </c>
      <c r="I177" s="20">
        <f t="shared" si="43"/>
        <v>350</v>
      </c>
      <c r="J177" s="20">
        <f t="shared" si="43"/>
        <v>3752</v>
      </c>
      <c r="K177" s="20">
        <f t="shared" si="43"/>
        <v>0</v>
      </c>
      <c r="L177" s="20">
        <v>2675</v>
      </c>
    </row>
    <row r="178" spans="1:12" s="33" customFormat="1" ht="15.75">
      <c r="A178" s="18"/>
      <c r="B178" s="19" t="s">
        <v>61</v>
      </c>
      <c r="C178" s="20">
        <v>13</v>
      </c>
      <c r="D178" s="20">
        <v>12</v>
      </c>
      <c r="E178" s="20">
        <v>2182</v>
      </c>
      <c r="F178" s="20">
        <v>760</v>
      </c>
      <c r="G178" s="20"/>
      <c r="H178" s="20"/>
      <c r="I178" s="20">
        <v>350</v>
      </c>
      <c r="J178" s="20">
        <f>SUM(E178:I178)</f>
        <v>3292</v>
      </c>
      <c r="K178" s="20"/>
      <c r="L178" s="20">
        <v>2458</v>
      </c>
    </row>
    <row r="179" spans="1:12" s="33" customFormat="1" ht="25.5">
      <c r="A179" s="18"/>
      <c r="B179" s="19" t="s">
        <v>338</v>
      </c>
      <c r="C179" s="20"/>
      <c r="D179" s="20"/>
      <c r="E179" s="20">
        <v>97</v>
      </c>
      <c r="F179" s="20"/>
      <c r="G179" s="20"/>
      <c r="H179" s="20"/>
      <c r="I179" s="20"/>
      <c r="J179" s="20">
        <f>SUM(E179:I179)</f>
        <v>97</v>
      </c>
      <c r="K179" s="20"/>
      <c r="L179" s="20">
        <v>75</v>
      </c>
    </row>
    <row r="180" spans="1:12" s="33" customFormat="1" ht="15.75">
      <c r="A180" s="18"/>
      <c r="B180" s="19" t="s">
        <v>523</v>
      </c>
      <c r="C180" s="20"/>
      <c r="D180" s="20"/>
      <c r="E180" s="20">
        <v>37</v>
      </c>
      <c r="F180" s="20"/>
      <c r="G180" s="20"/>
      <c r="H180" s="20"/>
      <c r="I180" s="20"/>
      <c r="J180" s="20">
        <f>SUM(E180:I180)</f>
        <v>37</v>
      </c>
      <c r="K180" s="20"/>
      <c r="L180" s="20"/>
    </row>
    <row r="181" spans="1:12" s="33" customFormat="1" ht="15.75">
      <c r="A181" s="18"/>
      <c r="B181" s="19" t="s">
        <v>544</v>
      </c>
      <c r="C181" s="20"/>
      <c r="D181" s="20"/>
      <c r="E181" s="20"/>
      <c r="F181" s="20"/>
      <c r="G181" s="20"/>
      <c r="H181" s="20">
        <v>187</v>
      </c>
      <c r="I181" s="20"/>
      <c r="J181" s="20">
        <f>SUM(E181:I181)</f>
        <v>187</v>
      </c>
      <c r="K181" s="20"/>
      <c r="L181" s="20">
        <v>142</v>
      </c>
    </row>
    <row r="182" spans="1:12" s="33" customFormat="1" ht="15.75">
      <c r="A182" s="18"/>
      <c r="B182" s="19" t="s">
        <v>524</v>
      </c>
      <c r="C182" s="20"/>
      <c r="D182" s="20"/>
      <c r="E182" s="20">
        <v>139</v>
      </c>
      <c r="F182" s="20"/>
      <c r="G182" s="20"/>
      <c r="H182" s="20"/>
      <c r="I182" s="20"/>
      <c r="J182" s="20">
        <f>SUM(E182:I182)</f>
        <v>139</v>
      </c>
      <c r="K182" s="20"/>
      <c r="L182" s="20"/>
    </row>
    <row r="183" spans="1:12" s="33" customFormat="1" ht="15.75">
      <c r="A183" s="18" t="s">
        <v>260</v>
      </c>
      <c r="B183" s="19" t="s">
        <v>79</v>
      </c>
      <c r="C183" s="20">
        <f>SUM(C184:C187)</f>
        <v>12</v>
      </c>
      <c r="D183" s="20">
        <f>SUM(D184:D187)</f>
        <v>12</v>
      </c>
      <c r="E183" s="20">
        <f>SUM(E184:E188)</f>
        <v>2321</v>
      </c>
      <c r="F183" s="20">
        <f t="shared" ref="F183:K183" si="44">SUM(F184:F188)</f>
        <v>704</v>
      </c>
      <c r="G183" s="20">
        <f t="shared" si="44"/>
        <v>0</v>
      </c>
      <c r="H183" s="20">
        <f t="shared" si="44"/>
        <v>131</v>
      </c>
      <c r="I183" s="20">
        <f t="shared" si="44"/>
        <v>350</v>
      </c>
      <c r="J183" s="20">
        <f>SUM(J184:J188)</f>
        <v>3506</v>
      </c>
      <c r="K183" s="20">
        <f t="shared" si="44"/>
        <v>35</v>
      </c>
      <c r="L183" s="20">
        <v>2429</v>
      </c>
    </row>
    <row r="184" spans="1:12" s="33" customFormat="1" ht="15.75">
      <c r="A184" s="18"/>
      <c r="B184" s="19" t="s">
        <v>61</v>
      </c>
      <c r="C184" s="20">
        <v>12</v>
      </c>
      <c r="D184" s="20">
        <v>12</v>
      </c>
      <c r="E184" s="20">
        <v>2111</v>
      </c>
      <c r="F184" s="20">
        <v>704</v>
      </c>
      <c r="G184" s="20"/>
      <c r="H184" s="20"/>
      <c r="I184" s="20">
        <v>350</v>
      </c>
      <c r="J184" s="20">
        <f>SUM(E184:I184)</f>
        <v>3165</v>
      </c>
      <c r="K184" s="20">
        <v>35</v>
      </c>
      <c r="L184" s="20">
        <v>2180</v>
      </c>
    </row>
    <row r="185" spans="1:12" s="33" customFormat="1" ht="25.5">
      <c r="A185" s="18"/>
      <c r="B185" s="19" t="s">
        <v>374</v>
      </c>
      <c r="C185" s="20"/>
      <c r="D185" s="20"/>
      <c r="E185" s="20"/>
      <c r="F185" s="20">
        <f>C185*33</f>
        <v>0</v>
      </c>
      <c r="G185" s="20"/>
      <c r="H185" s="20"/>
      <c r="I185" s="20"/>
      <c r="J185" s="20">
        <f>SUM(E185:I185)</f>
        <v>0</v>
      </c>
      <c r="K185" s="20"/>
      <c r="L185" s="20">
        <v>149</v>
      </c>
    </row>
    <row r="186" spans="1:12" s="33" customFormat="1" ht="15.75">
      <c r="A186" s="18"/>
      <c r="B186" s="19" t="s">
        <v>523</v>
      </c>
      <c r="C186" s="20"/>
      <c r="D186" s="20"/>
      <c r="E186" s="20">
        <v>72</v>
      </c>
      <c r="F186" s="20"/>
      <c r="G186" s="20"/>
      <c r="H186" s="20"/>
      <c r="I186" s="20"/>
      <c r="J186" s="20">
        <f>SUM(E186:I186)</f>
        <v>72</v>
      </c>
      <c r="K186" s="20"/>
      <c r="L186" s="20"/>
    </row>
    <row r="187" spans="1:12" s="33" customFormat="1" ht="15.75">
      <c r="A187" s="18"/>
      <c r="B187" s="19" t="s">
        <v>350</v>
      </c>
      <c r="C187" s="20"/>
      <c r="D187" s="20"/>
      <c r="E187" s="20"/>
      <c r="F187" s="20"/>
      <c r="G187" s="20"/>
      <c r="H187" s="20">
        <v>131</v>
      </c>
      <c r="I187" s="20"/>
      <c r="J187" s="20">
        <f>SUM(E187:I187)</f>
        <v>131</v>
      </c>
      <c r="K187" s="20"/>
      <c r="L187" s="20">
        <v>100</v>
      </c>
    </row>
    <row r="188" spans="1:12" s="33" customFormat="1" ht="15.75">
      <c r="A188" s="18"/>
      <c r="B188" s="19" t="s">
        <v>524</v>
      </c>
      <c r="C188" s="20"/>
      <c r="D188" s="20"/>
      <c r="E188" s="20">
        <v>138</v>
      </c>
      <c r="F188" s="20"/>
      <c r="G188" s="20"/>
      <c r="H188" s="20"/>
      <c r="I188" s="20"/>
      <c r="J188" s="20">
        <f>SUM(E188:I188)</f>
        <v>138</v>
      </c>
      <c r="K188" s="20"/>
      <c r="L188" s="20"/>
    </row>
    <row r="189" spans="1:12">
      <c r="A189" s="18" t="s">
        <v>380</v>
      </c>
      <c r="B189" s="19" t="s">
        <v>80</v>
      </c>
      <c r="C189" s="39">
        <f>C190+C191+C192+C193+C194</f>
        <v>15</v>
      </c>
      <c r="D189" s="39">
        <f t="shared" ref="D189:J189" si="45">D190+D191+D192+D193+D194</f>
        <v>13</v>
      </c>
      <c r="E189" s="39">
        <f t="shared" si="45"/>
        <v>2676</v>
      </c>
      <c r="F189" s="39">
        <f t="shared" si="45"/>
        <v>831</v>
      </c>
      <c r="G189" s="39">
        <f t="shared" si="45"/>
        <v>0</v>
      </c>
      <c r="H189" s="39">
        <f t="shared" si="45"/>
        <v>432</v>
      </c>
      <c r="I189" s="39">
        <f t="shared" si="45"/>
        <v>350</v>
      </c>
      <c r="J189" s="20">
        <f t="shared" si="45"/>
        <v>4289</v>
      </c>
      <c r="K189" s="39">
        <f t="shared" ref="K189" si="46">K190+K191+K192+K193</f>
        <v>0</v>
      </c>
      <c r="L189" s="39">
        <v>3467</v>
      </c>
    </row>
    <row r="190" spans="1:12">
      <c r="A190" s="18"/>
      <c r="B190" s="19" t="s">
        <v>61</v>
      </c>
      <c r="C190" s="39">
        <v>15</v>
      </c>
      <c r="D190" s="39">
        <v>13</v>
      </c>
      <c r="E190" s="39">
        <v>2297</v>
      </c>
      <c r="F190" s="39">
        <v>766</v>
      </c>
      <c r="G190" s="39"/>
      <c r="H190" s="39"/>
      <c r="I190" s="39">
        <v>350</v>
      </c>
      <c r="J190" s="20">
        <f>E190+F190+G190+H190+I190</f>
        <v>3413</v>
      </c>
      <c r="K190" s="39"/>
      <c r="L190" s="39">
        <v>3137</v>
      </c>
    </row>
    <row r="191" spans="1:12" ht="25.5">
      <c r="A191" s="18"/>
      <c r="B191" s="19" t="s">
        <v>375</v>
      </c>
      <c r="C191" s="39"/>
      <c r="D191" s="39"/>
      <c r="E191" s="39">
        <f>2*97</f>
        <v>194</v>
      </c>
      <c r="F191" s="39">
        <v>65</v>
      </c>
      <c r="G191" s="39"/>
      <c r="H191" s="39"/>
      <c r="I191" s="39"/>
      <c r="J191" s="20">
        <f>E191+F191+G191+H191+I191</f>
        <v>259</v>
      </c>
      <c r="K191" s="39"/>
      <c r="L191" s="39">
        <v>0</v>
      </c>
    </row>
    <row r="192" spans="1:12">
      <c r="A192" s="18"/>
      <c r="B192" s="19" t="s">
        <v>532</v>
      </c>
      <c r="C192" s="39"/>
      <c r="D192" s="39"/>
      <c r="E192" s="39">
        <v>39</v>
      </c>
      <c r="F192" s="39"/>
      <c r="G192" s="39"/>
      <c r="H192" s="39"/>
      <c r="I192" s="39"/>
      <c r="J192" s="20">
        <f>E192+F192+G192+H192+I192</f>
        <v>39</v>
      </c>
      <c r="K192" s="39"/>
      <c r="L192" s="39"/>
    </row>
    <row r="193" spans="1:12">
      <c r="A193" s="18"/>
      <c r="B193" s="19" t="s">
        <v>353</v>
      </c>
      <c r="C193" s="39"/>
      <c r="D193" s="39"/>
      <c r="E193" s="39"/>
      <c r="F193" s="39">
        <v>0</v>
      </c>
      <c r="G193" s="39"/>
      <c r="H193" s="39">
        <v>432</v>
      </c>
      <c r="I193" s="39"/>
      <c r="J193" s="20">
        <f>E193+F193+G193+H193+I193</f>
        <v>432</v>
      </c>
      <c r="K193" s="39"/>
      <c r="L193" s="39">
        <v>330</v>
      </c>
    </row>
    <row r="194" spans="1:12">
      <c r="A194" s="18"/>
      <c r="B194" s="19" t="s">
        <v>533</v>
      </c>
      <c r="C194" s="39"/>
      <c r="D194" s="39"/>
      <c r="E194" s="39">
        <v>146</v>
      </c>
      <c r="F194" s="39"/>
      <c r="G194" s="39"/>
      <c r="H194" s="39"/>
      <c r="I194" s="39"/>
      <c r="J194" s="20">
        <f>E194+F194+G194+H194+I194</f>
        <v>146</v>
      </c>
      <c r="K194" s="39"/>
      <c r="L194" s="39"/>
    </row>
    <row r="195" spans="1:12" ht="25.5">
      <c r="A195" s="18" t="s">
        <v>261</v>
      </c>
      <c r="B195" s="25" t="s">
        <v>381</v>
      </c>
      <c r="C195" s="39">
        <f>C196+C197+C198+C199+C200</f>
        <v>217</v>
      </c>
      <c r="D195" s="39">
        <f t="shared" ref="D195:J195" si="47">D196+D197+D198+D199+D200</f>
        <v>145</v>
      </c>
      <c r="E195" s="39">
        <f t="shared" si="47"/>
        <v>50246</v>
      </c>
      <c r="F195" s="39">
        <f t="shared" si="47"/>
        <v>15921</v>
      </c>
      <c r="G195" s="39">
        <f t="shared" si="47"/>
        <v>348</v>
      </c>
      <c r="H195" s="39">
        <f t="shared" si="47"/>
        <v>4293</v>
      </c>
      <c r="I195" s="39">
        <f t="shared" si="47"/>
        <v>750</v>
      </c>
      <c r="J195" s="20">
        <f t="shared" si="47"/>
        <v>71558</v>
      </c>
      <c r="K195" s="39">
        <f t="shared" ref="K195" si="48">K196+K197+K198+K199</f>
        <v>0</v>
      </c>
      <c r="L195" s="39">
        <v>52734</v>
      </c>
    </row>
    <row r="196" spans="1:12">
      <c r="A196" s="18"/>
      <c r="B196" s="19" t="s">
        <v>61</v>
      </c>
      <c r="C196" s="39">
        <v>217</v>
      </c>
      <c r="D196" s="39">
        <v>145</v>
      </c>
      <c r="E196" s="39">
        <v>40778</v>
      </c>
      <c r="F196" s="39">
        <v>13593</v>
      </c>
      <c r="G196" s="39">
        <f>(145+29)*2</f>
        <v>348</v>
      </c>
      <c r="H196" s="39"/>
      <c r="I196" s="39">
        <v>750</v>
      </c>
      <c r="J196" s="20">
        <f>E196+F196+G196+H196+I196</f>
        <v>55469</v>
      </c>
      <c r="K196" s="39"/>
      <c r="L196" s="39">
        <v>42061</v>
      </c>
    </row>
    <row r="197" spans="1:12" ht="25.5">
      <c r="A197" s="18"/>
      <c r="B197" s="19" t="s">
        <v>545</v>
      </c>
      <c r="C197" s="39"/>
      <c r="D197" s="39"/>
      <c r="E197" s="39">
        <f>72*97</f>
        <v>6984</v>
      </c>
      <c r="F197" s="39">
        <v>2328</v>
      </c>
      <c r="G197" s="39"/>
      <c r="H197" s="39"/>
      <c r="I197" s="39"/>
      <c r="J197" s="20">
        <f>E197+F197+G197+H197+I197</f>
        <v>9312</v>
      </c>
      <c r="K197" s="39"/>
      <c r="L197" s="39">
        <v>7351</v>
      </c>
    </row>
    <row r="198" spans="1:12">
      <c r="A198" s="18"/>
      <c r="B198" s="19" t="s">
        <v>532</v>
      </c>
      <c r="C198" s="39"/>
      <c r="D198" s="39"/>
      <c r="E198" s="39">
        <v>713</v>
      </c>
      <c r="F198" s="39"/>
      <c r="G198" s="39"/>
      <c r="H198" s="39"/>
      <c r="I198" s="39"/>
      <c r="J198" s="20">
        <f>E198+F198+G198+H198+I198</f>
        <v>713</v>
      </c>
      <c r="K198" s="39"/>
      <c r="L198" s="39"/>
    </row>
    <row r="199" spans="1:12">
      <c r="A199" s="18"/>
      <c r="B199" s="19" t="s">
        <v>546</v>
      </c>
      <c r="C199" s="39"/>
      <c r="D199" s="39"/>
      <c r="E199" s="39"/>
      <c r="F199" s="39">
        <v>0</v>
      </c>
      <c r="G199" s="39"/>
      <c r="H199" s="39">
        <v>4293</v>
      </c>
      <c r="I199" s="39"/>
      <c r="J199" s="20">
        <f>E199+F199+G199+H199+I199</f>
        <v>4293</v>
      </c>
      <c r="K199" s="39"/>
      <c r="L199" s="39">
        <v>3322</v>
      </c>
    </row>
    <row r="200" spans="1:12">
      <c r="A200" s="18"/>
      <c r="B200" s="19" t="s">
        <v>533</v>
      </c>
      <c r="C200" s="39"/>
      <c r="D200" s="39"/>
      <c r="E200" s="41">
        <v>1771</v>
      </c>
      <c r="F200" s="39"/>
      <c r="G200" s="39"/>
      <c r="H200" s="39"/>
      <c r="I200" s="39"/>
      <c r="J200" s="20">
        <f>E200+F200+G200+H200+I200</f>
        <v>1771</v>
      </c>
      <c r="K200" s="39"/>
      <c r="L200" s="39"/>
    </row>
    <row r="201" spans="1:12">
      <c r="A201" s="18" t="s">
        <v>262</v>
      </c>
      <c r="B201" s="19" t="s">
        <v>81</v>
      </c>
      <c r="C201" s="39">
        <f>C202+C203+C204+C205+C206</f>
        <v>18</v>
      </c>
      <c r="D201" s="39">
        <f t="shared" ref="D201:J201" si="49">D202+D203+D204+D205+D206</f>
        <v>17</v>
      </c>
      <c r="E201" s="39">
        <f t="shared" si="49"/>
        <v>3489</v>
      </c>
      <c r="F201" s="39">
        <f t="shared" si="49"/>
        <v>1071</v>
      </c>
      <c r="G201" s="39">
        <f t="shared" si="49"/>
        <v>0</v>
      </c>
      <c r="H201" s="39">
        <f t="shared" si="49"/>
        <v>266</v>
      </c>
      <c r="I201" s="39">
        <f t="shared" si="49"/>
        <v>150</v>
      </c>
      <c r="J201" s="20">
        <f t="shared" si="49"/>
        <v>4976</v>
      </c>
      <c r="K201" s="39">
        <v>70</v>
      </c>
      <c r="L201" s="39">
        <v>3732</v>
      </c>
    </row>
    <row r="202" spans="1:12">
      <c r="A202" s="18"/>
      <c r="B202" s="19" t="s">
        <v>61</v>
      </c>
      <c r="C202" s="39">
        <v>18</v>
      </c>
      <c r="D202" s="39">
        <v>17</v>
      </c>
      <c r="E202" s="39">
        <v>3117</v>
      </c>
      <c r="F202" s="39">
        <v>1039</v>
      </c>
      <c r="G202" s="39"/>
      <c r="H202" s="39"/>
      <c r="I202" s="39">
        <v>150</v>
      </c>
      <c r="J202" s="20">
        <f>E202+F202+G202+H202+I202</f>
        <v>4306</v>
      </c>
      <c r="K202" s="39"/>
      <c r="L202" s="39">
        <v>3534</v>
      </c>
    </row>
    <row r="203" spans="1:12" ht="25.5">
      <c r="A203" s="18"/>
      <c r="B203" s="19" t="s">
        <v>338</v>
      </c>
      <c r="C203" s="39"/>
      <c r="D203" s="39"/>
      <c r="E203" s="39">
        <f>97</f>
        <v>97</v>
      </c>
      <c r="F203" s="39">
        <v>32</v>
      </c>
      <c r="G203" s="39"/>
      <c r="H203" s="39"/>
      <c r="I203" s="39"/>
      <c r="J203" s="20">
        <f>E203+F203+G203+H203+I203</f>
        <v>129</v>
      </c>
      <c r="K203" s="39"/>
      <c r="L203" s="39">
        <v>0</v>
      </c>
    </row>
    <row r="204" spans="1:12">
      <c r="A204" s="18"/>
      <c r="B204" s="19" t="s">
        <v>532</v>
      </c>
      <c r="C204" s="39"/>
      <c r="D204" s="39"/>
      <c r="E204" s="39">
        <v>78</v>
      </c>
      <c r="F204" s="39"/>
      <c r="G204" s="39"/>
      <c r="H204" s="39"/>
      <c r="I204" s="39"/>
      <c r="J204" s="20">
        <f>E204+F204+G204+H204+I204</f>
        <v>78</v>
      </c>
      <c r="K204" s="39"/>
      <c r="L204" s="39"/>
    </row>
    <row r="205" spans="1:12">
      <c r="A205" s="18"/>
      <c r="B205" s="19" t="s">
        <v>352</v>
      </c>
      <c r="C205" s="39"/>
      <c r="D205" s="39"/>
      <c r="E205" s="39"/>
      <c r="F205" s="39">
        <v>0</v>
      </c>
      <c r="G205" s="39"/>
      <c r="H205" s="39">
        <v>266</v>
      </c>
      <c r="I205" s="39"/>
      <c r="J205" s="20">
        <f>E205+F205+G205+H205+I205</f>
        <v>266</v>
      </c>
      <c r="K205" s="39"/>
      <c r="L205" s="39">
        <v>198</v>
      </c>
    </row>
    <row r="206" spans="1:12">
      <c r="A206" s="18"/>
      <c r="B206" s="19" t="s">
        <v>533</v>
      </c>
      <c r="C206" s="39"/>
      <c r="D206" s="39"/>
      <c r="E206" s="39">
        <v>197</v>
      </c>
      <c r="F206" s="39"/>
      <c r="G206" s="39"/>
      <c r="H206" s="39"/>
      <c r="I206" s="39"/>
      <c r="J206" s="20">
        <f>E206+F206+G206+H206+I206</f>
        <v>197</v>
      </c>
      <c r="K206" s="39"/>
      <c r="L206" s="39"/>
    </row>
    <row r="207" spans="1:12">
      <c r="A207" s="18" t="s">
        <v>263</v>
      </c>
      <c r="B207" s="19" t="s">
        <v>82</v>
      </c>
      <c r="C207" s="39">
        <f>C208+C209+C210+C211+C212</f>
        <v>21</v>
      </c>
      <c r="D207" s="39">
        <f t="shared" ref="D207:J207" si="50">D208+D209+D210+D211+D212</f>
        <v>18</v>
      </c>
      <c r="E207" s="39">
        <f t="shared" si="50"/>
        <v>3793</v>
      </c>
      <c r="F207" s="39">
        <f t="shared" si="50"/>
        <v>1170</v>
      </c>
      <c r="G207" s="39">
        <f t="shared" si="50"/>
        <v>0</v>
      </c>
      <c r="H207" s="39">
        <f t="shared" si="50"/>
        <v>382</v>
      </c>
      <c r="I207" s="39">
        <f t="shared" si="50"/>
        <v>150</v>
      </c>
      <c r="J207" s="20">
        <f t="shared" si="50"/>
        <v>5495</v>
      </c>
      <c r="K207" s="39">
        <v>383</v>
      </c>
      <c r="L207" s="39">
        <v>4054</v>
      </c>
    </row>
    <row r="208" spans="1:12">
      <c r="A208" s="18"/>
      <c r="B208" s="19" t="s">
        <v>61</v>
      </c>
      <c r="C208" s="39">
        <v>21</v>
      </c>
      <c r="D208" s="39">
        <v>18</v>
      </c>
      <c r="E208" s="39">
        <v>3219</v>
      </c>
      <c r="F208" s="39">
        <v>1073</v>
      </c>
      <c r="G208" s="39"/>
      <c r="H208" s="39"/>
      <c r="I208" s="39">
        <v>150</v>
      </c>
      <c r="J208" s="20">
        <f>E208+F208+G208+H208+I208</f>
        <v>4442</v>
      </c>
      <c r="K208" s="39"/>
      <c r="L208" s="39">
        <v>3471</v>
      </c>
    </row>
    <row r="209" spans="1:12" ht="25.5">
      <c r="A209" s="18"/>
      <c r="B209" s="19" t="s">
        <v>382</v>
      </c>
      <c r="C209" s="39"/>
      <c r="D209" s="39"/>
      <c r="E209" s="39">
        <f>3*97</f>
        <v>291</v>
      </c>
      <c r="F209" s="39">
        <v>97</v>
      </c>
      <c r="G209" s="39"/>
      <c r="H209" s="39"/>
      <c r="I209" s="39"/>
      <c r="J209" s="20">
        <f>E209+F209+G209+H209+I209</f>
        <v>388</v>
      </c>
      <c r="K209" s="39"/>
      <c r="L209" s="39">
        <v>299</v>
      </c>
    </row>
    <row r="210" spans="1:12">
      <c r="A210" s="18"/>
      <c r="B210" s="19" t="s">
        <v>532</v>
      </c>
      <c r="C210" s="39"/>
      <c r="D210" s="39"/>
      <c r="E210" s="39">
        <v>80</v>
      </c>
      <c r="F210" s="39"/>
      <c r="G210" s="39"/>
      <c r="H210" s="39"/>
      <c r="I210" s="39"/>
      <c r="J210" s="20">
        <f>E210+F210+G210+H210+I210</f>
        <v>80</v>
      </c>
      <c r="K210" s="39"/>
      <c r="L210" s="39"/>
    </row>
    <row r="211" spans="1:12">
      <c r="A211" s="18"/>
      <c r="B211" s="19" t="s">
        <v>353</v>
      </c>
      <c r="C211" s="39"/>
      <c r="D211" s="39"/>
      <c r="E211" s="39"/>
      <c r="F211" s="39">
        <v>0</v>
      </c>
      <c r="G211" s="39"/>
      <c r="H211" s="39">
        <v>382</v>
      </c>
      <c r="I211" s="39"/>
      <c r="J211" s="20">
        <f>E211+F211+G211+H211+I211</f>
        <v>382</v>
      </c>
      <c r="K211" s="39"/>
      <c r="L211" s="39">
        <v>284</v>
      </c>
    </row>
    <row r="212" spans="1:12">
      <c r="A212" s="18"/>
      <c r="B212" s="19" t="s">
        <v>533</v>
      </c>
      <c r="C212" s="39"/>
      <c r="D212" s="39"/>
      <c r="E212" s="39">
        <v>203</v>
      </c>
      <c r="F212" s="39"/>
      <c r="G212" s="39"/>
      <c r="H212" s="39"/>
      <c r="I212" s="39"/>
      <c r="J212" s="20">
        <f>E212+F212+G212+H212+I212</f>
        <v>203</v>
      </c>
      <c r="K212" s="39"/>
      <c r="L212" s="39"/>
    </row>
    <row r="213" spans="1:12" ht="25.5">
      <c r="A213" s="18" t="s">
        <v>264</v>
      </c>
      <c r="B213" s="19" t="s">
        <v>83</v>
      </c>
      <c r="C213" s="39">
        <f>C214+C215+C216+C217+C218</f>
        <v>12</v>
      </c>
      <c r="D213" s="39">
        <f t="shared" ref="D213:J213" si="51">D214+D215+D216+D217+D218</f>
        <v>12</v>
      </c>
      <c r="E213" s="39">
        <f t="shared" si="51"/>
        <v>2370</v>
      </c>
      <c r="F213" s="39">
        <f t="shared" si="51"/>
        <v>732</v>
      </c>
      <c r="G213" s="39">
        <f t="shared" si="51"/>
        <v>0</v>
      </c>
      <c r="H213" s="39">
        <f t="shared" si="51"/>
        <v>111</v>
      </c>
      <c r="I213" s="39">
        <f t="shared" si="51"/>
        <v>250</v>
      </c>
      <c r="J213" s="20">
        <f t="shared" si="51"/>
        <v>3463</v>
      </c>
      <c r="K213" s="39">
        <v>8</v>
      </c>
      <c r="L213" s="39">
        <v>2567</v>
      </c>
    </row>
    <row r="214" spans="1:12">
      <c r="A214" s="18"/>
      <c r="B214" s="19" t="s">
        <v>61</v>
      </c>
      <c r="C214" s="39">
        <v>12</v>
      </c>
      <c r="D214" s="39">
        <v>12</v>
      </c>
      <c r="E214" s="39">
        <v>2195</v>
      </c>
      <c r="F214" s="39">
        <v>732</v>
      </c>
      <c r="G214" s="39"/>
      <c r="H214" s="39"/>
      <c r="I214" s="39">
        <v>250</v>
      </c>
      <c r="J214" s="20">
        <f>E214+F214+G214+H214+I214</f>
        <v>3177</v>
      </c>
      <c r="K214" s="39"/>
      <c r="L214" s="39">
        <v>2481</v>
      </c>
    </row>
    <row r="215" spans="1:12" ht="25.5">
      <c r="A215" s="18"/>
      <c r="B215" s="19" t="s">
        <v>374</v>
      </c>
      <c r="C215" s="39"/>
      <c r="D215" s="39"/>
      <c r="E215" s="39">
        <v>0</v>
      </c>
      <c r="F215" s="39">
        <v>0</v>
      </c>
      <c r="G215" s="39"/>
      <c r="H215" s="39"/>
      <c r="I215" s="39"/>
      <c r="J215" s="20">
        <f>E215+F215+G215+H215+I215</f>
        <v>0</v>
      </c>
      <c r="K215" s="39"/>
      <c r="L215" s="39">
        <v>0</v>
      </c>
    </row>
    <row r="216" spans="1:12">
      <c r="A216" s="18"/>
      <c r="B216" s="19" t="s">
        <v>532</v>
      </c>
      <c r="C216" s="39"/>
      <c r="D216" s="39"/>
      <c r="E216" s="39">
        <v>38</v>
      </c>
      <c r="F216" s="39"/>
      <c r="G216" s="39"/>
      <c r="H216" s="39"/>
      <c r="I216" s="39"/>
      <c r="J216" s="20">
        <f>E216+F216+G216+H216+I216</f>
        <v>38</v>
      </c>
      <c r="K216" s="39"/>
      <c r="L216" s="39"/>
    </row>
    <row r="217" spans="1:12">
      <c r="A217" s="18"/>
      <c r="B217" s="19" t="s">
        <v>350</v>
      </c>
      <c r="C217" s="39"/>
      <c r="D217" s="39"/>
      <c r="E217" s="39"/>
      <c r="F217" s="39">
        <v>0</v>
      </c>
      <c r="G217" s="39"/>
      <c r="H217" s="39">
        <v>111</v>
      </c>
      <c r="I217" s="39"/>
      <c r="J217" s="20">
        <f>E217+F217+G217+H217+I217</f>
        <v>111</v>
      </c>
      <c r="K217" s="39"/>
      <c r="L217" s="39">
        <v>86</v>
      </c>
    </row>
    <row r="218" spans="1:12">
      <c r="A218" s="18"/>
      <c r="B218" s="19" t="s">
        <v>533</v>
      </c>
      <c r="C218" s="39"/>
      <c r="D218" s="39"/>
      <c r="E218" s="39">
        <v>137</v>
      </c>
      <c r="F218" s="39"/>
      <c r="G218" s="39"/>
      <c r="H218" s="39"/>
      <c r="I218" s="39"/>
      <c r="J218" s="20">
        <f>E218+F218+G218+H218+I218</f>
        <v>137</v>
      </c>
      <c r="K218" s="39"/>
      <c r="L218" s="39"/>
    </row>
    <row r="219" spans="1:12">
      <c r="A219" s="18" t="s">
        <v>265</v>
      </c>
      <c r="B219" s="19" t="s">
        <v>84</v>
      </c>
      <c r="C219" s="39">
        <f>C220+C221+C222+C223+C224</f>
        <v>33</v>
      </c>
      <c r="D219" s="39">
        <f t="shared" ref="D219:J219" si="52">D220+D221+D222+D223+D224</f>
        <v>26</v>
      </c>
      <c r="E219" s="39">
        <f t="shared" si="52"/>
        <v>5657</v>
      </c>
      <c r="F219" s="39">
        <f t="shared" si="52"/>
        <v>1748</v>
      </c>
      <c r="G219" s="39">
        <f t="shared" si="52"/>
        <v>0</v>
      </c>
      <c r="H219" s="39">
        <f t="shared" si="52"/>
        <v>630</v>
      </c>
      <c r="I219" s="39">
        <f t="shared" si="52"/>
        <v>250</v>
      </c>
      <c r="J219" s="20">
        <f t="shared" si="52"/>
        <v>8285</v>
      </c>
      <c r="K219" s="39">
        <f t="shared" ref="K219" si="53">K220+K221+K222+K223</f>
        <v>0</v>
      </c>
      <c r="L219" s="39">
        <v>6249</v>
      </c>
    </row>
    <row r="220" spans="1:12">
      <c r="A220" s="18"/>
      <c r="B220" s="19" t="s">
        <v>61</v>
      </c>
      <c r="C220" s="39">
        <v>33</v>
      </c>
      <c r="D220" s="39">
        <v>26</v>
      </c>
      <c r="E220" s="39">
        <v>4565</v>
      </c>
      <c r="F220" s="39">
        <v>1522</v>
      </c>
      <c r="G220" s="39"/>
      <c r="H220" s="39"/>
      <c r="I220" s="39">
        <v>250</v>
      </c>
      <c r="J220" s="20">
        <f>E220+F220+G220+H220+I220</f>
        <v>6337</v>
      </c>
      <c r="K220" s="39"/>
      <c r="L220" s="39">
        <v>5275</v>
      </c>
    </row>
    <row r="221" spans="1:12" ht="25.5">
      <c r="A221" s="18"/>
      <c r="B221" s="19" t="s">
        <v>547</v>
      </c>
      <c r="C221" s="39"/>
      <c r="D221" s="39"/>
      <c r="E221" s="39">
        <f>7*97</f>
        <v>679</v>
      </c>
      <c r="F221" s="39">
        <v>226</v>
      </c>
      <c r="G221" s="39"/>
      <c r="H221" s="39"/>
      <c r="I221" s="39"/>
      <c r="J221" s="20">
        <f>E221+F221+G221+H221+I221</f>
        <v>905</v>
      </c>
      <c r="K221" s="39"/>
      <c r="L221" s="39">
        <v>497</v>
      </c>
    </row>
    <row r="222" spans="1:12">
      <c r="A222" s="18"/>
      <c r="B222" s="19" t="s">
        <v>532</v>
      </c>
      <c r="C222" s="39"/>
      <c r="D222" s="39"/>
      <c r="E222" s="39">
        <v>129</v>
      </c>
      <c r="F222" s="39"/>
      <c r="G222" s="39"/>
      <c r="H222" s="39"/>
      <c r="I222" s="39"/>
      <c r="J222" s="20">
        <f>E222+F222+G222+H222+I222</f>
        <v>129</v>
      </c>
      <c r="K222" s="39"/>
      <c r="L222" s="39"/>
    </row>
    <row r="223" spans="1:12">
      <c r="A223" s="18"/>
      <c r="B223" s="19" t="s">
        <v>360</v>
      </c>
      <c r="C223" s="39"/>
      <c r="D223" s="39"/>
      <c r="E223" s="39"/>
      <c r="F223" s="39">
        <v>0</v>
      </c>
      <c r="G223" s="39"/>
      <c r="H223" s="39">
        <v>630</v>
      </c>
      <c r="I223" s="39"/>
      <c r="J223" s="20">
        <f>E223+F223+G223+H223+I223</f>
        <v>630</v>
      </c>
      <c r="K223" s="39"/>
      <c r="L223" s="39">
        <v>478</v>
      </c>
    </row>
    <row r="224" spans="1:12">
      <c r="A224" s="18"/>
      <c r="B224" s="19" t="s">
        <v>533</v>
      </c>
      <c r="C224" s="39"/>
      <c r="D224" s="39"/>
      <c r="E224" s="39">
        <v>284</v>
      </c>
      <c r="F224" s="39"/>
      <c r="G224" s="39"/>
      <c r="H224" s="39"/>
      <c r="I224" s="39"/>
      <c r="J224" s="20">
        <f>E224+F224+G224+H224+I224</f>
        <v>284</v>
      </c>
      <c r="K224" s="39"/>
      <c r="L224" s="39"/>
    </row>
    <row r="225" spans="1:12">
      <c r="A225" s="18" t="s">
        <v>266</v>
      </c>
      <c r="B225" s="19" t="s">
        <v>85</v>
      </c>
      <c r="C225" s="39">
        <f>C226+C227+C228+C229+C230</f>
        <v>29</v>
      </c>
      <c r="D225" s="39">
        <f t="shared" ref="D225:J225" si="54">D226+D227+D228+D229+D230</f>
        <v>23</v>
      </c>
      <c r="E225" s="39">
        <f t="shared" si="54"/>
        <v>5158</v>
      </c>
      <c r="F225" s="39">
        <f t="shared" si="54"/>
        <v>1598</v>
      </c>
      <c r="G225" s="39">
        <f t="shared" si="54"/>
        <v>0</v>
      </c>
      <c r="H225" s="39">
        <f t="shared" si="54"/>
        <v>535</v>
      </c>
      <c r="I225" s="39">
        <f t="shared" si="54"/>
        <v>950</v>
      </c>
      <c r="J225" s="20">
        <f t="shared" si="54"/>
        <v>8241</v>
      </c>
      <c r="K225" s="39">
        <v>28</v>
      </c>
      <c r="L225" s="39">
        <v>6520</v>
      </c>
    </row>
    <row r="226" spans="1:12">
      <c r="A226" s="18"/>
      <c r="B226" s="19" t="s">
        <v>61</v>
      </c>
      <c r="C226" s="39">
        <v>29</v>
      </c>
      <c r="D226" s="39">
        <v>23</v>
      </c>
      <c r="E226" s="39">
        <v>4212</v>
      </c>
      <c r="F226" s="39">
        <v>1404</v>
      </c>
      <c r="G226" s="39"/>
      <c r="H226" s="39"/>
      <c r="I226" s="39">
        <v>950</v>
      </c>
      <c r="J226" s="20">
        <f>E226+F226+G226+H226+I226</f>
        <v>6566</v>
      </c>
      <c r="K226" s="39"/>
      <c r="L226" s="39">
        <v>5525</v>
      </c>
    </row>
    <row r="227" spans="1:12" ht="25.5">
      <c r="A227" s="18"/>
      <c r="B227" s="19" t="s">
        <v>383</v>
      </c>
      <c r="C227" s="39"/>
      <c r="D227" s="39"/>
      <c r="E227" s="39">
        <f>6*97</f>
        <v>582</v>
      </c>
      <c r="F227" s="39">
        <v>194</v>
      </c>
      <c r="G227" s="39"/>
      <c r="H227" s="39"/>
      <c r="I227" s="39"/>
      <c r="J227" s="20">
        <f>E227+F227+G227+H227+I227</f>
        <v>776</v>
      </c>
      <c r="K227" s="39"/>
      <c r="L227" s="39">
        <v>596</v>
      </c>
    </row>
    <row r="228" spans="1:12">
      <c r="A228" s="18"/>
      <c r="B228" s="19" t="s">
        <v>532</v>
      </c>
      <c r="C228" s="39"/>
      <c r="D228" s="39"/>
      <c r="E228" s="39">
        <v>91</v>
      </c>
      <c r="F228" s="39"/>
      <c r="G228" s="39"/>
      <c r="H228" s="39"/>
      <c r="I228" s="39"/>
      <c r="J228" s="20">
        <f>E228+F228+G228+H228+I228</f>
        <v>91</v>
      </c>
      <c r="K228" s="39"/>
      <c r="L228" s="39"/>
    </row>
    <row r="229" spans="1:12">
      <c r="A229" s="18"/>
      <c r="B229" s="19" t="s">
        <v>360</v>
      </c>
      <c r="C229" s="39"/>
      <c r="D229" s="39"/>
      <c r="E229" s="39"/>
      <c r="F229" s="39">
        <v>0</v>
      </c>
      <c r="G229" s="39"/>
      <c r="H229" s="39">
        <v>535</v>
      </c>
      <c r="I229" s="39"/>
      <c r="J229" s="20">
        <f>E229+F229+G229+H229+I229</f>
        <v>535</v>
      </c>
      <c r="K229" s="39"/>
      <c r="L229" s="39">
        <v>399</v>
      </c>
    </row>
    <row r="230" spans="1:12">
      <c r="A230" s="18"/>
      <c r="B230" s="19" t="s">
        <v>533</v>
      </c>
      <c r="C230" s="39"/>
      <c r="D230" s="39"/>
      <c r="E230" s="39">
        <v>273</v>
      </c>
      <c r="F230" s="39"/>
      <c r="G230" s="39"/>
      <c r="H230" s="39"/>
      <c r="I230" s="39"/>
      <c r="J230" s="20">
        <f>E230+F230+G230+H230+I230</f>
        <v>273</v>
      </c>
      <c r="K230" s="39"/>
      <c r="L230" s="39"/>
    </row>
    <row r="231" spans="1:12" s="40" customFormat="1" ht="18.75" customHeight="1">
      <c r="A231" s="150">
        <v>36</v>
      </c>
      <c r="B231" s="19" t="s">
        <v>384</v>
      </c>
      <c r="C231" s="20">
        <f>C232</f>
        <v>12</v>
      </c>
      <c r="D231" s="20">
        <f>D232</f>
        <v>11</v>
      </c>
      <c r="E231" s="20">
        <v>2289</v>
      </c>
      <c r="F231" s="20">
        <v>716</v>
      </c>
      <c r="G231" s="20">
        <v>0</v>
      </c>
      <c r="H231" s="20">
        <v>321</v>
      </c>
      <c r="I231" s="20">
        <v>150</v>
      </c>
      <c r="J231" s="20">
        <v>3476</v>
      </c>
      <c r="K231" s="20">
        <v>0</v>
      </c>
      <c r="L231" s="20">
        <v>2498</v>
      </c>
    </row>
    <row r="232" spans="1:12" s="40" customFormat="1" ht="15">
      <c r="A232" s="150"/>
      <c r="B232" s="19" t="s">
        <v>61</v>
      </c>
      <c r="C232" s="20">
        <v>12</v>
      </c>
      <c r="D232" s="20">
        <v>11</v>
      </c>
      <c r="E232" s="20">
        <v>2051</v>
      </c>
      <c r="F232" s="20">
        <v>716</v>
      </c>
      <c r="G232" s="20"/>
      <c r="H232" s="20"/>
      <c r="I232" s="20">
        <v>150</v>
      </c>
      <c r="J232" s="20">
        <v>2917</v>
      </c>
      <c r="K232" s="20"/>
      <c r="L232" s="20">
        <v>2178</v>
      </c>
    </row>
    <row r="233" spans="1:12" s="40" customFormat="1" ht="15">
      <c r="A233" s="150"/>
      <c r="B233" s="19" t="s">
        <v>62</v>
      </c>
      <c r="C233" s="20"/>
      <c r="D233" s="20"/>
      <c r="E233" s="20">
        <v>97</v>
      </c>
      <c r="F233" s="20"/>
      <c r="G233" s="20"/>
      <c r="H233" s="20"/>
      <c r="I233" s="20"/>
      <c r="J233" s="20">
        <v>97</v>
      </c>
      <c r="K233" s="20"/>
      <c r="L233" s="20">
        <v>75</v>
      </c>
    </row>
    <row r="234" spans="1:12" s="40" customFormat="1" ht="15">
      <c r="A234" s="150"/>
      <c r="B234" s="19" t="s">
        <v>536</v>
      </c>
      <c r="C234" s="20"/>
      <c r="D234" s="20"/>
      <c r="E234" s="20">
        <v>9</v>
      </c>
      <c r="F234" s="20"/>
      <c r="G234" s="20"/>
      <c r="H234" s="20">
        <v>1</v>
      </c>
      <c r="I234" s="20"/>
      <c r="J234" s="20">
        <v>10</v>
      </c>
      <c r="K234" s="20"/>
      <c r="L234" s="20"/>
    </row>
    <row r="235" spans="1:12" s="40" customFormat="1" ht="15">
      <c r="A235" s="150"/>
      <c r="B235" s="19" t="s">
        <v>352</v>
      </c>
      <c r="C235" s="20"/>
      <c r="D235" s="20"/>
      <c r="E235" s="20"/>
      <c r="F235" s="20"/>
      <c r="G235" s="20"/>
      <c r="H235" s="20">
        <v>320</v>
      </c>
      <c r="I235" s="20"/>
      <c r="J235" s="20">
        <v>320</v>
      </c>
      <c r="K235" s="20"/>
      <c r="L235" s="20">
        <v>245</v>
      </c>
    </row>
    <row r="236" spans="1:12" s="40" customFormat="1" ht="15">
      <c r="A236" s="150"/>
      <c r="B236" s="19" t="s">
        <v>533</v>
      </c>
      <c r="C236" s="20"/>
      <c r="D236" s="20"/>
      <c r="E236" s="20">
        <v>132</v>
      </c>
      <c r="F236" s="20"/>
      <c r="G236" s="20"/>
      <c r="H236" s="20"/>
      <c r="I236" s="20"/>
      <c r="J236" s="20">
        <v>132</v>
      </c>
      <c r="K236" s="20"/>
      <c r="L236" s="20"/>
    </row>
    <row r="237" spans="1:12">
      <c r="A237" s="18" t="s">
        <v>287</v>
      </c>
      <c r="B237" s="19" t="s">
        <v>385</v>
      </c>
      <c r="C237" s="20"/>
      <c r="D237" s="20"/>
      <c r="E237" s="20"/>
      <c r="F237" s="20"/>
      <c r="G237" s="20"/>
      <c r="H237" s="20"/>
      <c r="I237" s="20">
        <v>1500</v>
      </c>
      <c r="J237" s="20">
        <f>E237+F237+G237+H237+I237</f>
        <v>1500</v>
      </c>
      <c r="K237" s="20"/>
      <c r="L237" s="20">
        <v>950</v>
      </c>
    </row>
    <row r="238" spans="1:12" ht="33" customHeight="1">
      <c r="A238" s="18" t="s">
        <v>288</v>
      </c>
      <c r="B238" s="19" t="s">
        <v>378</v>
      </c>
      <c r="C238" s="20"/>
      <c r="D238" s="20"/>
      <c r="E238" s="20"/>
      <c r="F238" s="20"/>
      <c r="G238" s="20"/>
      <c r="H238" s="20"/>
      <c r="I238" s="20">
        <v>3000</v>
      </c>
      <c r="J238" s="20">
        <f>E238+F238+G238+H238+I238</f>
        <v>3000</v>
      </c>
      <c r="K238" s="20"/>
      <c r="L238" s="20">
        <v>3000</v>
      </c>
    </row>
    <row r="239" spans="1:12" s="15" customFormat="1">
      <c r="A239" s="13" t="s">
        <v>39</v>
      </c>
      <c r="B239" s="16" t="s">
        <v>87</v>
      </c>
      <c r="C239" s="17">
        <f t="shared" ref="C239:K239" si="55">C242+C248+C254+C260+C264+C270+C276+C279+C282+C286+C290+C294+C298+C302+C306+C310+C315+C321+C327+C333+C334+C339+C340</f>
        <v>141</v>
      </c>
      <c r="D239" s="17">
        <f t="shared" si="55"/>
        <v>132</v>
      </c>
      <c r="E239" s="17">
        <f t="shared" si="55"/>
        <v>20005</v>
      </c>
      <c r="F239" s="17">
        <f t="shared" si="55"/>
        <v>4603</v>
      </c>
      <c r="G239" s="17">
        <f t="shared" si="55"/>
        <v>64</v>
      </c>
      <c r="H239" s="17">
        <f t="shared" si="55"/>
        <v>1003</v>
      </c>
      <c r="I239" s="17">
        <f t="shared" si="55"/>
        <v>17574</v>
      </c>
      <c r="J239" s="17">
        <f t="shared" si="55"/>
        <v>43249</v>
      </c>
      <c r="K239" s="17">
        <f t="shared" si="55"/>
        <v>1440</v>
      </c>
      <c r="L239" s="17">
        <v>38043</v>
      </c>
    </row>
    <row r="240" spans="1:12" s="15" customFormat="1">
      <c r="A240" s="13" t="s">
        <v>142</v>
      </c>
      <c r="B240" s="16" t="s">
        <v>520</v>
      </c>
      <c r="C240" s="17"/>
      <c r="D240" s="17"/>
      <c r="E240" s="17">
        <f>E246+E252+E258+E260+E264+E270+E276+E279+E282+E286+E290+E294+E298+E306+E310+E315+E321+E327+E333+E334+E339+E340+E302</f>
        <v>19503</v>
      </c>
      <c r="F240" s="17">
        <f t="shared" ref="F240:K240" si="56">F246+F252+F258+F260+F264+F270+F276+F279+F282+F286+F290+F294+F298+F306+F310+F315+F321+F327+F333+F334+F339+F340+F302</f>
        <v>4603</v>
      </c>
      <c r="G240" s="17">
        <f t="shared" si="56"/>
        <v>64</v>
      </c>
      <c r="H240" s="17">
        <f t="shared" si="56"/>
        <v>1003</v>
      </c>
      <c r="I240" s="17">
        <f t="shared" si="56"/>
        <v>17574</v>
      </c>
      <c r="J240" s="17">
        <f t="shared" si="56"/>
        <v>42747</v>
      </c>
      <c r="K240" s="17">
        <f t="shared" si="56"/>
        <v>0</v>
      </c>
      <c r="L240" s="17">
        <v>37801</v>
      </c>
    </row>
    <row r="241" spans="1:12" s="15" customFormat="1">
      <c r="A241" s="13" t="s">
        <v>521</v>
      </c>
      <c r="B241" s="16" t="s">
        <v>516</v>
      </c>
      <c r="C241" s="17"/>
      <c r="D241" s="17"/>
      <c r="E241" s="17">
        <f>E247+E253+E259</f>
        <v>502</v>
      </c>
      <c r="F241" s="17">
        <f t="shared" ref="F241:K241" si="57">F247+F253+F259</f>
        <v>0</v>
      </c>
      <c r="G241" s="17">
        <f t="shared" si="57"/>
        <v>0</v>
      </c>
      <c r="H241" s="17">
        <f t="shared" si="57"/>
        <v>0</v>
      </c>
      <c r="I241" s="17">
        <f t="shared" si="57"/>
        <v>0</v>
      </c>
      <c r="J241" s="17">
        <f t="shared" si="57"/>
        <v>502</v>
      </c>
      <c r="K241" s="17">
        <f t="shared" si="57"/>
        <v>0</v>
      </c>
      <c r="L241" s="17">
        <v>242</v>
      </c>
    </row>
    <row r="242" spans="1:12">
      <c r="A242" s="18" t="s">
        <v>411</v>
      </c>
      <c r="B242" s="19" t="s">
        <v>548</v>
      </c>
      <c r="C242" s="20">
        <f>SUM(C243:C244)</f>
        <v>2</v>
      </c>
      <c r="D242" s="20">
        <f t="shared" ref="D242:K242" si="58">SUM(D243:D244)</f>
        <v>2</v>
      </c>
      <c r="E242" s="20">
        <f t="shared" si="58"/>
        <v>468</v>
      </c>
      <c r="F242" s="20">
        <f t="shared" si="58"/>
        <v>66</v>
      </c>
      <c r="G242" s="20">
        <f t="shared" si="58"/>
        <v>0</v>
      </c>
      <c r="H242" s="20">
        <f t="shared" si="58"/>
        <v>0</v>
      </c>
      <c r="I242" s="20">
        <f t="shared" si="58"/>
        <v>0</v>
      </c>
      <c r="J242" s="20">
        <f t="shared" si="58"/>
        <v>534</v>
      </c>
      <c r="K242" s="20">
        <f t="shared" si="58"/>
        <v>900</v>
      </c>
      <c r="L242" s="20">
        <v>548</v>
      </c>
    </row>
    <row r="243" spans="1:12">
      <c r="A243" s="18"/>
      <c r="B243" s="19" t="s">
        <v>61</v>
      </c>
      <c r="C243" s="20">
        <v>2</v>
      </c>
      <c r="D243" s="20">
        <v>2</v>
      </c>
      <c r="E243" s="20">
        <v>441</v>
      </c>
      <c r="F243" s="20">
        <f>C243*33</f>
        <v>66</v>
      </c>
      <c r="G243" s="20"/>
      <c r="H243" s="20"/>
      <c r="I243" s="20"/>
      <c r="J243" s="20">
        <f>E243+F243+G243+H243+I243</f>
        <v>507</v>
      </c>
      <c r="K243" s="20">
        <v>900</v>
      </c>
      <c r="L243" s="20">
        <v>634</v>
      </c>
    </row>
    <row r="244" spans="1:12">
      <c r="A244" s="18"/>
      <c r="B244" s="19" t="s">
        <v>524</v>
      </c>
      <c r="C244" s="20"/>
      <c r="D244" s="20"/>
      <c r="E244" s="20">
        <v>27</v>
      </c>
      <c r="F244" s="20"/>
      <c r="G244" s="20"/>
      <c r="H244" s="20"/>
      <c r="I244" s="20"/>
      <c r="J244" s="20">
        <f>E244+F244+G244+H244+I244</f>
        <v>27</v>
      </c>
      <c r="K244" s="20"/>
      <c r="L244" s="20"/>
    </row>
    <row r="245" spans="1:12">
      <c r="A245" s="18"/>
      <c r="B245" s="19" t="s">
        <v>549</v>
      </c>
      <c r="C245" s="20"/>
      <c r="D245" s="20"/>
      <c r="E245" s="20"/>
      <c r="F245" s="20"/>
      <c r="G245" s="20"/>
      <c r="H245" s="20"/>
      <c r="I245" s="20"/>
      <c r="J245" s="20"/>
      <c r="K245" s="20"/>
      <c r="L245" s="20"/>
    </row>
    <row r="246" spans="1:12">
      <c r="A246" s="18" t="s">
        <v>386</v>
      </c>
      <c r="B246" s="26" t="s">
        <v>387</v>
      </c>
      <c r="C246" s="20"/>
      <c r="D246" s="20"/>
      <c r="E246" s="20">
        <v>281</v>
      </c>
      <c r="F246" s="20">
        <v>66</v>
      </c>
      <c r="G246" s="20"/>
      <c r="H246" s="20"/>
      <c r="I246" s="20"/>
      <c r="J246" s="20">
        <f>E246+F246+G246+H246+I246</f>
        <v>347</v>
      </c>
      <c r="K246" s="20"/>
      <c r="L246" s="20">
        <v>548</v>
      </c>
    </row>
    <row r="247" spans="1:12">
      <c r="A247" s="18" t="s">
        <v>386</v>
      </c>
      <c r="B247" s="26" t="s">
        <v>388</v>
      </c>
      <c r="C247" s="20"/>
      <c r="D247" s="20"/>
      <c r="E247" s="20">
        <v>187</v>
      </c>
      <c r="F247" s="20"/>
      <c r="G247" s="20"/>
      <c r="H247" s="20"/>
      <c r="I247" s="20"/>
      <c r="J247" s="20">
        <f>E247+F247+G247+H247+I247</f>
        <v>187</v>
      </c>
      <c r="K247" s="20"/>
      <c r="L247" s="20">
        <v>86</v>
      </c>
    </row>
    <row r="248" spans="1:12">
      <c r="A248" s="18" t="s">
        <v>247</v>
      </c>
      <c r="B248" s="19" t="s">
        <v>550</v>
      </c>
      <c r="C248" s="20">
        <f>SUM(C249:C250)</f>
        <v>1</v>
      </c>
      <c r="D248" s="20">
        <f t="shared" ref="D248:K248" si="59">SUM(D249:D250)</f>
        <v>1</v>
      </c>
      <c r="E248" s="20">
        <f t="shared" si="59"/>
        <v>196</v>
      </c>
      <c r="F248" s="20">
        <f t="shared" si="59"/>
        <v>33</v>
      </c>
      <c r="G248" s="20">
        <f t="shared" si="59"/>
        <v>0</v>
      </c>
      <c r="H248" s="20">
        <f t="shared" si="59"/>
        <v>0</v>
      </c>
      <c r="I248" s="20">
        <f t="shared" si="59"/>
        <v>0</v>
      </c>
      <c r="J248" s="20">
        <f t="shared" si="59"/>
        <v>229</v>
      </c>
      <c r="K248" s="20">
        <f t="shared" si="59"/>
        <v>540</v>
      </c>
      <c r="L248" s="20">
        <v>394</v>
      </c>
    </row>
    <row r="249" spans="1:12">
      <c r="A249" s="18"/>
      <c r="B249" s="19" t="s">
        <v>61</v>
      </c>
      <c r="C249" s="20">
        <v>1</v>
      </c>
      <c r="D249" s="20">
        <v>1</v>
      </c>
      <c r="E249" s="20">
        <v>185</v>
      </c>
      <c r="F249" s="20">
        <f>C249*33</f>
        <v>33</v>
      </c>
      <c r="G249" s="20"/>
      <c r="H249" s="20"/>
      <c r="I249" s="20"/>
      <c r="J249" s="20">
        <f>E249+F249+G249+H249+I249</f>
        <v>218</v>
      </c>
      <c r="K249" s="20">
        <v>540</v>
      </c>
      <c r="L249" s="20">
        <v>455</v>
      </c>
    </row>
    <row r="250" spans="1:12">
      <c r="A250" s="18"/>
      <c r="B250" s="19" t="s">
        <v>524</v>
      </c>
      <c r="C250" s="20"/>
      <c r="D250" s="20"/>
      <c r="E250" s="20">
        <v>11</v>
      </c>
      <c r="F250" s="20"/>
      <c r="G250" s="20"/>
      <c r="H250" s="20"/>
      <c r="I250" s="20"/>
      <c r="J250" s="20">
        <f>E250+F250+G250+H250+I250</f>
        <v>11</v>
      </c>
      <c r="K250" s="20"/>
      <c r="L250" s="20"/>
    </row>
    <row r="251" spans="1:12">
      <c r="A251" s="18"/>
      <c r="B251" s="19" t="s">
        <v>549</v>
      </c>
      <c r="C251" s="20"/>
      <c r="D251" s="20"/>
      <c r="E251" s="20"/>
      <c r="F251" s="20"/>
      <c r="G251" s="20"/>
      <c r="H251" s="20"/>
      <c r="I251" s="20"/>
      <c r="J251" s="20"/>
      <c r="K251" s="20"/>
      <c r="L251" s="20"/>
    </row>
    <row r="252" spans="1:12">
      <c r="A252" s="18"/>
      <c r="B252" s="26" t="s">
        <v>387</v>
      </c>
      <c r="C252" s="20"/>
      <c r="D252" s="20"/>
      <c r="E252" s="20">
        <v>118</v>
      </c>
      <c r="F252" s="20">
        <v>33</v>
      </c>
      <c r="G252" s="20"/>
      <c r="H252" s="20"/>
      <c r="I252" s="20"/>
      <c r="J252" s="20">
        <f>E252+F252+G252+H252+I252</f>
        <v>151</v>
      </c>
      <c r="K252" s="20"/>
      <c r="L252" s="20">
        <v>394</v>
      </c>
    </row>
    <row r="253" spans="1:12">
      <c r="A253" s="18"/>
      <c r="B253" s="26" t="s">
        <v>389</v>
      </c>
      <c r="C253" s="20"/>
      <c r="D253" s="20"/>
      <c r="E253" s="20">
        <v>78</v>
      </c>
      <c r="F253" s="20"/>
      <c r="G253" s="20"/>
      <c r="H253" s="20"/>
      <c r="I253" s="20"/>
      <c r="J253" s="20">
        <f>E253+F253+G253+H253+I253</f>
        <v>78</v>
      </c>
      <c r="K253" s="20"/>
      <c r="L253" s="20">
        <v>61</v>
      </c>
    </row>
    <row r="254" spans="1:12">
      <c r="A254" s="18" t="s">
        <v>248</v>
      </c>
      <c r="B254" s="19" t="s">
        <v>89</v>
      </c>
      <c r="C254" s="20">
        <f>SUM(C255:C256)</f>
        <v>3</v>
      </c>
      <c r="D254" s="20">
        <f t="shared" ref="D254:K254" si="60">SUM(D255:D256)</f>
        <v>3</v>
      </c>
      <c r="E254" s="20">
        <f t="shared" si="60"/>
        <v>582</v>
      </c>
      <c r="F254" s="20">
        <f t="shared" si="60"/>
        <v>99</v>
      </c>
      <c r="G254" s="20">
        <f t="shared" si="60"/>
        <v>0</v>
      </c>
      <c r="H254" s="20">
        <f t="shared" si="60"/>
        <v>0</v>
      </c>
      <c r="I254" s="20">
        <f t="shared" si="60"/>
        <v>0</v>
      </c>
      <c r="J254" s="20">
        <f t="shared" si="60"/>
        <v>681</v>
      </c>
      <c r="K254" s="20">
        <f t="shared" si="60"/>
        <v>0</v>
      </c>
      <c r="L254" s="20">
        <v>589</v>
      </c>
    </row>
    <row r="255" spans="1:12">
      <c r="A255" s="18"/>
      <c r="B255" s="19" t="s">
        <v>61</v>
      </c>
      <c r="C255" s="20">
        <v>3</v>
      </c>
      <c r="D255" s="20">
        <v>3</v>
      </c>
      <c r="E255" s="20">
        <f>530+12</f>
        <v>542</v>
      </c>
      <c r="F255" s="20">
        <f>C255*33</f>
        <v>99</v>
      </c>
      <c r="G255" s="20">
        <v>0</v>
      </c>
      <c r="H255" s="20"/>
      <c r="I255" s="20"/>
      <c r="J255" s="20">
        <f>E255+F255+G255+H255+I255</f>
        <v>641</v>
      </c>
      <c r="K255" s="20"/>
      <c r="L255" s="20">
        <v>684</v>
      </c>
    </row>
    <row r="256" spans="1:12">
      <c r="A256" s="18"/>
      <c r="B256" s="19" t="s">
        <v>524</v>
      </c>
      <c r="C256" s="20"/>
      <c r="D256" s="20"/>
      <c r="E256" s="20">
        <v>40</v>
      </c>
      <c r="F256" s="20"/>
      <c r="G256" s="20"/>
      <c r="H256" s="20"/>
      <c r="I256" s="20"/>
      <c r="J256" s="20">
        <f>E256+F256+G256+H256+I256</f>
        <v>40</v>
      </c>
      <c r="K256" s="20"/>
      <c r="L256" s="20"/>
    </row>
    <row r="257" spans="1:12">
      <c r="A257" s="18"/>
      <c r="B257" s="19" t="s">
        <v>549</v>
      </c>
      <c r="C257" s="20"/>
      <c r="D257" s="20"/>
      <c r="E257" s="20"/>
      <c r="F257" s="20"/>
      <c r="G257" s="20"/>
      <c r="H257" s="20"/>
      <c r="I257" s="20"/>
      <c r="J257" s="20"/>
      <c r="K257" s="20"/>
      <c r="L257" s="20"/>
    </row>
    <row r="258" spans="1:12">
      <c r="A258" s="18"/>
      <c r="B258" s="26" t="s">
        <v>387</v>
      </c>
      <c r="C258" s="20"/>
      <c r="D258" s="20"/>
      <c r="E258" s="20">
        <v>345</v>
      </c>
      <c r="F258" s="20">
        <v>99</v>
      </c>
      <c r="G258" s="20"/>
      <c r="H258" s="20"/>
      <c r="I258" s="20"/>
      <c r="J258" s="20">
        <f>E258+F258+G258+H258+I258</f>
        <v>444</v>
      </c>
      <c r="K258" s="20"/>
      <c r="L258" s="20">
        <v>589</v>
      </c>
    </row>
    <row r="259" spans="1:12">
      <c r="A259" s="18"/>
      <c r="B259" s="26" t="s">
        <v>388</v>
      </c>
      <c r="C259" s="20"/>
      <c r="D259" s="20"/>
      <c r="E259" s="20">
        <v>237</v>
      </c>
      <c r="F259" s="20"/>
      <c r="G259" s="20"/>
      <c r="H259" s="20"/>
      <c r="I259" s="20"/>
      <c r="J259" s="20">
        <f>E259+F259+G259+H259+I259</f>
        <v>237</v>
      </c>
      <c r="K259" s="20"/>
      <c r="L259" s="20">
        <v>95</v>
      </c>
    </row>
    <row r="260" spans="1:12">
      <c r="A260" s="18" t="s">
        <v>249</v>
      </c>
      <c r="B260" s="19" t="s">
        <v>403</v>
      </c>
      <c r="C260" s="20">
        <f>SUM(C261:C263)</f>
        <v>16</v>
      </c>
      <c r="D260" s="20">
        <f t="shared" ref="D260:J260" si="61">SUM(D261:D263)</f>
        <v>16</v>
      </c>
      <c r="E260" s="20">
        <f>SUM(E261:E263)</f>
        <v>2163</v>
      </c>
      <c r="F260" s="20">
        <f t="shared" si="61"/>
        <v>512</v>
      </c>
      <c r="G260" s="20">
        <f t="shared" si="61"/>
        <v>64</v>
      </c>
      <c r="H260" s="20">
        <f t="shared" si="61"/>
        <v>0</v>
      </c>
      <c r="I260" s="20">
        <f t="shared" si="61"/>
        <v>1300</v>
      </c>
      <c r="J260" s="20">
        <f t="shared" si="61"/>
        <v>4039</v>
      </c>
      <c r="K260" s="20">
        <f t="shared" ref="K260" si="62">K261</f>
        <v>0</v>
      </c>
      <c r="L260" s="20">
        <v>3493</v>
      </c>
    </row>
    <row r="261" spans="1:12">
      <c r="A261" s="18"/>
      <c r="B261" s="19" t="s">
        <v>61</v>
      </c>
      <c r="C261" s="20">
        <v>16</v>
      </c>
      <c r="D261" s="20">
        <v>16</v>
      </c>
      <c r="E261" s="20">
        <v>1968</v>
      </c>
      <c r="F261" s="20">
        <f>C261*32</f>
        <v>512</v>
      </c>
      <c r="G261" s="20">
        <f>16*4</f>
        <v>64</v>
      </c>
      <c r="H261" s="20"/>
      <c r="I261" s="20">
        <f>300+1000</f>
        <v>1300</v>
      </c>
      <c r="J261" s="20">
        <f>E261+F261+G261+H261+I261</f>
        <v>3844</v>
      </c>
      <c r="K261" s="20"/>
      <c r="L261" s="20">
        <v>3493</v>
      </c>
    </row>
    <row r="262" spans="1:12">
      <c r="A262" s="18"/>
      <c r="B262" s="19" t="s">
        <v>529</v>
      </c>
      <c r="C262" s="20"/>
      <c r="D262" s="20"/>
      <c r="E262" s="20">
        <v>63</v>
      </c>
      <c r="F262" s="20"/>
      <c r="G262" s="20"/>
      <c r="H262" s="20"/>
      <c r="I262" s="20"/>
      <c r="J262" s="20">
        <f>E262+F262+G262+H262+I262</f>
        <v>63</v>
      </c>
      <c r="K262" s="20"/>
      <c r="L262" s="20"/>
    </row>
    <row r="263" spans="1:12">
      <c r="A263" s="18"/>
      <c r="B263" s="19" t="s">
        <v>524</v>
      </c>
      <c r="C263" s="20"/>
      <c r="D263" s="20"/>
      <c r="E263" s="20">
        <v>132</v>
      </c>
      <c r="F263" s="20"/>
      <c r="G263" s="20"/>
      <c r="H263" s="20"/>
      <c r="I263" s="20"/>
      <c r="J263" s="20">
        <f>E263+F263+G263+H263+I263</f>
        <v>132</v>
      </c>
      <c r="K263" s="20"/>
      <c r="L263" s="20"/>
    </row>
    <row r="264" spans="1:12">
      <c r="A264" s="18" t="s">
        <v>390</v>
      </c>
      <c r="B264" s="19" t="s">
        <v>93</v>
      </c>
      <c r="C264" s="20">
        <f>SUM(C265:C269)</f>
        <v>12</v>
      </c>
      <c r="D264" s="20">
        <f t="shared" ref="D264:K264" si="63">SUM(D265:D269)</f>
        <v>9</v>
      </c>
      <c r="E264" s="20">
        <f t="shared" si="63"/>
        <v>1586</v>
      </c>
      <c r="F264" s="20">
        <f t="shared" si="63"/>
        <v>396</v>
      </c>
      <c r="G264" s="20">
        <f t="shared" si="63"/>
        <v>0</v>
      </c>
      <c r="H264" s="20">
        <f t="shared" si="63"/>
        <v>182</v>
      </c>
      <c r="I264" s="20">
        <f t="shared" si="63"/>
        <v>700</v>
      </c>
      <c r="J264" s="20">
        <f t="shared" si="63"/>
        <v>2864</v>
      </c>
      <c r="K264" s="20">
        <f t="shared" si="63"/>
        <v>0</v>
      </c>
      <c r="L264" s="20">
        <v>2308</v>
      </c>
    </row>
    <row r="265" spans="1:12">
      <c r="A265" s="18"/>
      <c r="B265" s="19" t="s">
        <v>61</v>
      </c>
      <c r="C265" s="20">
        <v>12</v>
      </c>
      <c r="D265" s="20">
        <v>9</v>
      </c>
      <c r="E265" s="20">
        <v>1200</v>
      </c>
      <c r="F265" s="20">
        <f>C265*33</f>
        <v>396</v>
      </c>
      <c r="G265" s="20"/>
      <c r="H265" s="20"/>
      <c r="I265" s="20">
        <f>100+100+500</f>
        <v>700</v>
      </c>
      <c r="J265" s="20">
        <f>E265+F265+G265+H265+I265</f>
        <v>2296</v>
      </c>
      <c r="K265" s="20"/>
      <c r="L265" s="20">
        <v>2069</v>
      </c>
    </row>
    <row r="266" spans="1:12">
      <c r="A266" s="18"/>
      <c r="B266" s="19" t="s">
        <v>62</v>
      </c>
      <c r="C266" s="20"/>
      <c r="D266" s="20"/>
      <c r="E266" s="20">
        <v>243</v>
      </c>
      <c r="F266" s="20"/>
      <c r="G266" s="20"/>
      <c r="H266" s="20"/>
      <c r="I266" s="20"/>
      <c r="J266" s="20">
        <f>E266+F266+G266+H266+I266</f>
        <v>243</v>
      </c>
      <c r="K266" s="20"/>
      <c r="L266" s="20">
        <v>125</v>
      </c>
    </row>
    <row r="267" spans="1:12">
      <c r="A267" s="18"/>
      <c r="B267" s="19" t="s">
        <v>534</v>
      </c>
      <c r="C267" s="20"/>
      <c r="D267" s="20"/>
      <c r="E267" s="20"/>
      <c r="F267" s="20"/>
      <c r="G267" s="20"/>
      <c r="H267" s="20">
        <v>169</v>
      </c>
      <c r="I267" s="20"/>
      <c r="J267" s="20">
        <f>E267+F267+G267+H267+I267</f>
        <v>169</v>
      </c>
      <c r="K267" s="20"/>
      <c r="L267" s="20">
        <v>114</v>
      </c>
    </row>
    <row r="268" spans="1:12">
      <c r="A268" s="18"/>
      <c r="B268" s="19" t="s">
        <v>529</v>
      </c>
      <c r="C268" s="20"/>
      <c r="D268" s="20"/>
      <c r="E268" s="20">
        <v>51</v>
      </c>
      <c r="F268" s="20"/>
      <c r="G268" s="20"/>
      <c r="H268" s="20">
        <v>13</v>
      </c>
      <c r="I268" s="20"/>
      <c r="J268" s="20">
        <f>E268+F268+G268+H268+I268</f>
        <v>64</v>
      </c>
      <c r="K268" s="20"/>
      <c r="L268" s="20"/>
    </row>
    <row r="269" spans="1:12">
      <c r="A269" s="18"/>
      <c r="B269" s="19" t="s">
        <v>524</v>
      </c>
      <c r="C269" s="20"/>
      <c r="D269" s="20"/>
      <c r="E269" s="20">
        <v>92</v>
      </c>
      <c r="F269" s="20"/>
      <c r="G269" s="20"/>
      <c r="H269" s="20"/>
      <c r="I269" s="20"/>
      <c r="J269" s="20">
        <f>E269+F269+G269+H269+I269</f>
        <v>92</v>
      </c>
      <c r="K269" s="20"/>
      <c r="L269" s="20"/>
    </row>
    <row r="270" spans="1:12">
      <c r="A270" s="18" t="s">
        <v>356</v>
      </c>
      <c r="B270" s="19" t="s">
        <v>92</v>
      </c>
      <c r="C270" s="20">
        <f>SUM(C271:C275)</f>
        <v>6</v>
      </c>
      <c r="D270" s="20">
        <f t="shared" ref="D270:J270" si="64">SUM(D271:D275)</f>
        <v>5</v>
      </c>
      <c r="E270" s="20">
        <f t="shared" si="64"/>
        <v>936</v>
      </c>
      <c r="F270" s="20">
        <f t="shared" si="64"/>
        <v>198</v>
      </c>
      <c r="G270" s="20">
        <f t="shared" si="64"/>
        <v>0</v>
      </c>
      <c r="H270" s="20">
        <f t="shared" si="64"/>
        <v>186</v>
      </c>
      <c r="I270" s="20">
        <f t="shared" si="64"/>
        <v>317</v>
      </c>
      <c r="J270" s="20">
        <f t="shared" si="64"/>
        <v>1637</v>
      </c>
      <c r="K270" s="20">
        <f t="shared" ref="K270" si="65">SUM(K271:K273)</f>
        <v>0</v>
      </c>
      <c r="L270" s="20">
        <v>1493</v>
      </c>
    </row>
    <row r="271" spans="1:12">
      <c r="A271" s="18"/>
      <c r="B271" s="19" t="s">
        <v>61</v>
      </c>
      <c r="C271" s="20">
        <v>6</v>
      </c>
      <c r="D271" s="20">
        <v>5</v>
      </c>
      <c r="E271" s="20">
        <v>764</v>
      </c>
      <c r="F271" s="20">
        <f>C271*33</f>
        <v>198</v>
      </c>
      <c r="G271" s="20"/>
      <c r="H271" s="20"/>
      <c r="I271" s="20">
        <v>317</v>
      </c>
      <c r="J271" s="20">
        <f>E271+F271+G271+H271+I271</f>
        <v>1279</v>
      </c>
      <c r="K271" s="20"/>
      <c r="L271" s="20">
        <v>1155</v>
      </c>
    </row>
    <row r="272" spans="1:12">
      <c r="A272" s="18"/>
      <c r="B272" s="19" t="s">
        <v>254</v>
      </c>
      <c r="C272" s="20"/>
      <c r="D272" s="20"/>
      <c r="E272" s="20">
        <v>87</v>
      </c>
      <c r="F272" s="20"/>
      <c r="G272" s="20"/>
      <c r="H272" s="20"/>
      <c r="I272" s="20"/>
      <c r="J272" s="20">
        <f>E272+F272+G272+H272+I272</f>
        <v>87</v>
      </c>
      <c r="K272" s="20"/>
      <c r="L272" s="20">
        <v>197</v>
      </c>
    </row>
    <row r="273" spans="1:12">
      <c r="A273" s="18"/>
      <c r="B273" s="19" t="s">
        <v>352</v>
      </c>
      <c r="C273" s="20"/>
      <c r="D273" s="20"/>
      <c r="E273" s="20"/>
      <c r="F273" s="20"/>
      <c r="G273" s="20"/>
      <c r="H273" s="20">
        <v>186</v>
      </c>
      <c r="I273" s="20"/>
      <c r="J273" s="20">
        <f>E273+F273+G273+H273+I273</f>
        <v>186</v>
      </c>
      <c r="K273" s="20"/>
      <c r="L273" s="20">
        <v>141</v>
      </c>
    </row>
    <row r="274" spans="1:12">
      <c r="A274" s="18"/>
      <c r="B274" s="19" t="s">
        <v>529</v>
      </c>
      <c r="C274" s="20"/>
      <c r="D274" s="20"/>
      <c r="E274" s="20">
        <v>27</v>
      </c>
      <c r="F274" s="20"/>
      <c r="G274" s="20"/>
      <c r="H274" s="20"/>
      <c r="I274" s="20"/>
      <c r="J274" s="20">
        <f>E274+F274+G274+H274+I274</f>
        <v>27</v>
      </c>
      <c r="K274" s="20"/>
      <c r="L274" s="20"/>
    </row>
    <row r="275" spans="1:12">
      <c r="A275" s="18"/>
      <c r="B275" s="19" t="s">
        <v>524</v>
      </c>
      <c r="C275" s="20"/>
      <c r="D275" s="20"/>
      <c r="E275" s="20">
        <v>58</v>
      </c>
      <c r="F275" s="20"/>
      <c r="G275" s="20"/>
      <c r="H275" s="20"/>
      <c r="I275" s="20"/>
      <c r="J275" s="20">
        <f>E275+F275+G275+H275+I275</f>
        <v>58</v>
      </c>
      <c r="K275" s="20"/>
      <c r="L275" s="20"/>
    </row>
    <row r="276" spans="1:12">
      <c r="A276" s="18" t="s">
        <v>256</v>
      </c>
      <c r="B276" s="19" t="s">
        <v>405</v>
      </c>
      <c r="C276" s="20">
        <f>SUM(C277:C278)</f>
        <v>1</v>
      </c>
      <c r="D276" s="20">
        <f t="shared" ref="D276:K276" si="66">SUM(D277:D278)</f>
        <v>1</v>
      </c>
      <c r="E276" s="20">
        <f t="shared" si="66"/>
        <v>162</v>
      </c>
      <c r="F276" s="20">
        <f t="shared" si="66"/>
        <v>33</v>
      </c>
      <c r="G276" s="20">
        <f t="shared" si="66"/>
        <v>0</v>
      </c>
      <c r="H276" s="20">
        <f t="shared" si="66"/>
        <v>0</v>
      </c>
      <c r="I276" s="20">
        <f t="shared" si="66"/>
        <v>100</v>
      </c>
      <c r="J276" s="20">
        <f t="shared" si="66"/>
        <v>295</v>
      </c>
      <c r="K276" s="20">
        <f t="shared" si="66"/>
        <v>0</v>
      </c>
      <c r="L276" s="20">
        <v>248</v>
      </c>
    </row>
    <row r="277" spans="1:12">
      <c r="A277" s="18"/>
      <c r="B277" s="19" t="s">
        <v>61</v>
      </c>
      <c r="C277" s="20">
        <v>1</v>
      </c>
      <c r="D277" s="20">
        <v>1</v>
      </c>
      <c r="E277" s="20">
        <v>150</v>
      </c>
      <c r="F277" s="20">
        <v>33</v>
      </c>
      <c r="G277" s="20"/>
      <c r="H277" s="20"/>
      <c r="I277" s="20">
        <v>100</v>
      </c>
      <c r="J277" s="20">
        <f>SUM(E277:I277)</f>
        <v>283</v>
      </c>
      <c r="K277" s="20"/>
      <c r="L277" s="20"/>
    </row>
    <row r="278" spans="1:12">
      <c r="A278" s="18"/>
      <c r="B278" s="19" t="s">
        <v>524</v>
      </c>
      <c r="C278" s="20"/>
      <c r="D278" s="20"/>
      <c r="E278" s="20">
        <v>12</v>
      </c>
      <c r="F278" s="20"/>
      <c r="G278" s="20"/>
      <c r="H278" s="20"/>
      <c r="I278" s="20"/>
      <c r="J278" s="20">
        <f>E278+F278+G278+H278+I278</f>
        <v>12</v>
      </c>
      <c r="K278" s="20"/>
      <c r="L278" s="20"/>
    </row>
    <row r="279" spans="1:12">
      <c r="A279" s="18" t="s">
        <v>257</v>
      </c>
      <c r="B279" s="19" t="s">
        <v>407</v>
      </c>
      <c r="C279" s="20">
        <f>SUM(C280:C281)</f>
        <v>2</v>
      </c>
      <c r="D279" s="20">
        <f t="shared" ref="D279:K279" si="67">SUM(D280:D281)</f>
        <v>2</v>
      </c>
      <c r="E279" s="20">
        <f t="shared" si="67"/>
        <v>258</v>
      </c>
      <c r="F279" s="20">
        <f t="shared" si="67"/>
        <v>66</v>
      </c>
      <c r="G279" s="20">
        <f t="shared" si="67"/>
        <v>0</v>
      </c>
      <c r="H279" s="20">
        <f t="shared" si="67"/>
        <v>0</v>
      </c>
      <c r="I279" s="20">
        <f t="shared" si="67"/>
        <v>0</v>
      </c>
      <c r="J279" s="20">
        <f t="shared" si="67"/>
        <v>324</v>
      </c>
      <c r="K279" s="20">
        <f t="shared" si="67"/>
        <v>0</v>
      </c>
      <c r="L279" s="20">
        <v>246</v>
      </c>
    </row>
    <row r="280" spans="1:12">
      <c r="A280" s="18"/>
      <c r="B280" s="19" t="s">
        <v>61</v>
      </c>
      <c r="C280" s="20">
        <v>2</v>
      </c>
      <c r="D280" s="20">
        <v>2</v>
      </c>
      <c r="E280" s="20">
        <v>239</v>
      </c>
      <c r="F280" s="20">
        <f>2*33</f>
        <v>66</v>
      </c>
      <c r="G280" s="20"/>
      <c r="H280" s="20"/>
      <c r="I280" s="20"/>
      <c r="J280" s="20">
        <f>SUM(E280:I280)</f>
        <v>305</v>
      </c>
      <c r="K280" s="20"/>
      <c r="L280" s="20">
        <v>246</v>
      </c>
    </row>
    <row r="281" spans="1:12">
      <c r="A281" s="18"/>
      <c r="B281" s="19" t="s">
        <v>524</v>
      </c>
      <c r="C281" s="20"/>
      <c r="D281" s="20"/>
      <c r="E281" s="20">
        <v>19</v>
      </c>
      <c r="F281" s="20"/>
      <c r="G281" s="20"/>
      <c r="H281" s="20"/>
      <c r="I281" s="20"/>
      <c r="J281" s="20">
        <f>E281+F281+G281+H281+I281</f>
        <v>19</v>
      </c>
      <c r="K281" s="20"/>
      <c r="L281" s="20"/>
    </row>
    <row r="282" spans="1:12" ht="15.75" customHeight="1">
      <c r="A282" s="18" t="s">
        <v>258</v>
      </c>
      <c r="B282" s="19" t="s">
        <v>391</v>
      </c>
      <c r="C282" s="20">
        <f>SUM(C283:C285)</f>
        <v>14</v>
      </c>
      <c r="D282" s="20">
        <f t="shared" ref="D282:K282" si="68">SUM(D283:D285)</f>
        <v>14</v>
      </c>
      <c r="E282" s="20">
        <f t="shared" si="68"/>
        <v>1747</v>
      </c>
      <c r="F282" s="20">
        <f t="shared" si="68"/>
        <v>462</v>
      </c>
      <c r="G282" s="20">
        <f t="shared" si="68"/>
        <v>0</v>
      </c>
      <c r="H282" s="20">
        <f t="shared" si="68"/>
        <v>0</v>
      </c>
      <c r="I282" s="20">
        <f t="shared" si="68"/>
        <v>900</v>
      </c>
      <c r="J282" s="20">
        <f t="shared" si="68"/>
        <v>3109</v>
      </c>
      <c r="K282" s="20">
        <f t="shared" si="68"/>
        <v>0</v>
      </c>
      <c r="L282" s="20">
        <v>2543</v>
      </c>
    </row>
    <row r="283" spans="1:12">
      <c r="A283" s="18"/>
      <c r="B283" s="19" t="s">
        <v>61</v>
      </c>
      <c r="C283" s="20">
        <v>14</v>
      </c>
      <c r="D283" s="20">
        <v>14</v>
      </c>
      <c r="E283" s="20">
        <v>1588</v>
      </c>
      <c r="F283" s="20">
        <f>C283*33</f>
        <v>462</v>
      </c>
      <c r="G283" s="20"/>
      <c r="H283" s="20"/>
      <c r="I283" s="20">
        <v>900</v>
      </c>
      <c r="J283" s="20">
        <f>SUM(E283:I283)</f>
        <v>2950</v>
      </c>
      <c r="K283" s="20"/>
      <c r="L283" s="20">
        <v>2543</v>
      </c>
    </row>
    <row r="284" spans="1:12">
      <c r="A284" s="18"/>
      <c r="B284" s="19" t="s">
        <v>529</v>
      </c>
      <c r="C284" s="20"/>
      <c r="D284" s="20"/>
      <c r="E284" s="20">
        <v>32</v>
      </c>
      <c r="F284" s="20"/>
      <c r="G284" s="20"/>
      <c r="H284" s="20"/>
      <c r="I284" s="20"/>
      <c r="J284" s="20">
        <f>E284+F284+G284+H284+I284</f>
        <v>32</v>
      </c>
      <c r="K284" s="20"/>
      <c r="L284" s="20">
        <v>0</v>
      </c>
    </row>
    <row r="285" spans="1:12">
      <c r="A285" s="18"/>
      <c r="B285" s="19" t="s">
        <v>524</v>
      </c>
      <c r="C285" s="20"/>
      <c r="D285" s="20"/>
      <c r="E285" s="20">
        <v>127</v>
      </c>
      <c r="F285" s="20"/>
      <c r="G285" s="20"/>
      <c r="H285" s="20"/>
      <c r="I285" s="20"/>
      <c r="J285" s="20">
        <f>E285+F285+G285+H285+I285</f>
        <v>127</v>
      </c>
      <c r="K285" s="20"/>
      <c r="L285" s="20"/>
    </row>
    <row r="286" spans="1:12">
      <c r="A286" s="18" t="s">
        <v>396</v>
      </c>
      <c r="B286" s="19" t="s">
        <v>393</v>
      </c>
      <c r="C286" s="20">
        <f>SUM(C287:C289)</f>
        <v>12</v>
      </c>
      <c r="D286" s="20">
        <f t="shared" ref="D286:J286" si="69">SUM(D287:D289)</f>
        <v>12</v>
      </c>
      <c r="E286" s="20">
        <f t="shared" si="69"/>
        <v>1876</v>
      </c>
      <c r="F286" s="20">
        <f t="shared" si="69"/>
        <v>396</v>
      </c>
      <c r="G286" s="20">
        <f t="shared" si="69"/>
        <v>0</v>
      </c>
      <c r="H286" s="20">
        <f t="shared" si="69"/>
        <v>130</v>
      </c>
      <c r="I286" s="20">
        <f t="shared" si="69"/>
        <v>200</v>
      </c>
      <c r="J286" s="20">
        <f t="shared" si="69"/>
        <v>2602</v>
      </c>
      <c r="K286" s="20"/>
      <c r="L286" s="20">
        <v>2145</v>
      </c>
    </row>
    <row r="287" spans="1:12">
      <c r="A287" s="18"/>
      <c r="B287" s="19" t="s">
        <v>61</v>
      </c>
      <c r="C287" s="20">
        <v>12</v>
      </c>
      <c r="D287" s="20">
        <v>12</v>
      </c>
      <c r="E287" s="20">
        <v>1742</v>
      </c>
      <c r="F287" s="20">
        <f>C287*33</f>
        <v>396</v>
      </c>
      <c r="G287" s="20"/>
      <c r="H287" s="20"/>
      <c r="I287" s="20">
        <v>200</v>
      </c>
      <c r="J287" s="20">
        <f>SUM(E287:I287)</f>
        <v>2338</v>
      </c>
      <c r="K287" s="20"/>
      <c r="L287" s="20">
        <v>2083</v>
      </c>
    </row>
    <row r="288" spans="1:12">
      <c r="A288" s="18"/>
      <c r="B288" s="19" t="s">
        <v>359</v>
      </c>
      <c r="C288" s="20"/>
      <c r="D288" s="20"/>
      <c r="E288" s="20"/>
      <c r="F288" s="20"/>
      <c r="G288" s="20"/>
      <c r="H288" s="20">
        <v>130</v>
      </c>
      <c r="I288" s="20"/>
      <c r="J288" s="20">
        <f>SUM(E288:I288)</f>
        <v>130</v>
      </c>
      <c r="K288" s="20"/>
      <c r="L288" s="20">
        <v>62</v>
      </c>
    </row>
    <row r="289" spans="1:12">
      <c r="A289" s="18"/>
      <c r="B289" s="19" t="s">
        <v>524</v>
      </c>
      <c r="C289" s="20"/>
      <c r="D289" s="20"/>
      <c r="E289" s="20">
        <v>134</v>
      </c>
      <c r="F289" s="20"/>
      <c r="G289" s="20"/>
      <c r="H289" s="20"/>
      <c r="I289" s="20"/>
      <c r="J289" s="20">
        <f>SUM(E289:I289)</f>
        <v>134</v>
      </c>
      <c r="K289" s="20"/>
      <c r="L289" s="20"/>
    </row>
    <row r="290" spans="1:12" ht="25.5">
      <c r="A290" s="18" t="s">
        <v>361</v>
      </c>
      <c r="B290" s="19" t="s">
        <v>394</v>
      </c>
      <c r="C290" s="20">
        <f>SUM(C291:C293)</f>
        <v>9</v>
      </c>
      <c r="D290" s="20">
        <f t="shared" ref="D290:K290" si="70">SUM(D291:D293)</f>
        <v>9</v>
      </c>
      <c r="E290" s="20">
        <f t="shared" si="70"/>
        <v>1312</v>
      </c>
      <c r="F290" s="20">
        <f t="shared" si="70"/>
        <v>297</v>
      </c>
      <c r="G290" s="20">
        <f t="shared" si="70"/>
        <v>0</v>
      </c>
      <c r="H290" s="20">
        <f t="shared" si="70"/>
        <v>70</v>
      </c>
      <c r="I290" s="20">
        <f t="shared" si="70"/>
        <v>250</v>
      </c>
      <c r="J290" s="20">
        <f t="shared" si="70"/>
        <v>1929</v>
      </c>
      <c r="K290" s="20">
        <f t="shared" si="70"/>
        <v>0</v>
      </c>
      <c r="L290" s="20">
        <v>1521</v>
      </c>
    </row>
    <row r="291" spans="1:12">
      <c r="A291" s="18"/>
      <c r="B291" s="19" t="s">
        <v>61</v>
      </c>
      <c r="C291" s="20">
        <v>9</v>
      </c>
      <c r="D291" s="20">
        <v>9</v>
      </c>
      <c r="E291" s="20">
        <v>1220</v>
      </c>
      <c r="F291" s="20">
        <f>C291*33</f>
        <v>297</v>
      </c>
      <c r="G291" s="20"/>
      <c r="H291" s="20"/>
      <c r="I291" s="20">
        <f>200+50</f>
        <v>250</v>
      </c>
      <c r="J291" s="20">
        <f>SUM(E291:I291)</f>
        <v>1767</v>
      </c>
      <c r="K291" s="20"/>
      <c r="L291" s="20">
        <v>1459</v>
      </c>
    </row>
    <row r="292" spans="1:12">
      <c r="A292" s="18"/>
      <c r="B292" s="19" t="s">
        <v>359</v>
      </c>
      <c r="C292" s="20"/>
      <c r="D292" s="20"/>
      <c r="E292" s="20"/>
      <c r="F292" s="20"/>
      <c r="G292" s="20"/>
      <c r="H292" s="20">
        <v>70</v>
      </c>
      <c r="I292" s="20"/>
      <c r="J292" s="20">
        <f>SUM(E292:I292)</f>
        <v>70</v>
      </c>
      <c r="K292" s="20"/>
      <c r="L292" s="20">
        <v>62</v>
      </c>
    </row>
    <row r="293" spans="1:12">
      <c r="A293" s="18"/>
      <c r="B293" s="19" t="s">
        <v>524</v>
      </c>
      <c r="C293" s="20"/>
      <c r="D293" s="20"/>
      <c r="E293" s="20">
        <v>92</v>
      </c>
      <c r="F293" s="20"/>
      <c r="G293" s="20"/>
      <c r="H293" s="20"/>
      <c r="I293" s="20"/>
      <c r="J293" s="20">
        <f>SUM(E293:I293)</f>
        <v>92</v>
      </c>
      <c r="K293" s="20"/>
      <c r="L293" s="20"/>
    </row>
    <row r="294" spans="1:12">
      <c r="A294" s="18" t="s">
        <v>364</v>
      </c>
      <c r="B294" s="19" t="s">
        <v>395</v>
      </c>
      <c r="C294" s="20">
        <f>SUM(C295:C297)</f>
        <v>3</v>
      </c>
      <c r="D294" s="20">
        <f t="shared" ref="D294:J294" si="71">SUM(D295:D297)</f>
        <v>3</v>
      </c>
      <c r="E294" s="20">
        <f t="shared" si="71"/>
        <v>486</v>
      </c>
      <c r="F294" s="20">
        <f t="shared" si="71"/>
        <v>99</v>
      </c>
      <c r="G294" s="20">
        <f t="shared" si="71"/>
        <v>0</v>
      </c>
      <c r="H294" s="20">
        <f t="shared" si="71"/>
        <v>0</v>
      </c>
      <c r="I294" s="20">
        <f t="shared" si="71"/>
        <v>50</v>
      </c>
      <c r="J294" s="20">
        <f t="shared" si="71"/>
        <v>635</v>
      </c>
      <c r="K294" s="20"/>
      <c r="L294" s="20">
        <v>813</v>
      </c>
    </row>
    <row r="295" spans="1:12">
      <c r="A295" s="18"/>
      <c r="B295" s="19" t="s">
        <v>61</v>
      </c>
      <c r="C295" s="20">
        <v>3</v>
      </c>
      <c r="D295" s="20">
        <v>3</v>
      </c>
      <c r="E295" s="20">
        <v>455</v>
      </c>
      <c r="F295" s="20">
        <f>C295*33</f>
        <v>99</v>
      </c>
      <c r="G295" s="20"/>
      <c r="H295" s="20"/>
      <c r="I295" s="20">
        <v>50</v>
      </c>
      <c r="J295" s="20">
        <f>SUM(E295:I295)</f>
        <v>604</v>
      </c>
      <c r="K295" s="20"/>
      <c r="L295" s="20">
        <v>593</v>
      </c>
    </row>
    <row r="296" spans="1:12">
      <c r="A296" s="18"/>
      <c r="B296" s="19"/>
      <c r="C296" s="20"/>
      <c r="D296" s="20"/>
      <c r="E296" s="20"/>
      <c r="F296" s="20"/>
      <c r="G296" s="20"/>
      <c r="H296" s="20"/>
      <c r="I296" s="20"/>
      <c r="J296" s="20"/>
      <c r="K296" s="20"/>
      <c r="L296" s="20">
        <v>220</v>
      </c>
    </row>
    <row r="297" spans="1:12">
      <c r="A297" s="18"/>
      <c r="B297" s="19" t="s">
        <v>524</v>
      </c>
      <c r="C297" s="20"/>
      <c r="D297" s="20"/>
      <c r="E297" s="20">
        <v>31</v>
      </c>
      <c r="F297" s="20"/>
      <c r="G297" s="20"/>
      <c r="H297" s="20"/>
      <c r="I297" s="20"/>
      <c r="J297" s="20">
        <f>SUM(E297:I297)</f>
        <v>31</v>
      </c>
      <c r="K297" s="20"/>
      <c r="L297" s="20"/>
    </row>
    <row r="298" spans="1:12" ht="25.5">
      <c r="A298" s="18" t="s">
        <v>400</v>
      </c>
      <c r="B298" s="19" t="s">
        <v>397</v>
      </c>
      <c r="C298" s="20">
        <f>SUM(C299:C301)</f>
        <v>1</v>
      </c>
      <c r="D298" s="20">
        <f t="shared" ref="D298:J298" si="72">SUM(D299:D301)</f>
        <v>1</v>
      </c>
      <c r="E298" s="20">
        <f t="shared" si="72"/>
        <v>188</v>
      </c>
      <c r="F298" s="20">
        <f t="shared" si="72"/>
        <v>33</v>
      </c>
      <c r="G298" s="20">
        <f t="shared" si="72"/>
        <v>0</v>
      </c>
      <c r="H298" s="20">
        <f t="shared" si="72"/>
        <v>0</v>
      </c>
      <c r="I298" s="20">
        <f t="shared" si="72"/>
        <v>150</v>
      </c>
      <c r="J298" s="20">
        <f t="shared" si="72"/>
        <v>371</v>
      </c>
      <c r="K298" s="20"/>
      <c r="L298" s="20">
        <v>707</v>
      </c>
    </row>
    <row r="299" spans="1:12">
      <c r="A299" s="18"/>
      <c r="B299" s="19" t="s">
        <v>61</v>
      </c>
      <c r="C299" s="20">
        <v>1</v>
      </c>
      <c r="D299" s="20">
        <v>1</v>
      </c>
      <c r="E299" s="20">
        <v>176</v>
      </c>
      <c r="F299" s="20">
        <f>C299*33</f>
        <v>33</v>
      </c>
      <c r="G299" s="20"/>
      <c r="H299" s="20"/>
      <c r="I299" s="20">
        <v>150</v>
      </c>
      <c r="J299" s="20">
        <f>SUM(E299:I299)</f>
        <v>359</v>
      </c>
      <c r="K299" s="20"/>
      <c r="L299" s="20">
        <v>507</v>
      </c>
    </row>
    <row r="300" spans="1:12">
      <c r="A300" s="18"/>
      <c r="B300" s="19"/>
      <c r="C300" s="20"/>
      <c r="D300" s="20"/>
      <c r="E300" s="20"/>
      <c r="F300" s="20"/>
      <c r="G300" s="20"/>
      <c r="H300" s="20"/>
      <c r="I300" s="20"/>
      <c r="J300" s="20"/>
      <c r="K300" s="20"/>
      <c r="L300" s="20">
        <v>200</v>
      </c>
    </row>
    <row r="301" spans="1:12">
      <c r="A301" s="18"/>
      <c r="B301" s="19" t="s">
        <v>524</v>
      </c>
      <c r="C301" s="20"/>
      <c r="D301" s="20"/>
      <c r="E301" s="20">
        <v>12</v>
      </c>
      <c r="F301" s="20"/>
      <c r="G301" s="20"/>
      <c r="H301" s="20"/>
      <c r="I301" s="20"/>
      <c r="J301" s="20">
        <f>SUM(E301:I301)</f>
        <v>12</v>
      </c>
      <c r="K301" s="20"/>
      <c r="L301" s="20"/>
    </row>
    <row r="302" spans="1:12" ht="25.5">
      <c r="A302" s="18" t="s">
        <v>441</v>
      </c>
      <c r="B302" s="19" t="s">
        <v>398</v>
      </c>
      <c r="C302" s="20">
        <f>SUM(C303:C305)</f>
        <v>1</v>
      </c>
      <c r="D302" s="20">
        <f t="shared" ref="D302:J302" si="73">SUM(D303:D305)</f>
        <v>1</v>
      </c>
      <c r="E302" s="20">
        <f t="shared" si="73"/>
        <v>169</v>
      </c>
      <c r="F302" s="20">
        <f t="shared" si="73"/>
        <v>33</v>
      </c>
      <c r="G302" s="20">
        <f t="shared" si="73"/>
        <v>0</v>
      </c>
      <c r="H302" s="20">
        <f t="shared" si="73"/>
        <v>0</v>
      </c>
      <c r="I302" s="20">
        <f t="shared" si="73"/>
        <v>0</v>
      </c>
      <c r="J302" s="20">
        <f t="shared" si="73"/>
        <v>202</v>
      </c>
      <c r="K302" s="20"/>
      <c r="L302" s="20">
        <v>335</v>
      </c>
    </row>
    <row r="303" spans="1:12">
      <c r="A303" s="18"/>
      <c r="B303" s="19" t="s">
        <v>61</v>
      </c>
      <c r="C303" s="20">
        <v>1</v>
      </c>
      <c r="D303" s="20">
        <v>1</v>
      </c>
      <c r="E303" s="20">
        <v>158</v>
      </c>
      <c r="F303" s="20">
        <v>33</v>
      </c>
      <c r="G303" s="20"/>
      <c r="H303" s="20"/>
      <c r="I303" s="20"/>
      <c r="J303" s="20">
        <f>SUM(E303:I303)</f>
        <v>191</v>
      </c>
      <c r="K303" s="20"/>
      <c r="L303" s="20">
        <v>210</v>
      </c>
    </row>
    <row r="304" spans="1:12">
      <c r="A304" s="18"/>
      <c r="B304" s="19"/>
      <c r="C304" s="20"/>
      <c r="D304" s="20"/>
      <c r="E304" s="20"/>
      <c r="F304" s="20"/>
      <c r="G304" s="20"/>
      <c r="H304" s="20"/>
      <c r="I304" s="20"/>
      <c r="J304" s="20"/>
      <c r="K304" s="20"/>
      <c r="L304" s="20">
        <v>125</v>
      </c>
    </row>
    <row r="305" spans="1:12">
      <c r="A305" s="18"/>
      <c r="B305" s="19" t="s">
        <v>524</v>
      </c>
      <c r="C305" s="20"/>
      <c r="D305" s="20"/>
      <c r="E305" s="20">
        <v>11</v>
      </c>
      <c r="F305" s="20"/>
      <c r="G305" s="20"/>
      <c r="H305" s="20"/>
      <c r="I305" s="20"/>
      <c r="J305" s="20">
        <f>SUM(E305:I305)</f>
        <v>11</v>
      </c>
      <c r="K305" s="20"/>
      <c r="L305" s="20"/>
    </row>
    <row r="306" spans="1:12">
      <c r="A306" s="18" t="s">
        <v>369</v>
      </c>
      <c r="B306" s="19" t="s">
        <v>399</v>
      </c>
      <c r="C306" s="20">
        <f>SUM(C307:C309)</f>
        <v>3</v>
      </c>
      <c r="D306" s="20">
        <f t="shared" ref="D306:K306" si="74">SUM(D307:D309)</f>
        <v>3</v>
      </c>
      <c r="E306" s="20">
        <f t="shared" si="74"/>
        <v>322</v>
      </c>
      <c r="F306" s="20">
        <f t="shared" si="74"/>
        <v>99</v>
      </c>
      <c r="G306" s="20">
        <f t="shared" si="74"/>
        <v>0</v>
      </c>
      <c r="H306" s="20">
        <f t="shared" si="74"/>
        <v>0</v>
      </c>
      <c r="I306" s="20">
        <f t="shared" si="74"/>
        <v>200</v>
      </c>
      <c r="J306" s="20">
        <f t="shared" si="74"/>
        <v>621</v>
      </c>
      <c r="K306" s="20">
        <f t="shared" si="74"/>
        <v>0</v>
      </c>
      <c r="L306" s="20">
        <v>714</v>
      </c>
    </row>
    <row r="307" spans="1:12">
      <c r="A307" s="18"/>
      <c r="B307" s="19" t="s">
        <v>61</v>
      </c>
      <c r="C307" s="20">
        <v>3</v>
      </c>
      <c r="D307" s="20">
        <v>3</v>
      </c>
      <c r="E307" s="20">
        <v>298</v>
      </c>
      <c r="F307" s="20">
        <f>C307*33</f>
        <v>99</v>
      </c>
      <c r="G307" s="20"/>
      <c r="H307" s="20"/>
      <c r="I307" s="20">
        <v>200</v>
      </c>
      <c r="J307" s="20">
        <f>SUM(E307:I307)</f>
        <v>597</v>
      </c>
      <c r="K307" s="20"/>
      <c r="L307" s="20">
        <v>589</v>
      </c>
    </row>
    <row r="308" spans="1:12">
      <c r="A308" s="18"/>
      <c r="B308" s="19"/>
      <c r="C308" s="20"/>
      <c r="D308" s="20"/>
      <c r="E308" s="20"/>
      <c r="F308" s="20"/>
      <c r="G308" s="20"/>
      <c r="H308" s="20"/>
      <c r="I308" s="20"/>
      <c r="J308" s="20"/>
      <c r="K308" s="20"/>
      <c r="L308" s="20">
        <v>125</v>
      </c>
    </row>
    <row r="309" spans="1:12">
      <c r="A309" s="18"/>
      <c r="B309" s="19" t="s">
        <v>524</v>
      </c>
      <c r="C309" s="20"/>
      <c r="D309" s="20"/>
      <c r="E309" s="20">
        <v>24</v>
      </c>
      <c r="F309" s="20"/>
      <c r="G309" s="20"/>
      <c r="H309" s="20"/>
      <c r="I309" s="20"/>
      <c r="J309" s="20">
        <f>SUM(E309:I309)</f>
        <v>24</v>
      </c>
      <c r="K309" s="20"/>
      <c r="L309" s="20"/>
    </row>
    <row r="310" spans="1:12" ht="25.5">
      <c r="A310" s="18" t="s">
        <v>402</v>
      </c>
      <c r="B310" s="19" t="s">
        <v>401</v>
      </c>
      <c r="C310" s="20">
        <f>SUM(C311:C314)</f>
        <v>12</v>
      </c>
      <c r="D310" s="20">
        <f t="shared" ref="D310:K310" si="75">SUM(D311:D314)</f>
        <v>11</v>
      </c>
      <c r="E310" s="20">
        <f t="shared" si="75"/>
        <v>1563</v>
      </c>
      <c r="F310" s="20">
        <f t="shared" si="75"/>
        <v>396</v>
      </c>
      <c r="G310" s="20">
        <f t="shared" si="75"/>
        <v>0</v>
      </c>
      <c r="H310" s="20">
        <f t="shared" si="75"/>
        <v>0</v>
      </c>
      <c r="I310" s="20">
        <f t="shared" si="75"/>
        <v>0</v>
      </c>
      <c r="J310" s="20">
        <f t="shared" si="75"/>
        <v>1959</v>
      </c>
      <c r="K310" s="20">
        <f t="shared" si="75"/>
        <v>0</v>
      </c>
      <c r="L310" s="20">
        <v>1472</v>
      </c>
    </row>
    <row r="311" spans="1:12">
      <c r="A311" s="18"/>
      <c r="B311" s="19" t="s">
        <v>61</v>
      </c>
      <c r="C311" s="20">
        <v>12</v>
      </c>
      <c r="D311" s="20">
        <v>11</v>
      </c>
      <c r="E311" s="20">
        <v>1293</v>
      </c>
      <c r="F311" s="20">
        <f>12*33</f>
        <v>396</v>
      </c>
      <c r="G311" s="20"/>
      <c r="H311" s="20"/>
      <c r="I311" s="20"/>
      <c r="J311" s="20">
        <f>SUM(E311:I311)</f>
        <v>1689</v>
      </c>
      <c r="K311" s="20"/>
      <c r="L311" s="20">
        <v>1410</v>
      </c>
    </row>
    <row r="312" spans="1:12">
      <c r="A312" s="18"/>
      <c r="B312" s="19" t="s">
        <v>62</v>
      </c>
      <c r="C312" s="20"/>
      <c r="D312" s="20"/>
      <c r="E312" s="20">
        <v>81</v>
      </c>
      <c r="F312" s="20"/>
      <c r="G312" s="20"/>
      <c r="H312" s="20"/>
      <c r="I312" s="20"/>
      <c r="J312" s="20">
        <f>SUM(E312:I312)</f>
        <v>81</v>
      </c>
      <c r="K312" s="20"/>
      <c r="L312" s="20">
        <v>62</v>
      </c>
    </row>
    <row r="313" spans="1:12">
      <c r="A313" s="18"/>
      <c r="B313" s="19" t="s">
        <v>529</v>
      </c>
      <c r="C313" s="20"/>
      <c r="D313" s="20"/>
      <c r="E313" s="20">
        <v>88</v>
      </c>
      <c r="F313" s="20"/>
      <c r="G313" s="20"/>
      <c r="H313" s="20"/>
      <c r="I313" s="20"/>
      <c r="J313" s="20">
        <f>E313+F313+G313+H313+I313</f>
        <v>88</v>
      </c>
      <c r="K313" s="20"/>
      <c r="L313" s="20"/>
    </row>
    <row r="314" spans="1:12">
      <c r="A314" s="18"/>
      <c r="B314" s="19" t="s">
        <v>524</v>
      </c>
      <c r="C314" s="20"/>
      <c r="D314" s="20"/>
      <c r="E314" s="20">
        <v>101</v>
      </c>
      <c r="F314" s="20"/>
      <c r="G314" s="20"/>
      <c r="H314" s="20"/>
      <c r="I314" s="20"/>
      <c r="J314" s="20">
        <f>E314+F314+G314+H314+I314</f>
        <v>101</v>
      </c>
      <c r="K314" s="20"/>
      <c r="L314" s="20"/>
    </row>
    <row r="315" spans="1:12" s="33" customFormat="1" ht="25.5">
      <c r="A315" s="18" t="s">
        <v>404</v>
      </c>
      <c r="B315" s="19" t="s">
        <v>88</v>
      </c>
      <c r="C315" s="20">
        <f>SUM(C316:C319)</f>
        <v>17</v>
      </c>
      <c r="D315" s="20">
        <f t="shared" ref="D315" si="76">SUM(D316:D319)</f>
        <v>15</v>
      </c>
      <c r="E315" s="20">
        <f>SUM(E316:E320)</f>
        <v>2308</v>
      </c>
      <c r="F315" s="20">
        <f t="shared" ref="F315:I315" si="77">SUM(F316:F320)</f>
        <v>544</v>
      </c>
      <c r="G315" s="20">
        <f t="shared" si="77"/>
        <v>0</v>
      </c>
      <c r="H315" s="20">
        <f t="shared" si="77"/>
        <v>198</v>
      </c>
      <c r="I315" s="20">
        <f t="shared" si="77"/>
        <v>1290</v>
      </c>
      <c r="J315" s="20">
        <f>SUM(J316:J320)</f>
        <v>4340</v>
      </c>
      <c r="K315" s="20">
        <f t="shared" ref="K315" si="78">SUM(K316:K319)</f>
        <v>0</v>
      </c>
      <c r="L315" s="20">
        <v>3604</v>
      </c>
    </row>
    <row r="316" spans="1:12" s="33" customFormat="1" ht="15.75">
      <c r="A316" s="18"/>
      <c r="B316" s="19" t="s">
        <v>61</v>
      </c>
      <c r="C316" s="20">
        <v>17</v>
      </c>
      <c r="D316" s="20">
        <v>15</v>
      </c>
      <c r="E316" s="20">
        <v>1927</v>
      </c>
      <c r="F316" s="20">
        <f>(C316+C317)*32</f>
        <v>544</v>
      </c>
      <c r="G316" s="20"/>
      <c r="H316" s="20"/>
      <c r="I316" s="20">
        <v>1290</v>
      </c>
      <c r="J316" s="20">
        <f>SUM(E316:I316)</f>
        <v>3761</v>
      </c>
      <c r="K316" s="20"/>
      <c r="L316" s="20">
        <v>3331</v>
      </c>
    </row>
    <row r="317" spans="1:12" s="33" customFormat="1" ht="25.5">
      <c r="A317" s="18"/>
      <c r="B317" s="19" t="s">
        <v>375</v>
      </c>
      <c r="C317" s="20"/>
      <c r="D317" s="20"/>
      <c r="E317" s="20">
        <v>162</v>
      </c>
      <c r="F317" s="20"/>
      <c r="G317" s="20"/>
      <c r="H317" s="20"/>
      <c r="I317" s="20"/>
      <c r="J317" s="20">
        <f>SUM(E317:I317)</f>
        <v>162</v>
      </c>
      <c r="K317" s="20"/>
      <c r="L317" s="20">
        <v>125</v>
      </c>
    </row>
    <row r="318" spans="1:12" s="33" customFormat="1" ht="15.75">
      <c r="A318" s="18"/>
      <c r="B318" s="19" t="s">
        <v>523</v>
      </c>
      <c r="C318" s="20"/>
      <c r="D318" s="20"/>
      <c r="E318" s="20">
        <v>72</v>
      </c>
      <c r="F318" s="20"/>
      <c r="G318" s="20"/>
      <c r="H318" s="20"/>
      <c r="I318" s="20"/>
      <c r="J318" s="20">
        <f>SUM(E318:I318)</f>
        <v>72</v>
      </c>
      <c r="K318" s="20"/>
      <c r="L318" s="20"/>
    </row>
    <row r="319" spans="1:12" s="33" customFormat="1" ht="15.75">
      <c r="A319" s="18"/>
      <c r="B319" s="19" t="s">
        <v>352</v>
      </c>
      <c r="C319" s="20"/>
      <c r="D319" s="20"/>
      <c r="E319" s="20"/>
      <c r="F319" s="20"/>
      <c r="G319" s="20"/>
      <c r="H319" s="20">
        <v>198</v>
      </c>
      <c r="I319" s="20"/>
      <c r="J319" s="20">
        <f>SUM(E319:I319)</f>
        <v>198</v>
      </c>
      <c r="K319" s="20"/>
      <c r="L319" s="20">
        <v>148</v>
      </c>
    </row>
    <row r="320" spans="1:12" s="33" customFormat="1" ht="15.75">
      <c r="A320" s="18"/>
      <c r="B320" s="19" t="s">
        <v>524</v>
      </c>
      <c r="C320" s="20"/>
      <c r="D320" s="20"/>
      <c r="E320" s="20">
        <v>147</v>
      </c>
      <c r="F320" s="20"/>
      <c r="G320" s="20"/>
      <c r="H320" s="20"/>
      <c r="I320" s="20"/>
      <c r="J320" s="20">
        <f>SUM(E320:I320)</f>
        <v>147</v>
      </c>
      <c r="K320" s="20"/>
      <c r="L320" s="20"/>
    </row>
    <row r="321" spans="1:12" s="33" customFormat="1" ht="15.75">
      <c r="A321" s="18" t="s">
        <v>373</v>
      </c>
      <c r="B321" s="19" t="s">
        <v>90</v>
      </c>
      <c r="C321" s="20">
        <f>SUM(C322:C325)</f>
        <v>9</v>
      </c>
      <c r="D321" s="20">
        <f t="shared" ref="D321:K321" si="79">SUM(D322:D325)</f>
        <v>7</v>
      </c>
      <c r="E321" s="20">
        <f>SUM(E322:E326)</f>
        <v>1300</v>
      </c>
      <c r="F321" s="20">
        <f t="shared" ref="F321:J321" si="80">SUM(F322:F326)</f>
        <v>297</v>
      </c>
      <c r="G321" s="20">
        <f t="shared" si="80"/>
        <v>0</v>
      </c>
      <c r="H321" s="20">
        <f t="shared" si="80"/>
        <v>109</v>
      </c>
      <c r="I321" s="20">
        <f t="shared" si="80"/>
        <v>1740</v>
      </c>
      <c r="J321" s="20">
        <f t="shared" si="80"/>
        <v>3446</v>
      </c>
      <c r="K321" s="20">
        <f t="shared" si="79"/>
        <v>0</v>
      </c>
      <c r="L321" s="20">
        <v>2988</v>
      </c>
    </row>
    <row r="322" spans="1:12" s="33" customFormat="1" ht="15.75">
      <c r="A322" s="18"/>
      <c r="B322" s="19" t="s">
        <v>61</v>
      </c>
      <c r="C322" s="20">
        <v>9</v>
      </c>
      <c r="D322" s="20">
        <v>7</v>
      </c>
      <c r="E322" s="20">
        <v>1041</v>
      </c>
      <c r="F322" s="20">
        <f>(C322+C323)*33</f>
        <v>297</v>
      </c>
      <c r="G322" s="20"/>
      <c r="H322" s="20"/>
      <c r="I322" s="20">
        <v>1740</v>
      </c>
      <c r="J322" s="20">
        <f>SUM(E322:I322)</f>
        <v>3078</v>
      </c>
      <c r="K322" s="20"/>
      <c r="L322" s="20">
        <v>2847</v>
      </c>
    </row>
    <row r="323" spans="1:12" s="33" customFormat="1" ht="25.5">
      <c r="A323" s="18"/>
      <c r="B323" s="19" t="s">
        <v>375</v>
      </c>
      <c r="C323" s="20"/>
      <c r="D323" s="20"/>
      <c r="E323" s="20">
        <v>162</v>
      </c>
      <c r="F323" s="20"/>
      <c r="G323" s="20"/>
      <c r="H323" s="20"/>
      <c r="I323" s="20"/>
      <c r="J323" s="20">
        <f>SUM(E323:I323)</f>
        <v>162</v>
      </c>
      <c r="K323" s="20"/>
      <c r="L323" s="20">
        <v>62</v>
      </c>
    </row>
    <row r="324" spans="1:12" s="33" customFormat="1" ht="15.75">
      <c r="A324" s="18"/>
      <c r="B324" s="19" t="s">
        <v>523</v>
      </c>
      <c r="C324" s="20"/>
      <c r="D324" s="20"/>
      <c r="E324" s="20">
        <v>28</v>
      </c>
      <c r="F324" s="20"/>
      <c r="G324" s="20"/>
      <c r="H324" s="20"/>
      <c r="I324" s="20"/>
      <c r="J324" s="20">
        <f>SUM(E324:I324)</f>
        <v>28</v>
      </c>
      <c r="K324" s="20"/>
      <c r="L324" s="20"/>
    </row>
    <row r="325" spans="1:12" s="33" customFormat="1" ht="15.75">
      <c r="A325" s="18"/>
      <c r="B325" s="19" t="s">
        <v>350</v>
      </c>
      <c r="C325" s="20"/>
      <c r="D325" s="20"/>
      <c r="E325" s="20"/>
      <c r="F325" s="20"/>
      <c r="G325" s="20"/>
      <c r="H325" s="20">
        <v>109</v>
      </c>
      <c r="I325" s="20"/>
      <c r="J325" s="20">
        <f>SUM(E325:I325)</f>
        <v>109</v>
      </c>
      <c r="K325" s="20"/>
      <c r="L325" s="20">
        <v>79</v>
      </c>
    </row>
    <row r="326" spans="1:12" s="33" customFormat="1" ht="15.75">
      <c r="A326" s="18"/>
      <c r="B326" s="19" t="s">
        <v>524</v>
      </c>
      <c r="C326" s="20"/>
      <c r="D326" s="20"/>
      <c r="E326" s="20">
        <v>69</v>
      </c>
      <c r="F326" s="20"/>
      <c r="G326" s="20"/>
      <c r="H326" s="20"/>
      <c r="I326" s="20"/>
      <c r="J326" s="20">
        <f>SUM(E326:I326)</f>
        <v>69</v>
      </c>
      <c r="K326" s="20"/>
      <c r="L326" s="20"/>
    </row>
    <row r="327" spans="1:12" ht="25.5">
      <c r="A327" s="18" t="s">
        <v>323</v>
      </c>
      <c r="B327" s="19" t="s">
        <v>392</v>
      </c>
      <c r="C327" s="39">
        <f>C328+C329+C330+C331+C332</f>
        <v>17</v>
      </c>
      <c r="D327" s="39">
        <f t="shared" ref="D327:J327" si="81">D328+D329+D330+D331+D332</f>
        <v>17</v>
      </c>
      <c r="E327" s="39">
        <f t="shared" si="81"/>
        <v>2383</v>
      </c>
      <c r="F327" s="39">
        <f t="shared" si="81"/>
        <v>544</v>
      </c>
      <c r="G327" s="39">
        <f t="shared" si="81"/>
        <v>0</v>
      </c>
      <c r="H327" s="39">
        <f t="shared" si="81"/>
        <v>128</v>
      </c>
      <c r="I327" s="39">
        <f t="shared" si="81"/>
        <v>1160</v>
      </c>
      <c r="J327" s="20">
        <f t="shared" si="81"/>
        <v>4215</v>
      </c>
      <c r="K327" s="39">
        <f t="shared" ref="K327" si="82">K328+K329+K330+K331</f>
        <v>0</v>
      </c>
      <c r="L327" s="39">
        <v>3525</v>
      </c>
    </row>
    <row r="328" spans="1:12">
      <c r="A328" s="18"/>
      <c r="B328" s="19" t="s">
        <v>61</v>
      </c>
      <c r="C328" s="39">
        <v>17</v>
      </c>
      <c r="D328" s="39">
        <v>17</v>
      </c>
      <c r="E328" s="39">
        <v>2159</v>
      </c>
      <c r="F328" s="39">
        <v>544</v>
      </c>
      <c r="G328" s="39"/>
      <c r="H328" s="39"/>
      <c r="I328" s="39">
        <v>1160</v>
      </c>
      <c r="J328" s="20">
        <f t="shared" ref="J328:J340" si="83">E328+F328+G328+H328+I328</f>
        <v>3863</v>
      </c>
      <c r="K328" s="39"/>
      <c r="L328" s="39">
        <v>3422</v>
      </c>
    </row>
    <row r="329" spans="1:12" ht="25.5">
      <c r="A329" s="18"/>
      <c r="B329" s="19" t="s">
        <v>374</v>
      </c>
      <c r="C329" s="39"/>
      <c r="D329" s="39"/>
      <c r="E329" s="39">
        <v>0</v>
      </c>
      <c r="F329" s="39"/>
      <c r="G329" s="39"/>
      <c r="H329" s="39"/>
      <c r="I329" s="39"/>
      <c r="J329" s="20">
        <f t="shared" si="83"/>
        <v>0</v>
      </c>
      <c r="K329" s="39"/>
      <c r="L329" s="39">
        <v>103</v>
      </c>
    </row>
    <row r="330" spans="1:12">
      <c r="A330" s="18"/>
      <c r="B330" s="19" t="s">
        <v>532</v>
      </c>
      <c r="C330" s="39"/>
      <c r="D330" s="39"/>
      <c r="E330" s="39">
        <v>61</v>
      </c>
      <c r="F330" s="39"/>
      <c r="G330" s="39"/>
      <c r="H330" s="39"/>
      <c r="I330" s="39"/>
      <c r="J330" s="20">
        <f t="shared" si="83"/>
        <v>61</v>
      </c>
      <c r="K330" s="39"/>
      <c r="L330" s="39"/>
    </row>
    <row r="331" spans="1:12">
      <c r="A331" s="18"/>
      <c r="B331" s="19" t="s">
        <v>350</v>
      </c>
      <c r="C331" s="39"/>
      <c r="D331" s="39"/>
      <c r="E331" s="39"/>
      <c r="F331" s="39"/>
      <c r="G331" s="39"/>
      <c r="H331" s="39">
        <v>128</v>
      </c>
      <c r="I331" s="39"/>
      <c r="J331" s="20">
        <f t="shared" si="83"/>
        <v>128</v>
      </c>
      <c r="K331" s="39"/>
      <c r="L331" s="39">
        <v>0</v>
      </c>
    </row>
    <row r="332" spans="1:12">
      <c r="A332" s="18"/>
      <c r="B332" s="19" t="s">
        <v>533</v>
      </c>
      <c r="C332" s="39"/>
      <c r="D332" s="39"/>
      <c r="E332" s="39">
        <v>163</v>
      </c>
      <c r="F332" s="39"/>
      <c r="G332" s="39"/>
      <c r="H332" s="39"/>
      <c r="I332" s="39"/>
      <c r="J332" s="20">
        <f t="shared" si="83"/>
        <v>163</v>
      </c>
      <c r="K332" s="39"/>
      <c r="L332" s="39"/>
    </row>
    <row r="333" spans="1:12" ht="26.25" customHeight="1">
      <c r="A333" s="18" t="s">
        <v>324</v>
      </c>
      <c r="B333" s="25" t="s">
        <v>408</v>
      </c>
      <c r="C333" s="20"/>
      <c r="D333" s="20"/>
      <c r="E333" s="20">
        <v>0</v>
      </c>
      <c r="F333" s="20">
        <f t="shared" ref="F333:F339" si="84">C333*33</f>
        <v>0</v>
      </c>
      <c r="G333" s="20">
        <v>0</v>
      </c>
      <c r="H333" s="20"/>
      <c r="I333" s="20">
        <v>600</v>
      </c>
      <c r="J333" s="20">
        <f t="shared" si="83"/>
        <v>600</v>
      </c>
      <c r="K333" s="20"/>
      <c r="L333" s="20">
        <v>600</v>
      </c>
    </row>
    <row r="334" spans="1:12" ht="38.25">
      <c r="A334" s="18" t="s">
        <v>325</v>
      </c>
      <c r="B334" s="25" t="s">
        <v>95</v>
      </c>
      <c r="C334" s="20"/>
      <c r="D334" s="20"/>
      <c r="E334" s="20">
        <v>0</v>
      </c>
      <c r="F334" s="20">
        <f t="shared" si="84"/>
        <v>0</v>
      </c>
      <c r="G334" s="20"/>
      <c r="H334" s="20"/>
      <c r="I334" s="20">
        <v>4517</v>
      </c>
      <c r="J334" s="20">
        <f t="shared" si="83"/>
        <v>4517</v>
      </c>
      <c r="K334" s="20"/>
      <c r="L334" s="20">
        <v>4005</v>
      </c>
    </row>
    <row r="335" spans="1:12">
      <c r="A335" s="18"/>
      <c r="B335" s="25" t="s">
        <v>91</v>
      </c>
      <c r="C335" s="20"/>
      <c r="D335" s="20"/>
      <c r="E335" s="20"/>
      <c r="F335" s="20"/>
      <c r="G335" s="20"/>
      <c r="H335" s="20"/>
      <c r="I335" s="20"/>
      <c r="J335" s="20"/>
      <c r="K335" s="20"/>
      <c r="L335" s="20">
        <v>370</v>
      </c>
    </row>
    <row r="336" spans="1:12">
      <c r="A336" s="18"/>
      <c r="B336" s="25" t="s">
        <v>94</v>
      </c>
      <c r="C336" s="20"/>
      <c r="D336" s="20"/>
      <c r="E336" s="20"/>
      <c r="F336" s="20"/>
      <c r="G336" s="20"/>
      <c r="H336" s="20"/>
      <c r="I336" s="20"/>
      <c r="J336" s="20"/>
      <c r="K336" s="20"/>
      <c r="L336" s="20">
        <v>60</v>
      </c>
    </row>
    <row r="337" spans="1:12" ht="25.5">
      <c r="A337" s="18"/>
      <c r="B337" s="25" t="s">
        <v>406</v>
      </c>
      <c r="C337" s="20"/>
      <c r="D337" s="20"/>
      <c r="E337" s="20"/>
      <c r="F337" s="20"/>
      <c r="G337" s="20"/>
      <c r="H337" s="20"/>
      <c r="I337" s="20"/>
      <c r="J337" s="20"/>
      <c r="K337" s="20"/>
      <c r="L337" s="20">
        <v>160</v>
      </c>
    </row>
    <row r="338" spans="1:12">
      <c r="A338" s="18"/>
      <c r="B338" s="25" t="s">
        <v>409</v>
      </c>
      <c r="C338" s="20"/>
      <c r="D338" s="20"/>
      <c r="E338" s="20"/>
      <c r="F338" s="20"/>
      <c r="G338" s="20"/>
      <c r="H338" s="20"/>
      <c r="I338" s="20"/>
      <c r="J338" s="20"/>
      <c r="K338" s="20"/>
      <c r="L338" s="20">
        <v>70</v>
      </c>
    </row>
    <row r="339" spans="1:12" ht="25.5">
      <c r="A339" s="18" t="s">
        <v>326</v>
      </c>
      <c r="B339" s="25" t="s">
        <v>551</v>
      </c>
      <c r="C339" s="20"/>
      <c r="D339" s="20"/>
      <c r="E339" s="20">
        <v>0</v>
      </c>
      <c r="F339" s="20">
        <f t="shared" si="84"/>
        <v>0</v>
      </c>
      <c r="G339" s="20"/>
      <c r="H339" s="20"/>
      <c r="I339" s="20">
        <v>100</v>
      </c>
      <c r="J339" s="20">
        <f t="shared" si="83"/>
        <v>100</v>
      </c>
      <c r="K339" s="20"/>
      <c r="L339" s="20"/>
    </row>
    <row r="340" spans="1:12" ht="25.5">
      <c r="A340" s="18" t="s">
        <v>233</v>
      </c>
      <c r="B340" s="19" t="s">
        <v>410</v>
      </c>
      <c r="C340" s="20"/>
      <c r="D340" s="20"/>
      <c r="E340" s="20"/>
      <c r="F340" s="20"/>
      <c r="G340" s="20"/>
      <c r="H340" s="20"/>
      <c r="I340" s="20">
        <v>4000</v>
      </c>
      <c r="J340" s="20">
        <f t="shared" si="83"/>
        <v>4000</v>
      </c>
      <c r="K340" s="20"/>
      <c r="L340" s="20">
        <v>2850</v>
      </c>
    </row>
    <row r="341" spans="1:12" s="15" customFormat="1">
      <c r="A341" s="13" t="s">
        <v>40</v>
      </c>
      <c r="B341" s="16" t="s">
        <v>96</v>
      </c>
      <c r="C341" s="17">
        <f>C342+C347+C353+C359+C363+C368+C370+C371</f>
        <v>101</v>
      </c>
      <c r="D341" s="17">
        <f t="shared" ref="D341:J341" si="85">D342+D347+D353+D359+D363+D368+D370+D371</f>
        <v>96</v>
      </c>
      <c r="E341" s="17">
        <f t="shared" si="85"/>
        <v>22592</v>
      </c>
      <c r="F341" s="17">
        <f t="shared" si="85"/>
        <v>7099</v>
      </c>
      <c r="G341" s="17">
        <f t="shared" si="85"/>
        <v>0</v>
      </c>
      <c r="H341" s="17">
        <f t="shared" si="85"/>
        <v>1148</v>
      </c>
      <c r="I341" s="17">
        <f t="shared" si="85"/>
        <v>13048</v>
      </c>
      <c r="J341" s="17">
        <f t="shared" si="85"/>
        <v>43887</v>
      </c>
      <c r="K341" s="17">
        <f>K342+K347+K353+K359+K363+K368+K370+K371</f>
        <v>0</v>
      </c>
      <c r="L341" s="17">
        <f>L342+L347+L353+L359+L363+L368+L370+L371+L369</f>
        <v>34398</v>
      </c>
    </row>
    <row r="342" spans="1:12">
      <c r="A342" s="18" t="s">
        <v>411</v>
      </c>
      <c r="B342" s="19" t="s">
        <v>412</v>
      </c>
      <c r="C342" s="20">
        <f>SUM(C343:C346)</f>
        <v>29</v>
      </c>
      <c r="D342" s="20">
        <f t="shared" ref="D342:J342" si="86">SUM(D343:D346)</f>
        <v>25</v>
      </c>
      <c r="E342" s="20">
        <f t="shared" si="86"/>
        <v>5381</v>
      </c>
      <c r="F342" s="20">
        <f t="shared" si="86"/>
        <v>1722</v>
      </c>
      <c r="G342" s="20">
        <f t="shared" si="86"/>
        <v>0</v>
      </c>
      <c r="H342" s="20">
        <f t="shared" si="86"/>
        <v>0</v>
      </c>
      <c r="I342" s="20">
        <f t="shared" si="86"/>
        <v>1100</v>
      </c>
      <c r="J342" s="20">
        <f t="shared" si="86"/>
        <v>8203</v>
      </c>
      <c r="K342" s="20"/>
      <c r="L342" s="20">
        <v>6076</v>
      </c>
    </row>
    <row r="343" spans="1:12">
      <c r="A343" s="18"/>
      <c r="B343" s="19" t="s">
        <v>61</v>
      </c>
      <c r="C343" s="20">
        <v>29</v>
      </c>
      <c r="D343" s="20">
        <v>25</v>
      </c>
      <c r="E343" s="20">
        <v>4699</v>
      </c>
      <c r="F343" s="20">
        <v>1722</v>
      </c>
      <c r="G343" s="20"/>
      <c r="H343" s="20"/>
      <c r="I343" s="20">
        <v>1100</v>
      </c>
      <c r="J343" s="20">
        <f>SUM(E343:I343)</f>
        <v>7521</v>
      </c>
      <c r="K343" s="20"/>
      <c r="L343" s="20">
        <v>5645</v>
      </c>
    </row>
    <row r="344" spans="1:12">
      <c r="A344" s="18"/>
      <c r="B344" s="19" t="s">
        <v>62</v>
      </c>
      <c r="C344" s="20"/>
      <c r="D344" s="20"/>
      <c r="E344" s="20">
        <v>467</v>
      </c>
      <c r="F344" s="20"/>
      <c r="G344" s="20"/>
      <c r="H344" s="20"/>
      <c r="I344" s="20"/>
      <c r="J344" s="20">
        <f>SUM(E344:I344)</f>
        <v>467</v>
      </c>
      <c r="K344" s="20"/>
      <c r="L344" s="20">
        <v>359</v>
      </c>
    </row>
    <row r="345" spans="1:12">
      <c r="A345" s="18"/>
      <c r="B345" s="19"/>
      <c r="C345" s="20"/>
      <c r="D345" s="20"/>
      <c r="E345" s="20"/>
      <c r="F345" s="20"/>
      <c r="G345" s="20"/>
      <c r="H345" s="20"/>
      <c r="I345" s="20"/>
      <c r="J345" s="20"/>
      <c r="K345" s="20"/>
      <c r="L345" s="20">
        <v>72</v>
      </c>
    </row>
    <row r="346" spans="1:12">
      <c r="A346" s="18"/>
      <c r="B346" s="19" t="s">
        <v>524</v>
      </c>
      <c r="C346" s="20"/>
      <c r="D346" s="20"/>
      <c r="E346" s="20">
        <v>215</v>
      </c>
      <c r="F346" s="20"/>
      <c r="G346" s="20"/>
      <c r="H346" s="20"/>
      <c r="I346" s="20"/>
      <c r="J346" s="20">
        <f>SUM(E346:I346)</f>
        <v>215</v>
      </c>
      <c r="K346" s="20"/>
      <c r="L346" s="20"/>
    </row>
    <row r="347" spans="1:12">
      <c r="A347" s="18" t="s">
        <v>247</v>
      </c>
      <c r="B347" s="19" t="s">
        <v>413</v>
      </c>
      <c r="C347" s="20">
        <f>SUM(C348:C352)</f>
        <v>20</v>
      </c>
      <c r="D347" s="20">
        <f t="shared" ref="D347:J347" si="87">SUM(D348:D352)</f>
        <v>19</v>
      </c>
      <c r="E347" s="20">
        <f t="shared" si="87"/>
        <v>4980</v>
      </c>
      <c r="F347" s="20">
        <f t="shared" si="87"/>
        <v>1559</v>
      </c>
      <c r="G347" s="20">
        <f t="shared" si="87"/>
        <v>0</v>
      </c>
      <c r="H347" s="20">
        <f t="shared" si="87"/>
        <v>306</v>
      </c>
      <c r="I347" s="20">
        <f t="shared" si="87"/>
        <v>3450</v>
      </c>
      <c r="J347" s="20">
        <f t="shared" si="87"/>
        <v>10295</v>
      </c>
      <c r="K347" s="20"/>
      <c r="L347" s="20">
        <v>8207</v>
      </c>
    </row>
    <row r="348" spans="1:12">
      <c r="A348" s="18"/>
      <c r="B348" s="19" t="s">
        <v>61</v>
      </c>
      <c r="C348" s="20">
        <v>20</v>
      </c>
      <c r="D348" s="20">
        <v>19</v>
      </c>
      <c r="E348" s="20">
        <v>4561</v>
      </c>
      <c r="F348" s="20">
        <v>1559</v>
      </c>
      <c r="G348" s="20"/>
      <c r="H348" s="20"/>
      <c r="I348" s="20">
        <v>3450</v>
      </c>
      <c r="J348" s="20">
        <f>SUM(E348:I348)</f>
        <v>9570</v>
      </c>
      <c r="K348" s="20"/>
      <c r="L348" s="20">
        <v>7891</v>
      </c>
    </row>
    <row r="349" spans="1:12">
      <c r="A349" s="18"/>
      <c r="B349" s="19" t="s">
        <v>62</v>
      </c>
      <c r="C349" s="20"/>
      <c r="D349" s="20"/>
      <c r="E349" s="20">
        <v>117</v>
      </c>
      <c r="F349" s="20"/>
      <c r="G349" s="20"/>
      <c r="H349" s="20"/>
      <c r="I349" s="20"/>
      <c r="J349" s="20">
        <f>SUM(E349:I349)</f>
        <v>117</v>
      </c>
      <c r="K349" s="20"/>
      <c r="L349" s="20">
        <v>90</v>
      </c>
    </row>
    <row r="350" spans="1:12">
      <c r="A350" s="18"/>
      <c r="B350" s="19" t="s">
        <v>352</v>
      </c>
      <c r="C350" s="20"/>
      <c r="D350" s="20"/>
      <c r="E350" s="20"/>
      <c r="F350" s="20"/>
      <c r="G350" s="20"/>
      <c r="H350" s="20">
        <v>306</v>
      </c>
      <c r="I350" s="20"/>
      <c r="J350" s="20">
        <f>SUM(E350:I350)</f>
        <v>306</v>
      </c>
      <c r="K350" s="20"/>
      <c r="L350" s="20">
        <v>226</v>
      </c>
    </row>
    <row r="351" spans="1:12">
      <c r="A351" s="18"/>
      <c r="B351" s="19" t="s">
        <v>529</v>
      </c>
      <c r="C351" s="20"/>
      <c r="D351" s="20"/>
      <c r="E351" s="20">
        <v>64</v>
      </c>
      <c r="F351" s="20"/>
      <c r="G351" s="20"/>
      <c r="H351" s="20"/>
      <c r="I351" s="20"/>
      <c r="J351" s="20">
        <f>SUM(E351:I351)</f>
        <v>64</v>
      </c>
      <c r="K351" s="20"/>
      <c r="L351" s="20"/>
    </row>
    <row r="352" spans="1:12">
      <c r="A352" s="18"/>
      <c r="B352" s="19" t="s">
        <v>524</v>
      </c>
      <c r="C352" s="20"/>
      <c r="D352" s="20"/>
      <c r="E352" s="20">
        <v>238</v>
      </c>
      <c r="F352" s="20"/>
      <c r="G352" s="20"/>
      <c r="H352" s="20"/>
      <c r="I352" s="20"/>
      <c r="J352" s="20">
        <f>SUM(E352:I352)</f>
        <v>238</v>
      </c>
      <c r="K352" s="20"/>
      <c r="L352" s="20"/>
    </row>
    <row r="353" spans="1:12">
      <c r="A353" s="18" t="s">
        <v>248</v>
      </c>
      <c r="B353" s="19" t="s">
        <v>414</v>
      </c>
      <c r="C353" s="20">
        <f>SUM(C354:C358)</f>
        <v>19</v>
      </c>
      <c r="D353" s="20">
        <f t="shared" ref="D353:K353" si="88">SUM(D354:D358)</f>
        <v>19</v>
      </c>
      <c r="E353" s="20">
        <f t="shared" si="88"/>
        <v>4535</v>
      </c>
      <c r="F353" s="20">
        <f t="shared" si="88"/>
        <v>1416</v>
      </c>
      <c r="G353" s="20">
        <f t="shared" si="88"/>
        <v>0</v>
      </c>
      <c r="H353" s="20">
        <f t="shared" si="88"/>
        <v>534</v>
      </c>
      <c r="I353" s="20">
        <f t="shared" si="88"/>
        <v>1550</v>
      </c>
      <c r="J353" s="20">
        <f t="shared" si="88"/>
        <v>8035</v>
      </c>
      <c r="K353" s="20">
        <f t="shared" si="88"/>
        <v>0</v>
      </c>
      <c r="L353" s="20">
        <v>5942</v>
      </c>
    </row>
    <row r="354" spans="1:12">
      <c r="A354" s="18"/>
      <c r="B354" s="19" t="s">
        <v>61</v>
      </c>
      <c r="C354" s="20">
        <v>19</v>
      </c>
      <c r="D354" s="20">
        <v>19</v>
      </c>
      <c r="E354" s="20">
        <v>4246</v>
      </c>
      <c r="F354" s="20">
        <v>1416</v>
      </c>
      <c r="G354" s="20"/>
      <c r="H354" s="20"/>
      <c r="I354" s="20">
        <f>1000+550</f>
        <v>1550</v>
      </c>
      <c r="J354" s="20">
        <f>SUM(E354:I354)</f>
        <v>7212</v>
      </c>
      <c r="K354" s="20"/>
      <c r="L354" s="20">
        <v>5718</v>
      </c>
    </row>
    <row r="355" spans="1:12">
      <c r="A355" s="18"/>
      <c r="B355" s="19"/>
      <c r="C355" s="20"/>
      <c r="D355" s="20"/>
      <c r="E355" s="20"/>
      <c r="F355" s="20"/>
      <c r="G355" s="20"/>
      <c r="H355" s="20"/>
      <c r="I355" s="20"/>
      <c r="J355" s="20"/>
      <c r="K355" s="20"/>
      <c r="L355" s="20">
        <v>90</v>
      </c>
    </row>
    <row r="356" spans="1:12">
      <c r="A356" s="18"/>
      <c r="B356" s="19" t="s">
        <v>359</v>
      </c>
      <c r="C356" s="20"/>
      <c r="D356" s="20"/>
      <c r="E356" s="20"/>
      <c r="F356" s="20"/>
      <c r="G356" s="20"/>
      <c r="H356" s="20">
        <v>534</v>
      </c>
      <c r="I356" s="20"/>
      <c r="J356" s="20">
        <f>SUM(E356:I356)</f>
        <v>534</v>
      </c>
      <c r="K356" s="20"/>
      <c r="L356" s="20">
        <v>134</v>
      </c>
    </row>
    <row r="357" spans="1:12">
      <c r="A357" s="18"/>
      <c r="B357" s="19" t="s">
        <v>529</v>
      </c>
      <c r="C357" s="20"/>
      <c r="D357" s="20"/>
      <c r="E357" s="20">
        <v>65</v>
      </c>
      <c r="F357" s="20"/>
      <c r="G357" s="20"/>
      <c r="H357" s="20"/>
      <c r="I357" s="20"/>
      <c r="J357" s="20">
        <f>E357+F357+G357+H357+I357</f>
        <v>65</v>
      </c>
      <c r="K357" s="20"/>
      <c r="L357" s="20"/>
    </row>
    <row r="358" spans="1:12">
      <c r="A358" s="18"/>
      <c r="B358" s="19" t="s">
        <v>524</v>
      </c>
      <c r="C358" s="20"/>
      <c r="D358" s="20"/>
      <c r="E358" s="20">
        <v>224</v>
      </c>
      <c r="F358" s="20"/>
      <c r="G358" s="20"/>
      <c r="H358" s="20"/>
      <c r="I358" s="20"/>
      <c r="J358" s="20">
        <f>E358+F358+G358+H358+I358</f>
        <v>224</v>
      </c>
      <c r="K358" s="20"/>
      <c r="L358" s="20"/>
    </row>
    <row r="359" spans="1:12">
      <c r="A359" s="18" t="s">
        <v>249</v>
      </c>
      <c r="B359" s="19" t="s">
        <v>415</v>
      </c>
      <c r="C359" s="20">
        <f>SUM(C360:C362)</f>
        <v>11</v>
      </c>
      <c r="D359" s="20">
        <f>SUM(D360:D362)</f>
        <v>11</v>
      </c>
      <c r="E359" s="20">
        <f>SUM(E360:E362)</f>
        <v>2331</v>
      </c>
      <c r="F359" s="20">
        <f t="shared" ref="F359:J359" si="89">SUM(F360:F362)</f>
        <v>739</v>
      </c>
      <c r="G359" s="20">
        <f t="shared" si="89"/>
        <v>0</v>
      </c>
      <c r="H359" s="20">
        <f t="shared" si="89"/>
        <v>138</v>
      </c>
      <c r="I359" s="20">
        <f t="shared" si="89"/>
        <v>590</v>
      </c>
      <c r="J359" s="20">
        <f t="shared" si="89"/>
        <v>3798</v>
      </c>
      <c r="K359" s="20"/>
      <c r="L359" s="20">
        <v>3263</v>
      </c>
    </row>
    <row r="360" spans="1:12">
      <c r="A360" s="18"/>
      <c r="B360" s="19" t="s">
        <v>61</v>
      </c>
      <c r="C360" s="20">
        <v>11</v>
      </c>
      <c r="D360" s="20">
        <v>11</v>
      </c>
      <c r="E360" s="20">
        <f>2217+1</f>
        <v>2218</v>
      </c>
      <c r="F360" s="20">
        <v>739</v>
      </c>
      <c r="G360" s="20"/>
      <c r="H360" s="20"/>
      <c r="I360" s="20">
        <v>590</v>
      </c>
      <c r="J360" s="20">
        <f>SUM(E360:I360)</f>
        <v>3547</v>
      </c>
      <c r="K360" s="20"/>
      <c r="L360" s="20">
        <v>3157</v>
      </c>
    </row>
    <row r="361" spans="1:12">
      <c r="A361" s="18"/>
      <c r="B361" s="19" t="s">
        <v>534</v>
      </c>
      <c r="C361" s="20"/>
      <c r="D361" s="20"/>
      <c r="E361" s="20"/>
      <c r="F361" s="20"/>
      <c r="G361" s="20"/>
      <c r="H361" s="20">
        <v>138</v>
      </c>
      <c r="I361" s="20"/>
      <c r="J361" s="20">
        <f>SUM(E361:I361)</f>
        <v>138</v>
      </c>
      <c r="K361" s="20"/>
      <c r="L361" s="20">
        <v>106</v>
      </c>
    </row>
    <row r="362" spans="1:12">
      <c r="A362" s="18"/>
      <c r="B362" s="19" t="s">
        <v>524</v>
      </c>
      <c r="C362" s="20"/>
      <c r="D362" s="20"/>
      <c r="E362" s="20">
        <v>113</v>
      </c>
      <c r="F362" s="20"/>
      <c r="G362" s="20"/>
      <c r="H362" s="20"/>
      <c r="I362" s="20"/>
      <c r="J362" s="20">
        <f>SUM(E362:I362)</f>
        <v>113</v>
      </c>
      <c r="K362" s="20"/>
      <c r="L362" s="20"/>
    </row>
    <row r="363" spans="1:12" ht="18" customHeight="1">
      <c r="A363" s="18" t="s">
        <v>390</v>
      </c>
      <c r="B363" s="19" t="s">
        <v>416</v>
      </c>
      <c r="C363" s="20">
        <f>SUM(C364:C367)</f>
        <v>22</v>
      </c>
      <c r="D363" s="20">
        <f t="shared" ref="D363:K363" si="90">SUM(D364:D367)</f>
        <v>22</v>
      </c>
      <c r="E363" s="20">
        <f t="shared" si="90"/>
        <v>5365</v>
      </c>
      <c r="F363" s="20">
        <f t="shared" si="90"/>
        <v>1663</v>
      </c>
      <c r="G363" s="20">
        <f t="shared" si="90"/>
        <v>0</v>
      </c>
      <c r="H363" s="20">
        <f t="shared" si="90"/>
        <v>170</v>
      </c>
      <c r="I363" s="20">
        <f t="shared" si="90"/>
        <v>1650</v>
      </c>
      <c r="J363" s="20">
        <f t="shared" si="90"/>
        <v>8848</v>
      </c>
      <c r="K363" s="20">
        <f t="shared" si="90"/>
        <v>0</v>
      </c>
      <c r="L363" s="20">
        <v>6430</v>
      </c>
    </row>
    <row r="364" spans="1:12" ht="18" customHeight="1">
      <c r="A364" s="18"/>
      <c r="B364" s="19" t="s">
        <v>61</v>
      </c>
      <c r="C364" s="20">
        <v>22</v>
      </c>
      <c r="D364" s="20">
        <v>22</v>
      </c>
      <c r="E364" s="20">
        <v>4988</v>
      </c>
      <c r="F364" s="20">
        <v>1663</v>
      </c>
      <c r="G364" s="20"/>
      <c r="H364" s="20"/>
      <c r="I364" s="20">
        <f>1500+150</f>
        <v>1650</v>
      </c>
      <c r="J364" s="20">
        <f>SUM(E364:I364)</f>
        <v>8301</v>
      </c>
      <c r="K364" s="20"/>
      <c r="L364" s="20">
        <v>6164</v>
      </c>
    </row>
    <row r="365" spans="1:12" ht="18" customHeight="1">
      <c r="A365" s="18"/>
      <c r="B365" s="19" t="s">
        <v>534</v>
      </c>
      <c r="C365" s="20"/>
      <c r="D365" s="20"/>
      <c r="E365" s="20"/>
      <c r="F365" s="20"/>
      <c r="G365" s="20"/>
      <c r="H365" s="20">
        <v>170</v>
      </c>
      <c r="I365" s="20"/>
      <c r="J365" s="20">
        <f>SUM(E365:I365)</f>
        <v>170</v>
      </c>
      <c r="K365" s="20"/>
      <c r="L365" s="20">
        <v>266</v>
      </c>
    </row>
    <row r="366" spans="1:12" ht="18" customHeight="1">
      <c r="A366" s="18"/>
      <c r="B366" s="19" t="s">
        <v>529</v>
      </c>
      <c r="C366" s="20"/>
      <c r="D366" s="20"/>
      <c r="E366" s="20">
        <v>114</v>
      </c>
      <c r="F366" s="20"/>
      <c r="G366" s="20"/>
      <c r="H366" s="20"/>
      <c r="I366" s="20"/>
      <c r="J366" s="20">
        <f>E366+F366+G366+H366+I366</f>
        <v>114</v>
      </c>
      <c r="K366" s="20"/>
      <c r="L366" s="20"/>
    </row>
    <row r="367" spans="1:12" ht="18" customHeight="1">
      <c r="A367" s="18"/>
      <c r="B367" s="19" t="s">
        <v>524</v>
      </c>
      <c r="C367" s="20"/>
      <c r="D367" s="20"/>
      <c r="E367" s="20">
        <v>263</v>
      </c>
      <c r="F367" s="20"/>
      <c r="G367" s="20"/>
      <c r="H367" s="20"/>
      <c r="I367" s="20"/>
      <c r="J367" s="20">
        <f>E367+F367+G367+H367+I367</f>
        <v>263</v>
      </c>
      <c r="K367" s="20"/>
      <c r="L367" s="20"/>
    </row>
    <row r="368" spans="1:12" ht="25.5">
      <c r="A368" s="18" t="s">
        <v>356</v>
      </c>
      <c r="B368" s="19" t="s">
        <v>418</v>
      </c>
      <c r="C368" s="20"/>
      <c r="D368" s="20"/>
      <c r="E368" s="20"/>
      <c r="F368" s="20"/>
      <c r="G368" s="20"/>
      <c r="H368" s="20"/>
      <c r="I368" s="20">
        <v>208</v>
      </c>
      <c r="J368" s="20">
        <f>SUM(E368:I368)</f>
        <v>208</v>
      </c>
      <c r="K368" s="20"/>
      <c r="L368" s="20">
        <v>180</v>
      </c>
    </row>
    <row r="369" spans="1:12" ht="25.5">
      <c r="A369" s="18"/>
      <c r="B369" s="19" t="s">
        <v>417</v>
      </c>
      <c r="C369" s="20"/>
      <c r="D369" s="20"/>
      <c r="E369" s="20"/>
      <c r="F369" s="20"/>
      <c r="G369" s="20"/>
      <c r="H369" s="20"/>
      <c r="I369" s="20"/>
      <c r="J369" s="20"/>
      <c r="K369" s="20"/>
      <c r="L369" s="20">
        <v>1300</v>
      </c>
    </row>
    <row r="370" spans="1:12" ht="25.5">
      <c r="A370" s="18" t="s">
        <v>256</v>
      </c>
      <c r="B370" s="19" t="s">
        <v>552</v>
      </c>
      <c r="C370" s="20"/>
      <c r="D370" s="20"/>
      <c r="E370" s="20"/>
      <c r="F370" s="20"/>
      <c r="G370" s="20"/>
      <c r="H370" s="20"/>
      <c r="I370" s="20">
        <v>500</v>
      </c>
      <c r="J370" s="20">
        <f>SUM(E370:I370)</f>
        <v>500</v>
      </c>
      <c r="K370" s="20"/>
      <c r="L370" s="20"/>
    </row>
    <row r="371" spans="1:12" ht="25.5">
      <c r="A371" s="18" t="s">
        <v>257</v>
      </c>
      <c r="B371" s="19" t="s">
        <v>419</v>
      </c>
      <c r="C371" s="20"/>
      <c r="D371" s="20"/>
      <c r="E371" s="20"/>
      <c r="F371" s="20"/>
      <c r="G371" s="20"/>
      <c r="H371" s="20"/>
      <c r="I371" s="20">
        <v>4000</v>
      </c>
      <c r="J371" s="20">
        <f>SUM(E371:I371)</f>
        <v>4000</v>
      </c>
      <c r="K371" s="20"/>
      <c r="L371" s="20">
        <v>3000</v>
      </c>
    </row>
    <row r="372" spans="1:12" s="42" customFormat="1" ht="15">
      <c r="A372" s="13" t="s">
        <v>42</v>
      </c>
      <c r="B372" s="16" t="s">
        <v>97</v>
      </c>
      <c r="C372" s="17">
        <f t="shared" ref="C372:K372" si="91">C373+C379+C384+C390+C394+C400+C406+C411+C414+C418+C423+C427+C431+C435+C441+C446+C447+C448+C452+C454+C455+C456+C457+C458+C459+C461+C462+C463+C467+C468+C469+C472</f>
        <v>79</v>
      </c>
      <c r="D372" s="17">
        <f t="shared" si="91"/>
        <v>77</v>
      </c>
      <c r="E372" s="17">
        <f t="shared" si="91"/>
        <v>11947</v>
      </c>
      <c r="F372" s="17">
        <f t="shared" si="91"/>
        <v>2439</v>
      </c>
      <c r="G372" s="17">
        <f t="shared" si="91"/>
        <v>0</v>
      </c>
      <c r="H372" s="17">
        <f t="shared" si="91"/>
        <v>3385</v>
      </c>
      <c r="I372" s="17">
        <f t="shared" si="91"/>
        <v>11730</v>
      </c>
      <c r="J372" s="17">
        <f>J373+J379+J384+J390+J394+J400+J406+J411+J414+J418+J423+J427+J431+J435+J441+J446+J447+J448+J452+J454+J455+J456+J457+J458+J459+J461+J462+J463+J467+J468+J469+J470+J471+J472</f>
        <v>30161</v>
      </c>
      <c r="K372" s="17">
        <f t="shared" si="91"/>
        <v>0</v>
      </c>
      <c r="L372" s="17">
        <f>L373+L379+L384+L390+L394+L400+L406+L411+L414+L418+L423+L427+L431+L435+L441+L442+L443+L444+L445+L446+L447+L448+L449+L450+L451+L452+L453+L454+L455+L456+L457+L458+L459+L460+L461+L462+L463+L464+L465+L466+L467+L468+L469+L472+L438</f>
        <v>25175</v>
      </c>
    </row>
    <row r="373" spans="1:12" s="40" customFormat="1" ht="15">
      <c r="A373" s="150">
        <v>1</v>
      </c>
      <c r="B373" s="19" t="s">
        <v>98</v>
      </c>
      <c r="C373" s="20">
        <v>18</v>
      </c>
      <c r="D373" s="20">
        <v>16</v>
      </c>
      <c r="E373" s="20">
        <v>2907</v>
      </c>
      <c r="F373" s="20">
        <v>540</v>
      </c>
      <c r="G373" s="20">
        <v>0</v>
      </c>
      <c r="H373" s="20">
        <v>201</v>
      </c>
      <c r="I373" s="20">
        <v>0</v>
      </c>
      <c r="J373" s="20">
        <v>3648</v>
      </c>
      <c r="K373" s="20">
        <v>0</v>
      </c>
      <c r="L373" s="20">
        <v>2974</v>
      </c>
    </row>
    <row r="374" spans="1:12" s="40" customFormat="1" ht="15">
      <c r="A374" s="150"/>
      <c r="B374" s="19" t="s">
        <v>61</v>
      </c>
      <c r="C374" s="20">
        <v>18</v>
      </c>
      <c r="D374" s="20">
        <v>16</v>
      </c>
      <c r="E374" s="20">
        <v>2484</v>
      </c>
      <c r="F374" s="20">
        <v>540</v>
      </c>
      <c r="G374" s="20"/>
      <c r="H374" s="20"/>
      <c r="I374" s="20">
        <v>0</v>
      </c>
      <c r="J374" s="20">
        <v>3024</v>
      </c>
      <c r="K374" s="20"/>
      <c r="L374" s="20">
        <v>2826</v>
      </c>
    </row>
    <row r="375" spans="1:12" s="40" customFormat="1" ht="15">
      <c r="A375" s="150"/>
      <c r="B375" s="19" t="s">
        <v>62</v>
      </c>
      <c r="C375" s="20"/>
      <c r="D375" s="20"/>
      <c r="E375" s="20">
        <v>162</v>
      </c>
      <c r="F375" s="20"/>
      <c r="G375" s="20"/>
      <c r="H375" s="20"/>
      <c r="I375" s="20"/>
      <c r="J375" s="20">
        <v>162</v>
      </c>
      <c r="K375" s="20"/>
      <c r="L375" s="20"/>
    </row>
    <row r="376" spans="1:12" s="40" customFormat="1" ht="15">
      <c r="A376" s="150"/>
      <c r="B376" s="19" t="s">
        <v>536</v>
      </c>
      <c r="C376" s="20"/>
      <c r="D376" s="20"/>
      <c r="E376" s="20">
        <v>79</v>
      </c>
      <c r="F376" s="20"/>
      <c r="G376" s="20"/>
      <c r="H376" s="20">
        <v>3</v>
      </c>
      <c r="I376" s="20"/>
      <c r="J376" s="20">
        <v>82</v>
      </c>
      <c r="K376" s="20"/>
      <c r="L376" s="20"/>
    </row>
    <row r="377" spans="1:12" s="40" customFormat="1" ht="15">
      <c r="A377" s="150"/>
      <c r="B377" s="19" t="s">
        <v>352</v>
      </c>
      <c r="C377" s="20"/>
      <c r="D377" s="20"/>
      <c r="E377" s="20"/>
      <c r="F377" s="20"/>
      <c r="G377" s="20"/>
      <c r="H377" s="20">
        <v>198</v>
      </c>
      <c r="I377" s="20"/>
      <c r="J377" s="20">
        <v>198</v>
      </c>
      <c r="K377" s="20"/>
      <c r="L377" s="20">
        <v>148</v>
      </c>
    </row>
    <row r="378" spans="1:12" s="40" customFormat="1" ht="15">
      <c r="A378" s="150"/>
      <c r="B378" s="19" t="s">
        <v>533</v>
      </c>
      <c r="C378" s="20"/>
      <c r="D378" s="20"/>
      <c r="E378" s="20">
        <v>182</v>
      </c>
      <c r="F378" s="20"/>
      <c r="G378" s="20"/>
      <c r="H378" s="20"/>
      <c r="I378" s="20"/>
      <c r="J378" s="20">
        <v>182</v>
      </c>
      <c r="K378" s="20"/>
      <c r="L378" s="20">
        <v>0</v>
      </c>
    </row>
    <row r="379" spans="1:12" s="40" customFormat="1" ht="15">
      <c r="A379" s="150">
        <v>2</v>
      </c>
      <c r="B379" s="19" t="s">
        <v>99</v>
      </c>
      <c r="C379" s="20">
        <v>4</v>
      </c>
      <c r="D379" s="20">
        <v>4</v>
      </c>
      <c r="E379" s="20">
        <v>718</v>
      </c>
      <c r="F379" s="20">
        <v>124</v>
      </c>
      <c r="G379" s="20">
        <v>0</v>
      </c>
      <c r="H379" s="20">
        <v>155</v>
      </c>
      <c r="I379" s="20">
        <v>300</v>
      </c>
      <c r="J379" s="20">
        <v>1297</v>
      </c>
      <c r="K379" s="20">
        <v>0</v>
      </c>
      <c r="L379" s="20">
        <v>1025</v>
      </c>
    </row>
    <row r="380" spans="1:12" s="40" customFormat="1" ht="15">
      <c r="A380" s="150"/>
      <c r="B380" s="19" t="s">
        <v>61</v>
      </c>
      <c r="C380" s="20">
        <v>4</v>
      </c>
      <c r="D380" s="20">
        <v>4</v>
      </c>
      <c r="E380" s="20">
        <v>649</v>
      </c>
      <c r="F380" s="20">
        <v>124</v>
      </c>
      <c r="G380" s="20"/>
      <c r="H380" s="20"/>
      <c r="I380" s="20">
        <v>300</v>
      </c>
      <c r="J380" s="20">
        <v>1073</v>
      </c>
      <c r="K380" s="20"/>
      <c r="L380" s="20">
        <v>907</v>
      </c>
    </row>
    <row r="381" spans="1:12" s="40" customFormat="1" ht="15">
      <c r="A381" s="150"/>
      <c r="B381" s="19" t="s">
        <v>536</v>
      </c>
      <c r="C381" s="20"/>
      <c r="D381" s="20"/>
      <c r="E381" s="20">
        <v>21</v>
      </c>
      <c r="F381" s="20"/>
      <c r="G381" s="20"/>
      <c r="H381" s="20"/>
      <c r="I381" s="20"/>
      <c r="J381" s="20">
        <v>21</v>
      </c>
      <c r="K381" s="20"/>
      <c r="L381" s="20"/>
    </row>
    <row r="382" spans="1:12" s="40" customFormat="1" ht="15">
      <c r="A382" s="150"/>
      <c r="B382" s="19" t="s">
        <v>350</v>
      </c>
      <c r="C382" s="20"/>
      <c r="D382" s="20"/>
      <c r="E382" s="20"/>
      <c r="F382" s="20"/>
      <c r="G382" s="20"/>
      <c r="H382" s="20">
        <v>155</v>
      </c>
      <c r="I382" s="20"/>
      <c r="J382" s="20">
        <v>155</v>
      </c>
      <c r="K382" s="20"/>
      <c r="L382" s="20">
        <v>118</v>
      </c>
    </row>
    <row r="383" spans="1:12" s="40" customFormat="1" ht="15">
      <c r="A383" s="150"/>
      <c r="B383" s="19" t="s">
        <v>533</v>
      </c>
      <c r="C383" s="20"/>
      <c r="D383" s="20"/>
      <c r="E383" s="20">
        <v>48</v>
      </c>
      <c r="F383" s="20"/>
      <c r="G383" s="20"/>
      <c r="H383" s="20"/>
      <c r="I383" s="20"/>
      <c r="J383" s="20">
        <v>48</v>
      </c>
      <c r="K383" s="20"/>
      <c r="L383" s="20"/>
    </row>
    <row r="384" spans="1:12" s="40" customFormat="1" ht="25.5">
      <c r="A384" s="150">
        <v>3</v>
      </c>
      <c r="B384" s="19" t="s">
        <v>100</v>
      </c>
      <c r="C384" s="20">
        <v>8</v>
      </c>
      <c r="D384" s="20">
        <v>8</v>
      </c>
      <c r="E384" s="20">
        <v>1275</v>
      </c>
      <c r="F384" s="20">
        <v>248</v>
      </c>
      <c r="G384" s="20">
        <v>0</v>
      </c>
      <c r="H384" s="20">
        <v>236</v>
      </c>
      <c r="I384" s="20">
        <v>450</v>
      </c>
      <c r="J384" s="20">
        <v>2209</v>
      </c>
      <c r="K384" s="20">
        <v>0</v>
      </c>
      <c r="L384" s="20">
        <v>1728</v>
      </c>
    </row>
    <row r="385" spans="1:12" s="40" customFormat="1" ht="15">
      <c r="A385" s="150"/>
      <c r="B385" s="19" t="s">
        <v>61</v>
      </c>
      <c r="C385" s="20">
        <v>7</v>
      </c>
      <c r="D385" s="20">
        <v>7</v>
      </c>
      <c r="E385" s="20">
        <v>1179</v>
      </c>
      <c r="F385" s="20">
        <v>217</v>
      </c>
      <c r="G385" s="20"/>
      <c r="H385" s="20"/>
      <c r="I385" s="20">
        <v>450</v>
      </c>
      <c r="J385" s="20">
        <v>1846</v>
      </c>
      <c r="K385" s="20"/>
      <c r="L385" s="20">
        <v>1522</v>
      </c>
    </row>
    <row r="386" spans="1:12" s="40" customFormat="1" ht="15">
      <c r="A386" s="150"/>
      <c r="B386" s="19" t="s">
        <v>420</v>
      </c>
      <c r="C386" s="20">
        <v>1</v>
      </c>
      <c r="D386" s="20">
        <v>1</v>
      </c>
      <c r="E386" s="20"/>
      <c r="F386" s="20">
        <v>31</v>
      </c>
      <c r="G386" s="20"/>
      <c r="H386" s="20">
        <v>81</v>
      </c>
      <c r="I386" s="20"/>
      <c r="J386" s="20">
        <v>112</v>
      </c>
      <c r="K386" s="20"/>
      <c r="L386" s="20">
        <v>93</v>
      </c>
    </row>
    <row r="387" spans="1:12" s="40" customFormat="1" ht="15">
      <c r="A387" s="150"/>
      <c r="B387" s="19" t="s">
        <v>536</v>
      </c>
      <c r="C387" s="20"/>
      <c r="D387" s="20"/>
      <c r="E387" s="20">
        <v>11</v>
      </c>
      <c r="F387" s="20"/>
      <c r="G387" s="20"/>
      <c r="H387" s="20">
        <v>1</v>
      </c>
      <c r="I387" s="20"/>
      <c r="J387" s="20">
        <v>12</v>
      </c>
      <c r="K387" s="20"/>
      <c r="L387" s="20"/>
    </row>
    <row r="388" spans="1:12" s="40" customFormat="1" ht="15">
      <c r="A388" s="150"/>
      <c r="B388" s="19" t="s">
        <v>350</v>
      </c>
      <c r="C388" s="20"/>
      <c r="D388" s="20"/>
      <c r="E388" s="20"/>
      <c r="F388" s="20"/>
      <c r="G388" s="20"/>
      <c r="H388" s="20">
        <v>154</v>
      </c>
      <c r="I388" s="20"/>
      <c r="J388" s="20">
        <v>154</v>
      </c>
      <c r="K388" s="20"/>
      <c r="L388" s="20">
        <v>113</v>
      </c>
    </row>
    <row r="389" spans="1:12" s="40" customFormat="1" ht="15">
      <c r="A389" s="150"/>
      <c r="B389" s="19" t="s">
        <v>533</v>
      </c>
      <c r="C389" s="20"/>
      <c r="D389" s="20"/>
      <c r="E389" s="20">
        <v>85</v>
      </c>
      <c r="F389" s="20"/>
      <c r="G389" s="20"/>
      <c r="H389" s="20"/>
      <c r="I389" s="20"/>
      <c r="J389" s="20">
        <v>85</v>
      </c>
      <c r="K389" s="20"/>
      <c r="L389" s="20"/>
    </row>
    <row r="390" spans="1:12" s="40" customFormat="1" ht="15">
      <c r="A390" s="150">
        <v>4</v>
      </c>
      <c r="B390" s="19" t="s">
        <v>101</v>
      </c>
      <c r="C390" s="20">
        <v>13</v>
      </c>
      <c r="D390" s="20">
        <v>13</v>
      </c>
      <c r="E390" s="20">
        <v>2187</v>
      </c>
      <c r="F390" s="20">
        <v>403</v>
      </c>
      <c r="G390" s="20">
        <v>0</v>
      </c>
      <c r="H390" s="20">
        <v>0</v>
      </c>
      <c r="I390" s="20">
        <v>100</v>
      </c>
      <c r="J390" s="20">
        <v>2690</v>
      </c>
      <c r="K390" s="20">
        <v>0</v>
      </c>
      <c r="L390" s="20">
        <v>1916</v>
      </c>
    </row>
    <row r="391" spans="1:12" s="40" customFormat="1" ht="15">
      <c r="A391" s="150"/>
      <c r="B391" s="19" t="s">
        <v>61</v>
      </c>
      <c r="C391" s="20">
        <v>13</v>
      </c>
      <c r="D391" s="20">
        <v>13</v>
      </c>
      <c r="E391" s="20">
        <v>2008</v>
      </c>
      <c r="F391" s="20">
        <v>403</v>
      </c>
      <c r="G391" s="20"/>
      <c r="H391" s="20"/>
      <c r="I391" s="20">
        <v>100</v>
      </c>
      <c r="J391" s="20">
        <v>2511</v>
      </c>
      <c r="K391" s="20"/>
      <c r="L391" s="20">
        <v>1916</v>
      </c>
    </row>
    <row r="392" spans="1:12" s="40" customFormat="1" ht="15">
      <c r="A392" s="150"/>
      <c r="B392" s="19" t="s">
        <v>536</v>
      </c>
      <c r="C392" s="20"/>
      <c r="D392" s="20"/>
      <c r="E392" s="20">
        <v>30</v>
      </c>
      <c r="F392" s="20"/>
      <c r="G392" s="20"/>
      <c r="H392" s="20"/>
      <c r="I392" s="20"/>
      <c r="J392" s="20">
        <v>30</v>
      </c>
      <c r="K392" s="20"/>
      <c r="L392" s="20"/>
    </row>
    <row r="393" spans="1:12" s="40" customFormat="1" ht="15">
      <c r="A393" s="150"/>
      <c r="B393" s="19" t="s">
        <v>533</v>
      </c>
      <c r="C393" s="20"/>
      <c r="D393" s="20"/>
      <c r="E393" s="20">
        <v>149</v>
      </c>
      <c r="F393" s="20">
        <v>0</v>
      </c>
      <c r="G393" s="20"/>
      <c r="H393" s="20"/>
      <c r="I393" s="20"/>
      <c r="J393" s="20">
        <v>149</v>
      </c>
      <c r="K393" s="20"/>
      <c r="L393" s="20">
        <v>0</v>
      </c>
    </row>
    <row r="394" spans="1:12" s="40" customFormat="1" ht="15">
      <c r="A394" s="150">
        <v>5</v>
      </c>
      <c r="B394" s="19" t="s">
        <v>102</v>
      </c>
      <c r="C394" s="20">
        <v>9</v>
      </c>
      <c r="D394" s="20">
        <v>9</v>
      </c>
      <c r="E394" s="20">
        <v>1397</v>
      </c>
      <c r="F394" s="20">
        <v>279</v>
      </c>
      <c r="G394" s="20">
        <v>0</v>
      </c>
      <c r="H394" s="20">
        <v>247</v>
      </c>
      <c r="I394" s="20">
        <v>600</v>
      </c>
      <c r="J394" s="20">
        <f>2423+100</f>
        <v>2523</v>
      </c>
      <c r="K394" s="20">
        <v>0</v>
      </c>
      <c r="L394" s="20">
        <v>1704</v>
      </c>
    </row>
    <row r="395" spans="1:12" s="40" customFormat="1" ht="15">
      <c r="A395" s="150"/>
      <c r="B395" s="19" t="s">
        <v>61</v>
      </c>
      <c r="C395" s="20">
        <v>8</v>
      </c>
      <c r="D395" s="20">
        <v>8</v>
      </c>
      <c r="E395" s="20">
        <v>1257</v>
      </c>
      <c r="F395" s="20">
        <v>248</v>
      </c>
      <c r="G395" s="20"/>
      <c r="H395" s="20"/>
      <c r="I395" s="20">
        <v>600</v>
      </c>
      <c r="J395" s="20">
        <f>2005+100</f>
        <v>2105</v>
      </c>
      <c r="K395" s="20"/>
      <c r="L395" s="20">
        <v>1497</v>
      </c>
    </row>
    <row r="396" spans="1:12" s="40" customFormat="1" ht="15">
      <c r="A396" s="150"/>
      <c r="B396" s="19" t="s">
        <v>421</v>
      </c>
      <c r="C396" s="20">
        <v>1</v>
      </c>
      <c r="D396" s="20">
        <v>1</v>
      </c>
      <c r="E396" s="20"/>
      <c r="F396" s="20">
        <v>31</v>
      </c>
      <c r="G396" s="20"/>
      <c r="H396" s="20">
        <v>84</v>
      </c>
      <c r="I396" s="20"/>
      <c r="J396" s="20">
        <v>115</v>
      </c>
      <c r="K396" s="20"/>
      <c r="L396" s="20">
        <v>91</v>
      </c>
    </row>
    <row r="397" spans="1:12" s="40" customFormat="1" ht="15">
      <c r="A397" s="150"/>
      <c r="B397" s="19" t="s">
        <v>536</v>
      </c>
      <c r="C397" s="20"/>
      <c r="D397" s="20"/>
      <c r="E397" s="20">
        <v>47</v>
      </c>
      <c r="F397" s="20"/>
      <c r="G397" s="20"/>
      <c r="H397" s="20">
        <v>12</v>
      </c>
      <c r="I397" s="20"/>
      <c r="J397" s="20">
        <v>59</v>
      </c>
      <c r="K397" s="20"/>
      <c r="L397" s="20"/>
    </row>
    <row r="398" spans="1:12" s="40" customFormat="1" ht="15">
      <c r="A398" s="150"/>
      <c r="B398" s="19" t="s">
        <v>352</v>
      </c>
      <c r="C398" s="20"/>
      <c r="D398" s="20"/>
      <c r="E398" s="20"/>
      <c r="F398" s="20"/>
      <c r="G398" s="20"/>
      <c r="H398" s="20">
        <v>151</v>
      </c>
      <c r="I398" s="20"/>
      <c r="J398" s="20">
        <v>151</v>
      </c>
      <c r="K398" s="20"/>
      <c r="L398" s="20">
        <v>116</v>
      </c>
    </row>
    <row r="399" spans="1:12" s="40" customFormat="1" ht="15">
      <c r="A399" s="150"/>
      <c r="B399" s="19" t="s">
        <v>533</v>
      </c>
      <c r="C399" s="20"/>
      <c r="D399" s="20"/>
      <c r="E399" s="20">
        <v>93</v>
      </c>
      <c r="F399" s="20"/>
      <c r="G399" s="20"/>
      <c r="H399" s="20"/>
      <c r="I399" s="20"/>
      <c r="J399" s="20">
        <v>93</v>
      </c>
      <c r="K399" s="20"/>
      <c r="L399" s="20"/>
    </row>
    <row r="400" spans="1:12" s="40" customFormat="1" ht="15">
      <c r="A400" s="150">
        <v>6</v>
      </c>
      <c r="B400" s="19" t="s">
        <v>103</v>
      </c>
      <c r="C400" s="20">
        <v>6</v>
      </c>
      <c r="D400" s="20">
        <v>6</v>
      </c>
      <c r="E400" s="20">
        <v>1338</v>
      </c>
      <c r="F400" s="20">
        <v>186</v>
      </c>
      <c r="G400" s="20">
        <v>0</v>
      </c>
      <c r="H400" s="20">
        <v>450</v>
      </c>
      <c r="I400" s="20">
        <v>150</v>
      </c>
      <c r="J400" s="20">
        <v>2124</v>
      </c>
      <c r="K400" s="20">
        <v>0</v>
      </c>
      <c r="L400" s="20">
        <v>1585</v>
      </c>
    </row>
    <row r="401" spans="1:12" s="40" customFormat="1" ht="15">
      <c r="A401" s="150"/>
      <c r="B401" s="19" t="s">
        <v>61</v>
      </c>
      <c r="C401" s="20">
        <v>5</v>
      </c>
      <c r="D401" s="20">
        <v>5</v>
      </c>
      <c r="E401" s="20">
        <v>1253</v>
      </c>
      <c r="F401" s="20">
        <v>155</v>
      </c>
      <c r="G401" s="20"/>
      <c r="H401" s="20"/>
      <c r="I401" s="20">
        <v>150</v>
      </c>
      <c r="J401" s="20">
        <v>1558</v>
      </c>
      <c r="K401" s="20"/>
      <c r="L401" s="20">
        <v>1217</v>
      </c>
    </row>
    <row r="402" spans="1:12" s="40" customFormat="1" ht="15">
      <c r="A402" s="150"/>
      <c r="B402" s="19" t="s">
        <v>421</v>
      </c>
      <c r="C402" s="20">
        <v>1</v>
      </c>
      <c r="D402" s="20">
        <v>1</v>
      </c>
      <c r="E402" s="20"/>
      <c r="F402" s="20">
        <v>31</v>
      </c>
      <c r="G402" s="20"/>
      <c r="H402" s="20">
        <v>103</v>
      </c>
      <c r="I402" s="20"/>
      <c r="J402" s="20">
        <v>134</v>
      </c>
      <c r="K402" s="20"/>
      <c r="L402" s="20">
        <v>111</v>
      </c>
    </row>
    <row r="403" spans="1:12" s="40" customFormat="1" ht="15">
      <c r="A403" s="150"/>
      <c r="B403" s="19" t="s">
        <v>536</v>
      </c>
      <c r="C403" s="20"/>
      <c r="D403" s="20"/>
      <c r="E403" s="20">
        <v>12</v>
      </c>
      <c r="F403" s="20"/>
      <c r="G403" s="20"/>
      <c r="H403" s="20">
        <v>5</v>
      </c>
      <c r="I403" s="20"/>
      <c r="J403" s="20">
        <v>17</v>
      </c>
      <c r="K403" s="20"/>
      <c r="L403" s="20"/>
    </row>
    <row r="404" spans="1:12" s="40" customFormat="1" ht="15">
      <c r="A404" s="150"/>
      <c r="B404" s="19" t="s">
        <v>353</v>
      </c>
      <c r="C404" s="20"/>
      <c r="D404" s="20"/>
      <c r="E404" s="20"/>
      <c r="F404" s="20"/>
      <c r="G404" s="20"/>
      <c r="H404" s="20">
        <v>342</v>
      </c>
      <c r="I404" s="20"/>
      <c r="J404" s="20">
        <v>342</v>
      </c>
      <c r="K404" s="20"/>
      <c r="L404" s="20">
        <v>257</v>
      </c>
    </row>
    <row r="405" spans="1:12" s="40" customFormat="1" ht="15">
      <c r="A405" s="150"/>
      <c r="B405" s="19" t="s">
        <v>533</v>
      </c>
      <c r="C405" s="20"/>
      <c r="D405" s="20"/>
      <c r="E405" s="20">
        <v>73</v>
      </c>
      <c r="F405" s="20"/>
      <c r="G405" s="20"/>
      <c r="H405" s="20"/>
      <c r="I405" s="20"/>
      <c r="J405" s="20">
        <v>73</v>
      </c>
      <c r="K405" s="20"/>
      <c r="L405" s="20"/>
    </row>
    <row r="406" spans="1:12" s="40" customFormat="1" ht="15">
      <c r="A406" s="150">
        <v>7</v>
      </c>
      <c r="B406" s="19" t="s">
        <v>104</v>
      </c>
      <c r="C406" s="20">
        <v>6</v>
      </c>
      <c r="D406" s="20">
        <v>6</v>
      </c>
      <c r="E406" s="20">
        <v>416</v>
      </c>
      <c r="F406" s="20">
        <v>194</v>
      </c>
      <c r="G406" s="20">
        <v>0</v>
      </c>
      <c r="H406" s="20">
        <v>369</v>
      </c>
      <c r="I406" s="20">
        <v>0</v>
      </c>
      <c r="J406" s="20">
        <v>979</v>
      </c>
      <c r="K406" s="20">
        <v>0</v>
      </c>
      <c r="L406" s="20">
        <v>852</v>
      </c>
    </row>
    <row r="407" spans="1:12" s="40" customFormat="1" ht="15">
      <c r="A407" s="150"/>
      <c r="B407" s="19" t="s">
        <v>61</v>
      </c>
      <c r="C407" s="20">
        <v>2</v>
      </c>
      <c r="D407" s="20">
        <v>2</v>
      </c>
      <c r="E407" s="20">
        <v>367</v>
      </c>
      <c r="F407" s="20">
        <v>62</v>
      </c>
      <c r="G407" s="20"/>
      <c r="H407" s="20"/>
      <c r="I407" s="20">
        <v>0</v>
      </c>
      <c r="J407" s="20">
        <v>429</v>
      </c>
      <c r="K407" s="20"/>
      <c r="L407" s="20">
        <v>444</v>
      </c>
    </row>
    <row r="408" spans="1:12" s="40" customFormat="1" ht="15">
      <c r="A408" s="150"/>
      <c r="B408" s="19" t="s">
        <v>105</v>
      </c>
      <c r="C408" s="20">
        <v>4</v>
      </c>
      <c r="D408" s="20">
        <v>4</v>
      </c>
      <c r="E408" s="20"/>
      <c r="F408" s="20">
        <v>124</v>
      </c>
      <c r="G408" s="20"/>
      <c r="H408" s="20">
        <v>369</v>
      </c>
      <c r="I408" s="20"/>
      <c r="J408" s="20">
        <v>493</v>
      </c>
      <c r="K408" s="20"/>
      <c r="L408" s="20">
        <v>408</v>
      </c>
    </row>
    <row r="409" spans="1:12" s="40" customFormat="1" ht="15">
      <c r="A409" s="150"/>
      <c r="B409" s="19" t="s">
        <v>536</v>
      </c>
      <c r="C409" s="20"/>
      <c r="D409" s="20"/>
      <c r="E409" s="20"/>
      <c r="F409" s="20">
        <v>8</v>
      </c>
      <c r="G409" s="20"/>
      <c r="H409" s="20"/>
      <c r="I409" s="20"/>
      <c r="J409" s="20">
        <v>8</v>
      </c>
      <c r="K409" s="20"/>
      <c r="L409" s="20"/>
    </row>
    <row r="410" spans="1:12" s="40" customFormat="1" ht="15">
      <c r="A410" s="150"/>
      <c r="B410" s="19" t="s">
        <v>533</v>
      </c>
      <c r="C410" s="20"/>
      <c r="D410" s="20"/>
      <c r="E410" s="20">
        <v>49</v>
      </c>
      <c r="F410" s="20"/>
      <c r="G410" s="20"/>
      <c r="H410" s="20"/>
      <c r="I410" s="20"/>
      <c r="J410" s="20">
        <v>49</v>
      </c>
      <c r="K410" s="20"/>
      <c r="L410" s="20"/>
    </row>
    <row r="411" spans="1:12" s="40" customFormat="1" ht="15">
      <c r="A411" s="150">
        <v>8</v>
      </c>
      <c r="B411" s="19" t="s">
        <v>106</v>
      </c>
      <c r="C411" s="20">
        <v>2</v>
      </c>
      <c r="D411" s="20">
        <v>2</v>
      </c>
      <c r="E411" s="20">
        <v>606</v>
      </c>
      <c r="F411" s="20">
        <v>62</v>
      </c>
      <c r="G411" s="20">
        <v>0</v>
      </c>
      <c r="H411" s="20">
        <v>0</v>
      </c>
      <c r="I411" s="20">
        <v>250</v>
      </c>
      <c r="J411" s="20">
        <v>918</v>
      </c>
      <c r="K411" s="20"/>
      <c r="L411" s="20">
        <v>607</v>
      </c>
    </row>
    <row r="412" spans="1:12" s="40" customFormat="1" ht="15">
      <c r="A412" s="150"/>
      <c r="B412" s="19" t="s">
        <v>61</v>
      </c>
      <c r="C412" s="20">
        <v>2</v>
      </c>
      <c r="D412" s="20">
        <v>2</v>
      </c>
      <c r="E412" s="20">
        <v>582</v>
      </c>
      <c r="F412" s="20">
        <v>62</v>
      </c>
      <c r="G412" s="20"/>
      <c r="H412" s="20"/>
      <c r="I412" s="20">
        <v>250</v>
      </c>
      <c r="J412" s="20">
        <v>894</v>
      </c>
      <c r="K412" s="20"/>
      <c r="L412" s="20"/>
    </row>
    <row r="413" spans="1:12" s="40" customFormat="1" ht="15">
      <c r="A413" s="150"/>
      <c r="B413" s="19" t="s">
        <v>533</v>
      </c>
      <c r="C413" s="20"/>
      <c r="D413" s="20"/>
      <c r="E413" s="20">
        <v>24</v>
      </c>
      <c r="F413" s="20"/>
      <c r="G413" s="20"/>
      <c r="H413" s="20"/>
      <c r="I413" s="20"/>
      <c r="J413" s="20">
        <v>24</v>
      </c>
      <c r="K413" s="20"/>
      <c r="L413" s="20"/>
    </row>
    <row r="414" spans="1:12" s="40" customFormat="1" ht="15">
      <c r="A414" s="150">
        <v>9</v>
      </c>
      <c r="B414" s="19" t="s">
        <v>422</v>
      </c>
      <c r="C414" s="20">
        <v>2</v>
      </c>
      <c r="D414" s="20">
        <v>2</v>
      </c>
      <c r="E414" s="20">
        <v>426</v>
      </c>
      <c r="F414" s="20">
        <v>62</v>
      </c>
      <c r="G414" s="20">
        <v>0</v>
      </c>
      <c r="H414" s="20">
        <v>92</v>
      </c>
      <c r="I414" s="20">
        <v>500</v>
      </c>
      <c r="J414" s="20">
        <v>1080</v>
      </c>
      <c r="K414" s="20"/>
      <c r="L414" s="20">
        <v>938</v>
      </c>
    </row>
    <row r="415" spans="1:12" s="40" customFormat="1" ht="15">
      <c r="A415" s="150"/>
      <c r="B415" s="19" t="s">
        <v>423</v>
      </c>
      <c r="C415" s="20">
        <v>1</v>
      </c>
      <c r="D415" s="20">
        <v>1</v>
      </c>
      <c r="E415" s="20">
        <v>407</v>
      </c>
      <c r="F415" s="20">
        <v>31</v>
      </c>
      <c r="G415" s="20"/>
      <c r="H415" s="20"/>
      <c r="I415" s="20">
        <v>500</v>
      </c>
      <c r="J415" s="20">
        <v>938</v>
      </c>
      <c r="K415" s="20"/>
      <c r="L415" s="20">
        <v>845</v>
      </c>
    </row>
    <row r="416" spans="1:12" s="40" customFormat="1" ht="15">
      <c r="A416" s="150"/>
      <c r="B416" s="19" t="s">
        <v>553</v>
      </c>
      <c r="C416" s="20">
        <v>1</v>
      </c>
      <c r="D416" s="20">
        <v>1</v>
      </c>
      <c r="E416" s="20"/>
      <c r="F416" s="20">
        <v>31</v>
      </c>
      <c r="G416" s="20"/>
      <c r="H416" s="20">
        <v>92</v>
      </c>
      <c r="I416" s="20"/>
      <c r="J416" s="20">
        <v>123</v>
      </c>
      <c r="K416" s="20"/>
      <c r="L416" s="20">
        <v>93</v>
      </c>
    </row>
    <row r="417" spans="1:12" s="40" customFormat="1" ht="15">
      <c r="A417" s="150"/>
      <c r="B417" s="19" t="s">
        <v>533</v>
      </c>
      <c r="C417" s="20"/>
      <c r="D417" s="20"/>
      <c r="E417" s="20">
        <v>19</v>
      </c>
      <c r="F417" s="20"/>
      <c r="G417" s="20"/>
      <c r="H417" s="20"/>
      <c r="I417" s="20"/>
      <c r="J417" s="20">
        <v>19</v>
      </c>
      <c r="K417" s="20"/>
      <c r="L417" s="20"/>
    </row>
    <row r="418" spans="1:12" s="40" customFormat="1" ht="15">
      <c r="A418" s="150">
        <v>10</v>
      </c>
      <c r="B418" s="27" t="s">
        <v>424</v>
      </c>
      <c r="C418" s="20">
        <v>2</v>
      </c>
      <c r="D418" s="20">
        <v>2</v>
      </c>
      <c r="E418" s="20">
        <v>324</v>
      </c>
      <c r="F418" s="20">
        <v>62</v>
      </c>
      <c r="G418" s="20">
        <v>0</v>
      </c>
      <c r="H418" s="20">
        <v>91</v>
      </c>
      <c r="I418" s="20">
        <v>200</v>
      </c>
      <c r="J418" s="20">
        <v>677</v>
      </c>
      <c r="K418" s="20"/>
      <c r="L418" s="20">
        <v>545</v>
      </c>
    </row>
    <row r="419" spans="1:12" s="40" customFormat="1" ht="15">
      <c r="A419" s="150"/>
      <c r="B419" s="19" t="s">
        <v>61</v>
      </c>
      <c r="C419" s="20">
        <v>1</v>
      </c>
      <c r="D419" s="20">
        <v>1</v>
      </c>
      <c r="E419" s="20">
        <v>296</v>
      </c>
      <c r="F419" s="20">
        <v>31</v>
      </c>
      <c r="G419" s="20"/>
      <c r="H419" s="20"/>
      <c r="I419" s="20">
        <v>200</v>
      </c>
      <c r="J419" s="20">
        <v>527</v>
      </c>
      <c r="K419" s="20"/>
      <c r="L419" s="20">
        <v>234</v>
      </c>
    </row>
    <row r="420" spans="1:12" s="40" customFormat="1" ht="15">
      <c r="A420" s="150"/>
      <c r="B420" s="19" t="s">
        <v>421</v>
      </c>
      <c r="C420" s="20">
        <v>1</v>
      </c>
      <c r="D420" s="20">
        <v>1</v>
      </c>
      <c r="E420" s="20"/>
      <c r="F420" s="20">
        <v>31</v>
      </c>
      <c r="G420" s="20"/>
      <c r="H420" s="20">
        <v>91</v>
      </c>
      <c r="I420" s="20"/>
      <c r="J420" s="20">
        <v>122</v>
      </c>
      <c r="K420" s="20"/>
      <c r="L420" s="20">
        <v>311</v>
      </c>
    </row>
    <row r="421" spans="1:12" s="40" customFormat="1" ht="15">
      <c r="A421" s="150"/>
      <c r="B421" s="19" t="s">
        <v>536</v>
      </c>
      <c r="C421" s="20"/>
      <c r="D421" s="20"/>
      <c r="E421" s="20">
        <v>11</v>
      </c>
      <c r="F421" s="20"/>
      <c r="G421" s="20"/>
      <c r="H421" s="20"/>
      <c r="I421" s="20"/>
      <c r="J421" s="20">
        <v>11</v>
      </c>
      <c r="K421" s="20"/>
      <c r="L421" s="20"/>
    </row>
    <row r="422" spans="1:12" s="40" customFormat="1" ht="15">
      <c r="A422" s="150"/>
      <c r="B422" s="19" t="s">
        <v>533</v>
      </c>
      <c r="C422" s="20"/>
      <c r="D422" s="20"/>
      <c r="E422" s="20">
        <v>17</v>
      </c>
      <c r="F422" s="20"/>
      <c r="G422" s="20"/>
      <c r="H422" s="20"/>
      <c r="I422" s="20"/>
      <c r="J422" s="20">
        <v>17</v>
      </c>
      <c r="K422" s="20"/>
      <c r="L422" s="20"/>
    </row>
    <row r="423" spans="1:12" s="40" customFormat="1" ht="25.5">
      <c r="A423" s="151">
        <v>11</v>
      </c>
      <c r="B423" s="19" t="s">
        <v>425</v>
      </c>
      <c r="C423" s="20">
        <v>2</v>
      </c>
      <c r="D423" s="20">
        <v>2</v>
      </c>
      <c r="E423" s="20">
        <v>290</v>
      </c>
      <c r="F423" s="20">
        <v>62</v>
      </c>
      <c r="G423" s="20">
        <v>0</v>
      </c>
      <c r="H423" s="20">
        <v>0</v>
      </c>
      <c r="I423" s="20">
        <v>100</v>
      </c>
      <c r="J423" s="20">
        <v>452</v>
      </c>
      <c r="K423" s="20"/>
      <c r="L423" s="20">
        <v>414</v>
      </c>
    </row>
    <row r="424" spans="1:12" s="40" customFormat="1" ht="15">
      <c r="A424" s="150"/>
      <c r="B424" s="19" t="s">
        <v>61</v>
      </c>
      <c r="C424" s="20">
        <v>2</v>
      </c>
      <c r="D424" s="20">
        <v>2</v>
      </c>
      <c r="E424" s="20">
        <v>270</v>
      </c>
      <c r="F424" s="20">
        <v>62</v>
      </c>
      <c r="G424" s="20"/>
      <c r="H424" s="20"/>
      <c r="I424" s="20">
        <v>100</v>
      </c>
      <c r="J424" s="20">
        <v>432</v>
      </c>
      <c r="K424" s="20"/>
      <c r="L424" s="20"/>
    </row>
    <row r="425" spans="1:12" s="40" customFormat="1" ht="15">
      <c r="A425" s="150"/>
      <c r="B425" s="19" t="s">
        <v>536</v>
      </c>
      <c r="C425" s="20"/>
      <c r="D425" s="20"/>
      <c r="E425" s="20">
        <v>7</v>
      </c>
      <c r="F425" s="20"/>
      <c r="G425" s="20"/>
      <c r="H425" s="20"/>
      <c r="I425" s="20"/>
      <c r="J425" s="20">
        <v>7</v>
      </c>
      <c r="K425" s="20"/>
      <c r="L425" s="20"/>
    </row>
    <row r="426" spans="1:12" s="40" customFormat="1" ht="15">
      <c r="A426" s="150"/>
      <c r="B426" s="19" t="s">
        <v>533</v>
      </c>
      <c r="C426" s="20"/>
      <c r="D426" s="20"/>
      <c r="E426" s="20">
        <v>13</v>
      </c>
      <c r="F426" s="20"/>
      <c r="G426" s="20"/>
      <c r="H426" s="20"/>
      <c r="I426" s="20"/>
      <c r="J426" s="20">
        <v>13</v>
      </c>
      <c r="K426" s="20"/>
      <c r="L426" s="20"/>
    </row>
    <row r="427" spans="1:12" s="40" customFormat="1" ht="25.5">
      <c r="A427" s="151">
        <v>12</v>
      </c>
      <c r="B427" s="19" t="s">
        <v>107</v>
      </c>
      <c r="C427" s="20">
        <v>2</v>
      </c>
      <c r="D427" s="20">
        <v>2</v>
      </c>
      <c r="E427" s="20">
        <v>16</v>
      </c>
      <c r="F427" s="20">
        <v>62</v>
      </c>
      <c r="G427" s="20">
        <v>0</v>
      </c>
      <c r="H427" s="20">
        <v>463</v>
      </c>
      <c r="I427" s="20">
        <v>0</v>
      </c>
      <c r="J427" s="20">
        <v>541</v>
      </c>
      <c r="K427" s="20"/>
      <c r="L427" s="20">
        <v>314</v>
      </c>
    </row>
    <row r="428" spans="1:12" s="40" customFormat="1" ht="25.5">
      <c r="A428" s="151"/>
      <c r="B428" s="19" t="s">
        <v>107</v>
      </c>
      <c r="C428" s="20">
        <v>2</v>
      </c>
      <c r="D428" s="20">
        <v>2</v>
      </c>
      <c r="E428" s="20"/>
      <c r="F428" s="20">
        <v>62</v>
      </c>
      <c r="G428" s="20"/>
      <c r="H428" s="20">
        <v>452</v>
      </c>
      <c r="I428" s="20"/>
      <c r="J428" s="20">
        <v>514</v>
      </c>
      <c r="K428" s="20"/>
      <c r="L428" s="20"/>
    </row>
    <row r="429" spans="1:12" s="40" customFormat="1" ht="15">
      <c r="A429" s="151"/>
      <c r="B429" s="19" t="s">
        <v>536</v>
      </c>
      <c r="C429" s="20"/>
      <c r="D429" s="20"/>
      <c r="E429" s="20"/>
      <c r="F429" s="20"/>
      <c r="G429" s="20"/>
      <c r="H429" s="20">
        <v>11</v>
      </c>
      <c r="I429" s="20"/>
      <c r="J429" s="20">
        <v>11</v>
      </c>
      <c r="K429" s="20"/>
      <c r="L429" s="20"/>
    </row>
    <row r="430" spans="1:12" s="40" customFormat="1" ht="15">
      <c r="A430" s="151"/>
      <c r="B430" s="19" t="s">
        <v>533</v>
      </c>
      <c r="C430" s="20"/>
      <c r="D430" s="20"/>
      <c r="E430" s="20">
        <v>16</v>
      </c>
      <c r="F430" s="20"/>
      <c r="G430" s="20"/>
      <c r="H430" s="20"/>
      <c r="I430" s="20"/>
      <c r="J430" s="20">
        <v>16</v>
      </c>
      <c r="K430" s="20"/>
      <c r="L430" s="20"/>
    </row>
    <row r="431" spans="1:12" s="40" customFormat="1" ht="25.5">
      <c r="A431" s="151">
        <v>13</v>
      </c>
      <c r="B431" s="19" t="s">
        <v>108</v>
      </c>
      <c r="C431" s="20">
        <v>2</v>
      </c>
      <c r="D431" s="20">
        <v>2</v>
      </c>
      <c r="E431" s="20">
        <v>20</v>
      </c>
      <c r="F431" s="20">
        <v>62</v>
      </c>
      <c r="G431" s="20">
        <v>0</v>
      </c>
      <c r="H431" s="20">
        <v>499</v>
      </c>
      <c r="I431" s="20">
        <v>0</v>
      </c>
      <c r="J431" s="20">
        <v>581</v>
      </c>
      <c r="K431" s="20"/>
      <c r="L431" s="20">
        <v>609</v>
      </c>
    </row>
    <row r="432" spans="1:12" s="40" customFormat="1" ht="25.5">
      <c r="A432" s="151"/>
      <c r="B432" s="19" t="s">
        <v>108</v>
      </c>
      <c r="C432" s="20">
        <v>2</v>
      </c>
      <c r="D432" s="20">
        <v>2</v>
      </c>
      <c r="E432" s="20"/>
      <c r="F432" s="20">
        <v>62</v>
      </c>
      <c r="G432" s="20"/>
      <c r="H432" s="20">
        <v>491</v>
      </c>
      <c r="I432" s="20">
        <v>0</v>
      </c>
      <c r="J432" s="20">
        <v>553</v>
      </c>
      <c r="K432" s="20"/>
      <c r="L432" s="20"/>
    </row>
    <row r="433" spans="1:12" s="40" customFormat="1" ht="15">
      <c r="A433" s="151"/>
      <c r="B433" s="19" t="s">
        <v>536</v>
      </c>
      <c r="C433" s="20"/>
      <c r="D433" s="20"/>
      <c r="E433" s="20"/>
      <c r="F433" s="20"/>
      <c r="G433" s="20"/>
      <c r="H433" s="20">
        <v>8</v>
      </c>
      <c r="I433" s="20"/>
      <c r="J433" s="20">
        <v>8</v>
      </c>
      <c r="K433" s="20"/>
      <c r="L433" s="20"/>
    </row>
    <row r="434" spans="1:12" s="40" customFormat="1" ht="15">
      <c r="A434" s="151"/>
      <c r="B434" s="19" t="s">
        <v>533</v>
      </c>
      <c r="C434" s="20"/>
      <c r="D434" s="20"/>
      <c r="E434" s="20">
        <v>20</v>
      </c>
      <c r="F434" s="20"/>
      <c r="G434" s="20"/>
      <c r="H434" s="20"/>
      <c r="I434" s="20"/>
      <c r="J434" s="20">
        <v>20</v>
      </c>
      <c r="K434" s="20"/>
      <c r="L434" s="20"/>
    </row>
    <row r="435" spans="1:12" s="40" customFormat="1" ht="25.5">
      <c r="A435" s="151">
        <v>14</v>
      </c>
      <c r="B435" s="19" t="s">
        <v>109</v>
      </c>
      <c r="C435" s="20">
        <v>3</v>
      </c>
      <c r="D435" s="20">
        <v>3</v>
      </c>
      <c r="E435" s="20">
        <v>27</v>
      </c>
      <c r="F435" s="20">
        <v>93</v>
      </c>
      <c r="G435" s="20">
        <v>0</v>
      </c>
      <c r="H435" s="20">
        <v>582</v>
      </c>
      <c r="I435" s="20">
        <v>0</v>
      </c>
      <c r="J435" s="20">
        <v>702</v>
      </c>
      <c r="K435" s="20"/>
      <c r="L435" s="20">
        <v>627</v>
      </c>
    </row>
    <row r="436" spans="1:12" s="40" customFormat="1" ht="15">
      <c r="A436" s="151"/>
      <c r="B436" s="19" t="s">
        <v>61</v>
      </c>
      <c r="C436" s="20">
        <v>3</v>
      </c>
      <c r="D436" s="20">
        <v>3</v>
      </c>
      <c r="E436" s="20"/>
      <c r="F436" s="20">
        <v>93</v>
      </c>
      <c r="G436" s="20"/>
      <c r="H436" s="20">
        <v>582</v>
      </c>
      <c r="I436" s="20"/>
      <c r="J436" s="20">
        <v>675</v>
      </c>
      <c r="K436" s="20"/>
      <c r="L436" s="20"/>
    </row>
    <row r="437" spans="1:12" s="40" customFormat="1" ht="15">
      <c r="A437" s="151"/>
      <c r="B437" s="19" t="s">
        <v>533</v>
      </c>
      <c r="C437" s="20"/>
      <c r="D437" s="20"/>
      <c r="E437" s="20">
        <v>27</v>
      </c>
      <c r="F437" s="20"/>
      <c r="G437" s="20"/>
      <c r="H437" s="20"/>
      <c r="I437" s="20"/>
      <c r="J437" s="20">
        <v>27</v>
      </c>
      <c r="K437" s="20"/>
      <c r="L437" s="20"/>
    </row>
    <row r="438" spans="1:12" s="40" customFormat="1" ht="15">
      <c r="A438" s="151"/>
      <c r="B438" s="19" t="s">
        <v>110</v>
      </c>
      <c r="C438" s="20"/>
      <c r="D438" s="20"/>
      <c r="E438" s="20"/>
      <c r="F438" s="20"/>
      <c r="G438" s="20"/>
      <c r="H438" s="20"/>
      <c r="I438" s="20"/>
      <c r="J438" s="20"/>
      <c r="K438" s="20"/>
      <c r="L438" s="20">
        <v>187</v>
      </c>
    </row>
    <row r="439" spans="1:12" s="40" customFormat="1" ht="15">
      <c r="A439" s="151"/>
      <c r="B439" s="19" t="s">
        <v>61</v>
      </c>
      <c r="C439" s="20"/>
      <c r="D439" s="20"/>
      <c r="E439" s="20"/>
      <c r="F439" s="20"/>
      <c r="G439" s="20"/>
      <c r="H439" s="20"/>
      <c r="I439" s="20"/>
      <c r="J439" s="20"/>
      <c r="K439" s="20"/>
      <c r="L439" s="20">
        <v>62</v>
      </c>
    </row>
    <row r="440" spans="1:12" s="40" customFormat="1" ht="15">
      <c r="A440" s="151"/>
      <c r="B440" s="19" t="s">
        <v>62</v>
      </c>
      <c r="C440" s="20"/>
      <c r="D440" s="20"/>
      <c r="E440" s="20"/>
      <c r="F440" s="20"/>
      <c r="G440" s="20"/>
      <c r="H440" s="20"/>
      <c r="I440" s="20"/>
      <c r="J440" s="20"/>
      <c r="K440" s="20"/>
      <c r="L440" s="20">
        <v>125</v>
      </c>
    </row>
    <row r="441" spans="1:12" s="40" customFormat="1" ht="51">
      <c r="A441" s="151">
        <v>15</v>
      </c>
      <c r="B441" s="19" t="s">
        <v>554</v>
      </c>
      <c r="C441" s="20"/>
      <c r="D441" s="20"/>
      <c r="E441" s="20"/>
      <c r="F441" s="20"/>
      <c r="G441" s="20"/>
      <c r="H441" s="20"/>
      <c r="I441" s="20">
        <v>250</v>
      </c>
      <c r="J441" s="20">
        <v>250</v>
      </c>
      <c r="K441" s="20"/>
      <c r="L441" s="20">
        <v>200</v>
      </c>
    </row>
    <row r="442" spans="1:12" s="40" customFormat="1" ht="25.5">
      <c r="A442" s="151"/>
      <c r="B442" s="19" t="s">
        <v>426</v>
      </c>
      <c r="C442" s="20"/>
      <c r="D442" s="20"/>
      <c r="E442" s="20"/>
      <c r="F442" s="20"/>
      <c r="G442" s="20"/>
      <c r="H442" s="20"/>
      <c r="I442" s="20"/>
      <c r="J442" s="20"/>
      <c r="K442" s="20"/>
      <c r="L442" s="20">
        <v>100</v>
      </c>
    </row>
    <row r="443" spans="1:12" s="40" customFormat="1" ht="25.5">
      <c r="A443" s="151"/>
      <c r="B443" s="19" t="s">
        <v>427</v>
      </c>
      <c r="C443" s="20"/>
      <c r="D443" s="20"/>
      <c r="E443" s="20"/>
      <c r="F443" s="20"/>
      <c r="G443" s="20"/>
      <c r="H443" s="20"/>
      <c r="I443" s="20"/>
      <c r="J443" s="20"/>
      <c r="K443" s="20"/>
      <c r="L443" s="20">
        <v>100</v>
      </c>
    </row>
    <row r="444" spans="1:12" s="40" customFormat="1" ht="15">
      <c r="A444" s="151"/>
      <c r="B444" s="19" t="s">
        <v>111</v>
      </c>
      <c r="C444" s="20"/>
      <c r="D444" s="20"/>
      <c r="E444" s="20"/>
      <c r="F444" s="20"/>
      <c r="G444" s="20"/>
      <c r="H444" s="20"/>
      <c r="I444" s="20"/>
      <c r="J444" s="20"/>
      <c r="K444" s="20"/>
      <c r="L444" s="20">
        <v>100</v>
      </c>
    </row>
    <row r="445" spans="1:12" s="40" customFormat="1" ht="15">
      <c r="A445" s="151"/>
      <c r="B445" s="19" t="s">
        <v>112</v>
      </c>
      <c r="C445" s="20"/>
      <c r="D445" s="20"/>
      <c r="E445" s="20"/>
      <c r="F445" s="20"/>
      <c r="G445" s="20"/>
      <c r="H445" s="20"/>
      <c r="I445" s="20"/>
      <c r="J445" s="20"/>
      <c r="K445" s="20"/>
      <c r="L445" s="20">
        <v>100</v>
      </c>
    </row>
    <row r="446" spans="1:12" s="40" customFormat="1" ht="15">
      <c r="A446" s="151">
        <v>16</v>
      </c>
      <c r="B446" s="19" t="s">
        <v>115</v>
      </c>
      <c r="C446" s="20"/>
      <c r="D446" s="20"/>
      <c r="E446" s="20"/>
      <c r="F446" s="20"/>
      <c r="G446" s="20"/>
      <c r="H446" s="20"/>
      <c r="I446" s="20">
        <v>0</v>
      </c>
      <c r="J446" s="20">
        <v>0</v>
      </c>
      <c r="K446" s="20"/>
      <c r="L446" s="20">
        <v>150</v>
      </c>
    </row>
    <row r="447" spans="1:12" s="40" customFormat="1" ht="51">
      <c r="A447" s="151">
        <v>17</v>
      </c>
      <c r="B447" s="25" t="s">
        <v>555</v>
      </c>
      <c r="C447" s="20"/>
      <c r="D447" s="20"/>
      <c r="E447" s="20"/>
      <c r="F447" s="20"/>
      <c r="G447" s="20"/>
      <c r="H447" s="20"/>
      <c r="I447" s="20">
        <v>300</v>
      </c>
      <c r="J447" s="20">
        <v>300</v>
      </c>
      <c r="K447" s="20"/>
      <c r="L447" s="20">
        <v>300</v>
      </c>
    </row>
    <row r="448" spans="1:12" s="40" customFormat="1" ht="38.25">
      <c r="A448" s="151">
        <v>18</v>
      </c>
      <c r="B448" s="19" t="s">
        <v>556</v>
      </c>
      <c r="C448" s="20"/>
      <c r="D448" s="20"/>
      <c r="E448" s="20"/>
      <c r="F448" s="20"/>
      <c r="G448" s="20"/>
      <c r="H448" s="20"/>
      <c r="I448" s="20">
        <v>200</v>
      </c>
      <c r="J448" s="20">
        <v>200</v>
      </c>
      <c r="K448" s="20"/>
      <c r="L448" s="20">
        <v>200</v>
      </c>
    </row>
    <row r="449" spans="1:12" s="40" customFormat="1" ht="15">
      <c r="A449" s="151"/>
      <c r="B449" s="19" t="s">
        <v>428</v>
      </c>
      <c r="C449" s="20"/>
      <c r="D449" s="20"/>
      <c r="E449" s="20"/>
      <c r="F449" s="20"/>
      <c r="G449" s="20"/>
      <c r="H449" s="20"/>
      <c r="I449" s="20"/>
      <c r="J449" s="20"/>
      <c r="K449" s="20"/>
      <c r="L449" s="20">
        <v>200</v>
      </c>
    </row>
    <row r="450" spans="1:12" s="40" customFormat="1" ht="15">
      <c r="A450" s="151"/>
      <c r="B450" s="19" t="s">
        <v>499</v>
      </c>
      <c r="C450" s="20"/>
      <c r="D450" s="20"/>
      <c r="E450" s="20"/>
      <c r="F450" s="20"/>
      <c r="G450" s="20"/>
      <c r="H450" s="20"/>
      <c r="I450" s="20"/>
      <c r="J450" s="20"/>
      <c r="K450" s="20"/>
      <c r="L450" s="20">
        <v>150</v>
      </c>
    </row>
    <row r="451" spans="1:12" s="40" customFormat="1" ht="15">
      <c r="A451" s="151"/>
      <c r="B451" s="19" t="s">
        <v>113</v>
      </c>
      <c r="C451" s="20"/>
      <c r="D451" s="20"/>
      <c r="E451" s="20"/>
      <c r="F451" s="20"/>
      <c r="G451" s="20"/>
      <c r="H451" s="20"/>
      <c r="I451" s="20"/>
      <c r="J451" s="20"/>
      <c r="K451" s="20"/>
      <c r="L451" s="20">
        <v>100</v>
      </c>
    </row>
    <row r="452" spans="1:12" s="40" customFormat="1" ht="38.25">
      <c r="A452" s="151">
        <v>19</v>
      </c>
      <c r="B452" s="19" t="s">
        <v>557</v>
      </c>
      <c r="C452" s="20"/>
      <c r="D452" s="20"/>
      <c r="E452" s="20"/>
      <c r="F452" s="20"/>
      <c r="G452" s="20"/>
      <c r="H452" s="20"/>
      <c r="I452" s="20">
        <v>2000</v>
      </c>
      <c r="J452" s="20">
        <v>2000</v>
      </c>
      <c r="K452" s="20"/>
      <c r="L452" s="20">
        <v>3000</v>
      </c>
    </row>
    <row r="453" spans="1:12" s="40" customFormat="1" ht="15">
      <c r="A453" s="151"/>
      <c r="B453" s="19" t="s">
        <v>114</v>
      </c>
      <c r="C453" s="20"/>
      <c r="D453" s="20"/>
      <c r="E453" s="20"/>
      <c r="F453" s="20"/>
      <c r="G453" s="20"/>
      <c r="H453" s="20"/>
      <c r="I453" s="20"/>
      <c r="J453" s="20"/>
      <c r="K453" s="20"/>
      <c r="L453" s="20">
        <v>150</v>
      </c>
    </row>
    <row r="454" spans="1:12" s="40" customFormat="1" ht="38.25">
      <c r="A454" s="151">
        <v>20</v>
      </c>
      <c r="B454" s="19" t="s">
        <v>558</v>
      </c>
      <c r="C454" s="20"/>
      <c r="D454" s="20"/>
      <c r="E454" s="20"/>
      <c r="F454" s="20"/>
      <c r="G454" s="20"/>
      <c r="H454" s="20"/>
      <c r="I454" s="20">
        <v>200</v>
      </c>
      <c r="J454" s="20">
        <v>200</v>
      </c>
      <c r="K454" s="20"/>
      <c r="L454" s="20">
        <v>230</v>
      </c>
    </row>
    <row r="455" spans="1:12" s="40" customFormat="1" ht="38.25">
      <c r="A455" s="151">
        <v>21</v>
      </c>
      <c r="B455" s="19" t="s">
        <v>559</v>
      </c>
      <c r="C455" s="20"/>
      <c r="D455" s="20"/>
      <c r="E455" s="20"/>
      <c r="F455" s="20"/>
      <c r="G455" s="20"/>
      <c r="H455" s="20"/>
      <c r="I455" s="20">
        <v>170</v>
      </c>
      <c r="J455" s="20">
        <v>170</v>
      </c>
      <c r="K455" s="20"/>
      <c r="L455" s="20"/>
    </row>
    <row r="456" spans="1:12" s="40" customFormat="1" ht="15">
      <c r="A456" s="151">
        <v>22</v>
      </c>
      <c r="B456" s="19" t="s">
        <v>560</v>
      </c>
      <c r="C456" s="20"/>
      <c r="D456" s="20"/>
      <c r="E456" s="20"/>
      <c r="F456" s="20"/>
      <c r="G456" s="20"/>
      <c r="H456" s="20"/>
      <c r="I456" s="20">
        <v>250</v>
      </c>
      <c r="J456" s="20">
        <v>250</v>
      </c>
      <c r="K456" s="20"/>
      <c r="L456" s="20"/>
    </row>
    <row r="457" spans="1:12" s="40" customFormat="1" ht="25.5">
      <c r="A457" s="151">
        <v>23</v>
      </c>
      <c r="B457" s="19" t="s">
        <v>430</v>
      </c>
      <c r="C457" s="20"/>
      <c r="D457" s="20"/>
      <c r="E457" s="20"/>
      <c r="F457" s="20"/>
      <c r="G457" s="20"/>
      <c r="H457" s="20"/>
      <c r="I457" s="20">
        <v>120</v>
      </c>
      <c r="J457" s="20">
        <v>120</v>
      </c>
      <c r="K457" s="20"/>
      <c r="L457" s="20">
        <v>120</v>
      </c>
    </row>
    <row r="458" spans="1:12" s="40" customFormat="1" ht="15">
      <c r="A458" s="151">
        <v>24</v>
      </c>
      <c r="B458" s="19" t="s">
        <v>561</v>
      </c>
      <c r="C458" s="20"/>
      <c r="D458" s="20"/>
      <c r="E458" s="20"/>
      <c r="F458" s="20"/>
      <c r="G458" s="20"/>
      <c r="H458" s="20"/>
      <c r="I458" s="20">
        <v>270</v>
      </c>
      <c r="J458" s="20">
        <v>270</v>
      </c>
      <c r="K458" s="20"/>
      <c r="L458" s="20"/>
    </row>
    <row r="459" spans="1:12" s="40" customFormat="1" ht="38.25">
      <c r="A459" s="151">
        <v>25</v>
      </c>
      <c r="B459" s="25" t="s">
        <v>562</v>
      </c>
      <c r="C459" s="20"/>
      <c r="D459" s="20"/>
      <c r="E459" s="20"/>
      <c r="F459" s="20"/>
      <c r="G459" s="20"/>
      <c r="H459" s="20"/>
      <c r="I459" s="20">
        <v>1100</v>
      </c>
      <c r="J459" s="20">
        <v>1100</v>
      </c>
      <c r="K459" s="20"/>
      <c r="L459" s="20">
        <v>1100</v>
      </c>
    </row>
    <row r="460" spans="1:12" s="40" customFormat="1" ht="51">
      <c r="A460" s="151"/>
      <c r="B460" s="25" t="s">
        <v>429</v>
      </c>
      <c r="C460" s="20"/>
      <c r="D460" s="20"/>
      <c r="E460" s="20"/>
      <c r="F460" s="20"/>
      <c r="G460" s="20"/>
      <c r="H460" s="20"/>
      <c r="I460" s="20"/>
      <c r="J460" s="20"/>
      <c r="K460" s="20"/>
      <c r="L460" s="20">
        <v>230</v>
      </c>
    </row>
    <row r="461" spans="1:12" s="40" customFormat="1" ht="15">
      <c r="A461" s="151">
        <v>26</v>
      </c>
      <c r="B461" s="25" t="s">
        <v>563</v>
      </c>
      <c r="C461" s="20"/>
      <c r="D461" s="20"/>
      <c r="E461" s="20"/>
      <c r="F461" s="20"/>
      <c r="G461" s="20"/>
      <c r="H461" s="20"/>
      <c r="I461" s="20">
        <v>250</v>
      </c>
      <c r="J461" s="20">
        <v>250</v>
      </c>
      <c r="K461" s="20"/>
      <c r="L461" s="20"/>
    </row>
    <row r="462" spans="1:12" s="40" customFormat="1" ht="38.25">
      <c r="A462" s="151">
        <v>27</v>
      </c>
      <c r="B462" s="25" t="s">
        <v>564</v>
      </c>
      <c r="C462" s="20"/>
      <c r="D462" s="20"/>
      <c r="E462" s="20"/>
      <c r="F462" s="20"/>
      <c r="G462" s="20"/>
      <c r="H462" s="20"/>
      <c r="I462" s="20">
        <v>320</v>
      </c>
      <c r="J462" s="20">
        <v>320</v>
      </c>
      <c r="K462" s="20"/>
      <c r="L462" s="20"/>
    </row>
    <row r="463" spans="1:12" s="40" customFormat="1" ht="25.5">
      <c r="A463" s="151">
        <v>28</v>
      </c>
      <c r="B463" s="25" t="s">
        <v>565</v>
      </c>
      <c r="C463" s="20"/>
      <c r="D463" s="20"/>
      <c r="E463" s="20"/>
      <c r="F463" s="20"/>
      <c r="G463" s="20"/>
      <c r="H463" s="20"/>
      <c r="I463" s="20">
        <v>150</v>
      </c>
      <c r="J463" s="20">
        <v>150</v>
      </c>
      <c r="K463" s="20"/>
      <c r="L463" s="20"/>
    </row>
    <row r="464" spans="1:12" s="40" customFormat="1" ht="25.5">
      <c r="A464" s="151"/>
      <c r="B464" s="19" t="s">
        <v>431</v>
      </c>
      <c r="C464" s="20"/>
      <c r="D464" s="20"/>
      <c r="E464" s="20"/>
      <c r="F464" s="20"/>
      <c r="G464" s="20"/>
      <c r="H464" s="20"/>
      <c r="I464" s="20"/>
      <c r="J464" s="20"/>
      <c r="K464" s="20"/>
      <c r="L464" s="20">
        <v>270</v>
      </c>
    </row>
    <row r="465" spans="1:12" s="40" customFormat="1" ht="15">
      <c r="A465" s="151"/>
      <c r="B465" s="19" t="s">
        <v>432</v>
      </c>
      <c r="C465" s="20"/>
      <c r="D465" s="20"/>
      <c r="E465" s="20"/>
      <c r="F465" s="20"/>
      <c r="G465" s="20"/>
      <c r="H465" s="20"/>
      <c r="I465" s="20"/>
      <c r="J465" s="20"/>
      <c r="K465" s="20"/>
      <c r="L465" s="20">
        <v>150</v>
      </c>
    </row>
    <row r="466" spans="1:12" s="40" customFormat="1" ht="38.25">
      <c r="A466" s="151"/>
      <c r="B466" s="19" t="s">
        <v>433</v>
      </c>
      <c r="C466" s="20"/>
      <c r="D466" s="20"/>
      <c r="E466" s="20"/>
      <c r="F466" s="20"/>
      <c r="G466" s="20"/>
      <c r="H466" s="20"/>
      <c r="I466" s="20"/>
      <c r="J466" s="20"/>
      <c r="K466" s="20"/>
      <c r="L466" s="20">
        <v>700</v>
      </c>
    </row>
    <row r="467" spans="1:12" s="40" customFormat="1" ht="15">
      <c r="A467" s="151">
        <v>29</v>
      </c>
      <c r="B467" s="19" t="s">
        <v>566</v>
      </c>
      <c r="C467" s="20"/>
      <c r="D467" s="20"/>
      <c r="E467" s="20"/>
      <c r="F467" s="20"/>
      <c r="G467" s="20"/>
      <c r="H467" s="20"/>
      <c r="I467" s="20">
        <v>200</v>
      </c>
      <c r="J467" s="20">
        <v>200</v>
      </c>
      <c r="K467" s="20"/>
      <c r="L467" s="20"/>
    </row>
    <row r="468" spans="1:12" s="40" customFormat="1" ht="15">
      <c r="A468" s="151">
        <v>30</v>
      </c>
      <c r="B468" s="19" t="s">
        <v>567</v>
      </c>
      <c r="C468" s="20"/>
      <c r="D468" s="20"/>
      <c r="E468" s="20"/>
      <c r="F468" s="20"/>
      <c r="G468" s="20"/>
      <c r="H468" s="20"/>
      <c r="I468" s="20">
        <v>150</v>
      </c>
      <c r="J468" s="20">
        <v>150</v>
      </c>
      <c r="K468" s="20"/>
      <c r="L468" s="20"/>
    </row>
    <row r="469" spans="1:12" s="40" customFormat="1" ht="38.25">
      <c r="A469" s="151">
        <v>31</v>
      </c>
      <c r="B469" s="19" t="s">
        <v>568</v>
      </c>
      <c r="C469" s="20"/>
      <c r="D469" s="20"/>
      <c r="E469" s="20"/>
      <c r="F469" s="20"/>
      <c r="G469" s="20"/>
      <c r="H469" s="20"/>
      <c r="I469" s="20">
        <v>150</v>
      </c>
      <c r="J469" s="20">
        <v>150</v>
      </c>
      <c r="K469" s="20"/>
      <c r="L469" s="20"/>
    </row>
    <row r="470" spans="1:12" s="40" customFormat="1" ht="15">
      <c r="A470" s="151" t="s">
        <v>263</v>
      </c>
      <c r="B470" s="19" t="s">
        <v>718</v>
      </c>
      <c r="C470" s="20"/>
      <c r="D470" s="20"/>
      <c r="E470" s="20"/>
      <c r="F470" s="20"/>
      <c r="G470" s="20"/>
      <c r="H470" s="20"/>
      <c r="I470" s="20"/>
      <c r="J470" s="20">
        <v>460</v>
      </c>
      <c r="K470" s="20"/>
      <c r="L470" s="20"/>
    </row>
    <row r="471" spans="1:12" s="40" customFormat="1" ht="15">
      <c r="A471" s="151" t="s">
        <v>264</v>
      </c>
      <c r="B471" s="19" t="s">
        <v>719</v>
      </c>
      <c r="C471" s="20"/>
      <c r="D471" s="20"/>
      <c r="E471" s="20"/>
      <c r="F471" s="20"/>
      <c r="G471" s="20"/>
      <c r="H471" s="20"/>
      <c r="I471" s="20"/>
      <c r="J471" s="20">
        <v>200</v>
      </c>
      <c r="K471" s="20"/>
      <c r="L471" s="20"/>
    </row>
    <row r="472" spans="1:12" s="40" customFormat="1" ht="15">
      <c r="A472" s="151" t="s">
        <v>265</v>
      </c>
      <c r="B472" s="25" t="s">
        <v>86</v>
      </c>
      <c r="C472" s="20"/>
      <c r="D472" s="20"/>
      <c r="E472" s="20"/>
      <c r="F472" s="20"/>
      <c r="G472" s="20"/>
      <c r="H472" s="20"/>
      <c r="I472" s="20">
        <v>3000</v>
      </c>
      <c r="J472" s="20">
        <f>I472</f>
        <v>3000</v>
      </c>
      <c r="K472" s="20"/>
      <c r="L472" s="20">
        <v>1500</v>
      </c>
    </row>
    <row r="473" spans="1:12" s="15" customFormat="1">
      <c r="A473" s="13" t="s">
        <v>44</v>
      </c>
      <c r="B473" s="16" t="s">
        <v>116</v>
      </c>
      <c r="C473" s="17">
        <f>C474+C480+C486+C492+C498</f>
        <v>119</v>
      </c>
      <c r="D473" s="17">
        <f t="shared" ref="D473:L473" si="92">D474+D480+D486+D492+D498</f>
        <v>107</v>
      </c>
      <c r="E473" s="17">
        <f t="shared" si="92"/>
        <v>21859</v>
      </c>
      <c r="F473" s="17">
        <f t="shared" si="92"/>
        <v>3710</v>
      </c>
      <c r="G473" s="17">
        <f t="shared" si="92"/>
        <v>0</v>
      </c>
      <c r="H473" s="17">
        <f t="shared" si="92"/>
        <v>1198</v>
      </c>
      <c r="I473" s="17">
        <f t="shared" si="92"/>
        <v>13729</v>
      </c>
      <c r="J473" s="17">
        <f t="shared" si="92"/>
        <v>40496</v>
      </c>
      <c r="K473" s="17">
        <f t="shared" si="92"/>
        <v>0</v>
      </c>
      <c r="L473" s="17">
        <f t="shared" si="92"/>
        <v>33222</v>
      </c>
    </row>
    <row r="474" spans="1:12" s="37" customFormat="1" ht="25.5">
      <c r="A474" s="34">
        <v>1</v>
      </c>
      <c r="B474" s="35" t="s">
        <v>117</v>
      </c>
      <c r="C474" s="36">
        <v>31</v>
      </c>
      <c r="D474" s="36">
        <v>29</v>
      </c>
      <c r="E474" s="36">
        <v>6121</v>
      </c>
      <c r="F474" s="36">
        <v>961</v>
      </c>
      <c r="G474" s="36">
        <v>0</v>
      </c>
      <c r="H474" s="36">
        <v>451</v>
      </c>
      <c r="I474" s="36">
        <v>3985</v>
      </c>
      <c r="J474" s="36">
        <v>11518</v>
      </c>
      <c r="K474" s="36">
        <v>0</v>
      </c>
      <c r="L474" s="20">
        <v>9369</v>
      </c>
    </row>
    <row r="475" spans="1:12" s="37" customFormat="1">
      <c r="A475" s="34"/>
      <c r="B475" s="35" t="s">
        <v>61</v>
      </c>
      <c r="C475" s="36">
        <v>31</v>
      </c>
      <c r="D475" s="36">
        <v>29</v>
      </c>
      <c r="E475" s="36">
        <v>5500</v>
      </c>
      <c r="F475" s="36">
        <v>961</v>
      </c>
      <c r="G475" s="36">
        <v>0</v>
      </c>
      <c r="H475" s="36">
        <v>0</v>
      </c>
      <c r="I475" s="36">
        <v>3985</v>
      </c>
      <c r="J475" s="36">
        <v>10446</v>
      </c>
      <c r="K475" s="36">
        <v>0</v>
      </c>
      <c r="L475" s="20">
        <v>8948</v>
      </c>
    </row>
    <row r="476" spans="1:12" s="37" customFormat="1">
      <c r="A476" s="34"/>
      <c r="B476" s="38" t="s">
        <v>525</v>
      </c>
      <c r="C476" s="36"/>
      <c r="D476" s="36"/>
      <c r="E476" s="36">
        <v>170</v>
      </c>
      <c r="F476" s="36"/>
      <c r="G476" s="36"/>
      <c r="H476" s="36"/>
      <c r="I476" s="36"/>
      <c r="J476" s="36">
        <v>170</v>
      </c>
      <c r="K476" s="36"/>
      <c r="L476" s="20"/>
    </row>
    <row r="477" spans="1:12" s="37" customFormat="1" ht="25.5">
      <c r="A477" s="34"/>
      <c r="B477" s="35" t="s">
        <v>435</v>
      </c>
      <c r="C477" s="36"/>
      <c r="D477" s="36"/>
      <c r="E477" s="36">
        <v>162</v>
      </c>
      <c r="F477" s="36">
        <v>0</v>
      </c>
      <c r="G477" s="36">
        <v>0</v>
      </c>
      <c r="H477" s="36">
        <v>0</v>
      </c>
      <c r="I477" s="36">
        <v>0</v>
      </c>
      <c r="J477" s="36">
        <v>162</v>
      </c>
      <c r="K477" s="36">
        <v>0</v>
      </c>
      <c r="L477" s="20">
        <v>62</v>
      </c>
    </row>
    <row r="478" spans="1:12" s="37" customFormat="1">
      <c r="A478" s="34"/>
      <c r="B478" s="35" t="s">
        <v>434</v>
      </c>
      <c r="C478" s="36"/>
      <c r="D478" s="36"/>
      <c r="E478" s="36">
        <v>0</v>
      </c>
      <c r="F478" s="36">
        <v>0</v>
      </c>
      <c r="G478" s="36">
        <v>0</v>
      </c>
      <c r="H478" s="36">
        <v>451</v>
      </c>
      <c r="I478" s="36">
        <v>0</v>
      </c>
      <c r="J478" s="36">
        <v>451</v>
      </c>
      <c r="K478" s="36">
        <v>0</v>
      </c>
      <c r="L478" s="20">
        <v>359</v>
      </c>
    </row>
    <row r="479" spans="1:12" s="37" customFormat="1">
      <c r="A479" s="34"/>
      <c r="B479" s="38" t="s">
        <v>528</v>
      </c>
      <c r="C479" s="36"/>
      <c r="D479" s="36"/>
      <c r="E479" s="36">
        <v>289</v>
      </c>
      <c r="F479" s="36"/>
      <c r="G479" s="36"/>
      <c r="H479" s="36"/>
      <c r="I479" s="36"/>
      <c r="J479" s="36">
        <v>289</v>
      </c>
      <c r="K479" s="36"/>
      <c r="L479" s="20"/>
    </row>
    <row r="480" spans="1:12" s="37" customFormat="1">
      <c r="A480" s="34">
        <v>2</v>
      </c>
      <c r="B480" s="35" t="s">
        <v>118</v>
      </c>
      <c r="C480" s="36">
        <v>21</v>
      </c>
      <c r="D480" s="36">
        <v>18</v>
      </c>
      <c r="E480" s="36">
        <v>3483</v>
      </c>
      <c r="F480" s="36">
        <v>672</v>
      </c>
      <c r="G480" s="36">
        <v>0</v>
      </c>
      <c r="H480" s="36">
        <v>236</v>
      </c>
      <c r="I480" s="36">
        <v>3380</v>
      </c>
      <c r="J480" s="36">
        <v>7771</v>
      </c>
      <c r="K480" s="36">
        <v>0</v>
      </c>
      <c r="L480" s="20">
        <v>6759</v>
      </c>
    </row>
    <row r="481" spans="1:12" s="37" customFormat="1">
      <c r="A481" s="34"/>
      <c r="B481" s="35" t="s">
        <v>61</v>
      </c>
      <c r="C481" s="36">
        <v>21</v>
      </c>
      <c r="D481" s="36">
        <v>18</v>
      </c>
      <c r="E481" s="36">
        <v>3006</v>
      </c>
      <c r="F481" s="36">
        <v>672</v>
      </c>
      <c r="G481" s="36">
        <v>0</v>
      </c>
      <c r="H481" s="36">
        <v>0</v>
      </c>
      <c r="I481" s="36">
        <v>3380</v>
      </c>
      <c r="J481" s="36">
        <v>7058</v>
      </c>
      <c r="K481" s="36">
        <v>0</v>
      </c>
      <c r="L481" s="20">
        <v>6552</v>
      </c>
    </row>
    <row r="482" spans="1:12" s="37" customFormat="1">
      <c r="A482" s="34"/>
      <c r="B482" s="38" t="s">
        <v>569</v>
      </c>
      <c r="C482" s="36"/>
      <c r="D482" s="36"/>
      <c r="E482" s="36">
        <v>64</v>
      </c>
      <c r="F482" s="36"/>
      <c r="G482" s="36"/>
      <c r="H482" s="36"/>
      <c r="I482" s="36"/>
      <c r="J482" s="36">
        <v>64</v>
      </c>
      <c r="K482" s="36"/>
      <c r="L482" s="20"/>
    </row>
    <row r="483" spans="1:12" s="37" customFormat="1" ht="25.5">
      <c r="A483" s="34"/>
      <c r="B483" s="35" t="s">
        <v>535</v>
      </c>
      <c r="C483" s="36"/>
      <c r="D483" s="36"/>
      <c r="E483" s="36">
        <v>243</v>
      </c>
      <c r="F483" s="36"/>
      <c r="G483" s="36">
        <v>0</v>
      </c>
      <c r="H483" s="36">
        <v>0</v>
      </c>
      <c r="I483" s="36">
        <v>0</v>
      </c>
      <c r="J483" s="36">
        <v>243</v>
      </c>
      <c r="K483" s="36">
        <v>0</v>
      </c>
      <c r="L483" s="20">
        <v>124</v>
      </c>
    </row>
    <row r="484" spans="1:12" s="37" customFormat="1">
      <c r="A484" s="34"/>
      <c r="B484" s="35" t="s">
        <v>377</v>
      </c>
      <c r="C484" s="36"/>
      <c r="D484" s="36"/>
      <c r="E484" s="36">
        <v>0</v>
      </c>
      <c r="F484" s="36">
        <v>0</v>
      </c>
      <c r="G484" s="36">
        <v>0</v>
      </c>
      <c r="H484" s="36">
        <v>236</v>
      </c>
      <c r="I484" s="36">
        <v>0</v>
      </c>
      <c r="J484" s="36">
        <v>236</v>
      </c>
      <c r="K484" s="36">
        <v>0</v>
      </c>
      <c r="L484" s="20">
        <v>83</v>
      </c>
    </row>
    <row r="485" spans="1:12" s="37" customFormat="1">
      <c r="A485" s="34"/>
      <c r="B485" s="38" t="s">
        <v>528</v>
      </c>
      <c r="C485" s="36"/>
      <c r="D485" s="36"/>
      <c r="E485" s="36">
        <v>170</v>
      </c>
      <c r="F485" s="36"/>
      <c r="G485" s="36"/>
      <c r="H485" s="36"/>
      <c r="I485" s="36"/>
      <c r="J485" s="36">
        <v>170</v>
      </c>
      <c r="K485" s="36"/>
      <c r="L485" s="20"/>
    </row>
    <row r="486" spans="1:12" s="37" customFormat="1" ht="25.5">
      <c r="A486" s="34">
        <v>3</v>
      </c>
      <c r="B486" s="28" t="s">
        <v>119</v>
      </c>
      <c r="C486" s="36">
        <v>35</v>
      </c>
      <c r="D486" s="36">
        <v>30</v>
      </c>
      <c r="E486" s="36">
        <v>5832</v>
      </c>
      <c r="F486" s="36">
        <v>1085</v>
      </c>
      <c r="G486" s="36">
        <v>0</v>
      </c>
      <c r="H486" s="36">
        <v>106</v>
      </c>
      <c r="I486" s="36">
        <v>4664</v>
      </c>
      <c r="J486" s="36">
        <v>11687</v>
      </c>
      <c r="K486" s="36">
        <v>0</v>
      </c>
      <c r="L486" s="20">
        <v>9785</v>
      </c>
    </row>
    <row r="487" spans="1:12" s="37" customFormat="1">
      <c r="A487" s="34"/>
      <c r="B487" s="35" t="s">
        <v>61</v>
      </c>
      <c r="C487" s="36">
        <v>35</v>
      </c>
      <c r="D487" s="36">
        <v>30</v>
      </c>
      <c r="E487" s="36">
        <v>4563</v>
      </c>
      <c r="F487" s="36">
        <v>1085</v>
      </c>
      <c r="G487" s="36">
        <v>0</v>
      </c>
      <c r="H487" s="36">
        <v>0</v>
      </c>
      <c r="I487" s="36">
        <v>4664</v>
      </c>
      <c r="J487" s="36">
        <v>10312</v>
      </c>
      <c r="K487" s="36">
        <v>0</v>
      </c>
      <c r="L487" s="20">
        <v>9405</v>
      </c>
    </row>
    <row r="488" spans="1:12" s="37" customFormat="1">
      <c r="A488" s="34"/>
      <c r="B488" s="38" t="s">
        <v>569</v>
      </c>
      <c r="C488" s="36"/>
      <c r="D488" s="36"/>
      <c r="E488" s="36">
        <v>186</v>
      </c>
      <c r="F488" s="36"/>
      <c r="G488" s="36"/>
      <c r="H488" s="36"/>
      <c r="I488" s="36"/>
      <c r="J488" s="36">
        <v>186</v>
      </c>
      <c r="K488" s="36"/>
      <c r="L488" s="20"/>
    </row>
    <row r="489" spans="1:12" s="37" customFormat="1" ht="25.5">
      <c r="A489" s="34"/>
      <c r="B489" s="35" t="s">
        <v>570</v>
      </c>
      <c r="C489" s="36">
        <v>0</v>
      </c>
      <c r="D489" s="36"/>
      <c r="E489" s="36">
        <v>847</v>
      </c>
      <c r="F489" s="36">
        <v>0</v>
      </c>
      <c r="G489" s="36">
        <v>0</v>
      </c>
      <c r="H489" s="36">
        <v>0</v>
      </c>
      <c r="I489" s="36">
        <v>0</v>
      </c>
      <c r="J489" s="36">
        <v>847</v>
      </c>
      <c r="K489" s="36">
        <v>0</v>
      </c>
      <c r="L489" s="20">
        <v>248</v>
      </c>
    </row>
    <row r="490" spans="1:12" s="37" customFormat="1">
      <c r="A490" s="34"/>
      <c r="B490" s="35" t="s">
        <v>377</v>
      </c>
      <c r="C490" s="36"/>
      <c r="D490" s="36"/>
      <c r="E490" s="36">
        <v>0</v>
      </c>
      <c r="F490" s="36">
        <v>0</v>
      </c>
      <c r="G490" s="36">
        <v>0</v>
      </c>
      <c r="H490" s="36">
        <v>106</v>
      </c>
      <c r="I490" s="36">
        <v>0</v>
      </c>
      <c r="J490" s="36">
        <v>106</v>
      </c>
      <c r="K490" s="36">
        <v>0</v>
      </c>
      <c r="L490" s="20">
        <v>132</v>
      </c>
    </row>
    <row r="491" spans="1:12" s="37" customFormat="1">
      <c r="A491" s="34"/>
      <c r="B491" s="38" t="s">
        <v>528</v>
      </c>
      <c r="C491" s="36"/>
      <c r="D491" s="36"/>
      <c r="E491" s="36">
        <v>236</v>
      </c>
      <c r="F491" s="36"/>
      <c r="G491" s="36"/>
      <c r="H491" s="36"/>
      <c r="I491" s="36"/>
      <c r="J491" s="36">
        <v>236</v>
      </c>
      <c r="K491" s="36"/>
      <c r="L491" s="20"/>
    </row>
    <row r="492" spans="1:12" s="37" customFormat="1" ht="25.5">
      <c r="A492" s="34" t="s">
        <v>249</v>
      </c>
      <c r="B492" s="29" t="s">
        <v>267</v>
      </c>
      <c r="C492" s="36">
        <v>32</v>
      </c>
      <c r="D492" s="36">
        <v>30</v>
      </c>
      <c r="E492" s="36">
        <v>6423</v>
      </c>
      <c r="F492" s="36">
        <v>992</v>
      </c>
      <c r="G492" s="36">
        <v>0</v>
      </c>
      <c r="H492" s="36">
        <v>405</v>
      </c>
      <c r="I492" s="36">
        <v>900</v>
      </c>
      <c r="J492" s="36">
        <v>8720</v>
      </c>
      <c r="K492" s="36">
        <v>0</v>
      </c>
      <c r="L492" s="20">
        <v>6909</v>
      </c>
    </row>
    <row r="493" spans="1:12" s="37" customFormat="1">
      <c r="A493" s="34"/>
      <c r="B493" s="35" t="s">
        <v>61</v>
      </c>
      <c r="C493" s="36">
        <v>32</v>
      </c>
      <c r="D493" s="36">
        <v>30</v>
      </c>
      <c r="E493" s="36">
        <v>5590</v>
      </c>
      <c r="F493" s="36">
        <v>992</v>
      </c>
      <c r="G493" s="36">
        <v>0</v>
      </c>
      <c r="H493" s="36">
        <v>0</v>
      </c>
      <c r="I493" s="36">
        <v>900</v>
      </c>
      <c r="J493" s="36">
        <v>7482</v>
      </c>
      <c r="K493" s="36">
        <v>0</v>
      </c>
      <c r="L493" s="20">
        <v>6436</v>
      </c>
    </row>
    <row r="494" spans="1:12" s="37" customFormat="1">
      <c r="A494" s="34"/>
      <c r="B494" s="38" t="s">
        <v>569</v>
      </c>
      <c r="C494" s="36"/>
      <c r="D494" s="36"/>
      <c r="E494" s="36">
        <v>197</v>
      </c>
      <c r="F494" s="36"/>
      <c r="G494" s="36"/>
      <c r="H494" s="36"/>
      <c r="I494" s="36"/>
      <c r="J494" s="36">
        <v>197</v>
      </c>
      <c r="K494" s="36"/>
      <c r="L494" s="20"/>
    </row>
    <row r="495" spans="1:12" s="37" customFormat="1" ht="25.5">
      <c r="A495" s="34"/>
      <c r="B495" s="35" t="s">
        <v>371</v>
      </c>
      <c r="C495" s="36"/>
      <c r="D495" s="36"/>
      <c r="E495" s="36">
        <v>325</v>
      </c>
      <c r="F495" s="36">
        <v>0</v>
      </c>
      <c r="G495" s="36">
        <v>0</v>
      </c>
      <c r="H495" s="36">
        <v>0</v>
      </c>
      <c r="I495" s="36">
        <v>0</v>
      </c>
      <c r="J495" s="36">
        <v>325</v>
      </c>
      <c r="K495" s="36">
        <v>0</v>
      </c>
      <c r="L495" s="20">
        <v>124</v>
      </c>
    </row>
    <row r="496" spans="1:12" s="37" customFormat="1">
      <c r="A496" s="34"/>
      <c r="B496" s="35" t="s">
        <v>353</v>
      </c>
      <c r="C496" s="36"/>
      <c r="D496" s="36"/>
      <c r="E496" s="36">
        <v>0</v>
      </c>
      <c r="F496" s="36">
        <v>0</v>
      </c>
      <c r="G496" s="36">
        <v>0</v>
      </c>
      <c r="H496" s="36">
        <v>405</v>
      </c>
      <c r="I496" s="36">
        <v>0</v>
      </c>
      <c r="J496" s="36">
        <v>405</v>
      </c>
      <c r="K496" s="36">
        <v>0</v>
      </c>
      <c r="L496" s="20">
        <v>349</v>
      </c>
    </row>
    <row r="497" spans="1:12" s="37" customFormat="1">
      <c r="A497" s="34"/>
      <c r="B497" s="38" t="s">
        <v>528</v>
      </c>
      <c r="C497" s="36"/>
      <c r="D497" s="36"/>
      <c r="E497" s="36">
        <v>311</v>
      </c>
      <c r="F497" s="36"/>
      <c r="G497" s="36"/>
      <c r="H497" s="36"/>
      <c r="I497" s="36"/>
      <c r="J497" s="36">
        <v>311</v>
      </c>
      <c r="K497" s="36"/>
      <c r="L497" s="20"/>
    </row>
    <row r="498" spans="1:12" s="37" customFormat="1" ht="63.75">
      <c r="A498" s="34" t="s">
        <v>390</v>
      </c>
      <c r="B498" s="35" t="s">
        <v>571</v>
      </c>
      <c r="C498" s="36"/>
      <c r="D498" s="36"/>
      <c r="E498" s="36">
        <v>0</v>
      </c>
      <c r="F498" s="36">
        <v>0</v>
      </c>
      <c r="G498" s="36">
        <v>0</v>
      </c>
      <c r="H498" s="36">
        <v>0</v>
      </c>
      <c r="I498" s="36">
        <v>800</v>
      </c>
      <c r="J498" s="36">
        <v>800</v>
      </c>
      <c r="K498" s="36">
        <v>0</v>
      </c>
      <c r="L498" s="20">
        <v>400</v>
      </c>
    </row>
    <row r="499" spans="1:12" s="15" customFormat="1" ht="15" customHeight="1">
      <c r="A499" s="13" t="s">
        <v>730</v>
      </c>
      <c r="B499" s="16" t="s">
        <v>436</v>
      </c>
      <c r="C499" s="17">
        <f>SUM(C500:C526)</f>
        <v>0</v>
      </c>
      <c r="D499" s="17">
        <f t="shared" ref="D499:L499" si="93">SUM(D500:D526)</f>
        <v>0</v>
      </c>
      <c r="E499" s="17">
        <f t="shared" si="93"/>
        <v>0</v>
      </c>
      <c r="F499" s="17">
        <f t="shared" si="93"/>
        <v>0</v>
      </c>
      <c r="G499" s="17">
        <f t="shared" si="93"/>
        <v>0</v>
      </c>
      <c r="H499" s="17">
        <f t="shared" si="93"/>
        <v>0</v>
      </c>
      <c r="I499" s="17">
        <f t="shared" si="93"/>
        <v>2350</v>
      </c>
      <c r="J499" s="17">
        <f t="shared" si="93"/>
        <v>2500</v>
      </c>
      <c r="K499" s="17">
        <f t="shared" si="93"/>
        <v>0</v>
      </c>
      <c r="L499" s="17">
        <f t="shared" si="93"/>
        <v>2350</v>
      </c>
    </row>
    <row r="500" spans="1:12" ht="15" customHeight="1">
      <c r="A500" s="18">
        <v>1</v>
      </c>
      <c r="B500" s="19" t="s">
        <v>120</v>
      </c>
      <c r="C500" s="20"/>
      <c r="D500" s="20"/>
      <c r="E500" s="20"/>
      <c r="F500" s="20"/>
      <c r="G500" s="20"/>
      <c r="H500" s="20"/>
      <c r="I500" s="20">
        <v>120</v>
      </c>
      <c r="J500" s="20">
        <v>120</v>
      </c>
      <c r="K500" s="20"/>
      <c r="L500" s="20">
        <v>120</v>
      </c>
    </row>
    <row r="501" spans="1:12" ht="25.5">
      <c r="A501" s="18" t="s">
        <v>247</v>
      </c>
      <c r="B501" s="19" t="s">
        <v>437</v>
      </c>
      <c r="C501" s="21"/>
      <c r="D501" s="21"/>
      <c r="E501" s="21"/>
      <c r="F501" s="20"/>
      <c r="G501" s="20"/>
      <c r="H501" s="20"/>
      <c r="I501" s="20">
        <v>60</v>
      </c>
      <c r="J501" s="20">
        <v>60</v>
      </c>
      <c r="K501" s="20"/>
      <c r="L501" s="20">
        <v>60</v>
      </c>
    </row>
    <row r="502" spans="1:12" ht="18.75" customHeight="1">
      <c r="A502" s="18" t="s">
        <v>248</v>
      </c>
      <c r="B502" s="19" t="s">
        <v>438</v>
      </c>
      <c r="C502" s="20"/>
      <c r="D502" s="20"/>
      <c r="E502" s="20">
        <v>0</v>
      </c>
      <c r="F502" s="20"/>
      <c r="G502" s="20"/>
      <c r="H502" s="20"/>
      <c r="I502" s="20">
        <v>100</v>
      </c>
      <c r="J502" s="20">
        <f t="shared" ref="J502" si="94">E502+F502+G502+H502+I502</f>
        <v>100</v>
      </c>
      <c r="K502" s="20"/>
      <c r="L502" s="20">
        <v>100</v>
      </c>
    </row>
    <row r="503" spans="1:12" ht="29.25" customHeight="1">
      <c r="A503" s="18" t="s">
        <v>249</v>
      </c>
      <c r="B503" s="19" t="s">
        <v>712</v>
      </c>
      <c r="C503" s="20"/>
      <c r="D503" s="20"/>
      <c r="E503" s="20"/>
      <c r="F503" s="20"/>
      <c r="G503" s="20"/>
      <c r="H503" s="20"/>
      <c r="I503" s="20"/>
      <c r="J503" s="20">
        <v>150</v>
      </c>
      <c r="K503" s="20"/>
      <c r="L503" s="20"/>
    </row>
    <row r="504" spans="1:12" ht="29.25" customHeight="1">
      <c r="A504" s="18" t="s">
        <v>390</v>
      </c>
      <c r="B504" s="19" t="s">
        <v>268</v>
      </c>
      <c r="C504" s="20"/>
      <c r="D504" s="20"/>
      <c r="E504" s="20">
        <v>0</v>
      </c>
      <c r="F504" s="20">
        <v>0</v>
      </c>
      <c r="G504" s="20">
        <v>0</v>
      </c>
      <c r="H504" s="20">
        <v>0</v>
      </c>
      <c r="I504" s="20">
        <v>60</v>
      </c>
      <c r="J504" s="20">
        <v>60</v>
      </c>
      <c r="K504" s="20">
        <v>0</v>
      </c>
      <c r="L504" s="20">
        <v>60</v>
      </c>
    </row>
    <row r="505" spans="1:12" ht="25.5">
      <c r="A505" s="18" t="s">
        <v>356</v>
      </c>
      <c r="B505" s="19" t="s">
        <v>439</v>
      </c>
      <c r="C505" s="21"/>
      <c r="D505" s="21"/>
      <c r="E505" s="21"/>
      <c r="F505" s="20"/>
      <c r="G505" s="20"/>
      <c r="H505" s="20"/>
      <c r="I505" s="20">
        <v>60</v>
      </c>
      <c r="J505" s="20">
        <v>60</v>
      </c>
      <c r="K505" s="20"/>
      <c r="L505" s="20">
        <v>60</v>
      </c>
    </row>
    <row r="506" spans="1:12">
      <c r="A506" s="18" t="s">
        <v>256</v>
      </c>
      <c r="B506" s="19" t="s">
        <v>121</v>
      </c>
      <c r="C506" s="20"/>
      <c r="D506" s="20"/>
      <c r="E506" s="20">
        <v>0</v>
      </c>
      <c r="F506" s="20">
        <v>0</v>
      </c>
      <c r="G506" s="20">
        <v>0</v>
      </c>
      <c r="H506" s="20">
        <v>0</v>
      </c>
      <c r="I506" s="20">
        <v>80</v>
      </c>
      <c r="J506" s="20">
        <v>80</v>
      </c>
      <c r="K506" s="20">
        <v>0</v>
      </c>
      <c r="L506" s="20">
        <v>80</v>
      </c>
    </row>
    <row r="507" spans="1:12" ht="25.5">
      <c r="A507" s="18" t="s">
        <v>257</v>
      </c>
      <c r="B507" s="22" t="s">
        <v>440</v>
      </c>
      <c r="C507" s="21"/>
      <c r="D507" s="21"/>
      <c r="E507" s="21"/>
      <c r="F507" s="20"/>
      <c r="G507" s="20"/>
      <c r="H507" s="20"/>
      <c r="I507" s="20">
        <v>110</v>
      </c>
      <c r="J507" s="20">
        <v>110</v>
      </c>
      <c r="K507" s="20"/>
      <c r="L507" s="20">
        <v>110</v>
      </c>
    </row>
    <row r="508" spans="1:12" ht="19.5" customHeight="1">
      <c r="A508" s="18" t="s">
        <v>258</v>
      </c>
      <c r="B508" s="19" t="s">
        <v>122</v>
      </c>
      <c r="C508" s="20"/>
      <c r="D508" s="20"/>
      <c r="E508" s="20">
        <v>0</v>
      </c>
      <c r="F508" s="20"/>
      <c r="G508" s="20"/>
      <c r="H508" s="20"/>
      <c r="I508" s="20">
        <v>110</v>
      </c>
      <c r="J508" s="20">
        <f>E508+F508+G508+H508+I508</f>
        <v>110</v>
      </c>
      <c r="K508" s="20"/>
      <c r="L508" s="20">
        <v>110</v>
      </c>
    </row>
    <row r="509" spans="1:12" ht="25.5">
      <c r="A509" s="18" t="s">
        <v>396</v>
      </c>
      <c r="B509" s="19" t="s">
        <v>123</v>
      </c>
      <c r="C509" s="20"/>
      <c r="D509" s="20"/>
      <c r="E509" s="20">
        <v>0</v>
      </c>
      <c r="F509" s="20"/>
      <c r="G509" s="20"/>
      <c r="H509" s="20"/>
      <c r="I509" s="20">
        <v>130</v>
      </c>
      <c r="J509" s="20">
        <f>E509+F509+G509+H509+I509</f>
        <v>130</v>
      </c>
      <c r="K509" s="20"/>
      <c r="L509" s="20">
        <v>130</v>
      </c>
    </row>
    <row r="510" spans="1:12" ht="25.5">
      <c r="A510" s="18" t="s">
        <v>361</v>
      </c>
      <c r="B510" s="19" t="s">
        <v>124</v>
      </c>
      <c r="C510" s="20"/>
      <c r="D510" s="20"/>
      <c r="E510" s="20">
        <v>0</v>
      </c>
      <c r="F510" s="20"/>
      <c r="G510" s="20"/>
      <c r="H510" s="20"/>
      <c r="I510" s="20">
        <v>60</v>
      </c>
      <c r="J510" s="20">
        <v>60</v>
      </c>
      <c r="K510" s="20"/>
      <c r="L510" s="20">
        <v>60</v>
      </c>
    </row>
    <row r="511" spans="1:12" ht="25.5">
      <c r="A511" s="18" t="s">
        <v>364</v>
      </c>
      <c r="B511" s="19" t="s">
        <v>125</v>
      </c>
      <c r="C511" s="20"/>
      <c r="D511" s="20"/>
      <c r="E511" s="20">
        <v>0</v>
      </c>
      <c r="F511" s="20"/>
      <c r="G511" s="20"/>
      <c r="H511" s="20"/>
      <c r="I511" s="20">
        <v>110</v>
      </c>
      <c r="J511" s="20">
        <f>E511+F511+G511+H511+I511</f>
        <v>110</v>
      </c>
      <c r="K511" s="20"/>
      <c r="L511" s="20">
        <v>110</v>
      </c>
    </row>
    <row r="512" spans="1:12" ht="17.25" customHeight="1">
      <c r="A512" s="18" t="s">
        <v>400</v>
      </c>
      <c r="B512" s="19" t="s">
        <v>126</v>
      </c>
      <c r="C512" s="20"/>
      <c r="D512" s="20"/>
      <c r="E512" s="20">
        <v>0</v>
      </c>
      <c r="F512" s="20"/>
      <c r="G512" s="20"/>
      <c r="H512" s="20"/>
      <c r="I512" s="20">
        <v>60</v>
      </c>
      <c r="J512" s="20">
        <f>E512+F512+G512+H512+I512</f>
        <v>60</v>
      </c>
      <c r="K512" s="20"/>
      <c r="L512" s="20">
        <v>60</v>
      </c>
    </row>
    <row r="513" spans="1:12" ht="25.5">
      <c r="A513" s="18" t="s">
        <v>441</v>
      </c>
      <c r="B513" s="19" t="s">
        <v>127</v>
      </c>
      <c r="C513" s="20"/>
      <c r="D513" s="20"/>
      <c r="E513" s="20">
        <v>0</v>
      </c>
      <c r="F513" s="20"/>
      <c r="G513" s="20"/>
      <c r="H513" s="20"/>
      <c r="I513" s="20">
        <v>60</v>
      </c>
      <c r="J513" s="20">
        <f>E513+F513+G513+H513+I513</f>
        <v>60</v>
      </c>
      <c r="K513" s="20"/>
      <c r="L513" s="20">
        <v>60</v>
      </c>
    </row>
    <row r="514" spans="1:12" ht="25.5">
      <c r="A514" s="18" t="s">
        <v>369</v>
      </c>
      <c r="B514" s="19" t="s">
        <v>442</v>
      </c>
      <c r="C514" s="21"/>
      <c r="D514" s="21"/>
      <c r="E514" s="21"/>
      <c r="F514" s="20"/>
      <c r="G514" s="20"/>
      <c r="H514" s="20"/>
      <c r="I514" s="20">
        <v>60</v>
      </c>
      <c r="J514" s="20">
        <v>60</v>
      </c>
      <c r="K514" s="20"/>
      <c r="L514" s="20">
        <v>60</v>
      </c>
    </row>
    <row r="515" spans="1:12" ht="25.5">
      <c r="A515" s="18" t="s">
        <v>402</v>
      </c>
      <c r="B515" s="19" t="s">
        <v>443</v>
      </c>
      <c r="C515" s="21"/>
      <c r="D515" s="21"/>
      <c r="E515" s="21"/>
      <c r="F515" s="20"/>
      <c r="G515" s="20"/>
      <c r="H515" s="20"/>
      <c r="I515" s="20">
        <v>130</v>
      </c>
      <c r="J515" s="20">
        <v>130</v>
      </c>
      <c r="K515" s="20"/>
      <c r="L515" s="20">
        <v>130</v>
      </c>
    </row>
    <row r="516" spans="1:12">
      <c r="A516" s="18" t="s">
        <v>404</v>
      </c>
      <c r="B516" s="19" t="s">
        <v>128</v>
      </c>
      <c r="C516" s="20"/>
      <c r="D516" s="20"/>
      <c r="E516" s="20">
        <v>0</v>
      </c>
      <c r="F516" s="20"/>
      <c r="G516" s="20"/>
      <c r="H516" s="20"/>
      <c r="I516" s="20">
        <v>60</v>
      </c>
      <c r="J516" s="20">
        <v>60</v>
      </c>
      <c r="K516" s="20"/>
      <c r="L516" s="20">
        <v>60</v>
      </c>
    </row>
    <row r="517" spans="1:12">
      <c r="A517" s="18" t="s">
        <v>373</v>
      </c>
      <c r="B517" s="19" t="s">
        <v>444</v>
      </c>
      <c r="C517" s="20"/>
      <c r="D517" s="20"/>
      <c r="E517" s="20"/>
      <c r="F517" s="20"/>
      <c r="G517" s="20"/>
      <c r="H517" s="20"/>
      <c r="I517" s="20">
        <v>50</v>
      </c>
      <c r="J517" s="20">
        <v>50</v>
      </c>
      <c r="K517" s="20"/>
      <c r="L517" s="20">
        <v>50</v>
      </c>
    </row>
    <row r="518" spans="1:12" ht="25.5">
      <c r="A518" s="18" t="s">
        <v>323</v>
      </c>
      <c r="B518" s="19" t="s">
        <v>445</v>
      </c>
      <c r="C518" s="21"/>
      <c r="D518" s="21"/>
      <c r="E518" s="21"/>
      <c r="F518" s="20"/>
      <c r="G518" s="20"/>
      <c r="H518" s="20"/>
      <c r="I518" s="20">
        <v>150</v>
      </c>
      <c r="J518" s="20">
        <v>150</v>
      </c>
      <c r="K518" s="20"/>
      <c r="L518" s="20">
        <v>150</v>
      </c>
    </row>
    <row r="519" spans="1:12" ht="25.5">
      <c r="A519" s="18" t="s">
        <v>324</v>
      </c>
      <c r="B519" s="19" t="s">
        <v>446</v>
      </c>
      <c r="C519" s="21"/>
      <c r="D519" s="21"/>
      <c r="E519" s="21"/>
      <c r="F519" s="20"/>
      <c r="G519" s="20"/>
      <c r="H519" s="20"/>
      <c r="I519" s="20">
        <v>150</v>
      </c>
      <c r="J519" s="20">
        <v>150</v>
      </c>
      <c r="K519" s="20"/>
      <c r="L519" s="20">
        <v>150</v>
      </c>
    </row>
    <row r="520" spans="1:12">
      <c r="A520" s="18" t="s">
        <v>325</v>
      </c>
      <c r="B520" s="19" t="s">
        <v>129</v>
      </c>
      <c r="C520" s="20"/>
      <c r="D520" s="20"/>
      <c r="E520" s="20">
        <v>0</v>
      </c>
      <c r="F520" s="20"/>
      <c r="G520" s="20"/>
      <c r="H520" s="20"/>
      <c r="I520" s="20">
        <v>90</v>
      </c>
      <c r="J520" s="20">
        <v>90</v>
      </c>
      <c r="K520" s="20"/>
      <c r="L520" s="20">
        <v>90</v>
      </c>
    </row>
    <row r="521" spans="1:12">
      <c r="A521" s="18" t="s">
        <v>326</v>
      </c>
      <c r="B521" s="19" t="s">
        <v>130</v>
      </c>
      <c r="C521" s="20"/>
      <c r="D521" s="20"/>
      <c r="E521" s="20">
        <v>0</v>
      </c>
      <c r="F521" s="20">
        <v>0</v>
      </c>
      <c r="G521" s="20">
        <v>0</v>
      </c>
      <c r="H521" s="20">
        <v>0</v>
      </c>
      <c r="I521" s="20">
        <v>50</v>
      </c>
      <c r="J521" s="20">
        <v>50</v>
      </c>
      <c r="K521" s="20">
        <v>0</v>
      </c>
      <c r="L521" s="20">
        <v>50</v>
      </c>
    </row>
    <row r="522" spans="1:12">
      <c r="A522" s="18" t="s">
        <v>233</v>
      </c>
      <c r="B522" s="19" t="s">
        <v>447</v>
      </c>
      <c r="C522" s="20"/>
      <c r="D522" s="20"/>
      <c r="E522" s="20">
        <v>0</v>
      </c>
      <c r="F522" s="20"/>
      <c r="G522" s="20"/>
      <c r="H522" s="20"/>
      <c r="I522" s="20">
        <v>110</v>
      </c>
      <c r="J522" s="20">
        <f>E522+F522+G522+H522+I522</f>
        <v>110</v>
      </c>
      <c r="K522" s="20"/>
      <c r="L522" s="20">
        <v>110</v>
      </c>
    </row>
    <row r="523" spans="1:12">
      <c r="A523" s="18" t="s">
        <v>234</v>
      </c>
      <c r="B523" s="19" t="s">
        <v>448</v>
      </c>
      <c r="C523" s="20"/>
      <c r="D523" s="20"/>
      <c r="E523" s="20"/>
      <c r="F523" s="20"/>
      <c r="G523" s="20"/>
      <c r="H523" s="20"/>
      <c r="I523" s="20">
        <v>120</v>
      </c>
      <c r="J523" s="20">
        <v>120</v>
      </c>
      <c r="K523" s="20"/>
      <c r="L523" s="20">
        <v>120</v>
      </c>
    </row>
    <row r="524" spans="1:12" ht="25.5">
      <c r="A524" s="18" t="s">
        <v>235</v>
      </c>
      <c r="B524" s="22" t="s">
        <v>131</v>
      </c>
      <c r="C524" s="20"/>
      <c r="D524" s="20"/>
      <c r="E524" s="20">
        <v>0</v>
      </c>
      <c r="F524" s="20"/>
      <c r="G524" s="20"/>
      <c r="H524" s="20"/>
      <c r="I524" s="20">
        <v>50</v>
      </c>
      <c r="J524" s="20">
        <f>E524+F524+G524+H524+I524</f>
        <v>50</v>
      </c>
      <c r="K524" s="20"/>
      <c r="L524" s="20">
        <v>50</v>
      </c>
    </row>
    <row r="525" spans="1:12" ht="25.5">
      <c r="A525" s="18" t="s">
        <v>255</v>
      </c>
      <c r="B525" s="25" t="s">
        <v>132</v>
      </c>
      <c r="C525" s="20"/>
      <c r="D525" s="20"/>
      <c r="E525" s="20"/>
      <c r="F525" s="20"/>
      <c r="G525" s="20"/>
      <c r="H525" s="20"/>
      <c r="I525" s="20">
        <v>100</v>
      </c>
      <c r="J525" s="20">
        <v>100</v>
      </c>
      <c r="K525" s="20"/>
      <c r="L525" s="20">
        <v>100</v>
      </c>
    </row>
    <row r="526" spans="1:12">
      <c r="A526" s="18" t="s">
        <v>259</v>
      </c>
      <c r="B526" s="35" t="s">
        <v>572</v>
      </c>
      <c r="C526" s="20"/>
      <c r="D526" s="20"/>
      <c r="E526" s="20"/>
      <c r="F526" s="20"/>
      <c r="G526" s="20"/>
      <c r="H526" s="20"/>
      <c r="I526" s="20">
        <v>110</v>
      </c>
      <c r="J526" s="20">
        <v>110</v>
      </c>
      <c r="K526" s="20"/>
      <c r="L526" s="20">
        <v>110</v>
      </c>
    </row>
    <row r="527" spans="1:12">
      <c r="A527" s="30"/>
      <c r="B527" s="147"/>
      <c r="C527" s="147"/>
      <c r="D527" s="147"/>
      <c r="E527" s="147"/>
      <c r="F527" s="147"/>
      <c r="G527" s="147"/>
      <c r="H527" s="147"/>
      <c r="I527" s="147"/>
      <c r="J527" s="147"/>
      <c r="K527" s="147"/>
      <c r="L527" s="147"/>
    </row>
    <row r="528" spans="1:12" ht="15.75">
      <c r="I528" s="247" t="s">
        <v>503</v>
      </c>
      <c r="J528" s="247"/>
      <c r="K528" s="247"/>
      <c r="L528" s="247"/>
    </row>
    <row r="529" spans="1:10" s="15" customFormat="1" ht="25.5" customHeight="1">
      <c r="A529" s="31"/>
      <c r="B529" s="146"/>
      <c r="I529" s="262"/>
      <c r="J529" s="262"/>
    </row>
    <row r="530" spans="1:10" s="15" customFormat="1">
      <c r="A530" s="31"/>
    </row>
    <row r="531" spans="1:10" s="15" customFormat="1">
      <c r="A531" s="31"/>
    </row>
    <row r="532" spans="1:10" s="15" customFormat="1">
      <c r="A532" s="31"/>
    </row>
    <row r="533" spans="1:10" s="15" customFormat="1">
      <c r="A533" s="31"/>
    </row>
    <row r="534" spans="1:10" s="15" customFormat="1" ht="12.75" customHeight="1">
      <c r="A534" s="31"/>
      <c r="B534" s="146"/>
      <c r="I534" s="262"/>
      <c r="J534" s="262"/>
    </row>
  </sheetData>
  <mergeCells count="7">
    <mergeCell ref="I529:J529"/>
    <mergeCell ref="I534:J534"/>
    <mergeCell ref="A1:K1"/>
    <mergeCell ref="A2:K2"/>
    <mergeCell ref="A3:K3"/>
    <mergeCell ref="J4:K4"/>
    <mergeCell ref="I528:L528"/>
  </mergeCells>
  <printOptions horizontalCentered="1"/>
  <pageMargins left="0.5" right="0.5" top="0.43" bottom="0.56000000000000005" header="0.3" footer="0.3"/>
  <pageSetup paperSize="9" scale="96" fitToHeight="0" orientation="landscape" verticalDpi="0"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4"/>
  <sheetViews>
    <sheetView zoomScaleNormal="100" workbookViewId="0">
      <selection activeCell="G9" sqref="G9"/>
    </sheetView>
  </sheetViews>
  <sheetFormatPr defaultRowHeight="15"/>
  <cols>
    <col min="1" max="1" width="5.5703125" style="89" customWidth="1"/>
    <col min="2" max="2" width="41.140625" style="43" customWidth="1"/>
    <col min="3" max="3" width="9.28515625" style="43" customWidth="1"/>
    <col min="4" max="4" width="9.140625" style="43" customWidth="1"/>
    <col min="5" max="5" width="12.28515625" style="43" customWidth="1"/>
    <col min="6" max="6" width="9" style="43" customWidth="1"/>
    <col min="7" max="7" width="11.85546875" style="43" customWidth="1"/>
    <col min="8" max="8" width="9.42578125" style="43" customWidth="1"/>
    <col min="9" max="9" width="8.140625" style="43" customWidth="1"/>
    <col min="10" max="10" width="10.85546875" style="43" customWidth="1"/>
    <col min="11" max="11" width="11.28515625" style="43" customWidth="1"/>
    <col min="12" max="16384" width="9.140625" style="43"/>
  </cols>
  <sheetData>
    <row r="1" spans="1:11" ht="18.75">
      <c r="A1" s="268" t="s">
        <v>133</v>
      </c>
      <c r="B1" s="268"/>
      <c r="C1" s="268"/>
      <c r="D1" s="268"/>
      <c r="E1" s="268"/>
      <c r="F1" s="268"/>
      <c r="G1" s="268"/>
      <c r="H1" s="268"/>
      <c r="I1" s="268"/>
      <c r="J1" s="268"/>
    </row>
    <row r="2" spans="1:11" ht="15.75">
      <c r="A2" s="266" t="s">
        <v>573</v>
      </c>
      <c r="B2" s="266"/>
      <c r="C2" s="266"/>
      <c r="D2" s="266"/>
      <c r="E2" s="266"/>
      <c r="F2" s="266"/>
      <c r="G2" s="266"/>
      <c r="H2" s="266"/>
      <c r="I2" s="266"/>
      <c r="J2" s="266"/>
    </row>
    <row r="3" spans="1:11" ht="15.75">
      <c r="A3" s="269" t="str">
        <f>+'PL03.QLHC.Dang'!A3</f>
        <v>(Kèm theo văn bản số           /UBND-TH1 ngày        /11/2024 của UBND tỉnh)</v>
      </c>
      <c r="B3" s="269"/>
      <c r="C3" s="269"/>
      <c r="D3" s="269"/>
      <c r="E3" s="269"/>
      <c r="F3" s="269"/>
      <c r="G3" s="269"/>
      <c r="H3" s="269"/>
      <c r="I3" s="269"/>
      <c r="J3" s="269"/>
    </row>
    <row r="4" spans="1:11" ht="15.75">
      <c r="A4" s="44"/>
      <c r="B4" s="45"/>
      <c r="C4" s="45"/>
      <c r="D4" s="45"/>
      <c r="E4" s="45" t="s">
        <v>134</v>
      </c>
      <c r="F4" s="45"/>
      <c r="G4" s="45"/>
      <c r="H4" s="270" t="s">
        <v>269</v>
      </c>
      <c r="I4" s="270"/>
      <c r="J4" s="270"/>
    </row>
    <row r="5" spans="1:11" s="46" customFormat="1" ht="22.5" customHeight="1">
      <c r="A5" s="271" t="s">
        <v>2</v>
      </c>
      <c r="B5" s="265" t="s">
        <v>135</v>
      </c>
      <c r="C5" s="265" t="s">
        <v>136</v>
      </c>
      <c r="D5" s="265"/>
      <c r="E5" s="265" t="s">
        <v>575</v>
      </c>
      <c r="F5" s="265" t="s">
        <v>576</v>
      </c>
      <c r="G5" s="265" t="s">
        <v>137</v>
      </c>
      <c r="H5" s="265" t="s">
        <v>138</v>
      </c>
      <c r="I5" s="265" t="s">
        <v>449</v>
      </c>
      <c r="J5" s="265" t="s">
        <v>577</v>
      </c>
      <c r="K5" s="267" t="s">
        <v>574</v>
      </c>
    </row>
    <row r="6" spans="1:11" s="46" customFormat="1">
      <c r="A6" s="271"/>
      <c r="B6" s="265"/>
      <c r="C6" s="265" t="s">
        <v>139</v>
      </c>
      <c r="D6" s="265" t="s">
        <v>140</v>
      </c>
      <c r="E6" s="265" t="s">
        <v>141</v>
      </c>
      <c r="F6" s="265"/>
      <c r="G6" s="265"/>
      <c r="H6" s="265"/>
      <c r="I6" s="265"/>
      <c r="J6" s="265"/>
      <c r="K6" s="267"/>
    </row>
    <row r="7" spans="1:11" s="46" customFormat="1" ht="38.25" customHeight="1">
      <c r="A7" s="271"/>
      <c r="B7" s="265"/>
      <c r="C7" s="265"/>
      <c r="D7" s="265"/>
      <c r="E7" s="265"/>
      <c r="F7" s="265"/>
      <c r="G7" s="265"/>
      <c r="H7" s="265"/>
      <c r="I7" s="265"/>
      <c r="J7" s="265"/>
      <c r="K7" s="267"/>
    </row>
    <row r="8" spans="1:11" ht="20.25" customHeight="1">
      <c r="A8" s="149"/>
      <c r="B8" s="148" t="s">
        <v>4</v>
      </c>
      <c r="C8" s="148">
        <f>C11+C21+C52+C59+C65+C76+C78+C80+C86+C90+C91+C92+C93+C94+C98+C99+C100+C101+C102+C103+C104+C105+C106+C107+C108+C109+C110+C112+C113+C114+C115+C116+C117+C118+C119+C120+C121+C122+C123+C124</f>
        <v>196</v>
      </c>
      <c r="D8" s="148">
        <f t="shared" ref="D8:I8" si="0">D11+D21+D52+D59+D65+D76+D78+D80+D86+D90+D91+D92+D93+D94+D98+D99+D100+D101+D102+D103+D104+D105+D106+D107+D108+D109+D110+D112+D113+D114+D115+D116+D117+D118+D119+D120+D121+D122+D123+D124</f>
        <v>192</v>
      </c>
      <c r="E8" s="148">
        <f t="shared" si="0"/>
        <v>36729</v>
      </c>
      <c r="F8" s="148">
        <f t="shared" si="0"/>
        <v>1110</v>
      </c>
      <c r="G8" s="148">
        <f t="shared" si="0"/>
        <v>6076</v>
      </c>
      <c r="H8" s="148">
        <f t="shared" si="0"/>
        <v>163977.45000000001</v>
      </c>
      <c r="I8" s="148">
        <f t="shared" si="0"/>
        <v>16032</v>
      </c>
      <c r="J8" s="148">
        <f>J11+J21+J52+J59+J65+J76+J78+J80+J86+J90+J91+J92+J93+J94+J98+J99+J100+J101+J102+J103+J104+J105+J106+J107+J108+J109+J110+J112+J113+J114+J115+J116+J117+J118+J119+J120+J121+J122+J123+J124+J126+J127+J128+J129+J130+J131+J125</f>
        <v>244635</v>
      </c>
      <c r="K8" s="148">
        <f>K11+K21+K52+K59+K65+K76+K78+K80+K86+K90+K91+K92+K93+K94+K98+K99+K100+K101+K102+K103+K104+K105+K106+K107+K108+K109+K110+K112+K113+K114+K115+K116+K117+K118+K119+K120+K121+K122+K123+K124+K126+K127+K128+K129+K130+K131+K125</f>
        <v>262525</v>
      </c>
    </row>
    <row r="9" spans="1:11" ht="20.25" customHeight="1">
      <c r="A9" s="149" t="s">
        <v>142</v>
      </c>
      <c r="B9" s="47" t="s">
        <v>578</v>
      </c>
      <c r="C9" s="148">
        <f>C11+C21+C52+C59+C65+C76+C78+C80+C86+C90+C91+C92+C93+C94+C98+C99+C100+C101+C102+C103+C104+C105+C106+C107+C108+C109+C110+C112+C113+C114+C115+C116+C117+C118+C119+C120+C121+C122+C123+C124</f>
        <v>196</v>
      </c>
      <c r="D9" s="148">
        <f t="shared" ref="D9:I9" si="1">D11+D21+D52+D59+D65+D76+D78+D80+D86+D90+D91+D92+D93+D94+D98+D99+D100+D101+D102+D103+D104+D105+D106+D107+D108+D109+D110+D112+D113+D114+D115+D116+D117+D118+D119+D120+D121+D122+D123+D124</f>
        <v>192</v>
      </c>
      <c r="E9" s="148">
        <f t="shared" si="1"/>
        <v>36729</v>
      </c>
      <c r="F9" s="148">
        <f t="shared" si="1"/>
        <v>1110</v>
      </c>
      <c r="G9" s="148">
        <f t="shared" si="1"/>
        <v>6076</v>
      </c>
      <c r="H9" s="148">
        <f t="shared" si="1"/>
        <v>163977.45000000001</v>
      </c>
      <c r="I9" s="148">
        <f t="shared" si="1"/>
        <v>16032</v>
      </c>
      <c r="J9" s="148">
        <f>J11+J21+J52+J59+J65+J76+J78+J80+J86+J90+J91+J92+J93+J94+J98+J99+J100+J101+J102+J103+J104+J105+J106+J107+J108+J109+J110+J112+J113+J114+J115+J116+J117+J118+J119+J120+J121+J122+J123+J124+J126+J127+J128+J129+J130+J131</f>
        <v>244635</v>
      </c>
      <c r="K9" s="148">
        <f>K11+K21+K52+K59+K65+K76+K78+K80+K86+K90+K91+K92+K93+K94+K98+K99+K100+K101+K102+K103+K104+K105+K106+K107+K108+K109+K110+K112+K113+K114+K115+K116+K117+K118+K119+K120+K121+K122+K123+K124+K126+K127+K128+K129+K130+K131</f>
        <v>252525</v>
      </c>
    </row>
    <row r="10" spans="1:11" ht="20.25" customHeight="1">
      <c r="A10" s="149" t="s">
        <v>142</v>
      </c>
      <c r="B10" s="47" t="s">
        <v>516</v>
      </c>
      <c r="C10" s="148">
        <f>C29</f>
        <v>0</v>
      </c>
      <c r="D10" s="148">
        <f t="shared" ref="D10:J10" si="2">D29</f>
        <v>0</v>
      </c>
      <c r="E10" s="148">
        <f t="shared" si="2"/>
        <v>14098</v>
      </c>
      <c r="F10" s="148">
        <f t="shared" si="2"/>
        <v>197</v>
      </c>
      <c r="G10" s="148">
        <f t="shared" si="2"/>
        <v>0</v>
      </c>
      <c r="H10" s="148">
        <f t="shared" si="2"/>
        <v>0</v>
      </c>
      <c r="I10" s="148">
        <f t="shared" si="2"/>
        <v>0</v>
      </c>
      <c r="J10" s="148">
        <f t="shared" si="2"/>
        <v>0</v>
      </c>
      <c r="K10" s="48"/>
    </row>
    <row r="11" spans="1:11" ht="15.75">
      <c r="A11" s="156">
        <v>1</v>
      </c>
      <c r="B11" s="47" t="s">
        <v>579</v>
      </c>
      <c r="C11" s="50">
        <f>SUM(C12:C20)</f>
        <v>38</v>
      </c>
      <c r="D11" s="50">
        <f t="shared" ref="D11:J11" si="3">SUM(D12:D20)</f>
        <v>34</v>
      </c>
      <c r="E11" s="50">
        <f t="shared" si="3"/>
        <v>10346</v>
      </c>
      <c r="F11" s="50">
        <f t="shared" si="3"/>
        <v>512</v>
      </c>
      <c r="G11" s="50">
        <f t="shared" si="3"/>
        <v>1178</v>
      </c>
      <c r="H11" s="50">
        <f t="shared" si="3"/>
        <v>240</v>
      </c>
      <c r="I11" s="50">
        <f t="shared" si="3"/>
        <v>0</v>
      </c>
      <c r="J11" s="50">
        <f t="shared" si="3"/>
        <v>12276</v>
      </c>
      <c r="K11" s="49">
        <f>K12+K13+K15-K19+K20</f>
        <v>7976</v>
      </c>
    </row>
    <row r="12" spans="1:11" ht="15.75">
      <c r="A12" s="157" t="s">
        <v>52</v>
      </c>
      <c r="B12" s="51" t="s">
        <v>136</v>
      </c>
      <c r="C12" s="53">
        <v>38</v>
      </c>
      <c r="D12" s="54">
        <v>34</v>
      </c>
      <c r="E12" s="55">
        <v>8874</v>
      </c>
      <c r="F12" s="55"/>
      <c r="G12" s="55">
        <f>38*31</f>
        <v>1178</v>
      </c>
      <c r="H12" s="56">
        <v>240</v>
      </c>
      <c r="I12" s="57"/>
      <c r="J12" s="56">
        <f>E12+F12+G12+I12+H12</f>
        <v>10292</v>
      </c>
      <c r="K12" s="52">
        <v>8162</v>
      </c>
    </row>
    <row r="13" spans="1:11" ht="15.75">
      <c r="A13" s="157" t="s">
        <v>52</v>
      </c>
      <c r="B13" s="51" t="s">
        <v>146</v>
      </c>
      <c r="C13" s="53"/>
      <c r="D13" s="54"/>
      <c r="E13" s="55">
        <v>325</v>
      </c>
      <c r="F13" s="55"/>
      <c r="G13" s="55"/>
      <c r="H13" s="56"/>
      <c r="I13" s="57"/>
      <c r="J13" s="56">
        <f t="shared" ref="J13:J20" si="4">E13+F13+G13+I13+H13</f>
        <v>325</v>
      </c>
      <c r="K13" s="52">
        <v>312</v>
      </c>
    </row>
    <row r="14" spans="1:11" ht="15.75">
      <c r="A14" s="158" t="s">
        <v>145</v>
      </c>
      <c r="B14" s="51" t="s">
        <v>580</v>
      </c>
      <c r="C14" s="53"/>
      <c r="D14" s="54"/>
      <c r="E14" s="55">
        <v>183</v>
      </c>
      <c r="F14" s="55">
        <v>5</v>
      </c>
      <c r="G14" s="55"/>
      <c r="H14" s="56"/>
      <c r="I14" s="57"/>
      <c r="J14" s="56">
        <f t="shared" si="4"/>
        <v>188</v>
      </c>
      <c r="K14" s="52">
        <v>0</v>
      </c>
    </row>
    <row r="15" spans="1:11" ht="15.75">
      <c r="A15" s="158" t="s">
        <v>145</v>
      </c>
      <c r="B15" s="58" t="s">
        <v>454</v>
      </c>
      <c r="C15" s="53"/>
      <c r="D15" s="54"/>
      <c r="E15" s="55"/>
      <c r="F15" s="55">
        <v>507</v>
      </c>
      <c r="G15" s="55"/>
      <c r="H15" s="56"/>
      <c r="I15" s="57"/>
      <c r="J15" s="56">
        <f t="shared" si="4"/>
        <v>507</v>
      </c>
      <c r="K15" s="52">
        <v>249</v>
      </c>
    </row>
    <row r="16" spans="1:11" ht="15.75">
      <c r="A16" s="158" t="s">
        <v>145</v>
      </c>
      <c r="B16" s="59" t="s">
        <v>581</v>
      </c>
      <c r="C16" s="53"/>
      <c r="D16" s="54"/>
      <c r="E16" s="55">
        <v>464</v>
      </c>
      <c r="F16" s="55"/>
      <c r="G16" s="55"/>
      <c r="H16" s="56"/>
      <c r="I16" s="57"/>
      <c r="J16" s="56">
        <f t="shared" si="4"/>
        <v>464</v>
      </c>
      <c r="K16" s="52">
        <v>0</v>
      </c>
    </row>
    <row r="17" spans="1:11" ht="15.75">
      <c r="A17" s="158"/>
      <c r="B17" s="51" t="s">
        <v>5</v>
      </c>
      <c r="C17" s="53"/>
      <c r="D17" s="54"/>
      <c r="E17" s="55"/>
      <c r="F17" s="55"/>
      <c r="G17" s="55"/>
      <c r="H17" s="56"/>
      <c r="I17" s="57"/>
      <c r="J17" s="56"/>
      <c r="K17" s="52"/>
    </row>
    <row r="18" spans="1:11" ht="15.75">
      <c r="A18" s="158"/>
      <c r="B18" s="60" t="s">
        <v>387</v>
      </c>
      <c r="C18" s="53"/>
      <c r="D18" s="54"/>
      <c r="E18" s="55"/>
      <c r="F18" s="55"/>
      <c r="G18" s="55"/>
      <c r="H18" s="56"/>
      <c r="I18" s="57"/>
      <c r="J18" s="56"/>
      <c r="K18" s="61">
        <v>7476</v>
      </c>
    </row>
    <row r="19" spans="1:11" ht="15.75">
      <c r="A19" s="158"/>
      <c r="B19" s="62" t="s">
        <v>474</v>
      </c>
      <c r="C19" s="53"/>
      <c r="D19" s="54"/>
      <c r="E19" s="55"/>
      <c r="F19" s="55"/>
      <c r="G19" s="55"/>
      <c r="H19" s="56"/>
      <c r="I19" s="57"/>
      <c r="J19" s="56"/>
      <c r="K19" s="61">
        <v>1247</v>
      </c>
    </row>
    <row r="20" spans="1:11" ht="15.75">
      <c r="A20" s="158" t="s">
        <v>145</v>
      </c>
      <c r="B20" s="51" t="s">
        <v>582</v>
      </c>
      <c r="C20" s="53"/>
      <c r="D20" s="54"/>
      <c r="E20" s="55">
        <v>500</v>
      </c>
      <c r="F20" s="55"/>
      <c r="G20" s="55"/>
      <c r="H20" s="56"/>
      <c r="I20" s="57"/>
      <c r="J20" s="56">
        <f t="shared" si="4"/>
        <v>500</v>
      </c>
      <c r="K20" s="52">
        <v>500</v>
      </c>
    </row>
    <row r="21" spans="1:11" ht="15.75">
      <c r="A21" s="156">
        <v>2</v>
      </c>
      <c r="B21" s="47" t="s">
        <v>144</v>
      </c>
      <c r="C21" s="50">
        <f>C22</f>
        <v>138</v>
      </c>
      <c r="D21" s="50">
        <f t="shared" ref="D21:G21" si="5">D22</f>
        <v>138</v>
      </c>
      <c r="E21" s="50">
        <f t="shared" si="5"/>
        <v>20928</v>
      </c>
      <c r="F21" s="50">
        <f t="shared" si="5"/>
        <v>332</v>
      </c>
      <c r="G21" s="50">
        <f t="shared" si="5"/>
        <v>4278</v>
      </c>
      <c r="H21" s="50">
        <f>H22+H30+H43+H46+H47</f>
        <v>15459.45</v>
      </c>
      <c r="I21" s="50">
        <f t="shared" ref="I21" si="6">I22+I30+I43+I46+I47</f>
        <v>2291</v>
      </c>
      <c r="J21" s="50">
        <v>43289</v>
      </c>
      <c r="K21" s="49">
        <v>86381</v>
      </c>
    </row>
    <row r="22" spans="1:11" ht="15.75">
      <c r="A22" s="158" t="s">
        <v>142</v>
      </c>
      <c r="B22" s="51" t="s">
        <v>143</v>
      </c>
      <c r="C22" s="55">
        <f>C23+C24+C25</f>
        <v>138</v>
      </c>
      <c r="D22" s="55">
        <f t="shared" ref="D22:I22" si="7">D23+D24+D25</f>
        <v>138</v>
      </c>
      <c r="E22" s="55">
        <f>E28</f>
        <v>20928</v>
      </c>
      <c r="F22" s="55">
        <f>F28</f>
        <v>332</v>
      </c>
      <c r="G22" s="55">
        <f t="shared" si="7"/>
        <v>4278</v>
      </c>
      <c r="H22" s="55"/>
      <c r="I22" s="55">
        <f t="shared" si="7"/>
        <v>0</v>
      </c>
      <c r="J22" s="55">
        <f>E22+F22+G22</f>
        <v>25538</v>
      </c>
      <c r="K22" s="52">
        <v>32064</v>
      </c>
    </row>
    <row r="23" spans="1:11" ht="15.75">
      <c r="A23" s="158" t="s">
        <v>52</v>
      </c>
      <c r="B23" s="51" t="s">
        <v>136</v>
      </c>
      <c r="C23" s="55">
        <v>138</v>
      </c>
      <c r="D23" s="55">
        <v>138</v>
      </c>
      <c r="E23" s="55">
        <v>32867</v>
      </c>
      <c r="F23" s="55"/>
      <c r="G23" s="55">
        <f>C23*31</f>
        <v>4278</v>
      </c>
      <c r="H23" s="55"/>
      <c r="I23" s="55"/>
      <c r="J23" s="55"/>
      <c r="K23" s="52"/>
    </row>
    <row r="24" spans="1:11" ht="15.75">
      <c r="A24" s="158" t="s">
        <v>52</v>
      </c>
      <c r="B24" s="63" t="s">
        <v>583</v>
      </c>
      <c r="C24" s="55"/>
      <c r="D24" s="55"/>
      <c r="E24" s="55">
        <v>407</v>
      </c>
      <c r="F24" s="55">
        <v>8</v>
      </c>
      <c r="G24" s="55"/>
      <c r="H24" s="55"/>
      <c r="I24" s="55"/>
      <c r="J24" s="55"/>
      <c r="K24" s="52"/>
    </row>
    <row r="25" spans="1:11" ht="15.75">
      <c r="A25" s="158" t="s">
        <v>52</v>
      </c>
      <c r="B25" s="51" t="s">
        <v>454</v>
      </c>
      <c r="C25" s="55"/>
      <c r="D25" s="55"/>
      <c r="E25" s="55"/>
      <c r="F25" s="55">
        <v>521</v>
      </c>
      <c r="G25" s="55"/>
      <c r="H25" s="55"/>
      <c r="I25" s="55"/>
      <c r="J25" s="55"/>
      <c r="K25" s="52"/>
    </row>
    <row r="26" spans="1:11" ht="15.75">
      <c r="A26" s="158" t="s">
        <v>52</v>
      </c>
      <c r="B26" s="51" t="s">
        <v>584</v>
      </c>
      <c r="C26" s="55"/>
      <c r="D26" s="55"/>
      <c r="E26" s="55">
        <v>1752</v>
      </c>
      <c r="F26" s="55"/>
      <c r="G26" s="55"/>
      <c r="H26" s="55"/>
      <c r="I26" s="55"/>
      <c r="J26" s="55"/>
      <c r="K26" s="52"/>
    </row>
    <row r="27" spans="1:11" ht="15.75">
      <c r="A27" s="158"/>
      <c r="B27" s="51" t="s">
        <v>5</v>
      </c>
      <c r="C27" s="55"/>
      <c r="D27" s="55"/>
      <c r="E27" s="55"/>
      <c r="F27" s="55"/>
      <c r="G27" s="55"/>
      <c r="H27" s="55"/>
      <c r="I27" s="55"/>
      <c r="J27" s="55"/>
      <c r="K27" s="52"/>
    </row>
    <row r="28" spans="1:11" ht="15.75">
      <c r="A28" s="158"/>
      <c r="B28" s="60" t="s">
        <v>387</v>
      </c>
      <c r="C28" s="55"/>
      <c r="D28" s="55"/>
      <c r="E28" s="64">
        <v>20928</v>
      </c>
      <c r="F28" s="64">
        <v>332</v>
      </c>
      <c r="G28" s="55"/>
      <c r="H28" s="55"/>
      <c r="I28" s="55"/>
      <c r="J28" s="55"/>
      <c r="K28" s="61">
        <v>27353</v>
      </c>
    </row>
    <row r="29" spans="1:11" ht="15.75">
      <c r="A29" s="162"/>
      <c r="B29" s="62" t="s">
        <v>474</v>
      </c>
      <c r="C29" s="55"/>
      <c r="D29" s="55"/>
      <c r="E29" s="64">
        <f>E23+E24+E26-E28</f>
        <v>14098</v>
      </c>
      <c r="F29" s="64">
        <f>F25-F28+F24</f>
        <v>197</v>
      </c>
      <c r="G29" s="55"/>
      <c r="H29" s="55"/>
      <c r="I29" s="55"/>
      <c r="J29" s="55"/>
      <c r="K29" s="61">
        <v>4711</v>
      </c>
    </row>
    <row r="30" spans="1:11" ht="63">
      <c r="A30" s="148" t="s">
        <v>142</v>
      </c>
      <c r="B30" s="47" t="s">
        <v>585</v>
      </c>
      <c r="C30" s="50"/>
      <c r="D30" s="50"/>
      <c r="E30" s="50"/>
      <c r="F30" s="50"/>
      <c r="G30" s="50"/>
      <c r="H30" s="50">
        <f>H31+H34+H37+H40</f>
        <v>6862.5</v>
      </c>
      <c r="I30" s="50"/>
      <c r="J30" s="57">
        <f>H30</f>
        <v>6862.5</v>
      </c>
      <c r="K30" s="49">
        <v>5106</v>
      </c>
    </row>
    <row r="31" spans="1:11" ht="31.5">
      <c r="A31" s="157" t="s">
        <v>145</v>
      </c>
      <c r="B31" s="51" t="s">
        <v>450</v>
      </c>
      <c r="C31" s="55"/>
      <c r="D31" s="55"/>
      <c r="E31" s="55"/>
      <c r="F31" s="55"/>
      <c r="G31" s="57"/>
      <c r="H31" s="56">
        <f>H32+H33</f>
        <v>2235.1999999999998</v>
      </c>
      <c r="I31" s="56"/>
      <c r="J31" s="56"/>
      <c r="K31" s="52"/>
    </row>
    <row r="32" spans="1:11" ht="15.75">
      <c r="A32" s="157" t="s">
        <v>386</v>
      </c>
      <c r="B32" s="51" t="s">
        <v>147</v>
      </c>
      <c r="C32" s="55"/>
      <c r="D32" s="55"/>
      <c r="E32" s="55"/>
      <c r="F32" s="55"/>
      <c r="G32" s="57"/>
      <c r="H32" s="56">
        <f>(44*1.36*5)+(44*1.54*5)</f>
        <v>638</v>
      </c>
      <c r="I32" s="56"/>
      <c r="J32" s="56"/>
      <c r="K32" s="52"/>
    </row>
    <row r="33" spans="1:11" ht="15.75">
      <c r="A33" s="159" t="s">
        <v>386</v>
      </c>
      <c r="B33" s="51" t="s">
        <v>148</v>
      </c>
      <c r="C33" s="55"/>
      <c r="D33" s="55"/>
      <c r="E33" s="55"/>
      <c r="F33" s="55"/>
      <c r="G33" s="57"/>
      <c r="H33" s="56">
        <f>44*10*3.63</f>
        <v>1597.2</v>
      </c>
      <c r="I33" s="56"/>
      <c r="J33" s="56"/>
      <c r="K33" s="52"/>
    </row>
    <row r="34" spans="1:11" ht="47.25">
      <c r="A34" s="156" t="s">
        <v>145</v>
      </c>
      <c r="B34" s="47" t="s">
        <v>586</v>
      </c>
      <c r="C34" s="50"/>
      <c r="D34" s="50"/>
      <c r="E34" s="50"/>
      <c r="F34" s="50"/>
      <c r="G34" s="50"/>
      <c r="H34" s="50">
        <f>H35+H36</f>
        <v>1320.8</v>
      </c>
      <c r="I34" s="50"/>
      <c r="J34" s="57"/>
      <c r="K34" s="52"/>
    </row>
    <row r="35" spans="1:11" ht="15.75">
      <c r="A35" s="158" t="s">
        <v>386</v>
      </c>
      <c r="B35" s="65" t="s">
        <v>147</v>
      </c>
      <c r="C35" s="55"/>
      <c r="D35" s="55"/>
      <c r="E35" s="56"/>
      <c r="F35" s="56"/>
      <c r="G35" s="56"/>
      <c r="H35" s="55">
        <f>(26*1.36*5)+(26*1.54*5)</f>
        <v>377</v>
      </c>
      <c r="I35" s="56"/>
      <c r="J35" s="56"/>
      <c r="K35" s="52"/>
    </row>
    <row r="36" spans="1:11" ht="15.75">
      <c r="A36" s="158" t="s">
        <v>386</v>
      </c>
      <c r="B36" s="65" t="s">
        <v>148</v>
      </c>
      <c r="C36" s="55"/>
      <c r="D36" s="55"/>
      <c r="E36" s="56"/>
      <c r="F36" s="56"/>
      <c r="G36" s="56"/>
      <c r="H36" s="55">
        <f>26*10*3.63</f>
        <v>943.8</v>
      </c>
      <c r="I36" s="56"/>
      <c r="J36" s="56"/>
      <c r="K36" s="52"/>
    </row>
    <row r="37" spans="1:11" ht="47.25">
      <c r="A37" s="156" t="s">
        <v>145</v>
      </c>
      <c r="B37" s="66" t="s">
        <v>587</v>
      </c>
      <c r="C37" s="50"/>
      <c r="D37" s="50"/>
      <c r="E37" s="57"/>
      <c r="F37" s="57"/>
      <c r="G37" s="57"/>
      <c r="H37" s="50">
        <f>H38+H39</f>
        <v>2272.5</v>
      </c>
      <c r="I37" s="57"/>
      <c r="J37" s="57"/>
      <c r="K37" s="52"/>
    </row>
    <row r="38" spans="1:11" ht="15.75">
      <c r="A38" s="158" t="s">
        <v>386</v>
      </c>
      <c r="B38" s="63" t="s">
        <v>147</v>
      </c>
      <c r="C38" s="55"/>
      <c r="D38" s="55"/>
      <c r="E38" s="56"/>
      <c r="F38" s="56"/>
      <c r="G38" s="56"/>
      <c r="H38" s="55">
        <f>(30*10*1.36)+(30*5*1.54)</f>
        <v>639</v>
      </c>
      <c r="I38" s="56"/>
      <c r="J38" s="56"/>
      <c r="K38" s="52"/>
    </row>
    <row r="39" spans="1:11" ht="15.75">
      <c r="A39" s="158" t="s">
        <v>386</v>
      </c>
      <c r="B39" s="63" t="s">
        <v>148</v>
      </c>
      <c r="C39" s="55"/>
      <c r="D39" s="55"/>
      <c r="E39" s="56"/>
      <c r="F39" s="56"/>
      <c r="G39" s="56"/>
      <c r="H39" s="55">
        <f>30*15*3.63</f>
        <v>1633.5</v>
      </c>
      <c r="I39" s="56"/>
      <c r="J39" s="56"/>
      <c r="K39" s="52"/>
    </row>
    <row r="40" spans="1:11" ht="47.25">
      <c r="A40" s="156" t="s">
        <v>145</v>
      </c>
      <c r="B40" s="66" t="s">
        <v>588</v>
      </c>
      <c r="C40" s="50"/>
      <c r="D40" s="50"/>
      <c r="E40" s="57"/>
      <c r="F40" s="57"/>
      <c r="G40" s="57"/>
      <c r="H40" s="50">
        <f>H41+H42</f>
        <v>1034</v>
      </c>
      <c r="I40" s="57"/>
      <c r="J40" s="57"/>
      <c r="K40" s="52"/>
    </row>
    <row r="41" spans="1:11" ht="15.75">
      <c r="A41" s="158" t="s">
        <v>386</v>
      </c>
      <c r="B41" s="63" t="s">
        <v>147</v>
      </c>
      <c r="C41" s="55"/>
      <c r="D41" s="55"/>
      <c r="E41" s="56"/>
      <c r="F41" s="56"/>
      <c r="G41" s="56"/>
      <c r="H41" s="55">
        <f>(40*5*1.54)</f>
        <v>308</v>
      </c>
      <c r="I41" s="56"/>
      <c r="J41" s="56"/>
      <c r="K41" s="52"/>
    </row>
    <row r="42" spans="1:11" ht="15.75">
      <c r="A42" s="158" t="s">
        <v>386</v>
      </c>
      <c r="B42" s="63" t="s">
        <v>148</v>
      </c>
      <c r="C42" s="55"/>
      <c r="D42" s="55"/>
      <c r="E42" s="56"/>
      <c r="F42" s="56"/>
      <c r="G42" s="56"/>
      <c r="H42" s="55">
        <f>40*5*3.63</f>
        <v>726</v>
      </c>
      <c r="I42" s="56"/>
      <c r="J42" s="56"/>
      <c r="K42" s="52"/>
    </row>
    <row r="43" spans="1:11" ht="31.5">
      <c r="A43" s="156" t="s">
        <v>142</v>
      </c>
      <c r="B43" s="66" t="s">
        <v>451</v>
      </c>
      <c r="C43" s="50">
        <v>0</v>
      </c>
      <c r="D43" s="50"/>
      <c r="E43" s="57"/>
      <c r="F43" s="57"/>
      <c r="G43" s="57"/>
      <c r="H43" s="50">
        <f>H44+H45</f>
        <v>8507.9500000000007</v>
      </c>
      <c r="I43" s="57"/>
      <c r="J43" s="57">
        <f>H43</f>
        <v>8507.9500000000007</v>
      </c>
      <c r="K43" s="52">
        <v>52349</v>
      </c>
    </row>
    <row r="44" spans="1:11" ht="15.75">
      <c r="A44" s="158" t="s">
        <v>52</v>
      </c>
      <c r="B44" s="63" t="s">
        <v>147</v>
      </c>
      <c r="C44" s="55"/>
      <c r="D44" s="55"/>
      <c r="E44" s="56"/>
      <c r="F44" s="56"/>
      <c r="G44" s="56"/>
      <c r="H44" s="55">
        <f>(341*1.36*5)</f>
        <v>2318.8000000000002</v>
      </c>
      <c r="I44" s="56"/>
      <c r="J44" s="56"/>
      <c r="K44" s="52"/>
    </row>
    <row r="45" spans="1:11" ht="15.75">
      <c r="A45" s="158" t="s">
        <v>52</v>
      </c>
      <c r="B45" s="63" t="s">
        <v>148</v>
      </c>
      <c r="C45" s="55"/>
      <c r="D45" s="55"/>
      <c r="E45" s="56"/>
      <c r="F45" s="56"/>
      <c r="G45" s="56"/>
      <c r="H45" s="55">
        <f>341*5*3.63</f>
        <v>6189.15</v>
      </c>
      <c r="I45" s="56"/>
      <c r="J45" s="56"/>
      <c r="K45" s="52"/>
    </row>
    <row r="46" spans="1:11" ht="31.5">
      <c r="A46" s="156" t="s">
        <v>142</v>
      </c>
      <c r="B46" s="66" t="s">
        <v>452</v>
      </c>
      <c r="C46" s="50"/>
      <c r="D46" s="50"/>
      <c r="E46" s="57"/>
      <c r="F46" s="57"/>
      <c r="G46" s="57"/>
      <c r="H46" s="50">
        <v>89</v>
      </c>
      <c r="I46" s="57"/>
      <c r="J46" s="57">
        <f>H46</f>
        <v>89</v>
      </c>
      <c r="K46" s="52">
        <v>773</v>
      </c>
    </row>
    <row r="47" spans="1:11" ht="15.75">
      <c r="A47" s="156" t="s">
        <v>142</v>
      </c>
      <c r="B47" s="66" t="s">
        <v>589</v>
      </c>
      <c r="C47" s="50"/>
      <c r="D47" s="50"/>
      <c r="E47" s="57"/>
      <c r="F47" s="57"/>
      <c r="G47" s="57"/>
      <c r="H47" s="67"/>
      <c r="I47" s="50">
        <f>SUM(I48:I50)</f>
        <v>2291</v>
      </c>
      <c r="J47" s="57">
        <f>I47</f>
        <v>2291</v>
      </c>
      <c r="K47" s="52">
        <v>0</v>
      </c>
    </row>
    <row r="48" spans="1:11" ht="31.5">
      <c r="A48" s="158"/>
      <c r="B48" s="68" t="s">
        <v>590</v>
      </c>
      <c r="C48" s="68"/>
      <c r="D48" s="68"/>
      <c r="E48" s="68"/>
      <c r="F48" s="56"/>
      <c r="G48" s="56"/>
      <c r="H48" s="68"/>
      <c r="I48" s="55">
        <v>459</v>
      </c>
      <c r="J48" s="56"/>
      <c r="K48" s="52"/>
    </row>
    <row r="49" spans="1:11" ht="31.5">
      <c r="A49" s="158"/>
      <c r="B49" s="68" t="s">
        <v>591</v>
      </c>
      <c r="C49" s="68"/>
      <c r="D49" s="68"/>
      <c r="E49" s="68"/>
      <c r="F49" s="56"/>
      <c r="G49" s="56"/>
      <c r="H49" s="68"/>
      <c r="I49" s="55">
        <v>847</v>
      </c>
      <c r="J49" s="56"/>
      <c r="K49" s="52"/>
    </row>
    <row r="50" spans="1:11" ht="31.5">
      <c r="A50" s="158"/>
      <c r="B50" s="68" t="s">
        <v>592</v>
      </c>
      <c r="C50" s="68"/>
      <c r="D50" s="68"/>
      <c r="E50" s="68"/>
      <c r="F50" s="56"/>
      <c r="G50" s="56"/>
      <c r="H50" s="68"/>
      <c r="I50" s="55">
        <v>985</v>
      </c>
      <c r="J50" s="56"/>
      <c r="K50" s="52"/>
    </row>
    <row r="51" spans="1:11" ht="15.75">
      <c r="A51" s="158"/>
      <c r="B51" s="68" t="s">
        <v>593</v>
      </c>
      <c r="C51" s="68"/>
      <c r="D51" s="68"/>
      <c r="E51" s="68"/>
      <c r="F51" s="56"/>
      <c r="G51" s="56"/>
      <c r="H51" s="68"/>
      <c r="I51" s="55"/>
      <c r="J51" s="56"/>
      <c r="K51" s="52">
        <v>800</v>
      </c>
    </row>
    <row r="52" spans="1:11" s="69" customFormat="1" ht="15.75">
      <c r="A52" s="156">
        <v>3</v>
      </c>
      <c r="B52" s="50" t="s">
        <v>453</v>
      </c>
      <c r="C52" s="50">
        <f>SUM(C57:C58)</f>
        <v>0</v>
      </c>
      <c r="D52" s="50">
        <f t="shared" ref="D52:J52" si="8">SUM(D57:D58)</f>
        <v>0</v>
      </c>
      <c r="E52" s="50">
        <f t="shared" si="8"/>
        <v>0</v>
      </c>
      <c r="F52" s="50">
        <f t="shared" si="8"/>
        <v>0</v>
      </c>
      <c r="G52" s="50">
        <f t="shared" si="8"/>
        <v>0</v>
      </c>
      <c r="H52" s="50">
        <f t="shared" si="8"/>
        <v>8000</v>
      </c>
      <c r="I52" s="50">
        <f t="shared" si="8"/>
        <v>13500</v>
      </c>
      <c r="J52" s="50">
        <f t="shared" si="8"/>
        <v>21500</v>
      </c>
      <c r="K52" s="49">
        <v>6577</v>
      </c>
    </row>
    <row r="53" spans="1:11" s="69" customFormat="1" ht="15.75">
      <c r="A53" s="157" t="s">
        <v>52</v>
      </c>
      <c r="B53" s="55" t="s">
        <v>143</v>
      </c>
      <c r="C53" s="50"/>
      <c r="D53" s="50"/>
      <c r="E53" s="50"/>
      <c r="F53" s="50"/>
      <c r="G53" s="50"/>
      <c r="H53" s="50"/>
      <c r="I53" s="50"/>
      <c r="J53" s="50"/>
      <c r="K53" s="52">
        <v>7135</v>
      </c>
    </row>
    <row r="54" spans="1:11" s="69" customFormat="1" ht="15.75">
      <c r="A54" s="157"/>
      <c r="B54" s="70" t="s">
        <v>1</v>
      </c>
      <c r="C54" s="50"/>
      <c r="D54" s="50"/>
      <c r="E54" s="50"/>
      <c r="F54" s="50"/>
      <c r="G54" s="50"/>
      <c r="H54" s="50"/>
      <c r="I54" s="50"/>
      <c r="J54" s="50"/>
      <c r="K54" s="52"/>
    </row>
    <row r="55" spans="1:11" s="69" customFormat="1" ht="15.75">
      <c r="A55" s="156"/>
      <c r="B55" s="64" t="s">
        <v>387</v>
      </c>
      <c r="C55" s="50"/>
      <c r="D55" s="50"/>
      <c r="E55" s="50"/>
      <c r="F55" s="50"/>
      <c r="G55" s="50"/>
      <c r="H55" s="50"/>
      <c r="I55" s="50"/>
      <c r="J55" s="50"/>
      <c r="K55" s="61">
        <v>6077</v>
      </c>
    </row>
    <row r="56" spans="1:11" s="69" customFormat="1" ht="15.75">
      <c r="A56" s="156"/>
      <c r="B56" s="64" t="s">
        <v>594</v>
      </c>
      <c r="C56" s="50"/>
      <c r="D56" s="50"/>
      <c r="E56" s="50"/>
      <c r="F56" s="50"/>
      <c r="G56" s="50"/>
      <c r="H56" s="50"/>
      <c r="I56" s="50"/>
      <c r="J56" s="50"/>
      <c r="K56" s="61">
        <v>1058</v>
      </c>
    </row>
    <row r="57" spans="1:11" ht="15.75">
      <c r="A57" s="157" t="s">
        <v>52</v>
      </c>
      <c r="B57" s="55" t="s">
        <v>595</v>
      </c>
      <c r="C57" s="55"/>
      <c r="D57" s="55"/>
      <c r="E57" s="55">
        <v>0</v>
      </c>
      <c r="F57" s="55"/>
      <c r="G57" s="55"/>
      <c r="H57" s="55"/>
      <c r="I57" s="55">
        <v>13500</v>
      </c>
      <c r="J57" s="55">
        <f t="shared" ref="J57:J58" si="9">E57+F57+G57+H57+I57</f>
        <v>13500</v>
      </c>
      <c r="K57" s="52">
        <v>0</v>
      </c>
    </row>
    <row r="58" spans="1:11" ht="15.75">
      <c r="A58" s="158" t="s">
        <v>52</v>
      </c>
      <c r="B58" s="55" t="s">
        <v>596</v>
      </c>
      <c r="C58" s="55"/>
      <c r="D58" s="55"/>
      <c r="E58" s="55">
        <v>0</v>
      </c>
      <c r="F58" s="55"/>
      <c r="G58" s="55"/>
      <c r="H58" s="55">
        <v>8000</v>
      </c>
      <c r="I58" s="55"/>
      <c r="J58" s="55">
        <f t="shared" si="9"/>
        <v>8000</v>
      </c>
      <c r="K58" s="52">
        <v>500</v>
      </c>
    </row>
    <row r="59" spans="1:11" ht="15.75">
      <c r="A59" s="156">
        <v>4</v>
      </c>
      <c r="B59" s="47" t="s">
        <v>457</v>
      </c>
      <c r="C59" s="50">
        <f t="shared" ref="C59:J59" si="10">SUM(C63:C64)</f>
        <v>0</v>
      </c>
      <c r="D59" s="50">
        <f t="shared" si="10"/>
        <v>0</v>
      </c>
      <c r="E59" s="50">
        <f t="shared" si="10"/>
        <v>0</v>
      </c>
      <c r="F59" s="50">
        <f t="shared" si="10"/>
        <v>0</v>
      </c>
      <c r="G59" s="50">
        <f t="shared" si="10"/>
        <v>0</v>
      </c>
      <c r="H59" s="50">
        <f t="shared" si="10"/>
        <v>28000</v>
      </c>
      <c r="I59" s="50">
        <f t="shared" si="10"/>
        <v>241</v>
      </c>
      <c r="J59" s="50">
        <f t="shared" si="10"/>
        <v>28241</v>
      </c>
      <c r="K59" s="49">
        <f>K61+K63</f>
        <v>20297</v>
      </c>
    </row>
    <row r="60" spans="1:11" ht="15.75">
      <c r="A60" s="157" t="s">
        <v>52</v>
      </c>
      <c r="B60" s="55" t="s">
        <v>143</v>
      </c>
      <c r="C60" s="50"/>
      <c r="D60" s="50"/>
      <c r="E60" s="50"/>
      <c r="F60" s="50"/>
      <c r="G60" s="50"/>
      <c r="H60" s="50"/>
      <c r="I60" s="50"/>
      <c r="J60" s="50"/>
      <c r="K60" s="52">
        <v>5451</v>
      </c>
    </row>
    <row r="61" spans="1:11" ht="15.75">
      <c r="A61" s="156"/>
      <c r="B61" s="64" t="s">
        <v>387</v>
      </c>
      <c r="C61" s="50"/>
      <c r="D61" s="50"/>
      <c r="E61" s="50"/>
      <c r="F61" s="50"/>
      <c r="G61" s="50"/>
      <c r="H61" s="50"/>
      <c r="I61" s="50"/>
      <c r="J61" s="50"/>
      <c r="K61" s="61">
        <v>4635</v>
      </c>
    </row>
    <row r="62" spans="1:11" ht="15.75">
      <c r="A62" s="156"/>
      <c r="B62" s="64" t="s">
        <v>594</v>
      </c>
      <c r="C62" s="50"/>
      <c r="D62" s="50"/>
      <c r="E62" s="50"/>
      <c r="F62" s="50"/>
      <c r="G62" s="50"/>
      <c r="H62" s="50"/>
      <c r="I62" s="50"/>
      <c r="J62" s="50"/>
      <c r="K62" s="61">
        <v>816</v>
      </c>
    </row>
    <row r="63" spans="1:11" ht="31.5">
      <c r="A63" s="158" t="s">
        <v>145</v>
      </c>
      <c r="B63" s="63" t="s">
        <v>597</v>
      </c>
      <c r="C63" s="55"/>
      <c r="D63" s="55"/>
      <c r="E63" s="56"/>
      <c r="F63" s="56"/>
      <c r="G63" s="56"/>
      <c r="H63" s="55">
        <v>28000</v>
      </c>
      <c r="I63" s="56"/>
      <c r="J63" s="56">
        <v>28000</v>
      </c>
      <c r="K63" s="52">
        <v>15662</v>
      </c>
    </row>
    <row r="64" spans="1:11" ht="15.75">
      <c r="A64" s="158" t="s">
        <v>145</v>
      </c>
      <c r="B64" s="63" t="s">
        <v>598</v>
      </c>
      <c r="C64" s="55"/>
      <c r="D64" s="55"/>
      <c r="E64" s="56"/>
      <c r="F64" s="56"/>
      <c r="G64" s="56"/>
      <c r="H64" s="55"/>
      <c r="I64" s="56">
        <v>241</v>
      </c>
      <c r="J64" s="56">
        <v>241</v>
      </c>
      <c r="K64" s="52">
        <v>0</v>
      </c>
    </row>
    <row r="65" spans="1:11" ht="15.75">
      <c r="A65" s="160">
        <v>5</v>
      </c>
      <c r="B65" s="71" t="s">
        <v>456</v>
      </c>
      <c r="C65" s="72">
        <f>C66+C75</f>
        <v>20</v>
      </c>
      <c r="D65" s="72">
        <f t="shared" ref="D65:E65" si="11">D66+D75</f>
        <v>20</v>
      </c>
      <c r="E65" s="72">
        <f t="shared" si="11"/>
        <v>5455</v>
      </c>
      <c r="F65" s="72">
        <f>F66+F75</f>
        <v>266</v>
      </c>
      <c r="G65" s="72">
        <f t="shared" ref="G65" si="12">G66+G75</f>
        <v>620</v>
      </c>
      <c r="H65" s="72">
        <f>H66+H75</f>
        <v>13765</v>
      </c>
      <c r="I65" s="72">
        <f t="shared" ref="I65" si="13">I66+I75</f>
        <v>0</v>
      </c>
      <c r="J65" s="72">
        <f>J66+J75</f>
        <v>20106</v>
      </c>
      <c r="K65" s="49">
        <v>18199</v>
      </c>
    </row>
    <row r="66" spans="1:11" ht="15.75">
      <c r="A66" s="160" t="s">
        <v>142</v>
      </c>
      <c r="B66" s="73" t="s">
        <v>143</v>
      </c>
      <c r="C66" s="74">
        <f>SUM(C67:C71)</f>
        <v>20</v>
      </c>
      <c r="D66" s="74">
        <f t="shared" ref="D66:E66" si="14">SUM(D67:D71)</f>
        <v>20</v>
      </c>
      <c r="E66" s="74">
        <f t="shared" si="14"/>
        <v>5455</v>
      </c>
      <c r="F66" s="74">
        <f>SUM(F67:F71)</f>
        <v>266</v>
      </c>
      <c r="G66" s="74">
        <f t="shared" ref="G66" si="15">SUM(G67:G71)</f>
        <v>620</v>
      </c>
      <c r="H66" s="74">
        <f>SUM(H67:H71)</f>
        <v>0</v>
      </c>
      <c r="I66" s="74">
        <f t="shared" ref="I66:J66" si="16">SUM(I67:I71)</f>
        <v>0</v>
      </c>
      <c r="J66" s="74">
        <f t="shared" si="16"/>
        <v>6341</v>
      </c>
      <c r="K66" s="52">
        <v>5483</v>
      </c>
    </row>
    <row r="67" spans="1:11" ht="15.75">
      <c r="A67" s="158" t="s">
        <v>52</v>
      </c>
      <c r="B67" s="73" t="s">
        <v>599</v>
      </c>
      <c r="C67" s="74">
        <v>20</v>
      </c>
      <c r="D67" s="74">
        <v>20</v>
      </c>
      <c r="E67" s="74">
        <v>5037</v>
      </c>
      <c r="F67" s="74">
        <v>0</v>
      </c>
      <c r="G67" s="74">
        <v>620</v>
      </c>
      <c r="H67" s="74"/>
      <c r="I67" s="74"/>
      <c r="J67" s="75">
        <v>5657</v>
      </c>
      <c r="K67" s="52">
        <v>5483</v>
      </c>
    </row>
    <row r="68" spans="1:11" ht="15.75">
      <c r="A68" s="158" t="s">
        <v>52</v>
      </c>
      <c r="B68" s="73" t="s">
        <v>600</v>
      </c>
      <c r="C68" s="74"/>
      <c r="D68" s="74"/>
      <c r="E68" s="74">
        <v>182</v>
      </c>
      <c r="F68" s="74"/>
      <c r="G68" s="74"/>
      <c r="H68" s="74"/>
      <c r="I68" s="74"/>
      <c r="J68" s="75">
        <v>182</v>
      </c>
      <c r="K68" s="52">
        <v>0</v>
      </c>
    </row>
    <row r="69" spans="1:11" ht="15.75">
      <c r="A69" s="158" t="s">
        <v>52</v>
      </c>
      <c r="B69" s="73" t="s">
        <v>146</v>
      </c>
      <c r="C69" s="74"/>
      <c r="D69" s="74">
        <v>0</v>
      </c>
      <c r="E69" s="74">
        <v>0</v>
      </c>
      <c r="F69" s="74"/>
      <c r="G69" s="74"/>
      <c r="H69" s="74"/>
      <c r="I69" s="74"/>
      <c r="J69" s="75">
        <v>0</v>
      </c>
      <c r="K69" s="52">
        <v>0</v>
      </c>
    </row>
    <row r="70" spans="1:11" ht="15.75">
      <c r="A70" s="158" t="s">
        <v>52</v>
      </c>
      <c r="B70" s="73" t="s">
        <v>601</v>
      </c>
      <c r="C70" s="74"/>
      <c r="D70" s="74"/>
      <c r="E70" s="74"/>
      <c r="F70" s="74">
        <v>266</v>
      </c>
      <c r="G70" s="74"/>
      <c r="H70" s="74"/>
      <c r="I70" s="74"/>
      <c r="J70" s="75">
        <v>266</v>
      </c>
      <c r="K70" s="52">
        <v>359</v>
      </c>
    </row>
    <row r="71" spans="1:11" ht="15.75">
      <c r="A71" s="158" t="s">
        <v>52</v>
      </c>
      <c r="B71" s="73" t="s">
        <v>581</v>
      </c>
      <c r="C71" s="74"/>
      <c r="D71" s="74"/>
      <c r="E71" s="74">
        <v>236</v>
      </c>
      <c r="F71" s="74"/>
      <c r="G71" s="74"/>
      <c r="H71" s="74"/>
      <c r="I71" s="74"/>
      <c r="J71" s="75">
        <v>236</v>
      </c>
      <c r="K71" s="52">
        <v>0</v>
      </c>
    </row>
    <row r="72" spans="1:11" ht="15.75">
      <c r="A72" s="161"/>
      <c r="B72" s="70" t="s">
        <v>1</v>
      </c>
      <c r="C72" s="76"/>
      <c r="D72" s="76"/>
      <c r="E72" s="76"/>
      <c r="F72" s="76"/>
      <c r="G72" s="76"/>
      <c r="H72" s="76"/>
      <c r="I72" s="76"/>
      <c r="J72" s="75"/>
      <c r="K72" s="52"/>
    </row>
    <row r="73" spans="1:11" ht="15.75">
      <c r="A73" s="161"/>
      <c r="B73" s="77" t="s">
        <v>387</v>
      </c>
      <c r="C73" s="76"/>
      <c r="D73" s="76"/>
      <c r="E73" s="76"/>
      <c r="F73" s="76"/>
      <c r="G73" s="76"/>
      <c r="H73" s="76"/>
      <c r="I73" s="76"/>
      <c r="J73" s="75"/>
      <c r="K73" s="61">
        <v>4953</v>
      </c>
    </row>
    <row r="74" spans="1:11" ht="15.75">
      <c r="A74" s="161"/>
      <c r="B74" s="77" t="s">
        <v>474</v>
      </c>
      <c r="C74" s="76"/>
      <c r="D74" s="76"/>
      <c r="E74" s="76"/>
      <c r="F74" s="76"/>
      <c r="G74" s="76"/>
      <c r="H74" s="76"/>
      <c r="I74" s="76"/>
      <c r="J74" s="75"/>
      <c r="K74" s="61">
        <v>889</v>
      </c>
    </row>
    <row r="75" spans="1:11" ht="47.25">
      <c r="A75" s="161" t="s">
        <v>142</v>
      </c>
      <c r="B75" s="78" t="s">
        <v>602</v>
      </c>
      <c r="C75" s="74"/>
      <c r="D75" s="74"/>
      <c r="E75" s="74"/>
      <c r="F75" s="74"/>
      <c r="G75" s="74"/>
      <c r="H75" s="74">
        <v>13765</v>
      </c>
      <c r="I75" s="74"/>
      <c r="J75" s="75">
        <v>13765</v>
      </c>
      <c r="K75" s="52">
        <v>13184</v>
      </c>
    </row>
    <row r="76" spans="1:11" s="69" customFormat="1" ht="15.75">
      <c r="A76" s="156">
        <v>6</v>
      </c>
      <c r="B76" s="79" t="s">
        <v>603</v>
      </c>
      <c r="C76" s="50"/>
      <c r="D76" s="50"/>
      <c r="E76" s="50"/>
      <c r="F76" s="50"/>
      <c r="G76" s="50"/>
      <c r="H76" s="50">
        <v>10300</v>
      </c>
      <c r="I76" s="57"/>
      <c r="J76" s="57">
        <v>10300</v>
      </c>
      <c r="K76" s="49">
        <v>10300</v>
      </c>
    </row>
    <row r="77" spans="1:11" s="69" customFormat="1" ht="31.5">
      <c r="A77" s="156"/>
      <c r="B77" s="80" t="s">
        <v>455</v>
      </c>
      <c r="C77" s="50"/>
      <c r="D77" s="50"/>
      <c r="E77" s="50"/>
      <c r="F77" s="50"/>
      <c r="G77" s="50"/>
      <c r="H77" s="55">
        <v>10754</v>
      </c>
      <c r="I77" s="56"/>
      <c r="J77" s="56">
        <v>10754</v>
      </c>
      <c r="K77" s="52">
        <v>10300</v>
      </c>
    </row>
    <row r="78" spans="1:11" ht="15.75">
      <c r="A78" s="156">
        <v>7</v>
      </c>
      <c r="B78" s="79" t="s">
        <v>150</v>
      </c>
      <c r="C78" s="50"/>
      <c r="D78" s="50"/>
      <c r="E78" s="50"/>
      <c r="F78" s="50"/>
      <c r="G78" s="50"/>
      <c r="H78" s="50">
        <v>21400</v>
      </c>
      <c r="I78" s="50"/>
      <c r="J78" s="50">
        <v>21400</v>
      </c>
      <c r="K78" s="49">
        <v>21400</v>
      </c>
    </row>
    <row r="79" spans="1:11" ht="31.5">
      <c r="A79" s="158"/>
      <c r="B79" s="80" t="s">
        <v>455</v>
      </c>
      <c r="C79" s="55"/>
      <c r="D79" s="55"/>
      <c r="E79" s="55"/>
      <c r="F79" s="55"/>
      <c r="G79" s="55"/>
      <c r="H79" s="55">
        <v>22356</v>
      </c>
      <c r="I79" s="55"/>
      <c r="J79" s="56">
        <v>22356</v>
      </c>
      <c r="K79" s="52">
        <v>21400</v>
      </c>
    </row>
    <row r="80" spans="1:11" ht="15.75">
      <c r="A80" s="156">
        <v>8</v>
      </c>
      <c r="B80" s="50" t="s">
        <v>458</v>
      </c>
      <c r="C80" s="57"/>
      <c r="D80" s="57"/>
      <c r="E80" s="57">
        <f>E85</f>
        <v>0</v>
      </c>
      <c r="F80" s="57">
        <f t="shared" ref="F80:J80" si="17">F85</f>
        <v>0</v>
      </c>
      <c r="G80" s="57">
        <f t="shared" si="17"/>
        <v>0</v>
      </c>
      <c r="H80" s="57">
        <f t="shared" si="17"/>
        <v>10000</v>
      </c>
      <c r="I80" s="57">
        <f t="shared" si="17"/>
        <v>0</v>
      </c>
      <c r="J80" s="57">
        <f t="shared" si="17"/>
        <v>10000</v>
      </c>
      <c r="K80" s="49">
        <f>K83+K85</f>
        <v>8482</v>
      </c>
    </row>
    <row r="81" spans="1:11" ht="15.75">
      <c r="A81" s="156"/>
      <c r="B81" s="73" t="s">
        <v>143</v>
      </c>
      <c r="C81" s="57"/>
      <c r="D81" s="57"/>
      <c r="E81" s="57"/>
      <c r="F81" s="57"/>
      <c r="G81" s="57"/>
      <c r="H81" s="57"/>
      <c r="I81" s="57"/>
      <c r="J81" s="57"/>
      <c r="K81" s="52">
        <v>530</v>
      </c>
    </row>
    <row r="82" spans="1:11" ht="15.75">
      <c r="A82" s="156"/>
      <c r="B82" s="70" t="s">
        <v>1</v>
      </c>
      <c r="C82" s="57"/>
      <c r="D82" s="57"/>
      <c r="E82" s="57"/>
      <c r="F82" s="57"/>
      <c r="G82" s="57"/>
      <c r="H82" s="57"/>
      <c r="I82" s="57"/>
      <c r="J82" s="57"/>
      <c r="K82" s="52"/>
    </row>
    <row r="83" spans="1:11" ht="15.75">
      <c r="A83" s="156"/>
      <c r="B83" s="77" t="s">
        <v>387</v>
      </c>
      <c r="C83" s="57"/>
      <c r="D83" s="57"/>
      <c r="E83" s="57"/>
      <c r="F83" s="57"/>
      <c r="G83" s="57"/>
      <c r="H83" s="57"/>
      <c r="I83" s="57"/>
      <c r="J83" s="57"/>
      <c r="K83" s="61">
        <v>455</v>
      </c>
    </row>
    <row r="84" spans="1:11" ht="15.75">
      <c r="A84" s="156"/>
      <c r="B84" s="77" t="s">
        <v>474</v>
      </c>
      <c r="C84" s="57"/>
      <c r="D84" s="57"/>
      <c r="E84" s="57"/>
      <c r="F84" s="57"/>
      <c r="G84" s="57"/>
      <c r="H84" s="57"/>
      <c r="I84" s="57"/>
      <c r="J84" s="57"/>
      <c r="K84" s="61">
        <v>75</v>
      </c>
    </row>
    <row r="85" spans="1:11" ht="31.5">
      <c r="A85" s="158"/>
      <c r="B85" s="55" t="s">
        <v>455</v>
      </c>
      <c r="C85" s="56"/>
      <c r="D85" s="56"/>
      <c r="E85" s="56"/>
      <c r="F85" s="56"/>
      <c r="G85" s="56"/>
      <c r="H85" s="56">
        <v>10000</v>
      </c>
      <c r="I85" s="56"/>
      <c r="J85" s="55">
        <f t="shared" ref="J85" si="18">E85+F85+G85+H85+I85</f>
        <v>10000</v>
      </c>
      <c r="K85" s="52">
        <v>8027</v>
      </c>
    </row>
    <row r="86" spans="1:11" ht="15.75">
      <c r="A86" s="156">
        <v>9</v>
      </c>
      <c r="B86" s="79" t="s">
        <v>151</v>
      </c>
      <c r="C86" s="57"/>
      <c r="D86" s="57"/>
      <c r="E86" s="57"/>
      <c r="F86" s="57"/>
      <c r="G86" s="57"/>
      <c r="H86" s="57">
        <f>SUM(H87:H89)</f>
        <v>13500</v>
      </c>
      <c r="I86" s="57">
        <f t="shared" ref="I86" si="19">SUM(I87:I89)</f>
        <v>0</v>
      </c>
      <c r="J86" s="57">
        <f>SUM(J87:J89)</f>
        <v>13500</v>
      </c>
      <c r="K86" s="49">
        <v>14005</v>
      </c>
    </row>
    <row r="87" spans="1:11" ht="31.5">
      <c r="A87" s="158" t="s">
        <v>52</v>
      </c>
      <c r="B87" s="63" t="s">
        <v>604</v>
      </c>
      <c r="C87" s="56"/>
      <c r="D87" s="56"/>
      <c r="E87" s="56"/>
      <c r="F87" s="56"/>
      <c r="G87" s="56"/>
      <c r="H87" s="56">
        <v>2500</v>
      </c>
      <c r="I87" s="56"/>
      <c r="J87" s="56">
        <f t="shared" ref="J87:J89" si="20">E87+F87+G87+I87+H87</f>
        <v>2500</v>
      </c>
      <c r="K87" s="52">
        <v>3005</v>
      </c>
    </row>
    <row r="88" spans="1:11" ht="15.75">
      <c r="A88" s="158" t="s">
        <v>52</v>
      </c>
      <c r="B88" s="65" t="s">
        <v>605</v>
      </c>
      <c r="C88" s="56"/>
      <c r="D88" s="56"/>
      <c r="E88" s="56"/>
      <c r="F88" s="56"/>
      <c r="G88" s="56"/>
      <c r="H88" s="56">
        <v>7000</v>
      </c>
      <c r="I88" s="56"/>
      <c r="J88" s="56">
        <f t="shared" si="20"/>
        <v>7000</v>
      </c>
      <c r="K88" s="52">
        <v>7000</v>
      </c>
    </row>
    <row r="89" spans="1:11" ht="15.75">
      <c r="A89" s="158" t="s">
        <v>52</v>
      </c>
      <c r="B89" s="65" t="s">
        <v>606</v>
      </c>
      <c r="C89" s="56"/>
      <c r="D89" s="56"/>
      <c r="E89" s="56"/>
      <c r="F89" s="56"/>
      <c r="G89" s="56"/>
      <c r="H89" s="56">
        <v>4000</v>
      </c>
      <c r="I89" s="56"/>
      <c r="J89" s="56">
        <f t="shared" si="20"/>
        <v>4000</v>
      </c>
      <c r="K89" s="52">
        <v>4000</v>
      </c>
    </row>
    <row r="90" spans="1:11" s="69" customFormat="1" ht="15.75">
      <c r="A90" s="156">
        <v>10</v>
      </c>
      <c r="B90" s="79" t="s">
        <v>607</v>
      </c>
      <c r="C90" s="57"/>
      <c r="D90" s="57"/>
      <c r="E90" s="57"/>
      <c r="F90" s="57"/>
      <c r="G90" s="57"/>
      <c r="H90" s="57">
        <v>30</v>
      </c>
      <c r="I90" s="57"/>
      <c r="J90" s="57">
        <v>30</v>
      </c>
      <c r="K90" s="49">
        <v>30</v>
      </c>
    </row>
    <row r="91" spans="1:11" s="69" customFormat="1" ht="15.75">
      <c r="A91" s="156">
        <v>11</v>
      </c>
      <c r="B91" s="79" t="s">
        <v>464</v>
      </c>
      <c r="C91" s="57"/>
      <c r="D91" s="57"/>
      <c r="E91" s="57"/>
      <c r="F91" s="57"/>
      <c r="G91" s="57"/>
      <c r="H91" s="57">
        <v>30</v>
      </c>
      <c r="I91" s="57"/>
      <c r="J91" s="57">
        <v>30</v>
      </c>
      <c r="K91" s="49">
        <v>30</v>
      </c>
    </row>
    <row r="92" spans="1:11" s="69" customFormat="1" ht="15.75">
      <c r="A92" s="156">
        <v>12</v>
      </c>
      <c r="B92" s="79" t="s">
        <v>608</v>
      </c>
      <c r="C92" s="57"/>
      <c r="D92" s="57"/>
      <c r="E92" s="57"/>
      <c r="F92" s="57"/>
      <c r="G92" s="57"/>
      <c r="H92" s="57">
        <v>120</v>
      </c>
      <c r="I92" s="57"/>
      <c r="J92" s="57">
        <v>120</v>
      </c>
      <c r="K92" s="49">
        <v>120</v>
      </c>
    </row>
    <row r="93" spans="1:11" s="69" customFormat="1" ht="15.75">
      <c r="A93" s="156">
        <v>13</v>
      </c>
      <c r="B93" s="79" t="s">
        <v>357</v>
      </c>
      <c r="C93" s="57"/>
      <c r="D93" s="57"/>
      <c r="E93" s="57"/>
      <c r="F93" s="57"/>
      <c r="G93" s="57"/>
      <c r="H93" s="57">
        <v>30</v>
      </c>
      <c r="I93" s="57"/>
      <c r="J93" s="57">
        <v>30</v>
      </c>
      <c r="K93" s="49">
        <v>30</v>
      </c>
    </row>
    <row r="94" spans="1:11" ht="15.75">
      <c r="A94" s="81" t="s">
        <v>441</v>
      </c>
      <c r="B94" s="82" t="s">
        <v>153</v>
      </c>
      <c r="C94" s="83"/>
      <c r="D94" s="83"/>
      <c r="E94" s="83"/>
      <c r="F94" s="83"/>
      <c r="G94" s="83"/>
      <c r="H94" s="83">
        <v>888</v>
      </c>
      <c r="I94" s="83">
        <v>0</v>
      </c>
      <c r="J94" s="83">
        <v>888</v>
      </c>
      <c r="K94" s="49">
        <f>SUM(K95:K97)</f>
        <v>1008</v>
      </c>
    </row>
    <row r="95" spans="1:11" ht="15.75">
      <c r="A95" s="84" t="s">
        <v>52</v>
      </c>
      <c r="B95" s="85" t="s">
        <v>152</v>
      </c>
      <c r="C95" s="86"/>
      <c r="D95" s="86"/>
      <c r="E95" s="86"/>
      <c r="F95" s="86"/>
      <c r="G95" s="86"/>
      <c r="H95" s="86">
        <v>30</v>
      </c>
      <c r="I95" s="86"/>
      <c r="J95" s="86">
        <v>30</v>
      </c>
      <c r="K95" s="52">
        <v>30</v>
      </c>
    </row>
    <row r="96" spans="1:11" ht="15.75">
      <c r="A96" s="84" t="s">
        <v>52</v>
      </c>
      <c r="B96" s="85" t="s">
        <v>459</v>
      </c>
      <c r="C96" s="86"/>
      <c r="D96" s="86"/>
      <c r="E96" s="86"/>
      <c r="F96" s="86"/>
      <c r="G96" s="86"/>
      <c r="H96" s="86"/>
      <c r="I96" s="86"/>
      <c r="J96" s="86"/>
      <c r="K96" s="52">
        <v>120</v>
      </c>
    </row>
    <row r="97" spans="1:11" ht="47.25">
      <c r="A97" s="84" t="s">
        <v>52</v>
      </c>
      <c r="B97" s="85" t="s">
        <v>460</v>
      </c>
      <c r="C97" s="86"/>
      <c r="D97" s="86"/>
      <c r="E97" s="86"/>
      <c r="F97" s="86"/>
      <c r="G97" s="86"/>
      <c r="H97" s="86">
        <v>858</v>
      </c>
      <c r="I97" s="86"/>
      <c r="J97" s="86">
        <v>858</v>
      </c>
      <c r="K97" s="52">
        <v>858</v>
      </c>
    </row>
    <row r="98" spans="1:11" s="69" customFormat="1" ht="15.75">
      <c r="A98" s="79">
        <v>15</v>
      </c>
      <c r="B98" s="79" t="s">
        <v>609</v>
      </c>
      <c r="C98" s="57"/>
      <c r="D98" s="57"/>
      <c r="E98" s="57"/>
      <c r="F98" s="57"/>
      <c r="G98" s="57"/>
      <c r="H98" s="57">
        <f>100+40</f>
        <v>140</v>
      </c>
      <c r="I98" s="57"/>
      <c r="J98" s="57">
        <f t="shared" ref="J98:J123" si="21">E98+F98+G98+I98+H98</f>
        <v>140</v>
      </c>
      <c r="K98" s="49">
        <v>40</v>
      </c>
    </row>
    <row r="99" spans="1:11" s="69" customFormat="1" ht="15.75">
      <c r="A99" s="79">
        <v>16</v>
      </c>
      <c r="B99" s="79" t="s">
        <v>610</v>
      </c>
      <c r="C99" s="57"/>
      <c r="D99" s="57"/>
      <c r="E99" s="57"/>
      <c r="F99" s="57"/>
      <c r="G99" s="57"/>
      <c r="H99" s="57">
        <v>40</v>
      </c>
      <c r="I99" s="57"/>
      <c r="J99" s="57">
        <f t="shared" si="21"/>
        <v>40</v>
      </c>
      <c r="K99" s="49">
        <v>40</v>
      </c>
    </row>
    <row r="100" spans="1:11" s="69" customFormat="1" ht="15.75">
      <c r="A100" s="79">
        <v>17</v>
      </c>
      <c r="B100" s="79" t="s">
        <v>611</v>
      </c>
      <c r="C100" s="57"/>
      <c r="D100" s="57"/>
      <c r="E100" s="57"/>
      <c r="F100" s="57"/>
      <c r="G100" s="57"/>
      <c r="H100" s="57">
        <v>100</v>
      </c>
      <c r="I100" s="57"/>
      <c r="J100" s="57">
        <f t="shared" si="21"/>
        <v>100</v>
      </c>
      <c r="K100" s="49">
        <v>100</v>
      </c>
    </row>
    <row r="101" spans="1:11" ht="15.75">
      <c r="A101" s="79">
        <v>18</v>
      </c>
      <c r="B101" s="50" t="s">
        <v>413</v>
      </c>
      <c r="C101" s="57"/>
      <c r="D101" s="57"/>
      <c r="E101" s="57"/>
      <c r="F101" s="57"/>
      <c r="G101" s="57"/>
      <c r="H101" s="57">
        <v>200</v>
      </c>
      <c r="I101" s="57"/>
      <c r="J101" s="57">
        <f t="shared" si="21"/>
        <v>200</v>
      </c>
      <c r="K101" s="49">
        <v>200</v>
      </c>
    </row>
    <row r="102" spans="1:11" ht="47.25">
      <c r="A102" s="79">
        <v>19</v>
      </c>
      <c r="B102" s="50" t="s">
        <v>612</v>
      </c>
      <c r="C102" s="57"/>
      <c r="D102" s="57"/>
      <c r="E102" s="57"/>
      <c r="F102" s="57"/>
      <c r="G102" s="57"/>
      <c r="H102" s="57">
        <f>40+200</f>
        <v>240</v>
      </c>
      <c r="I102" s="57"/>
      <c r="J102" s="57">
        <f t="shared" si="21"/>
        <v>240</v>
      </c>
      <c r="K102" s="49">
        <v>40</v>
      </c>
    </row>
    <row r="103" spans="1:11" ht="15.75">
      <c r="A103" s="79">
        <v>20</v>
      </c>
      <c r="B103" s="50" t="s">
        <v>461</v>
      </c>
      <c r="C103" s="57"/>
      <c r="D103" s="57"/>
      <c r="E103" s="57"/>
      <c r="F103" s="57"/>
      <c r="G103" s="57"/>
      <c r="H103" s="57">
        <v>100</v>
      </c>
      <c r="I103" s="57"/>
      <c r="J103" s="57">
        <f t="shared" si="21"/>
        <v>100</v>
      </c>
      <c r="K103" s="52">
        <v>100</v>
      </c>
    </row>
    <row r="104" spans="1:11" ht="15.75">
      <c r="A104" s="79">
        <v>21</v>
      </c>
      <c r="B104" s="50" t="s">
        <v>613</v>
      </c>
      <c r="C104" s="57"/>
      <c r="D104" s="57"/>
      <c r="E104" s="57"/>
      <c r="F104" s="57"/>
      <c r="G104" s="57"/>
      <c r="H104" s="57">
        <v>40</v>
      </c>
      <c r="I104" s="57"/>
      <c r="J104" s="57">
        <f t="shared" si="21"/>
        <v>40</v>
      </c>
      <c r="K104" s="52"/>
    </row>
    <row r="105" spans="1:11" s="69" customFormat="1" ht="15.75">
      <c r="A105" s="79">
        <v>22</v>
      </c>
      <c r="B105" s="50" t="s">
        <v>462</v>
      </c>
      <c r="C105" s="57"/>
      <c r="D105" s="57"/>
      <c r="E105" s="57"/>
      <c r="F105" s="57"/>
      <c r="G105" s="57"/>
      <c r="H105" s="57">
        <v>400</v>
      </c>
      <c r="I105" s="57"/>
      <c r="J105" s="57">
        <f>H105</f>
        <v>400</v>
      </c>
      <c r="K105" s="49">
        <v>400</v>
      </c>
    </row>
    <row r="106" spans="1:11" s="69" customFormat="1" ht="15.75">
      <c r="A106" s="79">
        <v>23</v>
      </c>
      <c r="B106" s="79" t="s">
        <v>463</v>
      </c>
      <c r="C106" s="57"/>
      <c r="D106" s="57"/>
      <c r="E106" s="57"/>
      <c r="F106" s="57"/>
      <c r="G106" s="57"/>
      <c r="H106" s="57">
        <v>30</v>
      </c>
      <c r="I106" s="57"/>
      <c r="J106" s="57">
        <v>30</v>
      </c>
      <c r="K106" s="49">
        <v>30</v>
      </c>
    </row>
    <row r="107" spans="1:11" s="69" customFormat="1" ht="15.75">
      <c r="A107" s="79">
        <v>24</v>
      </c>
      <c r="B107" s="50" t="s">
        <v>68</v>
      </c>
      <c r="C107" s="57"/>
      <c r="D107" s="57"/>
      <c r="E107" s="57"/>
      <c r="F107" s="57"/>
      <c r="G107" s="57"/>
      <c r="H107" s="57">
        <v>30</v>
      </c>
      <c r="I107" s="57"/>
      <c r="J107" s="57">
        <v>30</v>
      </c>
      <c r="K107" s="49">
        <v>30</v>
      </c>
    </row>
    <row r="108" spans="1:11" ht="15.75">
      <c r="A108" s="79">
        <v>25</v>
      </c>
      <c r="B108" s="66" t="s">
        <v>465</v>
      </c>
      <c r="C108" s="57"/>
      <c r="D108" s="57"/>
      <c r="E108" s="57"/>
      <c r="F108" s="57"/>
      <c r="G108" s="57"/>
      <c r="H108" s="57">
        <v>150</v>
      </c>
      <c r="I108" s="57"/>
      <c r="J108" s="57">
        <f>H108+I108</f>
        <v>150</v>
      </c>
      <c r="K108" s="52">
        <v>150</v>
      </c>
    </row>
    <row r="109" spans="1:11" ht="15.75">
      <c r="A109" s="79">
        <v>26</v>
      </c>
      <c r="B109" s="47" t="s">
        <v>466</v>
      </c>
      <c r="C109" s="57"/>
      <c r="D109" s="57"/>
      <c r="E109" s="57"/>
      <c r="F109" s="57"/>
      <c r="G109" s="57"/>
      <c r="H109" s="57">
        <v>200</v>
      </c>
      <c r="I109" s="57"/>
      <c r="J109" s="57">
        <f t="shared" ref="J109" si="22">H109+I109</f>
        <v>200</v>
      </c>
      <c r="K109" s="52">
        <v>200</v>
      </c>
    </row>
    <row r="110" spans="1:11" s="69" customFormat="1" ht="15.75">
      <c r="A110" s="79">
        <v>27</v>
      </c>
      <c r="B110" s="47" t="s">
        <v>467</v>
      </c>
      <c r="C110" s="57">
        <f t="shared" ref="C110:J110" si="23">SUM(C111:C111)</f>
        <v>0</v>
      </c>
      <c r="D110" s="57">
        <f t="shared" si="23"/>
        <v>0</v>
      </c>
      <c r="E110" s="57">
        <f t="shared" si="23"/>
        <v>0</v>
      </c>
      <c r="F110" s="57">
        <f t="shared" si="23"/>
        <v>0</v>
      </c>
      <c r="G110" s="57">
        <f t="shared" si="23"/>
        <v>0</v>
      </c>
      <c r="H110" s="57">
        <f t="shared" si="23"/>
        <v>2000</v>
      </c>
      <c r="I110" s="57">
        <f t="shared" si="23"/>
        <v>0</v>
      </c>
      <c r="J110" s="57">
        <f t="shared" si="23"/>
        <v>2000</v>
      </c>
      <c r="K110" s="49">
        <v>2000</v>
      </c>
    </row>
    <row r="111" spans="1:11" s="69" customFormat="1" ht="15.75">
      <c r="A111" s="148" t="s">
        <v>52</v>
      </c>
      <c r="B111" s="63" t="s">
        <v>468</v>
      </c>
      <c r="C111" s="56"/>
      <c r="D111" s="56"/>
      <c r="E111" s="56"/>
      <c r="F111" s="56"/>
      <c r="G111" s="56"/>
      <c r="H111" s="56">
        <v>2000</v>
      </c>
      <c r="I111" s="56"/>
      <c r="J111" s="56">
        <f>H111</f>
        <v>2000</v>
      </c>
      <c r="K111" s="52">
        <v>2000</v>
      </c>
    </row>
    <row r="112" spans="1:11" s="69" customFormat="1" ht="15.75">
      <c r="A112" s="79">
        <v>28</v>
      </c>
      <c r="B112" s="66" t="s">
        <v>469</v>
      </c>
      <c r="C112" s="57"/>
      <c r="D112" s="57"/>
      <c r="E112" s="57"/>
      <c r="F112" s="57"/>
      <c r="G112" s="57"/>
      <c r="H112" s="57">
        <v>30</v>
      </c>
      <c r="I112" s="57"/>
      <c r="J112" s="57">
        <f t="shared" si="21"/>
        <v>30</v>
      </c>
      <c r="K112" s="49">
        <v>30</v>
      </c>
    </row>
    <row r="113" spans="1:11" s="69" customFormat="1" ht="15.75">
      <c r="A113" s="79">
        <v>29</v>
      </c>
      <c r="B113" s="66" t="s">
        <v>63</v>
      </c>
      <c r="C113" s="57"/>
      <c r="D113" s="57"/>
      <c r="E113" s="57"/>
      <c r="F113" s="57"/>
      <c r="G113" s="57"/>
      <c r="H113" s="57">
        <v>40</v>
      </c>
      <c r="I113" s="57"/>
      <c r="J113" s="57">
        <v>40</v>
      </c>
      <c r="K113" s="49">
        <v>40</v>
      </c>
    </row>
    <row r="114" spans="1:11" s="69" customFormat="1" ht="15.75">
      <c r="A114" s="79">
        <v>30</v>
      </c>
      <c r="B114" s="79" t="s">
        <v>470</v>
      </c>
      <c r="C114" s="57"/>
      <c r="D114" s="57"/>
      <c r="E114" s="57"/>
      <c r="F114" s="57"/>
      <c r="G114" s="57"/>
      <c r="H114" s="57">
        <v>30</v>
      </c>
      <c r="I114" s="57"/>
      <c r="J114" s="57">
        <v>30</v>
      </c>
      <c r="K114" s="49">
        <v>30</v>
      </c>
    </row>
    <row r="115" spans="1:11" s="69" customFormat="1" ht="15.75">
      <c r="A115" s="79">
        <v>31</v>
      </c>
      <c r="B115" s="79" t="s">
        <v>154</v>
      </c>
      <c r="C115" s="57"/>
      <c r="D115" s="57"/>
      <c r="E115" s="57"/>
      <c r="F115" s="57"/>
      <c r="G115" s="57"/>
      <c r="H115" s="57">
        <v>40</v>
      </c>
      <c r="I115" s="57"/>
      <c r="J115" s="57">
        <f t="shared" si="21"/>
        <v>40</v>
      </c>
      <c r="K115" s="49">
        <v>40</v>
      </c>
    </row>
    <row r="116" spans="1:11" ht="15.75">
      <c r="A116" s="79">
        <v>32</v>
      </c>
      <c r="B116" s="79" t="s">
        <v>614</v>
      </c>
      <c r="C116" s="57"/>
      <c r="D116" s="57"/>
      <c r="E116" s="57"/>
      <c r="F116" s="57"/>
      <c r="G116" s="57"/>
      <c r="H116" s="57">
        <v>30</v>
      </c>
      <c r="I116" s="57"/>
      <c r="J116" s="57">
        <f t="shared" ref="J116" si="24">H116+I116</f>
        <v>30</v>
      </c>
      <c r="K116" s="52">
        <v>30</v>
      </c>
    </row>
    <row r="117" spans="1:11" s="69" customFormat="1" ht="15.75">
      <c r="A117" s="79">
        <v>33</v>
      </c>
      <c r="B117" s="66" t="s">
        <v>615</v>
      </c>
      <c r="C117" s="57"/>
      <c r="D117" s="50"/>
      <c r="E117" s="50"/>
      <c r="F117" s="50"/>
      <c r="G117" s="57"/>
      <c r="H117" s="57">
        <v>800</v>
      </c>
      <c r="I117" s="57"/>
      <c r="J117" s="57">
        <v>800</v>
      </c>
      <c r="K117" s="49">
        <v>800</v>
      </c>
    </row>
    <row r="118" spans="1:11" s="69" customFormat="1" ht="31.5">
      <c r="A118" s="79">
        <v>34</v>
      </c>
      <c r="B118" s="66" t="s">
        <v>471</v>
      </c>
      <c r="C118" s="57"/>
      <c r="D118" s="50"/>
      <c r="E118" s="50"/>
      <c r="F118" s="50"/>
      <c r="G118" s="57"/>
      <c r="H118" s="57">
        <v>150</v>
      </c>
      <c r="I118" s="57"/>
      <c r="J118" s="57">
        <v>150</v>
      </c>
      <c r="K118" s="49">
        <v>150</v>
      </c>
    </row>
    <row r="119" spans="1:11" s="69" customFormat="1" ht="15.75">
      <c r="A119" s="79">
        <v>35</v>
      </c>
      <c r="B119" s="79" t="s">
        <v>472</v>
      </c>
      <c r="C119" s="57"/>
      <c r="D119" s="50"/>
      <c r="E119" s="50"/>
      <c r="F119" s="50"/>
      <c r="G119" s="57"/>
      <c r="H119" s="57">
        <v>345</v>
      </c>
      <c r="I119" s="57"/>
      <c r="J119" s="57">
        <v>345</v>
      </c>
      <c r="K119" s="49">
        <v>450</v>
      </c>
    </row>
    <row r="120" spans="1:11" s="69" customFormat="1" ht="15.75">
      <c r="A120" s="79">
        <v>36</v>
      </c>
      <c r="B120" s="79" t="s">
        <v>473</v>
      </c>
      <c r="C120" s="57"/>
      <c r="D120" s="50"/>
      <c r="E120" s="50"/>
      <c r="F120" s="50"/>
      <c r="G120" s="57"/>
      <c r="H120" s="57">
        <v>40</v>
      </c>
      <c r="I120" s="57"/>
      <c r="J120" s="57">
        <f t="shared" si="21"/>
        <v>40</v>
      </c>
      <c r="K120" s="49">
        <v>40</v>
      </c>
    </row>
    <row r="121" spans="1:11" s="69" customFormat="1" ht="15.75">
      <c r="A121" s="79">
        <v>37</v>
      </c>
      <c r="B121" s="79" t="s">
        <v>99</v>
      </c>
      <c r="C121" s="57"/>
      <c r="D121" s="50"/>
      <c r="E121" s="50"/>
      <c r="F121" s="50"/>
      <c r="G121" s="57"/>
      <c r="H121" s="57">
        <v>40</v>
      </c>
      <c r="I121" s="57"/>
      <c r="J121" s="57">
        <f t="shared" si="21"/>
        <v>40</v>
      </c>
      <c r="K121" s="49">
        <v>40</v>
      </c>
    </row>
    <row r="122" spans="1:11" s="69" customFormat="1" ht="15.75">
      <c r="A122" s="79">
        <v>38</v>
      </c>
      <c r="B122" s="79" t="s">
        <v>155</v>
      </c>
      <c r="C122" s="57"/>
      <c r="D122" s="57"/>
      <c r="E122" s="57"/>
      <c r="F122" s="57"/>
      <c r="G122" s="57"/>
      <c r="H122" s="57">
        <v>5000</v>
      </c>
      <c r="I122" s="57"/>
      <c r="J122" s="57">
        <f t="shared" si="21"/>
        <v>5000</v>
      </c>
      <c r="K122" s="49">
        <v>5000</v>
      </c>
    </row>
    <row r="123" spans="1:11" ht="15.75">
      <c r="A123" s="79">
        <v>39</v>
      </c>
      <c r="B123" s="47" t="s">
        <v>616</v>
      </c>
      <c r="C123" s="148"/>
      <c r="D123" s="148"/>
      <c r="E123" s="148"/>
      <c r="F123" s="148"/>
      <c r="G123" s="148"/>
      <c r="H123" s="148">
        <v>2000</v>
      </c>
      <c r="I123" s="148"/>
      <c r="J123" s="57">
        <f t="shared" si="21"/>
        <v>2000</v>
      </c>
      <c r="K123" s="49">
        <v>2000</v>
      </c>
    </row>
    <row r="124" spans="1:11" s="69" customFormat="1" ht="31.5">
      <c r="A124" s="79">
        <v>40</v>
      </c>
      <c r="B124" s="47" t="s">
        <v>597</v>
      </c>
      <c r="C124" s="50"/>
      <c r="D124" s="50"/>
      <c r="E124" s="50"/>
      <c r="F124" s="50"/>
      <c r="G124" s="50"/>
      <c r="H124" s="50">
        <v>30000</v>
      </c>
      <c r="I124" s="50"/>
      <c r="J124" s="50">
        <v>45410</v>
      </c>
      <c r="K124" s="49">
        <v>30000</v>
      </c>
    </row>
    <row r="125" spans="1:11" s="69" customFormat="1" ht="15.75">
      <c r="A125" s="79">
        <v>41</v>
      </c>
      <c r="B125" s="47" t="s">
        <v>707</v>
      </c>
      <c r="C125" s="50"/>
      <c r="D125" s="50"/>
      <c r="E125" s="50"/>
      <c r="F125" s="50"/>
      <c r="G125" s="50"/>
      <c r="H125" s="50"/>
      <c r="I125" s="50"/>
      <c r="J125" s="50"/>
      <c r="K125" s="49">
        <v>10000</v>
      </c>
    </row>
    <row r="126" spans="1:11" s="69" customFormat="1" ht="15.75">
      <c r="A126" s="79">
        <v>42</v>
      </c>
      <c r="B126" s="47" t="s">
        <v>617</v>
      </c>
      <c r="C126" s="50"/>
      <c r="D126" s="50"/>
      <c r="E126" s="50"/>
      <c r="F126" s="50"/>
      <c r="G126" s="50"/>
      <c r="H126" s="50"/>
      <c r="I126" s="50"/>
      <c r="J126" s="50">
        <v>300</v>
      </c>
      <c r="K126" s="49">
        <v>200</v>
      </c>
    </row>
    <row r="127" spans="1:11" s="69" customFormat="1" ht="15.75">
      <c r="A127" s="79">
        <v>43</v>
      </c>
      <c r="B127" s="47" t="s">
        <v>618</v>
      </c>
      <c r="C127" s="50"/>
      <c r="D127" s="50"/>
      <c r="E127" s="50"/>
      <c r="F127" s="50"/>
      <c r="G127" s="50"/>
      <c r="H127" s="50"/>
      <c r="I127" s="50"/>
      <c r="J127" s="50"/>
      <c r="K127" s="49">
        <v>300</v>
      </c>
    </row>
    <row r="128" spans="1:11" s="69" customFormat="1" ht="15.75">
      <c r="A128" s="79">
        <v>44</v>
      </c>
      <c r="B128" s="47" t="s">
        <v>619</v>
      </c>
      <c r="C128" s="50"/>
      <c r="D128" s="50"/>
      <c r="E128" s="50"/>
      <c r="F128" s="50"/>
      <c r="G128" s="50"/>
      <c r="H128" s="50"/>
      <c r="I128" s="50"/>
      <c r="J128" s="50"/>
      <c r="K128" s="49">
        <v>150</v>
      </c>
    </row>
    <row r="129" spans="1:11" s="69" customFormat="1" ht="15.75">
      <c r="A129" s="79">
        <v>45</v>
      </c>
      <c r="B129" s="47" t="s">
        <v>620</v>
      </c>
      <c r="C129" s="50"/>
      <c r="D129" s="50"/>
      <c r="E129" s="50"/>
      <c r="F129" s="50"/>
      <c r="G129" s="50"/>
      <c r="H129" s="50"/>
      <c r="I129" s="50"/>
      <c r="J129" s="50"/>
      <c r="K129" s="49">
        <v>30</v>
      </c>
    </row>
    <row r="130" spans="1:11" s="69" customFormat="1" ht="15.75">
      <c r="A130" s="79">
        <v>46</v>
      </c>
      <c r="B130" s="47" t="s">
        <v>621</v>
      </c>
      <c r="C130" s="50"/>
      <c r="D130" s="50"/>
      <c r="E130" s="50"/>
      <c r="F130" s="50"/>
      <c r="G130" s="50"/>
      <c r="H130" s="50"/>
      <c r="I130" s="50"/>
      <c r="J130" s="50"/>
      <c r="K130" s="87">
        <v>30</v>
      </c>
    </row>
    <row r="131" spans="1:11" s="88" customFormat="1" ht="47.25">
      <c r="A131" s="79">
        <v>47</v>
      </c>
      <c r="B131" s="47" t="s">
        <v>622</v>
      </c>
      <c r="C131" s="50"/>
      <c r="D131" s="50"/>
      <c r="E131" s="50"/>
      <c r="F131" s="50"/>
      <c r="G131" s="50"/>
      <c r="H131" s="50">
        <v>5000</v>
      </c>
      <c r="I131" s="50"/>
      <c r="J131" s="50">
        <v>5000</v>
      </c>
      <c r="K131" s="49">
        <v>15000</v>
      </c>
    </row>
    <row r="132" spans="1:11" ht="18" customHeight="1"/>
    <row r="133" spans="1:11" ht="26.25" customHeight="1">
      <c r="A133" s="147"/>
      <c r="B133" s="147"/>
      <c r="C133" s="147"/>
      <c r="D133" s="147"/>
      <c r="E133" s="147"/>
      <c r="F133" s="147"/>
      <c r="G133" s="266" t="s">
        <v>503</v>
      </c>
      <c r="H133" s="266"/>
      <c r="I133" s="266"/>
      <c r="J133" s="266"/>
      <c r="K133" s="266"/>
    </row>
    <row r="134" spans="1:11" ht="15.75">
      <c r="B134" s="90"/>
      <c r="C134" s="91"/>
      <c r="D134" s="91"/>
    </row>
  </sheetData>
  <mergeCells count="17">
    <mergeCell ref="E5:E7"/>
    <mergeCell ref="C6:C7"/>
    <mergeCell ref="G133:K133"/>
    <mergeCell ref="K5:K7"/>
    <mergeCell ref="A1:J1"/>
    <mergeCell ref="A2:J2"/>
    <mergeCell ref="A3:J3"/>
    <mergeCell ref="H4:J4"/>
    <mergeCell ref="H5:H7"/>
    <mergeCell ref="I5:I7"/>
    <mergeCell ref="J5:J7"/>
    <mergeCell ref="D6:D7"/>
    <mergeCell ref="A5:A7"/>
    <mergeCell ref="B5:B7"/>
    <mergeCell ref="F5:F7"/>
    <mergeCell ref="G5:G7"/>
    <mergeCell ref="C5:D5"/>
  </mergeCells>
  <printOptions horizontalCentered="1"/>
  <pageMargins left="0.5" right="0.5" top="0.5" bottom="0.5" header="0.3" footer="0.3"/>
  <pageSetup paperSize="9" scale="99" fitToHeight="0" orientation="landscape" verticalDpi="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064"/>
  <sheetViews>
    <sheetView workbookViewId="0">
      <pane xSplit="2" ySplit="5" topLeftCell="C6" activePane="bottomRight" state="frozen"/>
      <selection activeCell="B41" sqref="B41"/>
      <selection pane="topRight" activeCell="B41" sqref="B41"/>
      <selection pane="bottomLeft" activeCell="B41" sqref="B41"/>
      <selection pane="bottomRight" activeCell="A3" sqref="A3:O3"/>
    </sheetView>
  </sheetViews>
  <sheetFormatPr defaultColWidth="9.140625" defaultRowHeight="15.75"/>
  <cols>
    <col min="1" max="1" width="5.28515625" style="2" customWidth="1"/>
    <col min="2" max="2" width="17" style="1" customWidth="1"/>
    <col min="3" max="3" width="9.85546875" style="1" customWidth="1"/>
    <col min="4" max="4" width="8.28515625" style="1" customWidth="1"/>
    <col min="5" max="5" width="8.42578125" style="1" customWidth="1"/>
    <col min="6" max="6" width="8.28515625" style="1" customWidth="1"/>
    <col min="7" max="7" width="8.85546875" style="1" customWidth="1"/>
    <col min="8" max="8" width="8.28515625" style="1" customWidth="1"/>
    <col min="9" max="9" width="7.5703125" style="1" customWidth="1"/>
    <col min="10" max="11" width="8.42578125" style="1" customWidth="1"/>
    <col min="12" max="12" width="9" style="1" customWidth="1"/>
    <col min="13" max="13" width="10.5703125" style="1" customWidth="1"/>
    <col min="14" max="14" width="9.28515625" style="1" bestFit="1" customWidth="1"/>
    <col min="15" max="15" width="8.28515625" style="1" customWidth="1"/>
    <col min="16" max="16384" width="9.140625" style="1"/>
  </cols>
  <sheetData>
    <row r="1" spans="1:15" ht="20.25" customHeight="1">
      <c r="A1" s="273" t="s">
        <v>237</v>
      </c>
      <c r="B1" s="273"/>
      <c r="C1" s="273"/>
      <c r="D1" s="273"/>
      <c r="E1" s="273"/>
      <c r="F1" s="273"/>
      <c r="G1" s="273"/>
      <c r="H1" s="273"/>
      <c r="I1" s="273"/>
      <c r="J1" s="273"/>
      <c r="K1" s="273"/>
      <c r="L1" s="273"/>
      <c r="M1" s="273"/>
      <c r="N1" s="273"/>
      <c r="O1" s="273"/>
    </row>
    <row r="2" spans="1:15" ht="20.25" customHeight="1">
      <c r="A2" s="273" t="s">
        <v>513</v>
      </c>
      <c r="B2" s="273"/>
      <c r="C2" s="273"/>
      <c r="D2" s="273"/>
      <c r="E2" s="273"/>
      <c r="F2" s="273"/>
      <c r="G2" s="273"/>
      <c r="H2" s="273"/>
      <c r="I2" s="273"/>
      <c r="J2" s="273"/>
      <c r="K2" s="273"/>
      <c r="L2" s="273"/>
      <c r="M2" s="273"/>
      <c r="N2" s="273"/>
      <c r="O2" s="273"/>
    </row>
    <row r="3" spans="1:15" ht="20.25" customHeight="1">
      <c r="A3" s="274" t="str">
        <f>'PL02.ChiNS2025'!A3</f>
        <v>(Kèm theo văn bản số           /UBND-TH1 ngày        /11/2024 của UBND tỉnh)</v>
      </c>
      <c r="B3" s="274"/>
      <c r="C3" s="274"/>
      <c r="D3" s="274"/>
      <c r="E3" s="274"/>
      <c r="F3" s="274"/>
      <c r="G3" s="274"/>
      <c r="H3" s="274"/>
      <c r="I3" s="274"/>
      <c r="J3" s="274"/>
      <c r="K3" s="274"/>
      <c r="L3" s="274"/>
      <c r="M3" s="274"/>
      <c r="N3" s="274"/>
      <c r="O3" s="274"/>
    </row>
    <row r="4" spans="1:15" ht="20.25" customHeight="1">
      <c r="M4" s="276" t="s">
        <v>0</v>
      </c>
      <c r="N4" s="276"/>
      <c r="O4" s="276"/>
    </row>
    <row r="5" spans="1:15" s="2" customFormat="1" ht="67.5" customHeight="1">
      <c r="A5" s="3" t="s">
        <v>2</v>
      </c>
      <c r="B5" s="3" t="s">
        <v>156</v>
      </c>
      <c r="C5" s="4" t="s">
        <v>184</v>
      </c>
      <c r="D5" s="4" t="s">
        <v>185</v>
      </c>
      <c r="E5" s="4" t="s">
        <v>186</v>
      </c>
      <c r="F5" s="4" t="s">
        <v>187</v>
      </c>
      <c r="G5" s="4" t="s">
        <v>188</v>
      </c>
      <c r="H5" s="4" t="s">
        <v>189</v>
      </c>
      <c r="I5" s="4" t="s">
        <v>190</v>
      </c>
      <c r="J5" s="4" t="s">
        <v>191</v>
      </c>
      <c r="K5" s="4" t="s">
        <v>192</v>
      </c>
      <c r="L5" s="5" t="s">
        <v>54</v>
      </c>
      <c r="M5" s="4" t="s">
        <v>193</v>
      </c>
      <c r="N5" s="5" t="s">
        <v>194</v>
      </c>
      <c r="O5" s="4" t="s">
        <v>195</v>
      </c>
    </row>
    <row r="6" spans="1:15" ht="20.25" customHeight="1">
      <c r="A6" s="6">
        <v>1</v>
      </c>
      <c r="B6" s="7" t="s">
        <v>196</v>
      </c>
      <c r="C6" s="7">
        <f>SUM(D6:O6)</f>
        <v>191600</v>
      </c>
      <c r="D6" s="7"/>
      <c r="E6" s="7"/>
      <c r="F6" s="7">
        <v>35000</v>
      </c>
      <c r="G6" s="7">
        <v>9000</v>
      </c>
      <c r="H6" s="7">
        <v>25000</v>
      </c>
      <c r="I6" s="7">
        <v>8000</v>
      </c>
      <c r="J6" s="7">
        <v>100</v>
      </c>
      <c r="K6" s="7">
        <v>3000</v>
      </c>
      <c r="L6" s="7">
        <v>4000</v>
      </c>
      <c r="M6" s="7">
        <v>100000</v>
      </c>
      <c r="N6" s="7">
        <v>500</v>
      </c>
      <c r="O6" s="7">
        <v>7000</v>
      </c>
    </row>
    <row r="7" spans="1:15" ht="20.25" customHeight="1">
      <c r="A7" s="6">
        <f>+A6+1</f>
        <v>2</v>
      </c>
      <c r="B7" s="7" t="s">
        <v>197</v>
      </c>
      <c r="C7" s="7">
        <f>SUM(D7:O7)</f>
        <v>325600</v>
      </c>
      <c r="D7" s="7">
        <v>3000</v>
      </c>
      <c r="E7" s="7">
        <v>20000</v>
      </c>
      <c r="F7" s="7">
        <v>96000</v>
      </c>
      <c r="G7" s="7">
        <v>25000</v>
      </c>
      <c r="H7" s="7">
        <v>36000</v>
      </c>
      <c r="I7" s="7">
        <v>10000</v>
      </c>
      <c r="J7" s="7">
        <v>800</v>
      </c>
      <c r="K7" s="7">
        <v>5000</v>
      </c>
      <c r="L7" s="7">
        <v>18000</v>
      </c>
      <c r="M7" s="7">
        <v>100000</v>
      </c>
      <c r="N7" s="7">
        <v>800</v>
      </c>
      <c r="O7" s="7">
        <v>11000</v>
      </c>
    </row>
    <row r="8" spans="1:15" ht="20.25" customHeight="1">
      <c r="A8" s="6">
        <f t="shared" ref="A8:A18" si="0">+A7+1</f>
        <v>3</v>
      </c>
      <c r="B8" s="7" t="s">
        <v>198</v>
      </c>
      <c r="C8" s="7">
        <f t="shared" ref="C8:C18" si="1">SUM(D8:O8)</f>
        <v>328000</v>
      </c>
      <c r="D8" s="7">
        <v>100</v>
      </c>
      <c r="E8" s="7"/>
      <c r="F8" s="7">
        <v>50000</v>
      </c>
      <c r="G8" s="7">
        <v>14000</v>
      </c>
      <c r="H8" s="7">
        <v>40000</v>
      </c>
      <c r="I8" s="7">
        <v>5000</v>
      </c>
      <c r="J8" s="7">
        <v>1000</v>
      </c>
      <c r="K8" s="7">
        <v>4000</v>
      </c>
      <c r="L8" s="7">
        <v>3400</v>
      </c>
      <c r="M8" s="7">
        <v>200000</v>
      </c>
      <c r="N8" s="7">
        <v>500</v>
      </c>
      <c r="O8" s="7">
        <v>10000</v>
      </c>
    </row>
    <row r="9" spans="1:15" ht="20.25" customHeight="1">
      <c r="A9" s="6">
        <f t="shared" si="0"/>
        <v>4</v>
      </c>
      <c r="B9" s="7" t="s">
        <v>199</v>
      </c>
      <c r="C9" s="7">
        <f t="shared" si="1"/>
        <v>1006000</v>
      </c>
      <c r="D9" s="7">
        <v>6000</v>
      </c>
      <c r="E9" s="7"/>
      <c r="F9" s="7">
        <v>126000</v>
      </c>
      <c r="G9" s="7">
        <v>60000</v>
      </c>
      <c r="H9" s="7">
        <v>95000</v>
      </c>
      <c r="I9" s="7">
        <v>8000</v>
      </c>
      <c r="J9" s="7">
        <v>12500</v>
      </c>
      <c r="K9" s="7">
        <v>32000</v>
      </c>
      <c r="L9" s="7"/>
      <c r="M9" s="7">
        <v>650000</v>
      </c>
      <c r="N9" s="7">
        <v>500</v>
      </c>
      <c r="O9" s="7">
        <v>16000</v>
      </c>
    </row>
    <row r="10" spans="1:15" ht="20.25" customHeight="1">
      <c r="A10" s="6">
        <f t="shared" si="0"/>
        <v>5</v>
      </c>
      <c r="B10" s="7" t="s">
        <v>200</v>
      </c>
      <c r="C10" s="7">
        <f t="shared" si="1"/>
        <v>300500</v>
      </c>
      <c r="D10" s="7">
        <v>2000</v>
      </c>
      <c r="E10" s="7"/>
      <c r="F10" s="7">
        <v>33500</v>
      </c>
      <c r="G10" s="7">
        <v>14000</v>
      </c>
      <c r="H10" s="7">
        <v>35000</v>
      </c>
      <c r="I10" s="7">
        <v>3000</v>
      </c>
      <c r="J10" s="7">
        <v>1200</v>
      </c>
      <c r="K10" s="7">
        <v>2500</v>
      </c>
      <c r="L10" s="7">
        <v>100</v>
      </c>
      <c r="M10" s="7">
        <v>200000</v>
      </c>
      <c r="N10" s="7">
        <v>200</v>
      </c>
      <c r="O10" s="7">
        <v>9000</v>
      </c>
    </row>
    <row r="11" spans="1:15" ht="20.25" customHeight="1">
      <c r="A11" s="6">
        <f t="shared" si="0"/>
        <v>6</v>
      </c>
      <c r="B11" s="7" t="s">
        <v>201</v>
      </c>
      <c r="C11" s="7">
        <f t="shared" si="1"/>
        <v>199900</v>
      </c>
      <c r="D11" s="7"/>
      <c r="E11" s="7"/>
      <c r="F11" s="7">
        <v>25000</v>
      </c>
      <c r="G11" s="7">
        <v>6000</v>
      </c>
      <c r="H11" s="7">
        <v>26000</v>
      </c>
      <c r="I11" s="7">
        <v>8000</v>
      </c>
      <c r="J11" s="7">
        <v>800</v>
      </c>
      <c r="K11" s="7">
        <v>2000</v>
      </c>
      <c r="L11" s="7">
        <v>4000</v>
      </c>
      <c r="M11" s="7">
        <v>120000</v>
      </c>
      <c r="N11" s="7">
        <v>100</v>
      </c>
      <c r="O11" s="7">
        <v>8000</v>
      </c>
    </row>
    <row r="12" spans="1:15" ht="20.25" customHeight="1">
      <c r="A12" s="6">
        <f t="shared" si="0"/>
        <v>7</v>
      </c>
      <c r="B12" s="7" t="s">
        <v>202</v>
      </c>
      <c r="C12" s="7">
        <f t="shared" si="1"/>
        <v>248000</v>
      </c>
      <c r="D12" s="7">
        <v>110</v>
      </c>
      <c r="E12" s="7"/>
      <c r="F12" s="7">
        <v>28000</v>
      </c>
      <c r="G12" s="7">
        <v>6000</v>
      </c>
      <c r="H12" s="7">
        <v>27500</v>
      </c>
      <c r="I12" s="7">
        <v>2500</v>
      </c>
      <c r="J12" s="7">
        <v>400</v>
      </c>
      <c r="K12" s="7">
        <v>2700</v>
      </c>
      <c r="L12" s="7">
        <v>290</v>
      </c>
      <c r="M12" s="7">
        <v>170000</v>
      </c>
      <c r="N12" s="7">
        <v>1100</v>
      </c>
      <c r="O12" s="7">
        <v>9400</v>
      </c>
    </row>
    <row r="13" spans="1:15" ht="20.25" customHeight="1">
      <c r="A13" s="6">
        <f t="shared" si="0"/>
        <v>8</v>
      </c>
      <c r="B13" s="7" t="s">
        <v>203</v>
      </c>
      <c r="C13" s="7">
        <f t="shared" si="1"/>
        <v>254000</v>
      </c>
      <c r="D13" s="7">
        <v>5500</v>
      </c>
      <c r="E13" s="7"/>
      <c r="F13" s="7">
        <v>27000</v>
      </c>
      <c r="G13" s="7">
        <v>15000</v>
      </c>
      <c r="H13" s="7">
        <v>30000</v>
      </c>
      <c r="I13" s="7">
        <v>4000</v>
      </c>
      <c r="J13" s="7">
        <v>1400</v>
      </c>
      <c r="K13" s="7">
        <v>5100</v>
      </c>
      <c r="L13" s="7"/>
      <c r="M13" s="7">
        <v>150000</v>
      </c>
      <c r="N13" s="7">
        <v>2000</v>
      </c>
      <c r="O13" s="7">
        <v>14000</v>
      </c>
    </row>
    <row r="14" spans="1:15" ht="20.25" customHeight="1">
      <c r="A14" s="6">
        <f t="shared" si="0"/>
        <v>9</v>
      </c>
      <c r="B14" s="7" t="s">
        <v>204</v>
      </c>
      <c r="C14" s="7">
        <f t="shared" si="1"/>
        <v>241470</v>
      </c>
      <c r="D14" s="7">
        <v>100</v>
      </c>
      <c r="E14" s="7"/>
      <c r="F14" s="7">
        <v>38000</v>
      </c>
      <c r="G14" s="7">
        <v>7500</v>
      </c>
      <c r="H14" s="7">
        <v>29500</v>
      </c>
      <c r="I14" s="7">
        <v>3800</v>
      </c>
      <c r="J14" s="7">
        <v>90</v>
      </c>
      <c r="K14" s="7">
        <v>1650</v>
      </c>
      <c r="L14" s="7">
        <v>2700</v>
      </c>
      <c r="M14" s="7">
        <v>150000</v>
      </c>
      <c r="N14" s="7">
        <v>1130</v>
      </c>
      <c r="O14" s="7">
        <v>7000</v>
      </c>
    </row>
    <row r="15" spans="1:15" ht="20.25" customHeight="1">
      <c r="A15" s="6">
        <f t="shared" si="0"/>
        <v>10</v>
      </c>
      <c r="B15" s="7" t="s">
        <v>205</v>
      </c>
      <c r="C15" s="7">
        <f t="shared" si="1"/>
        <v>75290</v>
      </c>
      <c r="D15" s="7">
        <v>30</v>
      </c>
      <c r="E15" s="7"/>
      <c r="F15" s="7">
        <v>15000</v>
      </c>
      <c r="G15" s="7">
        <v>4000</v>
      </c>
      <c r="H15" s="7">
        <v>17000</v>
      </c>
      <c r="I15" s="7">
        <v>2600</v>
      </c>
      <c r="J15" s="7">
        <v>110</v>
      </c>
      <c r="K15" s="7">
        <v>2650</v>
      </c>
      <c r="L15" s="7">
        <v>6300</v>
      </c>
      <c r="M15" s="7">
        <v>20000</v>
      </c>
      <c r="N15" s="7">
        <v>100</v>
      </c>
      <c r="O15" s="7">
        <v>7500</v>
      </c>
    </row>
    <row r="16" spans="1:15" ht="20.25" customHeight="1">
      <c r="A16" s="6">
        <f t="shared" si="0"/>
        <v>11</v>
      </c>
      <c r="B16" s="7" t="s">
        <v>206</v>
      </c>
      <c r="C16" s="7">
        <f t="shared" si="1"/>
        <v>140850</v>
      </c>
      <c r="D16" s="7">
        <v>100</v>
      </c>
      <c r="E16" s="7"/>
      <c r="F16" s="7">
        <v>18000</v>
      </c>
      <c r="G16" s="7">
        <v>6000</v>
      </c>
      <c r="H16" s="7">
        <v>21000</v>
      </c>
      <c r="I16" s="7">
        <v>2500</v>
      </c>
      <c r="J16" s="7">
        <v>2200</v>
      </c>
      <c r="K16" s="7">
        <v>5000</v>
      </c>
      <c r="L16" s="7"/>
      <c r="M16" s="7">
        <v>80000</v>
      </c>
      <c r="N16" s="7">
        <v>50</v>
      </c>
      <c r="O16" s="7">
        <v>6000</v>
      </c>
    </row>
    <row r="17" spans="1:15" ht="20.25" customHeight="1">
      <c r="A17" s="6">
        <f>+A16+1</f>
        <v>12</v>
      </c>
      <c r="B17" s="7" t="s">
        <v>207</v>
      </c>
      <c r="C17" s="7">
        <f t="shared" si="1"/>
        <v>25720</v>
      </c>
      <c r="D17" s="7"/>
      <c r="E17" s="7"/>
      <c r="F17" s="7">
        <v>6300</v>
      </c>
      <c r="G17" s="7">
        <v>800</v>
      </c>
      <c r="H17" s="7">
        <v>4500</v>
      </c>
      <c r="I17" s="7">
        <v>1200</v>
      </c>
      <c r="J17" s="7">
        <v>100</v>
      </c>
      <c r="K17" s="7">
        <v>200</v>
      </c>
      <c r="L17" s="7">
        <v>1000</v>
      </c>
      <c r="M17" s="7">
        <v>10000</v>
      </c>
      <c r="N17" s="7">
        <v>20</v>
      </c>
      <c r="O17" s="7">
        <v>1600</v>
      </c>
    </row>
    <row r="18" spans="1:15" ht="20.25" customHeight="1">
      <c r="A18" s="6">
        <f t="shared" si="0"/>
        <v>13</v>
      </c>
      <c r="B18" s="7" t="s">
        <v>208</v>
      </c>
      <c r="C18" s="7">
        <f t="shared" si="1"/>
        <v>89070</v>
      </c>
      <c r="D18" s="7">
        <v>60</v>
      </c>
      <c r="E18" s="7"/>
      <c r="F18" s="7">
        <v>13000</v>
      </c>
      <c r="G18" s="7">
        <v>8000</v>
      </c>
      <c r="H18" s="7">
        <v>13500</v>
      </c>
      <c r="I18" s="7">
        <v>1800</v>
      </c>
      <c r="J18" s="7">
        <v>100</v>
      </c>
      <c r="K18" s="7">
        <v>1200</v>
      </c>
      <c r="L18" s="7">
        <v>410</v>
      </c>
      <c r="M18" s="7">
        <v>50000</v>
      </c>
      <c r="N18" s="7"/>
      <c r="O18" s="7">
        <v>1000</v>
      </c>
    </row>
    <row r="19" spans="1:15" ht="20.25" customHeight="1">
      <c r="A19" s="275" t="s">
        <v>184</v>
      </c>
      <c r="B19" s="275"/>
      <c r="C19" s="8">
        <f>SUM(C6:C18)</f>
        <v>3426000</v>
      </c>
      <c r="D19" s="8">
        <f t="shared" ref="D19:O19" si="2">SUM(D6:D18)</f>
        <v>17000</v>
      </c>
      <c r="E19" s="8">
        <f t="shared" si="2"/>
        <v>20000</v>
      </c>
      <c r="F19" s="8">
        <f t="shared" si="2"/>
        <v>510800</v>
      </c>
      <c r="G19" s="8">
        <f t="shared" si="2"/>
        <v>175300</v>
      </c>
      <c r="H19" s="8">
        <f t="shared" si="2"/>
        <v>400000</v>
      </c>
      <c r="I19" s="8">
        <f t="shared" si="2"/>
        <v>60400</v>
      </c>
      <c r="J19" s="8">
        <f t="shared" si="2"/>
        <v>20800</v>
      </c>
      <c r="K19" s="8">
        <f t="shared" si="2"/>
        <v>67000</v>
      </c>
      <c r="L19" s="8">
        <f t="shared" si="2"/>
        <v>40200</v>
      </c>
      <c r="M19" s="8">
        <f t="shared" si="2"/>
        <v>2000000</v>
      </c>
      <c r="N19" s="8">
        <f t="shared" si="2"/>
        <v>7000</v>
      </c>
      <c r="O19" s="8">
        <f t="shared" si="2"/>
        <v>107500</v>
      </c>
    </row>
    <row r="20" spans="1:15" ht="20.25" customHeight="1"/>
    <row r="21" spans="1:15" ht="20.25" customHeight="1">
      <c r="K21" s="272" t="s">
        <v>503</v>
      </c>
      <c r="L21" s="272"/>
      <c r="M21" s="272"/>
      <c r="N21" s="272"/>
      <c r="O21" s="272"/>
    </row>
    <row r="22" spans="1:15" ht="20.25" customHeight="1"/>
    <row r="23" spans="1:15" ht="20.25" customHeight="1"/>
    <row r="24" spans="1:15" ht="20.25" customHeight="1"/>
    <row r="25" spans="1:15" ht="20.25" customHeight="1"/>
    <row r="26" spans="1:15" ht="20.25" customHeight="1"/>
    <row r="27" spans="1:15" ht="20.25" customHeight="1"/>
    <row r="28" spans="1:15" ht="20.25" customHeight="1"/>
    <row r="29" spans="1:15" ht="20.25" customHeight="1"/>
    <row r="30" spans="1:15" ht="20.25" customHeight="1"/>
    <row r="31" spans="1:15" ht="20.25" customHeight="1"/>
    <row r="32" spans="1:15"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row r="373" ht="20.25" customHeight="1"/>
    <row r="374" ht="20.25" customHeight="1"/>
    <row r="375" ht="20.25" customHeight="1"/>
    <row r="376" ht="20.25" customHeight="1"/>
    <row r="377" ht="20.25" customHeight="1"/>
    <row r="378" ht="20.25" customHeight="1"/>
    <row r="379" ht="20.25" customHeight="1"/>
    <row r="380" ht="20.25" customHeight="1"/>
    <row r="381" ht="20.25" customHeight="1"/>
    <row r="382" ht="20.25" customHeight="1"/>
    <row r="383" ht="20.25" customHeight="1"/>
    <row r="384" ht="20.25" customHeight="1"/>
    <row r="385" ht="20.25" customHeight="1"/>
    <row r="386" ht="20.25" customHeight="1"/>
    <row r="387" ht="20.25" customHeight="1"/>
    <row r="388" ht="20.25" customHeight="1"/>
    <row r="389" ht="20.25" customHeight="1"/>
    <row r="390" ht="20.25" customHeight="1"/>
    <row r="391" ht="20.25" customHeight="1"/>
    <row r="392" ht="20.25" customHeight="1"/>
    <row r="393" ht="20.25" customHeight="1"/>
    <row r="394" ht="20.25" customHeight="1"/>
    <row r="395" ht="20.25" customHeight="1"/>
    <row r="396" ht="20.25" customHeight="1"/>
    <row r="397" ht="20.25" customHeight="1"/>
    <row r="398" ht="20.25" customHeight="1"/>
    <row r="399" ht="20.25" customHeight="1"/>
    <row r="400"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row r="575" ht="20.25" customHeight="1"/>
    <row r="576" ht="20.25" customHeight="1"/>
    <row r="577" ht="20.25" customHeight="1"/>
    <row r="578" ht="20.25" customHeight="1"/>
    <row r="579" ht="20.25" customHeight="1"/>
    <row r="580" ht="20.25" customHeight="1"/>
    <row r="581" ht="20.25" customHeight="1"/>
    <row r="582" ht="20.25" customHeight="1"/>
    <row r="583" ht="20.25" customHeight="1"/>
    <row r="584" ht="20.25" customHeight="1"/>
    <row r="585" ht="20.25" customHeight="1"/>
    <row r="586" ht="20.25" customHeight="1"/>
    <row r="587" ht="20.25" customHeight="1"/>
    <row r="588" ht="20.25" customHeight="1"/>
    <row r="589" ht="20.25" customHeight="1"/>
    <row r="590" ht="20.25" customHeight="1"/>
    <row r="591" ht="20.25" customHeight="1"/>
    <row r="592" ht="20.25" customHeight="1"/>
    <row r="593" ht="20.25" customHeight="1"/>
    <row r="594" ht="20.25" customHeight="1"/>
    <row r="595" ht="20.25" customHeight="1"/>
    <row r="596" ht="20.25" customHeight="1"/>
    <row r="597" ht="20.25" customHeight="1"/>
    <row r="598" ht="20.25" customHeight="1"/>
    <row r="599" ht="20.25" customHeight="1"/>
    <row r="600" ht="20.25" customHeight="1"/>
    <row r="601" ht="20.25" customHeight="1"/>
    <row r="602" ht="20.25" customHeight="1"/>
    <row r="603" ht="20.25" customHeight="1"/>
    <row r="604" ht="20.25" customHeight="1"/>
    <row r="605" ht="20.25" customHeight="1"/>
    <row r="606" ht="20.25" customHeight="1"/>
    <row r="607" ht="20.25" customHeight="1"/>
    <row r="608" ht="20.25" customHeight="1"/>
    <row r="609" ht="20.25" customHeight="1"/>
    <row r="610" ht="20.25" customHeight="1"/>
    <row r="611" ht="20.25" customHeight="1"/>
    <row r="612" ht="20.25" customHeight="1"/>
    <row r="613" ht="20.25" customHeight="1"/>
    <row r="614" ht="20.25" customHeight="1"/>
    <row r="615" ht="20.25" customHeight="1"/>
    <row r="616" ht="20.25" customHeight="1"/>
    <row r="617" ht="20.25" customHeight="1"/>
    <row r="618" ht="20.25" customHeight="1"/>
    <row r="619" ht="20.25" customHeight="1"/>
    <row r="620" ht="20.25" customHeight="1"/>
    <row r="621" ht="20.25" customHeight="1"/>
    <row r="622" ht="20.25" customHeight="1"/>
    <row r="623" ht="20.25" customHeight="1"/>
    <row r="624" ht="20.25" customHeight="1"/>
    <row r="625" ht="20.25" customHeight="1"/>
    <row r="626" ht="20.25" customHeight="1"/>
    <row r="627" ht="20.25" customHeight="1"/>
    <row r="628" ht="20.25" customHeight="1"/>
    <row r="629" ht="20.25" customHeight="1"/>
    <row r="630" ht="20.25" customHeight="1"/>
    <row r="631" ht="20.25" customHeight="1"/>
    <row r="632" ht="20.25" customHeight="1"/>
    <row r="633" ht="20.25" customHeight="1"/>
    <row r="634" ht="20.25" customHeight="1"/>
    <row r="635" ht="20.25" customHeight="1"/>
    <row r="636" ht="20.25" customHeight="1"/>
    <row r="637" ht="20.25" customHeight="1"/>
    <row r="638" ht="20.25" customHeight="1"/>
    <row r="639" ht="20.25" customHeight="1"/>
    <row r="640" ht="20.25" customHeight="1"/>
    <row r="641" ht="20.25" customHeight="1"/>
    <row r="642" ht="20.25" customHeight="1"/>
    <row r="643" ht="20.25" customHeight="1"/>
    <row r="644" ht="20.25" customHeight="1"/>
    <row r="645" ht="20.25" customHeight="1"/>
    <row r="646" ht="20.25" customHeight="1"/>
    <row r="647" ht="20.25" customHeight="1"/>
    <row r="648" ht="20.25" customHeight="1"/>
    <row r="649" ht="20.25" customHeight="1"/>
    <row r="650" ht="20.25" customHeight="1"/>
    <row r="651" ht="20.25" customHeight="1"/>
    <row r="652" ht="20.25" customHeight="1"/>
    <row r="653" ht="20.25" customHeight="1"/>
    <row r="654" ht="20.25" customHeight="1"/>
    <row r="655" ht="20.25" customHeight="1"/>
    <row r="656" ht="20.25" customHeight="1"/>
    <row r="657" ht="20.25" customHeight="1"/>
    <row r="658" ht="20.25" customHeight="1"/>
    <row r="659" ht="20.25" customHeight="1"/>
    <row r="660" ht="20.25" customHeight="1"/>
    <row r="661" ht="20.25" customHeight="1"/>
    <row r="662" ht="20.25" customHeight="1"/>
    <row r="663" ht="20.25" customHeight="1"/>
    <row r="664" ht="20.25" customHeight="1"/>
    <row r="665" ht="20.25" customHeight="1"/>
    <row r="666" ht="20.25" customHeight="1"/>
    <row r="667" ht="20.25" customHeight="1"/>
    <row r="668" ht="20.25" customHeight="1"/>
    <row r="669" ht="20.25" customHeight="1"/>
    <row r="670" ht="20.25"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20.25"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20.25"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20.25" customHeight="1"/>
    <row r="716" ht="20.25" customHeight="1"/>
    <row r="717" ht="20.25" customHeight="1"/>
    <row r="718" ht="20.25" customHeight="1"/>
    <row r="719" ht="20.25" customHeight="1"/>
    <row r="720" ht="20.25" customHeight="1"/>
    <row r="721" ht="20.25" customHeight="1"/>
    <row r="722" ht="20.25" customHeight="1"/>
    <row r="723" ht="20.25" customHeight="1"/>
    <row r="724" ht="20.25" customHeight="1"/>
    <row r="725" ht="20.25" customHeight="1"/>
    <row r="726" ht="20.25" customHeight="1"/>
    <row r="727" ht="20.25" customHeight="1"/>
    <row r="728" ht="20.25" customHeight="1"/>
    <row r="729" ht="20.25" customHeight="1"/>
    <row r="730" ht="20.25" customHeight="1"/>
    <row r="731" ht="20.25" customHeight="1"/>
    <row r="732" ht="20.25" customHeight="1"/>
    <row r="733" ht="20.25" customHeight="1"/>
    <row r="734" ht="20.25" customHeight="1"/>
    <row r="735" ht="20.25" customHeight="1"/>
    <row r="736" ht="20.25" customHeight="1"/>
    <row r="737" ht="20.25" customHeight="1"/>
    <row r="738" ht="20.25" customHeight="1"/>
    <row r="739" ht="20.25" customHeight="1"/>
    <row r="740" ht="20.25" customHeight="1"/>
    <row r="741" ht="20.25" customHeight="1"/>
    <row r="742" ht="20.25" customHeight="1"/>
    <row r="743" ht="20.25" customHeight="1"/>
    <row r="744" ht="20.25" customHeight="1"/>
    <row r="745" ht="20.25" customHeight="1"/>
    <row r="746" ht="20.25" customHeight="1"/>
    <row r="747" ht="20.25" customHeight="1"/>
    <row r="748" ht="20.25" customHeight="1"/>
    <row r="749" ht="20.25" customHeight="1"/>
    <row r="750" ht="20.25" customHeight="1"/>
    <row r="751" ht="20.25" customHeight="1"/>
    <row r="752" ht="20.25" customHeight="1"/>
    <row r="753" ht="20.25" customHeight="1"/>
    <row r="754" ht="20.25" customHeight="1"/>
    <row r="755" ht="20.25" customHeight="1"/>
    <row r="756" ht="20.25" customHeight="1"/>
    <row r="757" ht="20.25" customHeight="1"/>
    <row r="758" ht="20.25" customHeight="1"/>
    <row r="759" ht="20.25" customHeight="1"/>
    <row r="760" ht="20.25" customHeight="1"/>
    <row r="761" ht="20.25" customHeight="1"/>
    <row r="762" ht="20.25" customHeight="1"/>
    <row r="763" ht="20.25" customHeight="1"/>
    <row r="764" ht="20.25" customHeight="1"/>
    <row r="765" ht="20.25" customHeight="1"/>
    <row r="766" ht="20.25" customHeight="1"/>
    <row r="767" ht="20.25" customHeight="1"/>
    <row r="768" ht="20.25" customHeight="1"/>
    <row r="769" ht="20.25" customHeight="1"/>
    <row r="770" ht="20.25" customHeight="1"/>
    <row r="771" ht="20.25" customHeight="1"/>
    <row r="772" ht="20.25" customHeight="1"/>
    <row r="773" ht="20.25" customHeight="1"/>
    <row r="774" ht="20.25" customHeight="1"/>
    <row r="775" ht="20.25" customHeight="1"/>
    <row r="776" ht="20.25" customHeight="1"/>
    <row r="777" ht="20.25" customHeight="1"/>
    <row r="778" ht="20.25" customHeight="1"/>
    <row r="779" ht="20.25" customHeight="1"/>
    <row r="780" ht="20.25" customHeight="1"/>
    <row r="781" ht="20.25" customHeight="1"/>
    <row r="782" ht="20.25" customHeight="1"/>
    <row r="783" ht="20.25" customHeight="1"/>
    <row r="784" ht="20.25" customHeight="1"/>
    <row r="785" ht="20.25" customHeight="1"/>
    <row r="786" ht="20.25" customHeight="1"/>
    <row r="787" ht="20.25" customHeight="1"/>
    <row r="788" ht="20.25" customHeight="1"/>
    <row r="789" ht="20.25" customHeight="1"/>
    <row r="790" ht="20.25" customHeight="1"/>
    <row r="791" ht="20.25" customHeight="1"/>
    <row r="792" ht="20.25" customHeight="1"/>
    <row r="793" ht="20.25" customHeight="1"/>
    <row r="794" ht="20.25" customHeight="1"/>
    <row r="795" ht="20.25" customHeight="1"/>
    <row r="796" ht="20.25" customHeight="1"/>
    <row r="797" ht="20.25" customHeight="1"/>
    <row r="798" ht="20.25" customHeight="1"/>
    <row r="799" ht="20.25" customHeight="1"/>
    <row r="800" ht="20.25" customHeight="1"/>
    <row r="801" ht="20.25" customHeight="1"/>
    <row r="802" ht="20.25" customHeight="1"/>
    <row r="803" ht="20.25" customHeight="1"/>
    <row r="804" ht="20.25" customHeight="1"/>
    <row r="805" ht="20.25" customHeight="1"/>
    <row r="806" ht="20.25" customHeight="1"/>
    <row r="807" ht="20.25" customHeight="1"/>
    <row r="808" ht="20.25" customHeight="1"/>
    <row r="809" ht="20.25" customHeight="1"/>
    <row r="810" ht="20.25" customHeight="1"/>
    <row r="811" ht="20.25" customHeight="1"/>
    <row r="812" ht="20.25" customHeight="1"/>
    <row r="813" ht="20.25" customHeight="1"/>
    <row r="814" ht="20.25" customHeight="1"/>
    <row r="815" ht="20.25" customHeight="1"/>
    <row r="816" ht="20.25" customHeight="1"/>
    <row r="817" ht="20.25" customHeight="1"/>
    <row r="818" ht="20.25" customHeight="1"/>
    <row r="819" ht="20.25" customHeight="1"/>
    <row r="820" ht="20.25" customHeight="1"/>
    <row r="821" ht="20.25" customHeight="1"/>
    <row r="822" ht="20.25" customHeight="1"/>
    <row r="823" ht="20.25" customHeight="1"/>
    <row r="824" ht="20.25" customHeight="1"/>
    <row r="825" ht="20.25" customHeight="1"/>
    <row r="826" ht="20.25" customHeight="1"/>
    <row r="827" ht="20.25" customHeight="1"/>
    <row r="828" ht="20.25" customHeight="1"/>
    <row r="829" ht="20.25" customHeight="1"/>
    <row r="830" ht="20.25" customHeight="1"/>
    <row r="831" ht="20.25" customHeight="1"/>
    <row r="832" ht="20.25" customHeight="1"/>
    <row r="833" ht="20.25" customHeight="1"/>
    <row r="834" ht="20.25" customHeight="1"/>
    <row r="835" ht="20.25" customHeight="1"/>
    <row r="836" ht="20.25" customHeight="1"/>
    <row r="837" ht="20.25" customHeight="1"/>
    <row r="838" ht="20.25" customHeight="1"/>
    <row r="839" ht="20.25" customHeight="1"/>
    <row r="840" ht="20.25" customHeight="1"/>
    <row r="841" ht="20.25" customHeight="1"/>
    <row r="842" ht="20.25" customHeight="1"/>
    <row r="843" ht="20.25" customHeight="1"/>
    <row r="844" ht="20.25" customHeight="1"/>
    <row r="845" ht="20.25" customHeight="1"/>
    <row r="846" ht="20.25" customHeight="1"/>
    <row r="847" ht="20.25" customHeight="1"/>
    <row r="848" ht="20.25" customHeight="1"/>
    <row r="849" ht="20.25" customHeight="1"/>
    <row r="850" ht="20.25" customHeight="1"/>
    <row r="851" ht="20.25" customHeight="1"/>
    <row r="852" ht="20.25" customHeight="1"/>
    <row r="853" ht="20.25" customHeight="1"/>
    <row r="854" ht="20.25" customHeight="1"/>
    <row r="855" ht="20.25" customHeight="1"/>
    <row r="856" ht="20.25" customHeight="1"/>
    <row r="857" ht="20.25" customHeight="1"/>
    <row r="858" ht="20.25" customHeight="1"/>
    <row r="859" ht="20.25" customHeight="1"/>
    <row r="860" ht="20.25" customHeight="1"/>
    <row r="861" ht="20.25" customHeight="1"/>
    <row r="862" ht="20.25" customHeight="1"/>
    <row r="863" ht="20.25" customHeight="1"/>
    <row r="864" ht="20.25" customHeight="1"/>
    <row r="865" ht="20.25" customHeight="1"/>
    <row r="866" ht="20.25" customHeight="1"/>
    <row r="867" ht="20.25" customHeight="1"/>
    <row r="868" ht="20.25"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20.25"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20.25"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20.25" customHeight="1"/>
    <row r="914" ht="20.25" customHeight="1"/>
    <row r="915" ht="20.25" customHeight="1"/>
    <row r="916" ht="20.25" customHeight="1"/>
    <row r="917" ht="20.25" customHeight="1"/>
    <row r="918" ht="20.25" customHeight="1"/>
    <row r="919" ht="20.25" customHeight="1"/>
    <row r="920" ht="20.25" customHeight="1"/>
    <row r="921" ht="20.25" customHeight="1"/>
    <row r="922" ht="20.25" customHeight="1"/>
    <row r="923" ht="20.25" customHeight="1"/>
    <row r="924" ht="20.25" customHeight="1"/>
    <row r="925" ht="20.25" customHeight="1"/>
    <row r="926" ht="20.25" customHeight="1"/>
    <row r="927" ht="20.25" customHeight="1"/>
    <row r="928" ht="20.25" customHeight="1"/>
    <row r="929" ht="20.25" customHeight="1"/>
    <row r="930" ht="20.25" customHeight="1"/>
    <row r="931" ht="20.25" customHeight="1"/>
    <row r="932" ht="20.25" customHeight="1"/>
    <row r="933" ht="20.25" customHeight="1"/>
    <row r="934" ht="20.25" customHeight="1"/>
    <row r="935" ht="20.25" customHeight="1"/>
    <row r="936" ht="20.25" customHeight="1"/>
    <row r="937" ht="20.25" customHeight="1"/>
    <row r="938" ht="20.25" customHeight="1"/>
    <row r="939" ht="20.25" customHeight="1"/>
    <row r="940" ht="20.25" customHeight="1"/>
    <row r="941" ht="20.25" customHeight="1"/>
    <row r="942" ht="20.25" customHeight="1"/>
    <row r="943" ht="20.25" customHeight="1"/>
    <row r="944" ht="20.25" customHeight="1"/>
    <row r="945" ht="20.25" customHeight="1"/>
    <row r="946" ht="20.25" customHeight="1"/>
    <row r="947" ht="20.25" customHeight="1"/>
    <row r="948" ht="20.25" customHeight="1"/>
    <row r="949" ht="20.25" customHeight="1"/>
    <row r="950" ht="20.25" customHeight="1"/>
    <row r="951" ht="20.25" customHeight="1"/>
    <row r="952" ht="20.25" customHeight="1"/>
    <row r="953" ht="20.25" customHeight="1"/>
    <row r="954" ht="20.25" customHeight="1"/>
    <row r="955" ht="20.25" customHeight="1"/>
    <row r="956" ht="20.25" customHeight="1"/>
    <row r="957" ht="20.25" customHeight="1"/>
    <row r="958" ht="20.25" customHeight="1"/>
    <row r="959" ht="20.25" customHeight="1"/>
    <row r="960" ht="20.25" customHeight="1"/>
    <row r="961" ht="20.25" customHeight="1"/>
    <row r="962" ht="20.25" customHeight="1"/>
    <row r="963" ht="20.25" customHeight="1"/>
    <row r="964" ht="20.25" customHeight="1"/>
    <row r="965" ht="20.25" customHeight="1"/>
    <row r="966" ht="20.25" customHeight="1"/>
    <row r="967" ht="20.25" customHeight="1"/>
    <row r="968" ht="20.25" customHeight="1"/>
    <row r="969" ht="20.25" customHeight="1"/>
    <row r="970" ht="20.25" customHeight="1"/>
    <row r="971" ht="20.25" customHeight="1"/>
    <row r="972" ht="20.25" customHeight="1"/>
    <row r="973" ht="20.25" customHeight="1"/>
    <row r="974" ht="20.25" customHeight="1"/>
    <row r="975" ht="20.25" customHeight="1"/>
    <row r="976" ht="20.25" customHeight="1"/>
    <row r="977" ht="20.25" customHeight="1"/>
    <row r="978" ht="20.25" customHeight="1"/>
    <row r="979" ht="20.25" customHeight="1"/>
    <row r="980" ht="20.25" customHeight="1"/>
    <row r="981" ht="20.25" customHeight="1"/>
    <row r="982" ht="20.25" customHeight="1"/>
    <row r="983" ht="20.25" customHeight="1"/>
    <row r="984" ht="20.25" customHeight="1"/>
    <row r="985" ht="20.25" customHeight="1"/>
    <row r="986" ht="20.25" customHeight="1"/>
    <row r="987" ht="20.25" customHeight="1"/>
    <row r="988" ht="20.25" customHeight="1"/>
    <row r="989" ht="20.25" customHeight="1"/>
    <row r="990" ht="20.25" customHeight="1"/>
    <row r="991" ht="20.25" customHeight="1"/>
    <row r="992" ht="20.25" customHeight="1"/>
    <row r="993" ht="20.25" customHeight="1"/>
    <row r="994" ht="20.25" customHeight="1"/>
    <row r="995" ht="20.25" customHeight="1"/>
    <row r="996" ht="20.25" customHeight="1"/>
    <row r="997" ht="20.25" customHeight="1"/>
    <row r="998" ht="20.25" customHeight="1"/>
    <row r="999" ht="20.25" customHeight="1"/>
    <row r="1000" ht="20.25" customHeight="1"/>
    <row r="1001" ht="20.25" customHeight="1"/>
    <row r="1002" ht="20.25" customHeight="1"/>
    <row r="1003" ht="20.25" customHeight="1"/>
    <row r="1004" ht="20.25" customHeight="1"/>
    <row r="1005" ht="20.25" customHeight="1"/>
    <row r="1006" ht="20.25" customHeight="1"/>
    <row r="1007" ht="20.25" customHeight="1"/>
    <row r="1008" ht="20.25" customHeight="1"/>
    <row r="1009" ht="20.25" customHeight="1"/>
    <row r="1010" ht="20.25" customHeight="1"/>
    <row r="1011" ht="20.25" customHeight="1"/>
    <row r="1012" ht="20.25" customHeight="1"/>
    <row r="1013" ht="20.25" customHeight="1"/>
    <row r="1014" ht="20.25" customHeight="1"/>
    <row r="1015" ht="20.25" customHeight="1"/>
    <row r="1016" ht="20.25" customHeight="1"/>
    <row r="1017" ht="20.25" customHeight="1"/>
    <row r="1018" ht="20.25" customHeight="1"/>
    <row r="1019" ht="20.25" customHeight="1"/>
    <row r="1020" ht="20.25" customHeight="1"/>
    <row r="1021" ht="20.25" customHeight="1"/>
    <row r="1022" ht="20.25" customHeight="1"/>
    <row r="1023" ht="20.25" customHeight="1"/>
    <row r="1024" ht="20.25" customHeight="1"/>
    <row r="1025" ht="20.25" customHeight="1"/>
    <row r="1026" ht="20.25" customHeight="1"/>
    <row r="1027" ht="20.25" customHeight="1"/>
    <row r="1028" ht="20.25" customHeight="1"/>
    <row r="1029" ht="20.25" customHeight="1"/>
    <row r="1030" ht="20.25" customHeight="1"/>
    <row r="1031" ht="20.25" customHeight="1"/>
    <row r="1032" ht="20.25" customHeight="1"/>
    <row r="1033" ht="20.25" customHeight="1"/>
    <row r="1034" ht="20.25" customHeight="1"/>
    <row r="1035" ht="20.25" customHeight="1"/>
    <row r="1036" ht="20.25" customHeight="1"/>
    <row r="1037" ht="20.25" customHeight="1"/>
    <row r="1038" ht="20.25" customHeight="1"/>
    <row r="1039" ht="20.25" customHeight="1"/>
    <row r="1040" ht="20.25" customHeight="1"/>
    <row r="1041" ht="20.25" customHeight="1"/>
    <row r="1042" ht="20.25" customHeight="1"/>
    <row r="1043" ht="20.25" customHeight="1"/>
    <row r="1044" ht="20.25" customHeight="1"/>
    <row r="1045" ht="20.25" customHeight="1"/>
    <row r="1046" ht="20.25" customHeight="1"/>
    <row r="1047" ht="20.25" customHeight="1"/>
    <row r="1048" ht="20.25" customHeight="1"/>
    <row r="1049" ht="20.25" customHeight="1"/>
    <row r="1050" ht="20.25" customHeight="1"/>
    <row r="1051" ht="20.25" customHeight="1"/>
    <row r="1052" ht="20.25" customHeight="1"/>
    <row r="1053" ht="20.25" customHeight="1"/>
    <row r="1054" ht="20.25" customHeight="1"/>
    <row r="1055" ht="20.25" customHeight="1"/>
    <row r="1056" ht="20.25" customHeight="1"/>
    <row r="1057" ht="20.25" customHeight="1"/>
    <row r="1058" ht="20.25" customHeight="1"/>
    <row r="1059" ht="20.25" customHeight="1"/>
    <row r="1060" ht="20.25" customHeight="1"/>
    <row r="1061" ht="20.25" customHeight="1"/>
    <row r="1062" ht="20.25" customHeight="1"/>
    <row r="1063" ht="20.25" customHeight="1"/>
    <row r="1064" ht="20.25" customHeight="1"/>
  </sheetData>
  <mergeCells count="6">
    <mergeCell ref="K21:O21"/>
    <mergeCell ref="A1:O1"/>
    <mergeCell ref="A2:O2"/>
    <mergeCell ref="A3:O3"/>
    <mergeCell ref="A19:B19"/>
    <mergeCell ref="M4:O4"/>
  </mergeCells>
  <pageMargins left="6.4960630000000005E-2" right="0" top="0.74803149606299202" bottom="0.15748031496063" header="0.31496062992126" footer="0.118110236220472"/>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065"/>
  <sheetViews>
    <sheetView zoomScaleNormal="100" workbookViewId="0">
      <selection activeCell="E11" sqref="E11"/>
    </sheetView>
  </sheetViews>
  <sheetFormatPr defaultColWidth="9.140625" defaultRowHeight="15.75"/>
  <cols>
    <col min="1" max="1" width="3.5703125" style="1" bestFit="1" customWidth="1"/>
    <col min="2" max="2" width="18.140625" style="1" customWidth="1"/>
    <col min="3" max="3" width="11.5703125" style="1" customWidth="1"/>
    <col min="4" max="9" width="10.85546875" style="1" customWidth="1"/>
    <col min="10" max="10" width="11.28515625" style="1" customWidth="1"/>
    <col min="11" max="11" width="9.85546875" style="1" customWidth="1"/>
    <col min="12" max="12" width="10.5703125" style="1" customWidth="1"/>
    <col min="13" max="16384" width="9.140625" style="1"/>
  </cols>
  <sheetData>
    <row r="1" spans="1:12" ht="20.25" customHeight="1">
      <c r="A1" s="273" t="s">
        <v>238</v>
      </c>
      <c r="B1" s="273"/>
      <c r="C1" s="273"/>
      <c r="D1" s="273"/>
      <c r="E1" s="273"/>
      <c r="F1" s="273"/>
      <c r="G1" s="273"/>
      <c r="H1" s="273"/>
      <c r="I1" s="273"/>
      <c r="J1" s="273"/>
      <c r="K1" s="273"/>
      <c r="L1" s="273"/>
    </row>
    <row r="2" spans="1:12" ht="20.25" customHeight="1">
      <c r="A2" s="273" t="s">
        <v>512</v>
      </c>
      <c r="B2" s="273"/>
      <c r="C2" s="273"/>
      <c r="D2" s="273"/>
      <c r="E2" s="273"/>
      <c r="F2" s="273"/>
      <c r="G2" s="273"/>
      <c r="H2" s="273"/>
      <c r="I2" s="273"/>
      <c r="J2" s="273"/>
      <c r="K2" s="273"/>
      <c r="L2" s="273"/>
    </row>
    <row r="3" spans="1:12" ht="20.25" customHeight="1">
      <c r="A3" s="274" t="str">
        <f>'PL05.GiaoThuHX'!A3</f>
        <v>(Kèm theo văn bản số           /UBND-TH1 ngày        /11/2024 của UBND tỉnh)</v>
      </c>
      <c r="B3" s="274"/>
      <c r="C3" s="274"/>
      <c r="D3" s="274"/>
      <c r="E3" s="274"/>
      <c r="F3" s="274"/>
      <c r="G3" s="274"/>
      <c r="H3" s="274"/>
      <c r="I3" s="274"/>
      <c r="J3" s="274"/>
      <c r="K3" s="274"/>
      <c r="L3" s="274"/>
    </row>
    <row r="4" spans="1:12" ht="20.25" customHeight="1">
      <c r="J4" s="276" t="s">
        <v>0</v>
      </c>
      <c r="K4" s="276"/>
      <c r="L4" s="276"/>
    </row>
    <row r="5" spans="1:12" ht="36" customHeight="1">
      <c r="A5" s="277" t="s">
        <v>2</v>
      </c>
      <c r="B5" s="277" t="s">
        <v>156</v>
      </c>
      <c r="C5" s="278" t="s">
        <v>209</v>
      </c>
      <c r="D5" s="278" t="s">
        <v>210</v>
      </c>
      <c r="E5" s="278"/>
      <c r="F5" s="278"/>
      <c r="G5" s="278" t="s">
        <v>211</v>
      </c>
      <c r="H5" s="278"/>
      <c r="I5" s="278"/>
      <c r="J5" s="278" t="s">
        <v>212</v>
      </c>
      <c r="K5" s="278"/>
      <c r="L5" s="278"/>
    </row>
    <row r="6" spans="1:12" ht="30.75" customHeight="1">
      <c r="A6" s="277"/>
      <c r="B6" s="277"/>
      <c r="C6" s="278"/>
      <c r="D6" s="5" t="s">
        <v>213</v>
      </c>
      <c r="E6" s="5" t="s">
        <v>214</v>
      </c>
      <c r="F6" s="5" t="s">
        <v>215</v>
      </c>
      <c r="G6" s="5" t="s">
        <v>213</v>
      </c>
      <c r="H6" s="5" t="s">
        <v>214</v>
      </c>
      <c r="I6" s="5" t="s">
        <v>215</v>
      </c>
      <c r="J6" s="5" t="s">
        <v>213</v>
      </c>
      <c r="K6" s="5" t="s">
        <v>214</v>
      </c>
      <c r="L6" s="5" t="s">
        <v>215</v>
      </c>
    </row>
    <row r="7" spans="1:12" ht="20.25" customHeight="1">
      <c r="A7" s="6">
        <v>1</v>
      </c>
      <c r="B7" s="7" t="s">
        <v>196</v>
      </c>
      <c r="C7" s="7">
        <f>'PL05.GiaoThuHX'!C6</f>
        <v>191600</v>
      </c>
      <c r="D7" s="7">
        <f>E7+F7</f>
        <v>129600</v>
      </c>
      <c r="E7" s="7">
        <v>84170</v>
      </c>
      <c r="F7" s="7">
        <v>45430</v>
      </c>
      <c r="G7" s="7">
        <f>H7+I7</f>
        <v>847050</v>
      </c>
      <c r="H7" s="7">
        <v>680691</v>
      </c>
      <c r="I7" s="7">
        <v>166359</v>
      </c>
      <c r="J7" s="7">
        <f t="shared" ref="J7" si="0">+K7+L7</f>
        <v>976650</v>
      </c>
      <c r="K7" s="7">
        <f>E7+H7</f>
        <v>764861</v>
      </c>
      <c r="L7" s="7">
        <f>F7+I7</f>
        <v>211789</v>
      </c>
    </row>
    <row r="8" spans="1:12" ht="20.25" customHeight="1">
      <c r="A8" s="6">
        <f>+A7+1</f>
        <v>2</v>
      </c>
      <c r="B8" s="7" t="s">
        <v>197</v>
      </c>
      <c r="C8" s="7">
        <f>'PL05.GiaoThuHX'!C7</f>
        <v>325600</v>
      </c>
      <c r="D8" s="7">
        <f t="shared" ref="D8:D19" si="1">E8+F8</f>
        <v>215195</v>
      </c>
      <c r="E8" s="7">
        <v>181409</v>
      </c>
      <c r="F8" s="7">
        <v>33786</v>
      </c>
      <c r="G8" s="7">
        <f t="shared" ref="G8:G19" si="2">H8+I8</f>
        <v>604375</v>
      </c>
      <c r="H8" s="7">
        <v>511397</v>
      </c>
      <c r="I8" s="7">
        <v>92978</v>
      </c>
      <c r="J8" s="7">
        <f>+K8+L8</f>
        <v>819570</v>
      </c>
      <c r="K8" s="7">
        <f t="shared" ref="K8:K19" si="3">E8+H8</f>
        <v>692806</v>
      </c>
      <c r="L8" s="7">
        <f t="shared" ref="L8:L19" si="4">F8+I8</f>
        <v>126764</v>
      </c>
    </row>
    <row r="9" spans="1:12" ht="20.25" customHeight="1">
      <c r="A9" s="6">
        <f t="shared" ref="A9:A19" si="5">+A8+1</f>
        <v>3</v>
      </c>
      <c r="B9" s="7" t="s">
        <v>198</v>
      </c>
      <c r="C9" s="7">
        <f>'PL05.GiaoThuHX'!C8</f>
        <v>328000</v>
      </c>
      <c r="D9" s="7">
        <f t="shared" si="1"/>
        <v>254510</v>
      </c>
      <c r="E9" s="7">
        <v>143742</v>
      </c>
      <c r="F9" s="7">
        <v>110768</v>
      </c>
      <c r="G9" s="7">
        <f t="shared" si="2"/>
        <v>949305</v>
      </c>
      <c r="H9" s="7">
        <v>760303</v>
      </c>
      <c r="I9" s="7">
        <v>189002</v>
      </c>
      <c r="J9" s="7">
        <f t="shared" ref="J9:J19" si="6">+K9+L9</f>
        <v>1203815</v>
      </c>
      <c r="K9" s="7">
        <f t="shared" si="3"/>
        <v>904045</v>
      </c>
      <c r="L9" s="7">
        <f t="shared" si="4"/>
        <v>299770</v>
      </c>
    </row>
    <row r="10" spans="1:12" ht="20.25" customHeight="1">
      <c r="A10" s="6">
        <f t="shared" si="5"/>
        <v>4</v>
      </c>
      <c r="B10" s="7" t="s">
        <v>199</v>
      </c>
      <c r="C10" s="7">
        <f>'PL05.GiaoThuHX'!C9</f>
        <v>1006000</v>
      </c>
      <c r="D10" s="7">
        <f t="shared" si="1"/>
        <v>880200</v>
      </c>
      <c r="E10" s="7">
        <v>848332</v>
      </c>
      <c r="F10" s="7">
        <v>31868</v>
      </c>
      <c r="G10" s="7">
        <f t="shared" si="2"/>
        <v>673483</v>
      </c>
      <c r="H10" s="7">
        <v>573434</v>
      </c>
      <c r="I10" s="7">
        <v>100049</v>
      </c>
      <c r="J10" s="7">
        <f t="shared" si="6"/>
        <v>1553683</v>
      </c>
      <c r="K10" s="7">
        <f t="shared" si="3"/>
        <v>1421766</v>
      </c>
      <c r="L10" s="7">
        <f t="shared" si="4"/>
        <v>131917</v>
      </c>
    </row>
    <row r="11" spans="1:12" ht="20.25" customHeight="1">
      <c r="A11" s="6">
        <f t="shared" si="5"/>
        <v>5</v>
      </c>
      <c r="B11" s="7" t="s">
        <v>200</v>
      </c>
      <c r="C11" s="7">
        <f>'PL05.GiaoThuHX'!C10</f>
        <v>300500</v>
      </c>
      <c r="D11" s="7">
        <f t="shared" si="1"/>
        <v>227770</v>
      </c>
      <c r="E11" s="7">
        <v>123275</v>
      </c>
      <c r="F11" s="7">
        <v>104495</v>
      </c>
      <c r="G11" s="7">
        <f t="shared" si="2"/>
        <v>965731</v>
      </c>
      <c r="H11" s="7">
        <v>775594</v>
      </c>
      <c r="I11" s="7">
        <v>190137</v>
      </c>
      <c r="J11" s="7">
        <f t="shared" si="6"/>
        <v>1193501</v>
      </c>
      <c r="K11" s="7">
        <f t="shared" si="3"/>
        <v>898869</v>
      </c>
      <c r="L11" s="7">
        <f t="shared" si="4"/>
        <v>294632</v>
      </c>
    </row>
    <row r="12" spans="1:12" ht="20.25" customHeight="1">
      <c r="A12" s="6">
        <f t="shared" si="5"/>
        <v>6</v>
      </c>
      <c r="B12" s="7" t="s">
        <v>201</v>
      </c>
      <c r="C12" s="7">
        <f>'PL05.GiaoThuHX'!C11</f>
        <v>199900</v>
      </c>
      <c r="D12" s="7">
        <f t="shared" si="1"/>
        <v>151550</v>
      </c>
      <c r="E12" s="7">
        <v>82935</v>
      </c>
      <c r="F12" s="7">
        <v>68615</v>
      </c>
      <c r="G12" s="7">
        <f t="shared" si="2"/>
        <v>975491</v>
      </c>
      <c r="H12" s="7">
        <v>804790</v>
      </c>
      <c r="I12" s="7">
        <v>170701</v>
      </c>
      <c r="J12" s="7">
        <f t="shared" si="6"/>
        <v>1127041</v>
      </c>
      <c r="K12" s="7">
        <f t="shared" si="3"/>
        <v>887725</v>
      </c>
      <c r="L12" s="7">
        <f t="shared" si="4"/>
        <v>239316</v>
      </c>
    </row>
    <row r="13" spans="1:12" ht="20.25" customHeight="1">
      <c r="A13" s="6">
        <f t="shared" si="5"/>
        <v>7</v>
      </c>
      <c r="B13" s="7" t="s">
        <v>202</v>
      </c>
      <c r="C13" s="7">
        <f>'PL05.GiaoThuHX'!C12</f>
        <v>248000</v>
      </c>
      <c r="D13" s="7">
        <f t="shared" si="1"/>
        <v>190717</v>
      </c>
      <c r="E13" s="7">
        <v>97080</v>
      </c>
      <c r="F13" s="7">
        <v>93637</v>
      </c>
      <c r="G13" s="7">
        <f t="shared" si="2"/>
        <v>792433</v>
      </c>
      <c r="H13" s="7">
        <v>646767</v>
      </c>
      <c r="I13" s="7">
        <v>145666</v>
      </c>
      <c r="J13" s="7">
        <f t="shared" si="6"/>
        <v>983150</v>
      </c>
      <c r="K13" s="7">
        <f t="shared" si="3"/>
        <v>743847</v>
      </c>
      <c r="L13" s="7">
        <f t="shared" si="4"/>
        <v>239303</v>
      </c>
    </row>
    <row r="14" spans="1:12" ht="20.25" customHeight="1">
      <c r="A14" s="6">
        <f t="shared" si="5"/>
        <v>8</v>
      </c>
      <c r="B14" s="7" t="s">
        <v>203</v>
      </c>
      <c r="C14" s="7">
        <f>'PL05.GiaoThuHX'!C13</f>
        <v>254000</v>
      </c>
      <c r="D14" s="7">
        <f t="shared" si="1"/>
        <v>178350</v>
      </c>
      <c r="E14" s="7">
        <v>114250</v>
      </c>
      <c r="F14" s="7">
        <v>64100</v>
      </c>
      <c r="G14" s="7">
        <f t="shared" si="2"/>
        <v>683452</v>
      </c>
      <c r="H14" s="7">
        <v>556058</v>
      </c>
      <c r="I14" s="7">
        <v>127394</v>
      </c>
      <c r="J14" s="7">
        <f t="shared" si="6"/>
        <v>861802</v>
      </c>
      <c r="K14" s="7">
        <f t="shared" si="3"/>
        <v>670308</v>
      </c>
      <c r="L14" s="7">
        <f t="shared" si="4"/>
        <v>191494</v>
      </c>
    </row>
    <row r="15" spans="1:12" ht="20.25" customHeight="1">
      <c r="A15" s="6">
        <f t="shared" si="5"/>
        <v>9</v>
      </c>
      <c r="B15" s="7" t="s">
        <v>204</v>
      </c>
      <c r="C15" s="7">
        <f>'PL05.GiaoThuHX'!C14</f>
        <v>241470</v>
      </c>
      <c r="D15" s="7">
        <f t="shared" si="1"/>
        <v>148975</v>
      </c>
      <c r="E15" s="7">
        <v>104500</v>
      </c>
      <c r="F15" s="7">
        <v>44475</v>
      </c>
      <c r="G15" s="7">
        <f t="shared" si="2"/>
        <v>956960</v>
      </c>
      <c r="H15" s="7">
        <v>733459</v>
      </c>
      <c r="I15" s="7">
        <v>223501</v>
      </c>
      <c r="J15" s="7">
        <f t="shared" si="6"/>
        <v>1105935</v>
      </c>
      <c r="K15" s="7">
        <f t="shared" si="3"/>
        <v>837959</v>
      </c>
      <c r="L15" s="7">
        <f t="shared" si="4"/>
        <v>267976</v>
      </c>
    </row>
    <row r="16" spans="1:12" ht="20.25" customHeight="1">
      <c r="A16" s="6">
        <f t="shared" si="5"/>
        <v>10</v>
      </c>
      <c r="B16" s="7" t="s">
        <v>205</v>
      </c>
      <c r="C16" s="7">
        <f>'PL05.GiaoThuHX'!C15</f>
        <v>75290</v>
      </c>
      <c r="D16" s="7">
        <f t="shared" si="1"/>
        <v>63171</v>
      </c>
      <c r="E16" s="7">
        <v>41247</v>
      </c>
      <c r="F16" s="7">
        <v>21924</v>
      </c>
      <c r="G16" s="7">
        <f t="shared" si="2"/>
        <v>899673</v>
      </c>
      <c r="H16" s="7">
        <v>711963</v>
      </c>
      <c r="I16" s="7">
        <v>187710</v>
      </c>
      <c r="J16" s="7">
        <f t="shared" si="6"/>
        <v>962844</v>
      </c>
      <c r="K16" s="7">
        <f t="shared" si="3"/>
        <v>753210</v>
      </c>
      <c r="L16" s="7">
        <f t="shared" si="4"/>
        <v>209634</v>
      </c>
    </row>
    <row r="17" spans="1:12" ht="20.25" customHeight="1">
      <c r="A17" s="6">
        <f t="shared" si="5"/>
        <v>11</v>
      </c>
      <c r="B17" s="7" t="s">
        <v>206</v>
      </c>
      <c r="C17" s="7">
        <f>'PL05.GiaoThuHX'!C16</f>
        <v>140850</v>
      </c>
      <c r="D17" s="7">
        <f t="shared" si="1"/>
        <v>117320</v>
      </c>
      <c r="E17" s="7">
        <v>96209</v>
      </c>
      <c r="F17" s="7">
        <v>21111</v>
      </c>
      <c r="G17" s="7">
        <f t="shared" si="2"/>
        <v>453716</v>
      </c>
      <c r="H17" s="7">
        <v>406095</v>
      </c>
      <c r="I17" s="7">
        <v>47621</v>
      </c>
      <c r="J17" s="7">
        <f t="shared" si="6"/>
        <v>571036</v>
      </c>
      <c r="K17" s="7">
        <f t="shared" si="3"/>
        <v>502304</v>
      </c>
      <c r="L17" s="7">
        <f t="shared" si="4"/>
        <v>68732</v>
      </c>
    </row>
    <row r="18" spans="1:12" ht="20.25" customHeight="1">
      <c r="A18" s="6">
        <f>+A17+1</f>
        <v>12</v>
      </c>
      <c r="B18" s="7" t="s">
        <v>207</v>
      </c>
      <c r="C18" s="7">
        <f>'PL05.GiaoThuHX'!C17</f>
        <v>25720</v>
      </c>
      <c r="D18" s="7">
        <f t="shared" si="1"/>
        <v>20570</v>
      </c>
      <c r="E18" s="7">
        <v>13600</v>
      </c>
      <c r="F18" s="7">
        <v>6970</v>
      </c>
      <c r="G18" s="7">
        <f t="shared" si="2"/>
        <v>438507</v>
      </c>
      <c r="H18" s="7">
        <v>351290</v>
      </c>
      <c r="I18" s="7">
        <v>87217</v>
      </c>
      <c r="J18" s="7">
        <f t="shared" si="6"/>
        <v>459077</v>
      </c>
      <c r="K18" s="7">
        <f t="shared" si="3"/>
        <v>364890</v>
      </c>
      <c r="L18" s="7">
        <f t="shared" si="4"/>
        <v>94187</v>
      </c>
    </row>
    <row r="19" spans="1:12" ht="20.25" customHeight="1">
      <c r="A19" s="6">
        <f t="shared" si="5"/>
        <v>13</v>
      </c>
      <c r="B19" s="7" t="s">
        <v>208</v>
      </c>
      <c r="C19" s="7">
        <f>'PL05.GiaoThuHX'!C18</f>
        <v>89070</v>
      </c>
      <c r="D19" s="7">
        <f t="shared" si="1"/>
        <v>67911</v>
      </c>
      <c r="E19" s="7">
        <v>42816</v>
      </c>
      <c r="F19" s="7">
        <v>25095</v>
      </c>
      <c r="G19" s="7">
        <f t="shared" si="2"/>
        <v>592022</v>
      </c>
      <c r="H19" s="7">
        <v>496228</v>
      </c>
      <c r="I19" s="7">
        <v>95794</v>
      </c>
      <c r="J19" s="7">
        <f t="shared" si="6"/>
        <v>659933</v>
      </c>
      <c r="K19" s="7">
        <f t="shared" si="3"/>
        <v>539044</v>
      </c>
      <c r="L19" s="7">
        <f t="shared" si="4"/>
        <v>120889</v>
      </c>
    </row>
    <row r="20" spans="1:12" ht="20.25" customHeight="1">
      <c r="A20" s="275" t="s">
        <v>184</v>
      </c>
      <c r="B20" s="275"/>
      <c r="C20" s="8">
        <f>SUM(C7:C19)</f>
        <v>3426000</v>
      </c>
      <c r="D20" s="8">
        <f t="shared" ref="D20:L20" si="7">SUM(D7:D19)</f>
        <v>2645839</v>
      </c>
      <c r="E20" s="8">
        <f t="shared" si="7"/>
        <v>1973565</v>
      </c>
      <c r="F20" s="8">
        <f t="shared" si="7"/>
        <v>672274</v>
      </c>
      <c r="G20" s="8">
        <f t="shared" si="7"/>
        <v>9832198</v>
      </c>
      <c r="H20" s="8">
        <f t="shared" si="7"/>
        <v>8008069</v>
      </c>
      <c r="I20" s="8">
        <f t="shared" si="7"/>
        <v>1824129</v>
      </c>
      <c r="J20" s="8">
        <f t="shared" si="7"/>
        <v>12478037</v>
      </c>
      <c r="K20" s="8">
        <f t="shared" si="7"/>
        <v>9981634</v>
      </c>
      <c r="L20" s="8">
        <f t="shared" si="7"/>
        <v>2496403</v>
      </c>
    </row>
    <row r="21" spans="1:12" ht="20.25" customHeight="1"/>
    <row r="22" spans="1:12" ht="20.25" customHeight="1">
      <c r="I22" s="272" t="s">
        <v>503</v>
      </c>
      <c r="J22" s="272"/>
      <c r="K22" s="272"/>
      <c r="L22" s="272"/>
    </row>
    <row r="23" spans="1:12" ht="20.25" customHeight="1"/>
    <row r="24" spans="1:12" ht="20.25" customHeight="1"/>
    <row r="25" spans="1:12" ht="20.25" customHeight="1"/>
    <row r="26" spans="1:12" ht="20.25" customHeight="1"/>
    <row r="27" spans="1:12" ht="20.25" customHeight="1"/>
    <row r="28" spans="1:12" ht="20.25" customHeight="1"/>
    <row r="29" spans="1:12" ht="20.25" customHeight="1"/>
    <row r="30" spans="1:12" ht="20.25" customHeight="1"/>
    <row r="31" spans="1:12" ht="20.25" customHeight="1"/>
    <row r="32" spans="1:1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row r="373" ht="20.25" customHeight="1"/>
    <row r="374" ht="20.25" customHeight="1"/>
    <row r="375" ht="20.25" customHeight="1"/>
    <row r="376" ht="20.25" customHeight="1"/>
    <row r="377" ht="20.25" customHeight="1"/>
    <row r="378" ht="20.25" customHeight="1"/>
    <row r="379" ht="20.25" customHeight="1"/>
    <row r="380" ht="20.25" customHeight="1"/>
    <row r="381" ht="20.25" customHeight="1"/>
    <row r="382" ht="20.25" customHeight="1"/>
    <row r="383" ht="20.25" customHeight="1"/>
    <row r="384" ht="20.25" customHeight="1"/>
    <row r="385" ht="20.25" customHeight="1"/>
    <row r="386" ht="20.25" customHeight="1"/>
    <row r="387" ht="20.25" customHeight="1"/>
    <row r="388" ht="20.25" customHeight="1"/>
    <row r="389" ht="20.25" customHeight="1"/>
    <row r="390" ht="20.25" customHeight="1"/>
    <row r="391" ht="20.25" customHeight="1"/>
    <row r="392" ht="20.25" customHeight="1"/>
    <row r="393" ht="20.25" customHeight="1"/>
    <row r="394" ht="20.25" customHeight="1"/>
    <row r="395" ht="20.25" customHeight="1"/>
    <row r="396" ht="20.25" customHeight="1"/>
    <row r="397" ht="20.25" customHeight="1"/>
    <row r="398" ht="20.25" customHeight="1"/>
    <row r="399" ht="20.25" customHeight="1"/>
    <row r="400"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row r="575" ht="20.25" customHeight="1"/>
    <row r="576" ht="20.25" customHeight="1"/>
    <row r="577" ht="20.25" customHeight="1"/>
    <row r="578" ht="20.25" customHeight="1"/>
    <row r="579" ht="20.25" customHeight="1"/>
    <row r="580" ht="20.25" customHeight="1"/>
    <row r="581" ht="20.25" customHeight="1"/>
    <row r="582" ht="20.25" customHeight="1"/>
    <row r="583" ht="20.25" customHeight="1"/>
    <row r="584" ht="20.25" customHeight="1"/>
    <row r="585" ht="20.25" customHeight="1"/>
    <row r="586" ht="20.25" customHeight="1"/>
    <row r="587" ht="20.25" customHeight="1"/>
    <row r="588" ht="20.25" customHeight="1"/>
    <row r="589" ht="20.25" customHeight="1"/>
    <row r="590" ht="20.25" customHeight="1"/>
    <row r="591" ht="20.25" customHeight="1"/>
    <row r="592" ht="20.25" customHeight="1"/>
    <row r="593" ht="20.25" customHeight="1"/>
    <row r="594" ht="20.25" customHeight="1"/>
    <row r="595" ht="20.25" customHeight="1"/>
    <row r="596" ht="20.25" customHeight="1"/>
    <row r="597" ht="20.25" customHeight="1"/>
    <row r="598" ht="20.25" customHeight="1"/>
    <row r="599" ht="20.25" customHeight="1"/>
    <row r="600" ht="20.25" customHeight="1"/>
    <row r="601" ht="20.25" customHeight="1"/>
    <row r="602" ht="20.25" customHeight="1"/>
    <row r="603" ht="20.25" customHeight="1"/>
    <row r="604" ht="20.25" customHeight="1"/>
    <row r="605" ht="20.25" customHeight="1"/>
    <row r="606" ht="20.25" customHeight="1"/>
    <row r="607" ht="20.25" customHeight="1"/>
    <row r="608" ht="20.25" customHeight="1"/>
    <row r="609" ht="20.25" customHeight="1"/>
    <row r="610" ht="20.25" customHeight="1"/>
    <row r="611" ht="20.25" customHeight="1"/>
    <row r="612" ht="20.25" customHeight="1"/>
    <row r="613" ht="20.25" customHeight="1"/>
    <row r="614" ht="20.25" customHeight="1"/>
    <row r="615" ht="20.25" customHeight="1"/>
    <row r="616" ht="20.25" customHeight="1"/>
    <row r="617" ht="20.25" customHeight="1"/>
    <row r="618" ht="20.25" customHeight="1"/>
    <row r="619" ht="20.25" customHeight="1"/>
    <row r="620" ht="20.25" customHeight="1"/>
    <row r="621" ht="20.25" customHeight="1"/>
    <row r="622" ht="20.25" customHeight="1"/>
    <row r="623" ht="20.25" customHeight="1"/>
    <row r="624" ht="20.25" customHeight="1"/>
    <row r="625" ht="20.25" customHeight="1"/>
    <row r="626" ht="20.25" customHeight="1"/>
    <row r="627" ht="20.25" customHeight="1"/>
    <row r="628" ht="20.25" customHeight="1"/>
    <row r="629" ht="20.25" customHeight="1"/>
    <row r="630" ht="20.25" customHeight="1"/>
    <row r="631" ht="20.25" customHeight="1"/>
    <row r="632" ht="20.25" customHeight="1"/>
    <row r="633" ht="20.25" customHeight="1"/>
    <row r="634" ht="20.25" customHeight="1"/>
    <row r="635" ht="20.25" customHeight="1"/>
    <row r="636" ht="20.25" customHeight="1"/>
    <row r="637" ht="20.25" customHeight="1"/>
    <row r="638" ht="20.25" customHeight="1"/>
    <row r="639" ht="20.25" customHeight="1"/>
    <row r="640" ht="20.25" customHeight="1"/>
    <row r="641" ht="20.25" customHeight="1"/>
    <row r="642" ht="20.25" customHeight="1"/>
    <row r="643" ht="20.25" customHeight="1"/>
    <row r="644" ht="20.25" customHeight="1"/>
    <row r="645" ht="20.25" customHeight="1"/>
    <row r="646" ht="20.25" customHeight="1"/>
    <row r="647" ht="20.25" customHeight="1"/>
    <row r="648" ht="20.25" customHeight="1"/>
    <row r="649" ht="20.25" customHeight="1"/>
    <row r="650" ht="20.25" customHeight="1"/>
    <row r="651" ht="20.25" customHeight="1"/>
    <row r="652" ht="20.25" customHeight="1"/>
    <row r="653" ht="20.25" customHeight="1"/>
    <row r="654" ht="20.25" customHeight="1"/>
    <row r="655" ht="20.25" customHeight="1"/>
    <row r="656" ht="20.25" customHeight="1"/>
    <row r="657" ht="20.25" customHeight="1"/>
    <row r="658" ht="20.25" customHeight="1"/>
    <row r="659" ht="20.25" customHeight="1"/>
    <row r="660" ht="20.25" customHeight="1"/>
    <row r="661" ht="20.25" customHeight="1"/>
    <row r="662" ht="20.25" customHeight="1"/>
    <row r="663" ht="20.25" customHeight="1"/>
    <row r="664" ht="20.25" customHeight="1"/>
    <row r="665" ht="20.25" customHeight="1"/>
    <row r="666" ht="20.25" customHeight="1"/>
    <row r="667" ht="20.25" customHeight="1"/>
    <row r="668" ht="20.25" customHeight="1"/>
    <row r="669" ht="20.25" customHeight="1"/>
    <row r="670" ht="20.25"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20.25"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20.25"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20.25" customHeight="1"/>
    <row r="716" ht="20.25" customHeight="1"/>
    <row r="717" ht="20.25" customHeight="1"/>
    <row r="718" ht="20.25" customHeight="1"/>
    <row r="719" ht="20.25" customHeight="1"/>
    <row r="720" ht="20.25" customHeight="1"/>
    <row r="721" ht="20.25" customHeight="1"/>
    <row r="722" ht="20.25" customHeight="1"/>
    <row r="723" ht="20.25" customHeight="1"/>
    <row r="724" ht="20.25" customHeight="1"/>
    <row r="725" ht="20.25" customHeight="1"/>
    <row r="726" ht="20.25" customHeight="1"/>
    <row r="727" ht="20.25" customHeight="1"/>
    <row r="728" ht="20.25" customHeight="1"/>
    <row r="729" ht="20.25" customHeight="1"/>
    <row r="730" ht="20.25" customHeight="1"/>
    <row r="731" ht="20.25" customHeight="1"/>
    <row r="732" ht="20.25" customHeight="1"/>
    <row r="733" ht="20.25" customHeight="1"/>
    <row r="734" ht="20.25" customHeight="1"/>
    <row r="735" ht="20.25" customHeight="1"/>
    <row r="736" ht="20.25" customHeight="1"/>
    <row r="737" ht="20.25" customHeight="1"/>
    <row r="738" ht="20.25" customHeight="1"/>
    <row r="739" ht="20.25" customHeight="1"/>
    <row r="740" ht="20.25" customHeight="1"/>
    <row r="741" ht="20.25" customHeight="1"/>
    <row r="742" ht="20.25" customHeight="1"/>
    <row r="743" ht="20.25" customHeight="1"/>
    <row r="744" ht="20.25" customHeight="1"/>
    <row r="745" ht="20.25" customHeight="1"/>
    <row r="746" ht="20.25" customHeight="1"/>
    <row r="747" ht="20.25" customHeight="1"/>
    <row r="748" ht="20.25" customHeight="1"/>
    <row r="749" ht="20.25" customHeight="1"/>
    <row r="750" ht="20.25" customHeight="1"/>
    <row r="751" ht="20.25" customHeight="1"/>
    <row r="752" ht="20.25" customHeight="1"/>
    <row r="753" ht="20.25" customHeight="1"/>
    <row r="754" ht="20.25" customHeight="1"/>
    <row r="755" ht="20.25" customHeight="1"/>
    <row r="756" ht="20.25" customHeight="1"/>
    <row r="757" ht="20.25" customHeight="1"/>
    <row r="758" ht="20.25" customHeight="1"/>
    <row r="759" ht="20.25" customHeight="1"/>
    <row r="760" ht="20.25" customHeight="1"/>
    <row r="761" ht="20.25" customHeight="1"/>
    <row r="762" ht="20.25" customHeight="1"/>
    <row r="763" ht="20.25" customHeight="1"/>
    <row r="764" ht="20.25" customHeight="1"/>
    <row r="765" ht="20.25" customHeight="1"/>
    <row r="766" ht="20.25" customHeight="1"/>
    <row r="767" ht="20.25" customHeight="1"/>
    <row r="768" ht="20.25" customHeight="1"/>
    <row r="769" ht="20.25" customHeight="1"/>
    <row r="770" ht="20.25" customHeight="1"/>
    <row r="771" ht="20.25" customHeight="1"/>
    <row r="772" ht="20.25" customHeight="1"/>
    <row r="773" ht="20.25" customHeight="1"/>
    <row r="774" ht="20.25" customHeight="1"/>
    <row r="775" ht="20.25" customHeight="1"/>
    <row r="776" ht="20.25" customHeight="1"/>
    <row r="777" ht="20.25" customHeight="1"/>
    <row r="778" ht="20.25" customHeight="1"/>
    <row r="779" ht="20.25" customHeight="1"/>
    <row r="780" ht="20.25" customHeight="1"/>
    <row r="781" ht="20.25" customHeight="1"/>
    <row r="782" ht="20.25" customHeight="1"/>
    <row r="783" ht="20.25" customHeight="1"/>
    <row r="784" ht="20.25" customHeight="1"/>
    <row r="785" ht="20.25" customHeight="1"/>
    <row r="786" ht="20.25" customHeight="1"/>
    <row r="787" ht="20.25" customHeight="1"/>
    <row r="788" ht="20.25" customHeight="1"/>
    <row r="789" ht="20.25" customHeight="1"/>
    <row r="790" ht="20.25" customHeight="1"/>
    <row r="791" ht="20.25" customHeight="1"/>
    <row r="792" ht="20.25" customHeight="1"/>
    <row r="793" ht="20.25" customHeight="1"/>
    <row r="794" ht="20.25" customHeight="1"/>
    <row r="795" ht="20.25" customHeight="1"/>
    <row r="796" ht="20.25" customHeight="1"/>
    <row r="797" ht="20.25" customHeight="1"/>
    <row r="798" ht="20.25" customHeight="1"/>
    <row r="799" ht="20.25" customHeight="1"/>
    <row r="800" ht="20.25" customHeight="1"/>
    <row r="801" ht="20.25" customHeight="1"/>
    <row r="802" ht="20.25" customHeight="1"/>
    <row r="803" ht="20.25" customHeight="1"/>
    <row r="804" ht="20.25" customHeight="1"/>
    <row r="805" ht="20.25" customHeight="1"/>
    <row r="806" ht="20.25" customHeight="1"/>
    <row r="807" ht="20.25" customHeight="1"/>
    <row r="808" ht="20.25" customHeight="1"/>
    <row r="809" ht="20.25" customHeight="1"/>
    <row r="810" ht="20.25" customHeight="1"/>
    <row r="811" ht="20.25" customHeight="1"/>
    <row r="812" ht="20.25" customHeight="1"/>
    <row r="813" ht="20.25" customHeight="1"/>
    <row r="814" ht="20.25" customHeight="1"/>
    <row r="815" ht="20.25" customHeight="1"/>
    <row r="816" ht="20.25" customHeight="1"/>
    <row r="817" ht="20.25" customHeight="1"/>
    <row r="818" ht="20.25" customHeight="1"/>
    <row r="819" ht="20.25" customHeight="1"/>
    <row r="820" ht="20.25" customHeight="1"/>
    <row r="821" ht="20.25" customHeight="1"/>
    <row r="822" ht="20.25" customHeight="1"/>
    <row r="823" ht="20.25" customHeight="1"/>
    <row r="824" ht="20.25" customHeight="1"/>
    <row r="825" ht="20.25" customHeight="1"/>
    <row r="826" ht="20.25" customHeight="1"/>
    <row r="827" ht="20.25" customHeight="1"/>
    <row r="828" ht="20.25" customHeight="1"/>
    <row r="829" ht="20.25" customHeight="1"/>
    <row r="830" ht="20.25" customHeight="1"/>
    <row r="831" ht="20.25" customHeight="1"/>
    <row r="832" ht="20.25" customHeight="1"/>
    <row r="833" ht="20.25" customHeight="1"/>
    <row r="834" ht="20.25" customHeight="1"/>
    <row r="835" ht="20.25" customHeight="1"/>
    <row r="836" ht="20.25" customHeight="1"/>
    <row r="837" ht="20.25" customHeight="1"/>
    <row r="838" ht="20.25" customHeight="1"/>
    <row r="839" ht="20.25" customHeight="1"/>
    <row r="840" ht="20.25" customHeight="1"/>
    <row r="841" ht="20.25" customHeight="1"/>
    <row r="842" ht="20.25" customHeight="1"/>
    <row r="843" ht="20.25" customHeight="1"/>
    <row r="844" ht="20.25" customHeight="1"/>
    <row r="845" ht="20.25" customHeight="1"/>
    <row r="846" ht="20.25" customHeight="1"/>
    <row r="847" ht="20.25" customHeight="1"/>
    <row r="848" ht="20.25" customHeight="1"/>
    <row r="849" ht="20.25" customHeight="1"/>
    <row r="850" ht="20.25" customHeight="1"/>
    <row r="851" ht="20.25" customHeight="1"/>
    <row r="852" ht="20.25" customHeight="1"/>
    <row r="853" ht="20.25" customHeight="1"/>
    <row r="854" ht="20.25" customHeight="1"/>
    <row r="855" ht="20.25" customHeight="1"/>
    <row r="856" ht="20.25" customHeight="1"/>
    <row r="857" ht="20.25" customHeight="1"/>
    <row r="858" ht="20.25" customHeight="1"/>
    <row r="859" ht="20.25" customHeight="1"/>
    <row r="860" ht="20.25" customHeight="1"/>
    <row r="861" ht="20.25" customHeight="1"/>
    <row r="862" ht="20.25" customHeight="1"/>
    <row r="863" ht="20.25" customHeight="1"/>
    <row r="864" ht="20.25" customHeight="1"/>
    <row r="865" ht="20.25" customHeight="1"/>
    <row r="866" ht="20.25" customHeight="1"/>
    <row r="867" ht="20.25" customHeight="1"/>
    <row r="868" ht="20.25"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20.25"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20.25"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20.25" customHeight="1"/>
    <row r="914" ht="20.25" customHeight="1"/>
    <row r="915" ht="20.25" customHeight="1"/>
    <row r="916" ht="20.25" customHeight="1"/>
    <row r="917" ht="20.25" customHeight="1"/>
    <row r="918" ht="20.25" customHeight="1"/>
    <row r="919" ht="20.25" customHeight="1"/>
    <row r="920" ht="20.25" customHeight="1"/>
    <row r="921" ht="20.25" customHeight="1"/>
    <row r="922" ht="20.25" customHeight="1"/>
    <row r="923" ht="20.25" customHeight="1"/>
    <row r="924" ht="20.25" customHeight="1"/>
    <row r="925" ht="20.25" customHeight="1"/>
    <row r="926" ht="20.25" customHeight="1"/>
    <row r="927" ht="20.25" customHeight="1"/>
    <row r="928" ht="20.25" customHeight="1"/>
    <row r="929" ht="20.25" customHeight="1"/>
    <row r="930" ht="20.25" customHeight="1"/>
    <row r="931" ht="20.25" customHeight="1"/>
    <row r="932" ht="20.25" customHeight="1"/>
    <row r="933" ht="20.25" customHeight="1"/>
    <row r="934" ht="20.25" customHeight="1"/>
    <row r="935" ht="20.25" customHeight="1"/>
    <row r="936" ht="20.25" customHeight="1"/>
    <row r="937" ht="20.25" customHeight="1"/>
    <row r="938" ht="20.25" customHeight="1"/>
    <row r="939" ht="20.25" customHeight="1"/>
    <row r="940" ht="20.25" customHeight="1"/>
    <row r="941" ht="20.25" customHeight="1"/>
    <row r="942" ht="20.25" customHeight="1"/>
    <row r="943" ht="20.25" customHeight="1"/>
    <row r="944" ht="20.25" customHeight="1"/>
    <row r="945" ht="20.25" customHeight="1"/>
    <row r="946" ht="20.25" customHeight="1"/>
    <row r="947" ht="20.25" customHeight="1"/>
    <row r="948" ht="20.25" customHeight="1"/>
    <row r="949" ht="20.25" customHeight="1"/>
    <row r="950" ht="20.25" customHeight="1"/>
    <row r="951" ht="20.25" customHeight="1"/>
    <row r="952" ht="20.25" customHeight="1"/>
    <row r="953" ht="20.25" customHeight="1"/>
    <row r="954" ht="20.25" customHeight="1"/>
    <row r="955" ht="20.25" customHeight="1"/>
    <row r="956" ht="20.25" customHeight="1"/>
    <row r="957" ht="20.25" customHeight="1"/>
    <row r="958" ht="20.25" customHeight="1"/>
    <row r="959" ht="20.25" customHeight="1"/>
    <row r="960" ht="20.25" customHeight="1"/>
    <row r="961" ht="20.25" customHeight="1"/>
    <row r="962" ht="20.25" customHeight="1"/>
    <row r="963" ht="20.25" customHeight="1"/>
    <row r="964" ht="20.25" customHeight="1"/>
    <row r="965" ht="20.25" customHeight="1"/>
    <row r="966" ht="20.25" customHeight="1"/>
    <row r="967" ht="20.25" customHeight="1"/>
    <row r="968" ht="20.25" customHeight="1"/>
    <row r="969" ht="20.25" customHeight="1"/>
    <row r="970" ht="20.25" customHeight="1"/>
    <row r="971" ht="20.25" customHeight="1"/>
    <row r="972" ht="20.25" customHeight="1"/>
    <row r="973" ht="20.25" customHeight="1"/>
    <row r="974" ht="20.25" customHeight="1"/>
    <row r="975" ht="20.25" customHeight="1"/>
    <row r="976" ht="20.25" customHeight="1"/>
    <row r="977" ht="20.25" customHeight="1"/>
    <row r="978" ht="20.25" customHeight="1"/>
    <row r="979" ht="20.25" customHeight="1"/>
    <row r="980" ht="20.25" customHeight="1"/>
    <row r="981" ht="20.25" customHeight="1"/>
    <row r="982" ht="20.25" customHeight="1"/>
    <row r="983" ht="20.25" customHeight="1"/>
    <row r="984" ht="20.25" customHeight="1"/>
    <row r="985" ht="20.25" customHeight="1"/>
    <row r="986" ht="20.25" customHeight="1"/>
    <row r="987" ht="20.25" customHeight="1"/>
    <row r="988" ht="20.25" customHeight="1"/>
    <row r="989" ht="20.25" customHeight="1"/>
    <row r="990" ht="20.25" customHeight="1"/>
    <row r="991" ht="20.25" customHeight="1"/>
    <row r="992" ht="20.25" customHeight="1"/>
    <row r="993" ht="20.25" customHeight="1"/>
    <row r="994" ht="20.25" customHeight="1"/>
    <row r="995" ht="20.25" customHeight="1"/>
    <row r="996" ht="20.25" customHeight="1"/>
    <row r="997" ht="20.25" customHeight="1"/>
    <row r="998" ht="20.25" customHeight="1"/>
    <row r="999" ht="20.25" customHeight="1"/>
    <row r="1000" ht="20.25" customHeight="1"/>
    <row r="1001" ht="20.25" customHeight="1"/>
    <row r="1002" ht="20.25" customHeight="1"/>
    <row r="1003" ht="20.25" customHeight="1"/>
    <row r="1004" ht="20.25" customHeight="1"/>
    <row r="1005" ht="20.25" customHeight="1"/>
    <row r="1006" ht="20.25" customHeight="1"/>
    <row r="1007" ht="20.25" customHeight="1"/>
    <row r="1008" ht="20.25" customHeight="1"/>
    <row r="1009" ht="20.25" customHeight="1"/>
    <row r="1010" ht="20.25" customHeight="1"/>
    <row r="1011" ht="20.25" customHeight="1"/>
    <row r="1012" ht="20.25" customHeight="1"/>
    <row r="1013" ht="20.25" customHeight="1"/>
    <row r="1014" ht="20.25" customHeight="1"/>
    <row r="1015" ht="20.25" customHeight="1"/>
    <row r="1016" ht="20.25" customHeight="1"/>
    <row r="1017" ht="20.25" customHeight="1"/>
    <row r="1018" ht="20.25" customHeight="1"/>
    <row r="1019" ht="20.25" customHeight="1"/>
    <row r="1020" ht="20.25" customHeight="1"/>
    <row r="1021" ht="20.25" customHeight="1"/>
    <row r="1022" ht="20.25" customHeight="1"/>
    <row r="1023" ht="20.25" customHeight="1"/>
    <row r="1024" ht="20.25" customHeight="1"/>
    <row r="1025" ht="20.25" customHeight="1"/>
    <row r="1026" ht="20.25" customHeight="1"/>
    <row r="1027" ht="20.25" customHeight="1"/>
    <row r="1028" ht="20.25" customHeight="1"/>
    <row r="1029" ht="20.25" customHeight="1"/>
    <row r="1030" ht="20.25" customHeight="1"/>
    <row r="1031" ht="20.25" customHeight="1"/>
    <row r="1032" ht="20.25" customHeight="1"/>
    <row r="1033" ht="20.25" customHeight="1"/>
    <row r="1034" ht="20.25" customHeight="1"/>
    <row r="1035" ht="20.25" customHeight="1"/>
    <row r="1036" ht="20.25" customHeight="1"/>
    <row r="1037" ht="20.25" customHeight="1"/>
    <row r="1038" ht="20.25" customHeight="1"/>
    <row r="1039" ht="20.25" customHeight="1"/>
    <row r="1040" ht="20.25" customHeight="1"/>
    <row r="1041" ht="20.25" customHeight="1"/>
    <row r="1042" ht="20.25" customHeight="1"/>
    <row r="1043" ht="20.25" customHeight="1"/>
    <row r="1044" ht="20.25" customHeight="1"/>
    <row r="1045" ht="20.25" customHeight="1"/>
    <row r="1046" ht="20.25" customHeight="1"/>
    <row r="1047" ht="20.25" customHeight="1"/>
    <row r="1048" ht="20.25" customHeight="1"/>
    <row r="1049" ht="20.25" customHeight="1"/>
    <row r="1050" ht="20.25" customHeight="1"/>
    <row r="1051" ht="20.25" customHeight="1"/>
    <row r="1052" ht="20.25" customHeight="1"/>
    <row r="1053" ht="20.25" customHeight="1"/>
    <row r="1054" ht="20.25" customHeight="1"/>
    <row r="1055" ht="20.25" customHeight="1"/>
    <row r="1056" ht="20.25" customHeight="1"/>
    <row r="1057" ht="20.25" customHeight="1"/>
    <row r="1058" ht="20.25" customHeight="1"/>
    <row r="1059" ht="20.25" customHeight="1"/>
    <row r="1060" ht="20.25" customHeight="1"/>
    <row r="1061" ht="20.25" customHeight="1"/>
    <row r="1062" ht="20.25" customHeight="1"/>
    <row r="1063" ht="20.25" customHeight="1"/>
    <row r="1064" ht="20.25" customHeight="1"/>
    <row r="1065" ht="20.25" customHeight="1"/>
  </sheetData>
  <mergeCells count="12">
    <mergeCell ref="I22:L22"/>
    <mergeCell ref="A20:B20"/>
    <mergeCell ref="A1:L1"/>
    <mergeCell ref="A2:L2"/>
    <mergeCell ref="A3:L3"/>
    <mergeCell ref="A5:A6"/>
    <mergeCell ref="B5:B6"/>
    <mergeCell ref="C5:C6"/>
    <mergeCell ref="D5:F5"/>
    <mergeCell ref="G5:I5"/>
    <mergeCell ref="J5:L5"/>
    <mergeCell ref="J4:L4"/>
  </mergeCells>
  <pageMargins left="0.55000000000000004" right="0" top="0.69488189" bottom="0.55118110236220497" header="0.31496062992126" footer="0.118110236220472"/>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065"/>
  <sheetViews>
    <sheetView workbookViewId="0">
      <selection activeCell="D21" sqref="D21"/>
    </sheetView>
  </sheetViews>
  <sheetFormatPr defaultColWidth="9.140625" defaultRowHeight="15.75"/>
  <cols>
    <col min="1" max="1" width="6.28515625" style="1" customWidth="1"/>
    <col min="2" max="2" width="23.7109375" style="1" customWidth="1"/>
    <col min="3" max="11" width="12" style="1" customWidth="1"/>
    <col min="12" max="16384" width="9.140625" style="1"/>
  </cols>
  <sheetData>
    <row r="1" spans="1:11" ht="20.25" customHeight="1">
      <c r="A1" s="272" t="s">
        <v>239</v>
      </c>
      <c r="B1" s="272"/>
      <c r="C1" s="272"/>
      <c r="D1" s="272"/>
      <c r="E1" s="272"/>
      <c r="F1" s="272"/>
      <c r="G1" s="272"/>
      <c r="H1" s="272"/>
      <c r="I1" s="272"/>
      <c r="J1" s="272"/>
      <c r="K1" s="272"/>
    </row>
    <row r="2" spans="1:11" ht="20.25" customHeight="1">
      <c r="A2" s="273" t="s">
        <v>624</v>
      </c>
      <c r="B2" s="273"/>
      <c r="C2" s="273"/>
      <c r="D2" s="273"/>
      <c r="E2" s="273"/>
      <c r="F2" s="273"/>
      <c r="G2" s="273"/>
      <c r="H2" s="273"/>
      <c r="I2" s="273"/>
      <c r="J2" s="273"/>
      <c r="K2" s="273"/>
    </row>
    <row r="3" spans="1:11" ht="20.25" customHeight="1">
      <c r="A3" s="274" t="str">
        <f>'PL02.ChiNS2025'!A3</f>
        <v>(Kèm theo văn bản số           /UBND-TH1 ngày        /11/2024 của UBND tỉnh)</v>
      </c>
      <c r="B3" s="274"/>
      <c r="C3" s="274"/>
      <c r="D3" s="274"/>
      <c r="E3" s="274"/>
      <c r="F3" s="274"/>
      <c r="G3" s="274"/>
      <c r="H3" s="274"/>
      <c r="I3" s="274"/>
      <c r="J3" s="274"/>
      <c r="K3" s="274"/>
    </row>
    <row r="4" spans="1:11" ht="20.25" customHeight="1">
      <c r="I4" s="276" t="s">
        <v>0</v>
      </c>
      <c r="J4" s="276"/>
      <c r="K4" s="276"/>
    </row>
    <row r="5" spans="1:11" ht="20.25" customHeight="1">
      <c r="A5" s="278" t="s">
        <v>2</v>
      </c>
      <c r="B5" s="278" t="s">
        <v>156</v>
      </c>
      <c r="C5" s="278" t="s">
        <v>216</v>
      </c>
      <c r="D5" s="278" t="s">
        <v>217</v>
      </c>
      <c r="E5" s="278"/>
      <c r="F5" s="278"/>
      <c r="G5" s="278"/>
      <c r="H5" s="278" t="s">
        <v>218</v>
      </c>
      <c r="I5" s="278"/>
      <c r="J5" s="278"/>
      <c r="K5" s="278"/>
    </row>
    <row r="6" spans="1:11" ht="20.25" customHeight="1">
      <c r="A6" s="278"/>
      <c r="B6" s="278"/>
      <c r="C6" s="278"/>
      <c r="D6" s="278" t="s">
        <v>213</v>
      </c>
      <c r="E6" s="278" t="s">
        <v>1</v>
      </c>
      <c r="F6" s="278"/>
      <c r="G6" s="278"/>
      <c r="H6" s="278" t="s">
        <v>213</v>
      </c>
      <c r="I6" s="278" t="s">
        <v>1</v>
      </c>
      <c r="J6" s="278"/>
      <c r="K6" s="278"/>
    </row>
    <row r="7" spans="1:11" ht="33.75" customHeight="1">
      <c r="A7" s="278"/>
      <c r="B7" s="278"/>
      <c r="C7" s="278"/>
      <c r="D7" s="278"/>
      <c r="E7" s="4" t="s">
        <v>219</v>
      </c>
      <c r="F7" s="4" t="s">
        <v>143</v>
      </c>
      <c r="G7" s="4" t="s">
        <v>220</v>
      </c>
      <c r="H7" s="278"/>
      <c r="I7" s="4" t="s">
        <v>219</v>
      </c>
      <c r="J7" s="4" t="s">
        <v>143</v>
      </c>
      <c r="K7" s="4" t="s">
        <v>220</v>
      </c>
    </row>
    <row r="8" spans="1:11" ht="20.25" customHeight="1">
      <c r="A8" s="9">
        <v>1</v>
      </c>
      <c r="B8" s="10" t="s">
        <v>196</v>
      </c>
      <c r="C8" s="7">
        <f t="shared" ref="C8" si="0">D8+H8</f>
        <v>976650</v>
      </c>
      <c r="D8" s="7">
        <f t="shared" ref="D8" si="1">SUM(E8:G8)</f>
        <v>764861</v>
      </c>
      <c r="E8" s="7">
        <v>21000</v>
      </c>
      <c r="F8" s="7">
        <v>731442</v>
      </c>
      <c r="G8" s="7">
        <v>12419</v>
      </c>
      <c r="H8" s="7">
        <f t="shared" ref="H8" si="2">SUM(I8:K8)</f>
        <v>211789</v>
      </c>
      <c r="I8" s="7">
        <v>31500</v>
      </c>
      <c r="J8" s="7">
        <v>176852</v>
      </c>
      <c r="K8" s="7">
        <v>3437</v>
      </c>
    </row>
    <row r="9" spans="1:11" ht="20.25" customHeight="1">
      <c r="A9" s="9">
        <f>+A8+1</f>
        <v>2</v>
      </c>
      <c r="B9" s="10" t="s">
        <v>197</v>
      </c>
      <c r="C9" s="7">
        <f>D9+H9</f>
        <v>819570</v>
      </c>
      <c r="D9" s="7">
        <f>SUM(E9:G9)</f>
        <v>692806</v>
      </c>
      <c r="E9" s="7">
        <v>77000</v>
      </c>
      <c r="F9" s="7">
        <v>605273</v>
      </c>
      <c r="G9" s="7">
        <v>10533</v>
      </c>
      <c r="H9" s="7">
        <f>SUM(I9:K9)</f>
        <v>126764</v>
      </c>
      <c r="I9" s="7">
        <v>23000</v>
      </c>
      <c r="J9" s="7">
        <v>101729</v>
      </c>
      <c r="K9" s="7">
        <v>2035</v>
      </c>
    </row>
    <row r="10" spans="1:11" ht="20.25" customHeight="1">
      <c r="A10" s="9">
        <f t="shared" ref="A10:A20" si="3">+A9+1</f>
        <v>3</v>
      </c>
      <c r="B10" s="10" t="s">
        <v>198</v>
      </c>
      <c r="C10" s="7">
        <f t="shared" ref="C10:C20" si="4">D10+H10</f>
        <v>1203815</v>
      </c>
      <c r="D10" s="7">
        <f t="shared" ref="D10:D20" si="5">SUM(E10:G10)</f>
        <v>904045</v>
      </c>
      <c r="E10" s="7">
        <v>60000</v>
      </c>
      <c r="F10" s="7">
        <v>828959</v>
      </c>
      <c r="G10" s="7">
        <v>15086</v>
      </c>
      <c r="H10" s="7">
        <f t="shared" ref="H10:H20" si="6">SUM(I10:K10)</f>
        <v>299770</v>
      </c>
      <c r="I10" s="7">
        <v>90000</v>
      </c>
      <c r="J10" s="7">
        <v>205657</v>
      </c>
      <c r="K10" s="7">
        <v>4113</v>
      </c>
    </row>
    <row r="11" spans="1:11" ht="20.25" customHeight="1">
      <c r="A11" s="9">
        <f t="shared" si="3"/>
        <v>4</v>
      </c>
      <c r="B11" s="10" t="s">
        <v>199</v>
      </c>
      <c r="C11" s="7">
        <f t="shared" si="4"/>
        <v>1553683</v>
      </c>
      <c r="D11" s="7">
        <f t="shared" si="5"/>
        <v>1421766</v>
      </c>
      <c r="E11" s="7">
        <v>639000</v>
      </c>
      <c r="F11" s="7">
        <v>768013</v>
      </c>
      <c r="G11" s="7">
        <v>14753</v>
      </c>
      <c r="H11" s="7">
        <f t="shared" si="6"/>
        <v>131917</v>
      </c>
      <c r="I11" s="7">
        <v>3000</v>
      </c>
      <c r="J11" s="7">
        <v>126389</v>
      </c>
      <c r="K11" s="7">
        <v>2528</v>
      </c>
    </row>
    <row r="12" spans="1:11" ht="20.25" customHeight="1">
      <c r="A12" s="9">
        <f t="shared" si="3"/>
        <v>5</v>
      </c>
      <c r="B12" s="10" t="s">
        <v>200</v>
      </c>
      <c r="C12" s="7">
        <f t="shared" si="4"/>
        <v>1193501</v>
      </c>
      <c r="D12" s="7">
        <f t="shared" si="5"/>
        <v>898869</v>
      </c>
      <c r="E12" s="7">
        <v>60000</v>
      </c>
      <c r="F12" s="7">
        <v>824250</v>
      </c>
      <c r="G12" s="7">
        <v>14619</v>
      </c>
      <c r="H12" s="7">
        <f t="shared" si="6"/>
        <v>294632</v>
      </c>
      <c r="I12" s="7">
        <v>90000</v>
      </c>
      <c r="J12" s="7">
        <v>200620</v>
      </c>
      <c r="K12" s="7">
        <v>4012</v>
      </c>
    </row>
    <row r="13" spans="1:11" ht="20.25" customHeight="1">
      <c r="A13" s="9">
        <f t="shared" si="3"/>
        <v>6</v>
      </c>
      <c r="B13" s="10" t="s">
        <v>201</v>
      </c>
      <c r="C13" s="7">
        <f t="shared" si="4"/>
        <v>1127041</v>
      </c>
      <c r="D13" s="7">
        <f t="shared" si="5"/>
        <v>887725</v>
      </c>
      <c r="E13" s="7">
        <v>36000</v>
      </c>
      <c r="F13" s="7">
        <v>836859</v>
      </c>
      <c r="G13" s="7">
        <v>14866</v>
      </c>
      <c r="H13" s="7">
        <f t="shared" si="6"/>
        <v>239316</v>
      </c>
      <c r="I13" s="7">
        <v>54000</v>
      </c>
      <c r="J13" s="7">
        <v>181682</v>
      </c>
      <c r="K13" s="7">
        <v>3634</v>
      </c>
    </row>
    <row r="14" spans="1:11" ht="20.25" customHeight="1">
      <c r="A14" s="9">
        <f t="shared" si="3"/>
        <v>7</v>
      </c>
      <c r="B14" s="10" t="s">
        <v>202</v>
      </c>
      <c r="C14" s="7">
        <f t="shared" si="4"/>
        <v>983150</v>
      </c>
      <c r="D14" s="7">
        <f t="shared" si="5"/>
        <v>743847</v>
      </c>
      <c r="E14" s="7">
        <v>51000</v>
      </c>
      <c r="F14" s="7">
        <v>680994</v>
      </c>
      <c r="G14" s="7">
        <v>11853</v>
      </c>
      <c r="H14" s="7">
        <f t="shared" si="6"/>
        <v>239303</v>
      </c>
      <c r="I14" s="7">
        <v>76500</v>
      </c>
      <c r="J14" s="7">
        <v>159611</v>
      </c>
      <c r="K14" s="7">
        <v>3192</v>
      </c>
    </row>
    <row r="15" spans="1:11" ht="20.25" customHeight="1">
      <c r="A15" s="9">
        <f t="shared" si="3"/>
        <v>8</v>
      </c>
      <c r="B15" s="10" t="s">
        <v>203</v>
      </c>
      <c r="C15" s="7">
        <f t="shared" si="4"/>
        <v>861802</v>
      </c>
      <c r="D15" s="7">
        <f t="shared" si="5"/>
        <v>670308</v>
      </c>
      <c r="E15" s="7">
        <v>57500</v>
      </c>
      <c r="F15" s="7">
        <v>602583</v>
      </c>
      <c r="G15" s="7">
        <v>10225</v>
      </c>
      <c r="H15" s="7">
        <f t="shared" si="6"/>
        <v>191494</v>
      </c>
      <c r="I15" s="7">
        <v>47500</v>
      </c>
      <c r="J15" s="7">
        <v>141171</v>
      </c>
      <c r="K15" s="7">
        <v>2823</v>
      </c>
    </row>
    <row r="16" spans="1:11" ht="20.25" customHeight="1">
      <c r="A16" s="9">
        <f t="shared" si="3"/>
        <v>9</v>
      </c>
      <c r="B16" s="10" t="s">
        <v>204</v>
      </c>
      <c r="C16" s="7">
        <f t="shared" si="4"/>
        <v>1105935</v>
      </c>
      <c r="D16" s="7">
        <f t="shared" si="5"/>
        <v>837959</v>
      </c>
      <c r="E16" s="7">
        <v>45000</v>
      </c>
      <c r="F16" s="7">
        <v>779276</v>
      </c>
      <c r="G16" s="7">
        <v>13683</v>
      </c>
      <c r="H16" s="7">
        <f t="shared" si="6"/>
        <v>267976</v>
      </c>
      <c r="I16" s="7">
        <v>27500</v>
      </c>
      <c r="J16" s="7">
        <v>235761</v>
      </c>
      <c r="K16" s="7">
        <v>4715</v>
      </c>
    </row>
    <row r="17" spans="1:11" ht="20.25" customHeight="1">
      <c r="A17" s="9">
        <f t="shared" si="3"/>
        <v>10</v>
      </c>
      <c r="B17" s="10" t="s">
        <v>205</v>
      </c>
      <c r="C17" s="7">
        <f t="shared" si="4"/>
        <v>962844</v>
      </c>
      <c r="D17" s="7">
        <f t="shared" si="5"/>
        <v>753210</v>
      </c>
      <c r="E17" s="7">
        <v>10000</v>
      </c>
      <c r="F17" s="7">
        <v>730489</v>
      </c>
      <c r="G17" s="7">
        <v>12721</v>
      </c>
      <c r="H17" s="7">
        <f t="shared" si="6"/>
        <v>209634</v>
      </c>
      <c r="I17" s="7">
        <v>10000</v>
      </c>
      <c r="J17" s="7">
        <v>195720</v>
      </c>
      <c r="K17" s="7">
        <v>3914</v>
      </c>
    </row>
    <row r="18" spans="1:11" ht="20.25" customHeight="1">
      <c r="A18" s="9">
        <f t="shared" si="3"/>
        <v>11</v>
      </c>
      <c r="B18" s="10" t="s">
        <v>206</v>
      </c>
      <c r="C18" s="7">
        <f t="shared" si="4"/>
        <v>571036</v>
      </c>
      <c r="D18" s="7">
        <f t="shared" si="5"/>
        <v>502304</v>
      </c>
      <c r="E18" s="7">
        <v>64000</v>
      </c>
      <c r="F18" s="7">
        <v>431479</v>
      </c>
      <c r="G18" s="7">
        <v>6825</v>
      </c>
      <c r="H18" s="7">
        <f t="shared" si="6"/>
        <v>68732</v>
      </c>
      <c r="I18" s="7">
        <v>16000</v>
      </c>
      <c r="J18" s="7">
        <v>51698</v>
      </c>
      <c r="K18" s="7">
        <v>1034</v>
      </c>
    </row>
    <row r="19" spans="1:11" ht="20.25" customHeight="1">
      <c r="A19" s="9">
        <f>+A18+1</f>
        <v>12</v>
      </c>
      <c r="B19" s="10" t="s">
        <v>207</v>
      </c>
      <c r="C19" s="7">
        <f t="shared" si="4"/>
        <v>459077</v>
      </c>
      <c r="D19" s="7">
        <f t="shared" si="5"/>
        <v>364890</v>
      </c>
      <c r="E19" s="7">
        <v>3000</v>
      </c>
      <c r="F19" s="7">
        <v>356186</v>
      </c>
      <c r="G19" s="7">
        <v>5704</v>
      </c>
      <c r="H19" s="7">
        <f t="shared" si="6"/>
        <v>94187</v>
      </c>
      <c r="I19" s="7">
        <v>4500</v>
      </c>
      <c r="J19" s="7">
        <v>87928</v>
      </c>
      <c r="K19" s="7">
        <v>1759</v>
      </c>
    </row>
    <row r="20" spans="1:11" ht="20.25" customHeight="1">
      <c r="A20" s="9">
        <f t="shared" si="3"/>
        <v>13</v>
      </c>
      <c r="B20" s="10" t="s">
        <v>208</v>
      </c>
      <c r="C20" s="7">
        <f t="shared" si="4"/>
        <v>659933</v>
      </c>
      <c r="D20" s="7">
        <f t="shared" si="5"/>
        <v>539044</v>
      </c>
      <c r="E20" s="7">
        <v>17400</v>
      </c>
      <c r="F20" s="7">
        <v>512866</v>
      </c>
      <c r="G20" s="7">
        <v>8778</v>
      </c>
      <c r="H20" s="7">
        <f t="shared" si="6"/>
        <v>120889</v>
      </c>
      <c r="I20" s="7">
        <v>19700</v>
      </c>
      <c r="J20" s="7">
        <v>99205</v>
      </c>
      <c r="K20" s="7">
        <v>1984</v>
      </c>
    </row>
    <row r="21" spans="1:11" ht="20.25" customHeight="1">
      <c r="A21" s="275" t="s">
        <v>223</v>
      </c>
      <c r="B21" s="275"/>
      <c r="C21" s="8">
        <f t="shared" ref="C21:K21" si="7">SUM(C8:C20)</f>
        <v>12478037</v>
      </c>
      <c r="D21" s="8">
        <f t="shared" si="7"/>
        <v>9981634</v>
      </c>
      <c r="E21" s="8">
        <f t="shared" si="7"/>
        <v>1140900</v>
      </c>
      <c r="F21" s="8">
        <f t="shared" si="7"/>
        <v>8688669</v>
      </c>
      <c r="G21" s="8">
        <f t="shared" si="7"/>
        <v>152065</v>
      </c>
      <c r="H21" s="8">
        <f t="shared" si="7"/>
        <v>2496403</v>
      </c>
      <c r="I21" s="8">
        <f t="shared" si="7"/>
        <v>493200</v>
      </c>
      <c r="J21" s="8">
        <f t="shared" si="7"/>
        <v>1964023</v>
      </c>
      <c r="K21" s="8">
        <f t="shared" si="7"/>
        <v>39180</v>
      </c>
    </row>
    <row r="22" spans="1:11" ht="20.25" customHeight="1"/>
    <row r="23" spans="1:11" ht="20.25" customHeight="1">
      <c r="H23" s="272" t="s">
        <v>503</v>
      </c>
      <c r="I23" s="272"/>
      <c r="J23" s="272"/>
      <c r="K23" s="272"/>
    </row>
    <row r="24" spans="1:11" ht="20.25" customHeight="1"/>
    <row r="25" spans="1:11" ht="20.25" customHeight="1"/>
    <row r="26" spans="1:11" ht="20.25" customHeight="1"/>
    <row r="27" spans="1:11" ht="20.25" customHeight="1"/>
    <row r="28" spans="1:11" ht="20.25" customHeight="1"/>
    <row r="29" spans="1:11" ht="20.25" customHeight="1"/>
    <row r="30" spans="1:11" ht="20.25" customHeight="1"/>
    <row r="31" spans="1:11" ht="20.25" customHeight="1"/>
    <row r="32" spans="1:11"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row r="373" ht="20.25" customHeight="1"/>
    <row r="374" ht="20.25" customHeight="1"/>
    <row r="375" ht="20.25" customHeight="1"/>
    <row r="376" ht="20.25" customHeight="1"/>
    <row r="377" ht="20.25" customHeight="1"/>
    <row r="378" ht="20.25" customHeight="1"/>
    <row r="379" ht="20.25" customHeight="1"/>
    <row r="380" ht="20.25" customHeight="1"/>
    <row r="381" ht="20.25" customHeight="1"/>
    <row r="382" ht="20.25" customHeight="1"/>
    <row r="383" ht="20.25" customHeight="1"/>
    <row r="384" ht="20.25" customHeight="1"/>
    <row r="385" ht="20.25" customHeight="1"/>
    <row r="386" ht="20.25" customHeight="1"/>
    <row r="387" ht="20.25" customHeight="1"/>
    <row r="388" ht="20.25" customHeight="1"/>
    <row r="389" ht="20.25" customHeight="1"/>
    <row r="390" ht="20.25" customHeight="1"/>
    <row r="391" ht="20.25" customHeight="1"/>
    <row r="392" ht="20.25" customHeight="1"/>
    <row r="393" ht="20.25" customHeight="1"/>
    <row r="394" ht="20.25" customHeight="1"/>
    <row r="395" ht="20.25" customHeight="1"/>
    <row r="396" ht="20.25" customHeight="1"/>
    <row r="397" ht="20.25" customHeight="1"/>
    <row r="398" ht="20.25" customHeight="1"/>
    <row r="399" ht="20.25" customHeight="1"/>
    <row r="400"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row r="575" ht="20.25" customHeight="1"/>
    <row r="576" ht="20.25" customHeight="1"/>
    <row r="577" ht="20.25" customHeight="1"/>
    <row r="578" ht="20.25" customHeight="1"/>
    <row r="579" ht="20.25" customHeight="1"/>
    <row r="580" ht="20.25" customHeight="1"/>
    <row r="581" ht="20.25" customHeight="1"/>
    <row r="582" ht="20.25" customHeight="1"/>
    <row r="583" ht="20.25" customHeight="1"/>
    <row r="584" ht="20.25" customHeight="1"/>
    <row r="585" ht="20.25" customHeight="1"/>
    <row r="586" ht="20.25" customHeight="1"/>
    <row r="587" ht="20.25" customHeight="1"/>
    <row r="588" ht="20.25" customHeight="1"/>
    <row r="589" ht="20.25" customHeight="1"/>
    <row r="590" ht="20.25" customHeight="1"/>
    <row r="591" ht="20.25" customHeight="1"/>
    <row r="592" ht="20.25" customHeight="1"/>
    <row r="593" ht="20.25" customHeight="1"/>
    <row r="594" ht="20.25" customHeight="1"/>
    <row r="595" ht="20.25" customHeight="1"/>
    <row r="596" ht="20.25" customHeight="1"/>
    <row r="597" ht="20.25" customHeight="1"/>
    <row r="598" ht="20.25" customHeight="1"/>
    <row r="599" ht="20.25" customHeight="1"/>
    <row r="600" ht="20.25" customHeight="1"/>
    <row r="601" ht="20.25" customHeight="1"/>
    <row r="602" ht="20.25" customHeight="1"/>
    <row r="603" ht="20.25" customHeight="1"/>
    <row r="604" ht="20.25" customHeight="1"/>
    <row r="605" ht="20.25" customHeight="1"/>
    <row r="606" ht="20.25" customHeight="1"/>
    <row r="607" ht="20.25" customHeight="1"/>
    <row r="608" ht="20.25" customHeight="1"/>
    <row r="609" ht="20.25" customHeight="1"/>
    <row r="610" ht="20.25" customHeight="1"/>
    <row r="611" ht="20.25" customHeight="1"/>
    <row r="612" ht="20.25" customHeight="1"/>
    <row r="613" ht="20.25" customHeight="1"/>
    <row r="614" ht="20.25" customHeight="1"/>
    <row r="615" ht="20.25" customHeight="1"/>
    <row r="616" ht="20.25" customHeight="1"/>
    <row r="617" ht="20.25" customHeight="1"/>
    <row r="618" ht="20.25" customHeight="1"/>
    <row r="619" ht="20.25" customHeight="1"/>
    <row r="620" ht="20.25" customHeight="1"/>
    <row r="621" ht="20.25" customHeight="1"/>
    <row r="622" ht="20.25" customHeight="1"/>
    <row r="623" ht="20.25" customHeight="1"/>
    <row r="624" ht="20.25" customHeight="1"/>
    <row r="625" ht="20.25" customHeight="1"/>
    <row r="626" ht="20.25" customHeight="1"/>
    <row r="627" ht="20.25" customHeight="1"/>
    <row r="628" ht="20.25" customHeight="1"/>
    <row r="629" ht="20.25" customHeight="1"/>
    <row r="630" ht="20.25" customHeight="1"/>
    <row r="631" ht="20.25" customHeight="1"/>
    <row r="632" ht="20.25" customHeight="1"/>
    <row r="633" ht="20.25" customHeight="1"/>
    <row r="634" ht="20.25" customHeight="1"/>
    <row r="635" ht="20.25" customHeight="1"/>
    <row r="636" ht="20.25" customHeight="1"/>
    <row r="637" ht="20.25" customHeight="1"/>
    <row r="638" ht="20.25" customHeight="1"/>
    <row r="639" ht="20.25" customHeight="1"/>
    <row r="640" ht="20.25" customHeight="1"/>
    <row r="641" ht="20.25" customHeight="1"/>
    <row r="642" ht="20.25" customHeight="1"/>
    <row r="643" ht="20.25" customHeight="1"/>
    <row r="644" ht="20.25" customHeight="1"/>
    <row r="645" ht="20.25" customHeight="1"/>
    <row r="646" ht="20.25" customHeight="1"/>
    <row r="647" ht="20.25" customHeight="1"/>
    <row r="648" ht="20.25" customHeight="1"/>
    <row r="649" ht="20.25" customHeight="1"/>
    <row r="650" ht="20.25" customHeight="1"/>
    <row r="651" ht="20.25" customHeight="1"/>
    <row r="652" ht="20.25" customHeight="1"/>
    <row r="653" ht="20.25" customHeight="1"/>
    <row r="654" ht="20.25" customHeight="1"/>
    <row r="655" ht="20.25" customHeight="1"/>
    <row r="656" ht="20.25" customHeight="1"/>
    <row r="657" ht="20.25" customHeight="1"/>
    <row r="658" ht="20.25" customHeight="1"/>
    <row r="659" ht="20.25" customHeight="1"/>
    <row r="660" ht="20.25" customHeight="1"/>
    <row r="661" ht="20.25" customHeight="1"/>
    <row r="662" ht="20.25" customHeight="1"/>
    <row r="663" ht="20.25" customHeight="1"/>
    <row r="664" ht="20.25" customHeight="1"/>
    <row r="665" ht="20.25" customHeight="1"/>
    <row r="666" ht="20.25" customHeight="1"/>
    <row r="667" ht="20.25" customHeight="1"/>
    <row r="668" ht="20.25" customHeight="1"/>
    <row r="669" ht="20.25" customHeight="1"/>
    <row r="670" ht="20.25"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20.25"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20.25"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20.25" customHeight="1"/>
    <row r="716" ht="20.25" customHeight="1"/>
    <row r="717" ht="20.25" customHeight="1"/>
    <row r="718" ht="20.25" customHeight="1"/>
    <row r="719" ht="20.25" customHeight="1"/>
    <row r="720" ht="20.25" customHeight="1"/>
    <row r="721" ht="20.25" customHeight="1"/>
    <row r="722" ht="20.25" customHeight="1"/>
    <row r="723" ht="20.25" customHeight="1"/>
    <row r="724" ht="20.25" customHeight="1"/>
    <row r="725" ht="20.25" customHeight="1"/>
    <row r="726" ht="20.25" customHeight="1"/>
    <row r="727" ht="20.25" customHeight="1"/>
    <row r="728" ht="20.25" customHeight="1"/>
    <row r="729" ht="20.25" customHeight="1"/>
    <row r="730" ht="20.25" customHeight="1"/>
    <row r="731" ht="20.25" customHeight="1"/>
    <row r="732" ht="20.25" customHeight="1"/>
    <row r="733" ht="20.25" customHeight="1"/>
    <row r="734" ht="20.25" customHeight="1"/>
    <row r="735" ht="20.25" customHeight="1"/>
    <row r="736" ht="20.25" customHeight="1"/>
    <row r="737" ht="20.25" customHeight="1"/>
    <row r="738" ht="20.25" customHeight="1"/>
    <row r="739" ht="20.25" customHeight="1"/>
    <row r="740" ht="20.25" customHeight="1"/>
    <row r="741" ht="20.25" customHeight="1"/>
    <row r="742" ht="20.25" customHeight="1"/>
    <row r="743" ht="20.25" customHeight="1"/>
    <row r="744" ht="20.25" customHeight="1"/>
    <row r="745" ht="20.25" customHeight="1"/>
    <row r="746" ht="20.25" customHeight="1"/>
    <row r="747" ht="20.25" customHeight="1"/>
    <row r="748" ht="20.25" customHeight="1"/>
    <row r="749" ht="20.25" customHeight="1"/>
    <row r="750" ht="20.25" customHeight="1"/>
    <row r="751" ht="20.25" customHeight="1"/>
    <row r="752" ht="20.25" customHeight="1"/>
    <row r="753" ht="20.25" customHeight="1"/>
    <row r="754" ht="20.25" customHeight="1"/>
    <row r="755" ht="20.25" customHeight="1"/>
    <row r="756" ht="20.25" customHeight="1"/>
    <row r="757" ht="20.25" customHeight="1"/>
    <row r="758" ht="20.25" customHeight="1"/>
    <row r="759" ht="20.25" customHeight="1"/>
    <row r="760" ht="20.25" customHeight="1"/>
    <row r="761" ht="20.25" customHeight="1"/>
    <row r="762" ht="20.25" customHeight="1"/>
    <row r="763" ht="20.25" customHeight="1"/>
    <row r="764" ht="20.25" customHeight="1"/>
    <row r="765" ht="20.25" customHeight="1"/>
    <row r="766" ht="20.25" customHeight="1"/>
    <row r="767" ht="20.25" customHeight="1"/>
    <row r="768" ht="20.25" customHeight="1"/>
    <row r="769" ht="20.25" customHeight="1"/>
    <row r="770" ht="20.25" customHeight="1"/>
    <row r="771" ht="20.25" customHeight="1"/>
    <row r="772" ht="20.25" customHeight="1"/>
    <row r="773" ht="20.25" customHeight="1"/>
    <row r="774" ht="20.25" customHeight="1"/>
    <row r="775" ht="20.25" customHeight="1"/>
    <row r="776" ht="20.25" customHeight="1"/>
    <row r="777" ht="20.25" customHeight="1"/>
    <row r="778" ht="20.25" customHeight="1"/>
    <row r="779" ht="20.25" customHeight="1"/>
    <row r="780" ht="20.25" customHeight="1"/>
    <row r="781" ht="20.25" customHeight="1"/>
    <row r="782" ht="20.25" customHeight="1"/>
    <row r="783" ht="20.25" customHeight="1"/>
    <row r="784" ht="20.25" customHeight="1"/>
    <row r="785" ht="20.25" customHeight="1"/>
    <row r="786" ht="20.25" customHeight="1"/>
    <row r="787" ht="20.25" customHeight="1"/>
    <row r="788" ht="20.25" customHeight="1"/>
    <row r="789" ht="20.25" customHeight="1"/>
    <row r="790" ht="20.25" customHeight="1"/>
    <row r="791" ht="20.25" customHeight="1"/>
    <row r="792" ht="20.25" customHeight="1"/>
    <row r="793" ht="20.25" customHeight="1"/>
    <row r="794" ht="20.25" customHeight="1"/>
    <row r="795" ht="20.25" customHeight="1"/>
    <row r="796" ht="20.25" customHeight="1"/>
    <row r="797" ht="20.25" customHeight="1"/>
    <row r="798" ht="20.25" customHeight="1"/>
    <row r="799" ht="20.25" customHeight="1"/>
    <row r="800" ht="20.25" customHeight="1"/>
    <row r="801" ht="20.25" customHeight="1"/>
    <row r="802" ht="20.25" customHeight="1"/>
    <row r="803" ht="20.25" customHeight="1"/>
    <row r="804" ht="20.25" customHeight="1"/>
    <row r="805" ht="20.25" customHeight="1"/>
    <row r="806" ht="20.25" customHeight="1"/>
    <row r="807" ht="20.25" customHeight="1"/>
    <row r="808" ht="20.25" customHeight="1"/>
    <row r="809" ht="20.25" customHeight="1"/>
    <row r="810" ht="20.25" customHeight="1"/>
    <row r="811" ht="20.25" customHeight="1"/>
    <row r="812" ht="20.25" customHeight="1"/>
    <row r="813" ht="20.25" customHeight="1"/>
    <row r="814" ht="20.25" customHeight="1"/>
    <row r="815" ht="20.25" customHeight="1"/>
    <row r="816" ht="20.25" customHeight="1"/>
    <row r="817" ht="20.25" customHeight="1"/>
    <row r="818" ht="20.25" customHeight="1"/>
    <row r="819" ht="20.25" customHeight="1"/>
    <row r="820" ht="20.25" customHeight="1"/>
    <row r="821" ht="20.25" customHeight="1"/>
    <row r="822" ht="20.25" customHeight="1"/>
    <row r="823" ht="20.25" customHeight="1"/>
    <row r="824" ht="20.25" customHeight="1"/>
    <row r="825" ht="20.25" customHeight="1"/>
    <row r="826" ht="20.25" customHeight="1"/>
    <row r="827" ht="20.25" customHeight="1"/>
    <row r="828" ht="20.25" customHeight="1"/>
    <row r="829" ht="20.25" customHeight="1"/>
    <row r="830" ht="20.25" customHeight="1"/>
    <row r="831" ht="20.25" customHeight="1"/>
    <row r="832" ht="20.25" customHeight="1"/>
    <row r="833" ht="20.25" customHeight="1"/>
    <row r="834" ht="20.25" customHeight="1"/>
    <row r="835" ht="20.25" customHeight="1"/>
    <row r="836" ht="20.25" customHeight="1"/>
    <row r="837" ht="20.25" customHeight="1"/>
    <row r="838" ht="20.25" customHeight="1"/>
    <row r="839" ht="20.25" customHeight="1"/>
    <row r="840" ht="20.25" customHeight="1"/>
    <row r="841" ht="20.25" customHeight="1"/>
    <row r="842" ht="20.25" customHeight="1"/>
    <row r="843" ht="20.25" customHeight="1"/>
    <row r="844" ht="20.25" customHeight="1"/>
    <row r="845" ht="20.25" customHeight="1"/>
    <row r="846" ht="20.25" customHeight="1"/>
    <row r="847" ht="20.25" customHeight="1"/>
    <row r="848" ht="20.25" customHeight="1"/>
    <row r="849" ht="20.25" customHeight="1"/>
    <row r="850" ht="20.25" customHeight="1"/>
    <row r="851" ht="20.25" customHeight="1"/>
    <row r="852" ht="20.25" customHeight="1"/>
    <row r="853" ht="20.25" customHeight="1"/>
    <row r="854" ht="20.25" customHeight="1"/>
    <row r="855" ht="20.25" customHeight="1"/>
    <row r="856" ht="20.25" customHeight="1"/>
    <row r="857" ht="20.25" customHeight="1"/>
    <row r="858" ht="20.25" customHeight="1"/>
    <row r="859" ht="20.25" customHeight="1"/>
    <row r="860" ht="20.25" customHeight="1"/>
    <row r="861" ht="20.25" customHeight="1"/>
    <row r="862" ht="20.25" customHeight="1"/>
    <row r="863" ht="20.25" customHeight="1"/>
    <row r="864" ht="20.25" customHeight="1"/>
    <row r="865" ht="20.25" customHeight="1"/>
    <row r="866" ht="20.25" customHeight="1"/>
    <row r="867" ht="20.25" customHeight="1"/>
    <row r="868" ht="20.25"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20.25"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20.25"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20.25" customHeight="1"/>
    <row r="914" ht="20.25" customHeight="1"/>
    <row r="915" ht="20.25" customHeight="1"/>
    <row r="916" ht="20.25" customHeight="1"/>
    <row r="917" ht="20.25" customHeight="1"/>
    <row r="918" ht="20.25" customHeight="1"/>
    <row r="919" ht="20.25" customHeight="1"/>
    <row r="920" ht="20.25" customHeight="1"/>
    <row r="921" ht="20.25" customHeight="1"/>
    <row r="922" ht="20.25" customHeight="1"/>
    <row r="923" ht="20.25" customHeight="1"/>
    <row r="924" ht="20.25" customHeight="1"/>
    <row r="925" ht="20.25" customHeight="1"/>
    <row r="926" ht="20.25" customHeight="1"/>
    <row r="927" ht="20.25" customHeight="1"/>
    <row r="928" ht="20.25" customHeight="1"/>
    <row r="929" ht="20.25" customHeight="1"/>
    <row r="930" ht="20.25" customHeight="1"/>
    <row r="931" ht="20.25" customHeight="1"/>
    <row r="932" ht="20.25" customHeight="1"/>
    <row r="933" ht="20.25" customHeight="1"/>
    <row r="934" ht="20.25" customHeight="1"/>
    <row r="935" ht="20.25" customHeight="1"/>
    <row r="936" ht="20.25" customHeight="1"/>
    <row r="937" ht="20.25" customHeight="1"/>
    <row r="938" ht="20.25" customHeight="1"/>
    <row r="939" ht="20.25" customHeight="1"/>
    <row r="940" ht="20.25" customHeight="1"/>
    <row r="941" ht="20.25" customHeight="1"/>
    <row r="942" ht="20.25" customHeight="1"/>
    <row r="943" ht="20.25" customHeight="1"/>
    <row r="944" ht="20.25" customHeight="1"/>
    <row r="945" ht="20.25" customHeight="1"/>
    <row r="946" ht="20.25" customHeight="1"/>
    <row r="947" ht="20.25" customHeight="1"/>
    <row r="948" ht="20.25" customHeight="1"/>
    <row r="949" ht="20.25" customHeight="1"/>
    <row r="950" ht="20.25" customHeight="1"/>
    <row r="951" ht="20.25" customHeight="1"/>
    <row r="952" ht="20.25" customHeight="1"/>
    <row r="953" ht="20.25" customHeight="1"/>
    <row r="954" ht="20.25" customHeight="1"/>
    <row r="955" ht="20.25" customHeight="1"/>
    <row r="956" ht="20.25" customHeight="1"/>
    <row r="957" ht="20.25" customHeight="1"/>
    <row r="958" ht="20.25" customHeight="1"/>
    <row r="959" ht="20.25" customHeight="1"/>
    <row r="960" ht="20.25" customHeight="1"/>
    <row r="961" ht="20.25" customHeight="1"/>
    <row r="962" ht="20.25" customHeight="1"/>
    <row r="963" ht="20.25" customHeight="1"/>
    <row r="964" ht="20.25" customHeight="1"/>
    <row r="965" ht="20.25" customHeight="1"/>
    <row r="966" ht="20.25" customHeight="1"/>
    <row r="967" ht="20.25" customHeight="1"/>
    <row r="968" ht="20.25" customHeight="1"/>
    <row r="969" ht="20.25" customHeight="1"/>
    <row r="970" ht="20.25" customHeight="1"/>
    <row r="971" ht="20.25" customHeight="1"/>
    <row r="972" ht="20.25" customHeight="1"/>
    <row r="973" ht="20.25" customHeight="1"/>
    <row r="974" ht="20.25" customHeight="1"/>
    <row r="975" ht="20.25" customHeight="1"/>
    <row r="976" ht="20.25" customHeight="1"/>
    <row r="977" ht="20.25" customHeight="1"/>
    <row r="978" ht="20.25" customHeight="1"/>
    <row r="979" ht="20.25" customHeight="1"/>
    <row r="980" ht="20.25" customHeight="1"/>
    <row r="981" ht="20.25" customHeight="1"/>
    <row r="982" ht="20.25" customHeight="1"/>
    <row r="983" ht="20.25" customHeight="1"/>
    <row r="984" ht="20.25" customHeight="1"/>
    <row r="985" ht="20.25" customHeight="1"/>
    <row r="986" ht="20.25" customHeight="1"/>
    <row r="987" ht="20.25" customHeight="1"/>
    <row r="988" ht="20.25" customHeight="1"/>
    <row r="989" ht="20.25" customHeight="1"/>
    <row r="990" ht="20.25" customHeight="1"/>
    <row r="991" ht="20.25" customHeight="1"/>
    <row r="992" ht="20.25" customHeight="1"/>
    <row r="993" ht="20.25" customHeight="1"/>
    <row r="994" ht="20.25" customHeight="1"/>
    <row r="995" ht="20.25" customHeight="1"/>
    <row r="996" ht="20.25" customHeight="1"/>
    <row r="997" ht="20.25" customHeight="1"/>
    <row r="998" ht="20.25" customHeight="1"/>
    <row r="999" ht="20.25" customHeight="1"/>
    <row r="1000" ht="20.25" customHeight="1"/>
    <row r="1001" ht="20.25" customHeight="1"/>
    <row r="1002" ht="20.25" customHeight="1"/>
    <row r="1003" ht="20.25" customHeight="1"/>
    <row r="1004" ht="20.25" customHeight="1"/>
    <row r="1005" ht="20.25" customHeight="1"/>
    <row r="1006" ht="20.25" customHeight="1"/>
    <row r="1007" ht="20.25" customHeight="1"/>
    <row r="1008" ht="20.25" customHeight="1"/>
    <row r="1009" ht="20.25" customHeight="1"/>
    <row r="1010" ht="20.25" customHeight="1"/>
    <row r="1011" ht="20.25" customHeight="1"/>
    <row r="1012" ht="20.25" customHeight="1"/>
    <row r="1013" ht="20.25" customHeight="1"/>
    <row r="1014" ht="20.25" customHeight="1"/>
    <row r="1015" ht="20.25" customHeight="1"/>
    <row r="1016" ht="20.25" customHeight="1"/>
    <row r="1017" ht="20.25" customHeight="1"/>
    <row r="1018" ht="20.25" customHeight="1"/>
    <row r="1019" ht="20.25" customHeight="1"/>
    <row r="1020" ht="20.25" customHeight="1"/>
    <row r="1021" ht="20.25" customHeight="1"/>
    <row r="1022" ht="20.25" customHeight="1"/>
    <row r="1023" ht="20.25" customHeight="1"/>
    <row r="1024" ht="20.25" customHeight="1"/>
    <row r="1025" ht="20.25" customHeight="1"/>
    <row r="1026" ht="20.25" customHeight="1"/>
    <row r="1027" ht="20.25" customHeight="1"/>
    <row r="1028" ht="20.25" customHeight="1"/>
    <row r="1029" ht="20.25" customHeight="1"/>
    <row r="1030" ht="20.25" customHeight="1"/>
    <row r="1031" ht="20.25" customHeight="1"/>
    <row r="1032" ht="20.25" customHeight="1"/>
    <row r="1033" ht="20.25" customHeight="1"/>
    <row r="1034" ht="20.25" customHeight="1"/>
    <row r="1035" ht="20.25" customHeight="1"/>
    <row r="1036" ht="20.25" customHeight="1"/>
    <row r="1037" ht="20.25" customHeight="1"/>
    <row r="1038" ht="20.25" customHeight="1"/>
    <row r="1039" ht="20.25" customHeight="1"/>
    <row r="1040" ht="20.25" customHeight="1"/>
    <row r="1041" ht="20.25" customHeight="1"/>
    <row r="1042" ht="20.25" customHeight="1"/>
    <row r="1043" ht="20.25" customHeight="1"/>
    <row r="1044" ht="20.25" customHeight="1"/>
    <row r="1045" ht="20.25" customHeight="1"/>
    <row r="1046" ht="20.25" customHeight="1"/>
    <row r="1047" ht="20.25" customHeight="1"/>
    <row r="1048" ht="20.25" customHeight="1"/>
    <row r="1049" ht="20.25" customHeight="1"/>
    <row r="1050" ht="20.25" customHeight="1"/>
    <row r="1051" ht="20.25" customHeight="1"/>
    <row r="1052" ht="20.25" customHeight="1"/>
    <row r="1053" ht="20.25" customHeight="1"/>
    <row r="1054" ht="20.25" customHeight="1"/>
    <row r="1055" ht="20.25" customHeight="1"/>
    <row r="1056" ht="20.25" customHeight="1"/>
    <row r="1057" ht="20.25" customHeight="1"/>
    <row r="1058" ht="20.25" customHeight="1"/>
    <row r="1059" ht="20.25" customHeight="1"/>
    <row r="1060" ht="20.25" customHeight="1"/>
    <row r="1061" ht="20.25" customHeight="1"/>
    <row r="1062" ht="20.25" customHeight="1"/>
    <row r="1063" ht="20.25" customHeight="1"/>
    <row r="1064" ht="20.25" customHeight="1"/>
    <row r="1065" ht="20.25" customHeight="1"/>
  </sheetData>
  <mergeCells count="15">
    <mergeCell ref="H23:K23"/>
    <mergeCell ref="A21:B21"/>
    <mergeCell ref="A1:K1"/>
    <mergeCell ref="A2:K2"/>
    <mergeCell ref="A3:K3"/>
    <mergeCell ref="A5:A7"/>
    <mergeCell ref="B5:B7"/>
    <mergeCell ref="C5:C7"/>
    <mergeCell ref="D5:G5"/>
    <mergeCell ref="H5:K5"/>
    <mergeCell ref="D6:D7"/>
    <mergeCell ref="I4:K4"/>
    <mergeCell ref="E6:G6"/>
    <mergeCell ref="H6:H7"/>
    <mergeCell ref="I6:K6"/>
  </mergeCells>
  <pageMargins left="0.31496062992126" right="0.31496062992126" top="0.77" bottom="0.55118110236220497" header="0.31496062992126" footer="0.118110236220472"/>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0"/>
  <sheetViews>
    <sheetView workbookViewId="0">
      <pane xSplit="2" ySplit="5" topLeftCell="C6" activePane="bottomRight" state="frozen"/>
      <selection activeCell="I13" sqref="I13"/>
      <selection pane="topRight" activeCell="I13" sqref="I13"/>
      <selection pane="bottomLeft" activeCell="I13" sqref="I13"/>
      <selection pane="bottomRight" activeCell="E18" sqref="E18"/>
    </sheetView>
  </sheetViews>
  <sheetFormatPr defaultColWidth="9.140625" defaultRowHeight="15"/>
  <cols>
    <col min="1" max="1" width="6" style="220" customWidth="1"/>
    <col min="2" max="2" width="63.140625" style="219" customWidth="1"/>
    <col min="3" max="6" width="14.28515625" style="219" customWidth="1"/>
    <col min="7" max="16384" width="9.140625" style="219"/>
  </cols>
  <sheetData>
    <row r="1" spans="1:6">
      <c r="A1" s="279" t="s">
        <v>941</v>
      </c>
      <c r="B1" s="279"/>
      <c r="C1" s="279"/>
      <c r="D1" s="279"/>
      <c r="E1" s="279"/>
      <c r="F1" s="279"/>
    </row>
    <row r="2" spans="1:6" ht="18.75" customHeight="1">
      <c r="A2" s="279" t="s">
        <v>823</v>
      </c>
      <c r="B2" s="279"/>
      <c r="C2" s="279"/>
      <c r="D2" s="279"/>
      <c r="E2" s="279"/>
      <c r="F2" s="279"/>
    </row>
    <row r="3" spans="1:6" ht="18.75" customHeight="1">
      <c r="A3" s="280" t="str">
        <f>+'PL07.ChiNS.HX'!A3</f>
        <v>(Kèm theo văn bản số           /UBND-TH1 ngày        /11/2024 của UBND tỉnh)</v>
      </c>
      <c r="B3" s="280"/>
      <c r="C3" s="280"/>
      <c r="D3" s="280"/>
      <c r="E3" s="280"/>
      <c r="F3" s="280"/>
    </row>
    <row r="4" spans="1:6" ht="18.75" customHeight="1">
      <c r="D4" s="276" t="s">
        <v>0</v>
      </c>
      <c r="E4" s="276"/>
      <c r="F4" s="276"/>
    </row>
    <row r="5" spans="1:6" ht="27" customHeight="1">
      <c r="A5" s="221" t="s">
        <v>2</v>
      </c>
      <c r="B5" s="221" t="s">
        <v>824</v>
      </c>
      <c r="C5" s="221" t="s">
        <v>4</v>
      </c>
      <c r="D5" s="221" t="s">
        <v>825</v>
      </c>
      <c r="E5" s="221" t="s">
        <v>826</v>
      </c>
      <c r="F5" s="221" t="s">
        <v>827</v>
      </c>
    </row>
    <row r="6" spans="1:6" ht="18.75" customHeight="1">
      <c r="A6" s="221">
        <v>1</v>
      </c>
      <c r="B6" s="222" t="s">
        <v>828</v>
      </c>
      <c r="C6" s="222">
        <f>SUM(D6:F6)</f>
        <v>30000</v>
      </c>
      <c r="D6" s="222">
        <f>+D7+D10</f>
        <v>30000</v>
      </c>
      <c r="E6" s="222">
        <f>+E7+E10</f>
        <v>0</v>
      </c>
      <c r="F6" s="222">
        <f>+F7+F10</f>
        <v>0</v>
      </c>
    </row>
    <row r="7" spans="1:6" ht="30">
      <c r="A7" s="223" t="s">
        <v>13</v>
      </c>
      <c r="B7" s="224" t="s">
        <v>829</v>
      </c>
      <c r="C7" s="224">
        <f t="shared" ref="C7:C21" si="0">SUM(D7:F7)</f>
        <v>30000</v>
      </c>
      <c r="D7" s="224">
        <f>+D8+D9</f>
        <v>30000</v>
      </c>
      <c r="E7" s="224">
        <f>+E8+E9</f>
        <v>0</v>
      </c>
      <c r="F7" s="224">
        <f>+F8+F9</f>
        <v>0</v>
      </c>
    </row>
    <row r="8" spans="1:6" ht="18.75" customHeight="1">
      <c r="A8" s="223" t="s">
        <v>145</v>
      </c>
      <c r="B8" s="224" t="s">
        <v>830</v>
      </c>
      <c r="C8" s="224">
        <f t="shared" si="0"/>
        <v>16500</v>
      </c>
      <c r="D8" s="224">
        <v>16500</v>
      </c>
      <c r="E8" s="224">
        <v>0</v>
      </c>
      <c r="F8" s="224">
        <v>0</v>
      </c>
    </row>
    <row r="9" spans="1:6" ht="18.75" customHeight="1">
      <c r="A9" s="223" t="s">
        <v>145</v>
      </c>
      <c r="B9" s="224" t="s">
        <v>831</v>
      </c>
      <c r="C9" s="224">
        <f t="shared" si="0"/>
        <v>13500</v>
      </c>
      <c r="D9" s="224">
        <v>13500</v>
      </c>
      <c r="E9" s="224">
        <v>0</v>
      </c>
      <c r="F9" s="224">
        <v>0</v>
      </c>
    </row>
    <row r="10" spans="1:6" ht="18.75" customHeight="1">
      <c r="A10" s="223" t="s">
        <v>15</v>
      </c>
      <c r="B10" s="225" t="s">
        <v>832</v>
      </c>
      <c r="C10" s="224">
        <f t="shared" si="0"/>
        <v>0</v>
      </c>
      <c r="D10" s="224"/>
      <c r="E10" s="224"/>
      <c r="F10" s="224"/>
    </row>
    <row r="11" spans="1:6" ht="18.75" customHeight="1">
      <c r="A11" s="221">
        <v>2</v>
      </c>
      <c r="B11" s="222" t="s">
        <v>833</v>
      </c>
      <c r="C11" s="222">
        <f t="shared" si="0"/>
        <v>0</v>
      </c>
      <c r="D11" s="222">
        <f>+D12+D13+D14</f>
        <v>0</v>
      </c>
      <c r="E11" s="222">
        <f>+E12+E13+E14</f>
        <v>0</v>
      </c>
      <c r="F11" s="222">
        <f>+F12+F13+F14</f>
        <v>0</v>
      </c>
    </row>
    <row r="12" spans="1:6" ht="18.75" customHeight="1">
      <c r="A12" s="223" t="s">
        <v>145</v>
      </c>
      <c r="B12" s="224" t="s">
        <v>834</v>
      </c>
      <c r="C12" s="224">
        <f t="shared" si="0"/>
        <v>0</v>
      </c>
      <c r="D12" s="224"/>
      <c r="E12" s="224"/>
      <c r="F12" s="224"/>
    </row>
    <row r="13" spans="1:6" ht="30">
      <c r="A13" s="223" t="s">
        <v>145</v>
      </c>
      <c r="B13" s="224" t="s">
        <v>835</v>
      </c>
      <c r="C13" s="224">
        <f t="shared" si="0"/>
        <v>0</v>
      </c>
      <c r="D13" s="224">
        <v>0</v>
      </c>
      <c r="E13" s="224">
        <v>0</v>
      </c>
      <c r="F13" s="224">
        <v>0</v>
      </c>
    </row>
    <row r="14" spans="1:6" ht="30">
      <c r="A14" s="223" t="s">
        <v>145</v>
      </c>
      <c r="B14" s="224" t="s">
        <v>836</v>
      </c>
      <c r="C14" s="224">
        <f t="shared" si="0"/>
        <v>0</v>
      </c>
      <c r="D14" s="224"/>
      <c r="E14" s="224"/>
      <c r="F14" s="224"/>
    </row>
    <row r="15" spans="1:6" ht="21.75" customHeight="1">
      <c r="A15" s="223">
        <v>3</v>
      </c>
      <c r="B15" s="224" t="s">
        <v>837</v>
      </c>
      <c r="C15" s="224">
        <f t="shared" si="0"/>
        <v>150000</v>
      </c>
      <c r="D15" s="224">
        <v>85000</v>
      </c>
      <c r="E15" s="224">
        <v>57500</v>
      </c>
      <c r="F15" s="224">
        <v>7500</v>
      </c>
    </row>
    <row r="16" spans="1:6" ht="18.75" customHeight="1">
      <c r="A16" s="223">
        <v>4</v>
      </c>
      <c r="B16" s="224" t="s">
        <v>838</v>
      </c>
      <c r="C16" s="224">
        <f t="shared" si="0"/>
        <v>0</v>
      </c>
      <c r="D16" s="224">
        <v>0</v>
      </c>
      <c r="E16" s="224">
        <v>0</v>
      </c>
      <c r="F16" s="224">
        <v>0</v>
      </c>
    </row>
    <row r="17" spans="1:6" ht="18.75" customHeight="1">
      <c r="A17" s="223">
        <v>5</v>
      </c>
      <c r="B17" s="224" t="s">
        <v>839</v>
      </c>
      <c r="C17" s="224">
        <f t="shared" si="0"/>
        <v>0</v>
      </c>
      <c r="D17" s="224">
        <v>0</v>
      </c>
      <c r="E17" s="224">
        <v>0</v>
      </c>
      <c r="F17" s="224">
        <v>0</v>
      </c>
    </row>
    <row r="18" spans="1:6" ht="45">
      <c r="A18" s="223">
        <v>6</v>
      </c>
      <c r="B18" s="224" t="s">
        <v>840</v>
      </c>
      <c r="C18" s="224">
        <f t="shared" si="0"/>
        <v>130000</v>
      </c>
      <c r="D18" s="224">
        <v>0</v>
      </c>
      <c r="E18" s="224">
        <v>130000</v>
      </c>
      <c r="F18" s="224">
        <v>0</v>
      </c>
    </row>
    <row r="19" spans="1:6" ht="45">
      <c r="A19" s="223">
        <v>7</v>
      </c>
      <c r="B19" s="224" t="s">
        <v>841</v>
      </c>
      <c r="C19" s="224">
        <f t="shared" si="0"/>
        <v>300000</v>
      </c>
      <c r="D19" s="224">
        <v>0</v>
      </c>
      <c r="E19" s="224">
        <v>300000</v>
      </c>
      <c r="F19" s="224">
        <v>0</v>
      </c>
    </row>
    <row r="20" spans="1:6" ht="45">
      <c r="A20" s="223">
        <v>8</v>
      </c>
      <c r="B20" s="224" t="s">
        <v>842</v>
      </c>
      <c r="C20" s="224">
        <f t="shared" si="0"/>
        <v>180000</v>
      </c>
      <c r="D20" s="224">
        <v>0</v>
      </c>
      <c r="E20" s="224">
        <v>180000</v>
      </c>
      <c r="F20" s="224">
        <v>0</v>
      </c>
    </row>
    <row r="21" spans="1:6" ht="18.75" customHeight="1">
      <c r="A21" s="223">
        <v>9</v>
      </c>
      <c r="B21" s="224" t="s">
        <v>843</v>
      </c>
      <c r="C21" s="224">
        <f t="shared" si="0"/>
        <v>1210000</v>
      </c>
      <c r="D21" s="224">
        <v>250900</v>
      </c>
      <c r="E21" s="224">
        <v>473400</v>
      </c>
      <c r="F21" s="224">
        <v>485700</v>
      </c>
    </row>
    <row r="22" spans="1:6" s="226" customFormat="1" ht="25.5" customHeight="1">
      <c r="A22" s="221"/>
      <c r="B22" s="221" t="s">
        <v>184</v>
      </c>
      <c r="C22" s="222">
        <f>C6+C11+C15+C16+C17+C18+C19+C20+C21</f>
        <v>2000000</v>
      </c>
      <c r="D22" s="222">
        <f>D6+D11+D15+D16+D17+D18+D19+D20+D21</f>
        <v>365900</v>
      </c>
      <c r="E22" s="222">
        <f>E6+E11+E15+E16+E17+E18+E19+E20+E21</f>
        <v>1140900</v>
      </c>
      <c r="F22" s="222">
        <f>F6+F11+F15+F16+F17+F18+F19+F20+F21</f>
        <v>493200</v>
      </c>
    </row>
    <row r="23" spans="1:6" ht="18.75" customHeight="1"/>
    <row r="24" spans="1:6" ht="18.75" customHeight="1"/>
    <row r="25" spans="1:6" ht="18.75" customHeight="1"/>
    <row r="26" spans="1:6" ht="18.75" customHeight="1"/>
    <row r="27" spans="1:6" ht="18.75" customHeight="1"/>
    <row r="28" spans="1:6" ht="18.75" customHeight="1"/>
    <row r="29" spans="1:6" ht="18.75" customHeight="1"/>
    <row r="30" spans="1:6" ht="18.75" customHeight="1"/>
    <row r="31" spans="1:6" ht="18.75" customHeight="1"/>
    <row r="32" spans="1:6" ht="18.75" customHeight="1"/>
    <row r="33" spans="2:6" s="220" customFormat="1" ht="18.75" customHeight="1">
      <c r="B33" s="219"/>
      <c r="C33" s="219"/>
      <c r="D33" s="219"/>
      <c r="E33" s="219"/>
      <c r="F33" s="219"/>
    </row>
    <row r="34" spans="2:6" s="220" customFormat="1" ht="18.75" customHeight="1">
      <c r="B34" s="219"/>
      <c r="C34" s="219"/>
      <c r="D34" s="219"/>
      <c r="E34" s="219"/>
      <c r="F34" s="219"/>
    </row>
    <row r="35" spans="2:6" s="220" customFormat="1" ht="18.75" customHeight="1">
      <c r="B35" s="219"/>
      <c r="C35" s="219"/>
      <c r="D35" s="219"/>
      <c r="E35" s="219"/>
      <c r="F35" s="219"/>
    </row>
    <row r="36" spans="2:6" s="220" customFormat="1" ht="18.75" customHeight="1">
      <c r="B36" s="219"/>
      <c r="C36" s="219"/>
      <c r="D36" s="219"/>
      <c r="E36" s="219"/>
      <c r="F36" s="219"/>
    </row>
    <row r="37" spans="2:6" s="220" customFormat="1" ht="18.75" customHeight="1">
      <c r="B37" s="219"/>
      <c r="C37" s="219"/>
      <c r="D37" s="219"/>
      <c r="E37" s="219"/>
      <c r="F37" s="219"/>
    </row>
    <row r="38" spans="2:6" s="220" customFormat="1" ht="18.75" customHeight="1">
      <c r="B38" s="219"/>
      <c r="C38" s="219"/>
      <c r="D38" s="219"/>
      <c r="E38" s="219"/>
      <c r="F38" s="219"/>
    </row>
    <row r="39" spans="2:6" s="220" customFormat="1" ht="18.75" customHeight="1">
      <c r="B39" s="219"/>
      <c r="C39" s="219"/>
      <c r="D39" s="219"/>
      <c r="E39" s="219"/>
      <c r="F39" s="219"/>
    </row>
    <row r="40" spans="2:6" s="220" customFormat="1" ht="18.75" customHeight="1">
      <c r="B40" s="219"/>
      <c r="C40" s="219"/>
      <c r="D40" s="219"/>
      <c r="E40" s="219"/>
      <c r="F40" s="219"/>
    </row>
    <row r="41" spans="2:6" s="220" customFormat="1" ht="18.75" customHeight="1">
      <c r="B41" s="219"/>
      <c r="C41" s="219"/>
      <c r="D41" s="219"/>
      <c r="E41" s="219"/>
      <c r="F41" s="219"/>
    </row>
    <row r="42" spans="2:6" s="220" customFormat="1" ht="18.75" customHeight="1">
      <c r="B42" s="219"/>
      <c r="C42" s="219"/>
      <c r="D42" s="219"/>
      <c r="E42" s="219"/>
      <c r="F42" s="219"/>
    </row>
    <row r="43" spans="2:6" s="220" customFormat="1" ht="18.75" customHeight="1">
      <c r="B43" s="219"/>
      <c r="C43" s="219"/>
      <c r="D43" s="219"/>
      <c r="E43" s="219"/>
      <c r="F43" s="219"/>
    </row>
    <row r="44" spans="2:6" s="220" customFormat="1" ht="18.75" customHeight="1">
      <c r="B44" s="219"/>
      <c r="C44" s="219"/>
      <c r="D44" s="219"/>
      <c r="E44" s="219"/>
      <c r="F44" s="219"/>
    </row>
    <row r="45" spans="2:6" s="220" customFormat="1" ht="18.75" customHeight="1">
      <c r="B45" s="219"/>
      <c r="C45" s="219"/>
      <c r="D45" s="219"/>
      <c r="E45" s="219"/>
      <c r="F45" s="219"/>
    </row>
    <row r="46" spans="2:6" s="220" customFormat="1" ht="18.75" customHeight="1">
      <c r="B46" s="219"/>
      <c r="C46" s="219"/>
      <c r="D46" s="219"/>
      <c r="E46" s="219"/>
      <c r="F46" s="219"/>
    </row>
    <row r="47" spans="2:6" s="220" customFormat="1" ht="18.75" customHeight="1">
      <c r="B47" s="219"/>
      <c r="C47" s="219"/>
      <c r="D47" s="219"/>
      <c r="E47" s="219"/>
      <c r="F47" s="219"/>
    </row>
    <row r="48" spans="2:6" s="220" customFormat="1" ht="18.75" customHeight="1">
      <c r="B48" s="219"/>
      <c r="C48" s="219"/>
      <c r="D48" s="219"/>
      <c r="E48" s="219"/>
      <c r="F48" s="219"/>
    </row>
    <row r="49" spans="2:6" s="220" customFormat="1" ht="18.75" customHeight="1">
      <c r="B49" s="219"/>
      <c r="C49" s="219"/>
      <c r="D49" s="219"/>
      <c r="E49" s="219"/>
      <c r="F49" s="219"/>
    </row>
    <row r="50" spans="2:6" s="220" customFormat="1" ht="18.75" customHeight="1">
      <c r="B50" s="219"/>
      <c r="C50" s="219"/>
      <c r="D50" s="219"/>
      <c r="E50" s="219"/>
      <c r="F50" s="219"/>
    </row>
    <row r="51" spans="2:6" s="220" customFormat="1" ht="18.75" customHeight="1">
      <c r="B51" s="219"/>
      <c r="C51" s="219"/>
      <c r="D51" s="219"/>
      <c r="E51" s="219"/>
      <c r="F51" s="219"/>
    </row>
    <row r="52" spans="2:6" s="220" customFormat="1" ht="18.75" customHeight="1">
      <c r="B52" s="219"/>
      <c r="C52" s="219"/>
      <c r="D52" s="219"/>
      <c r="E52" s="219"/>
      <c r="F52" s="219"/>
    </row>
    <row r="53" spans="2:6" s="220" customFormat="1" ht="18.75" customHeight="1">
      <c r="B53" s="219"/>
      <c r="C53" s="219"/>
      <c r="D53" s="219"/>
      <c r="E53" s="219"/>
      <c r="F53" s="219"/>
    </row>
    <row r="54" spans="2:6" s="220" customFormat="1" ht="18.75" customHeight="1">
      <c r="B54" s="219"/>
      <c r="C54" s="219"/>
      <c r="D54" s="219"/>
      <c r="E54" s="219"/>
      <c r="F54" s="219"/>
    </row>
    <row r="55" spans="2:6" s="220" customFormat="1" ht="18.75" customHeight="1">
      <c r="B55" s="219"/>
      <c r="C55" s="219"/>
      <c r="D55" s="219"/>
      <c r="E55" s="219"/>
      <c r="F55" s="219"/>
    </row>
    <row r="56" spans="2:6" s="220" customFormat="1" ht="18.75" customHeight="1">
      <c r="B56" s="219"/>
      <c r="C56" s="219"/>
      <c r="D56" s="219"/>
      <c r="E56" s="219"/>
      <c r="F56" s="219"/>
    </row>
    <row r="57" spans="2:6" s="220" customFormat="1" ht="18.75" customHeight="1">
      <c r="B57" s="219"/>
      <c r="C57" s="219"/>
      <c r="D57" s="219"/>
      <c r="E57" s="219"/>
      <c r="F57" s="219"/>
    </row>
    <row r="58" spans="2:6" s="220" customFormat="1" ht="18.75" customHeight="1">
      <c r="B58" s="219"/>
      <c r="C58" s="219"/>
      <c r="D58" s="219"/>
      <c r="E58" s="219"/>
      <c r="F58" s="219"/>
    </row>
    <row r="59" spans="2:6" s="220" customFormat="1" ht="18.75" customHeight="1">
      <c r="B59" s="219"/>
      <c r="C59" s="219"/>
      <c r="D59" s="219"/>
      <c r="E59" s="219"/>
      <c r="F59" s="219"/>
    </row>
    <row r="60" spans="2:6" s="220" customFormat="1" ht="18.75" customHeight="1">
      <c r="B60" s="219"/>
      <c r="C60" s="219"/>
      <c r="D60" s="219"/>
      <c r="E60" s="219"/>
      <c r="F60" s="219"/>
    </row>
    <row r="61" spans="2:6" s="220" customFormat="1" ht="18.75" customHeight="1">
      <c r="B61" s="219"/>
      <c r="C61" s="219"/>
      <c r="D61" s="219"/>
      <c r="E61" s="219"/>
      <c r="F61" s="219"/>
    </row>
    <row r="62" spans="2:6" s="220" customFormat="1" ht="18.75" customHeight="1">
      <c r="B62" s="219"/>
      <c r="C62" s="219"/>
      <c r="D62" s="219"/>
      <c r="E62" s="219"/>
      <c r="F62" s="219"/>
    </row>
    <row r="63" spans="2:6" s="220" customFormat="1" ht="18.75" customHeight="1">
      <c r="B63" s="219"/>
      <c r="C63" s="219"/>
      <c r="D63" s="219"/>
      <c r="E63" s="219"/>
      <c r="F63" s="219"/>
    </row>
    <row r="64" spans="2:6" s="220" customFormat="1" ht="18.75" customHeight="1">
      <c r="B64" s="219"/>
      <c r="C64" s="219"/>
      <c r="D64" s="219"/>
      <c r="E64" s="219"/>
      <c r="F64" s="219"/>
    </row>
    <row r="65" spans="2:6" s="220" customFormat="1" ht="18.75" customHeight="1">
      <c r="B65" s="219"/>
      <c r="C65" s="219"/>
      <c r="D65" s="219"/>
      <c r="E65" s="219"/>
      <c r="F65" s="219"/>
    </row>
    <row r="66" spans="2:6" s="220" customFormat="1" ht="18.75" customHeight="1">
      <c r="B66" s="219"/>
      <c r="C66" s="219"/>
      <c r="D66" s="219"/>
      <c r="E66" s="219"/>
      <c r="F66" s="219"/>
    </row>
    <row r="67" spans="2:6" s="220" customFormat="1" ht="18.75" customHeight="1">
      <c r="B67" s="219"/>
      <c r="C67" s="219"/>
      <c r="D67" s="219"/>
      <c r="E67" s="219"/>
      <c r="F67" s="219"/>
    </row>
    <row r="68" spans="2:6" s="220" customFormat="1" ht="18.75" customHeight="1">
      <c r="B68" s="219"/>
      <c r="C68" s="219"/>
      <c r="D68" s="219"/>
      <c r="E68" s="219"/>
      <c r="F68" s="219"/>
    </row>
    <row r="69" spans="2:6" s="220" customFormat="1" ht="18.75" customHeight="1">
      <c r="B69" s="219"/>
      <c r="C69" s="219"/>
      <c r="D69" s="219"/>
      <c r="E69" s="219"/>
      <c r="F69" s="219"/>
    </row>
    <row r="70" spans="2:6" s="220" customFormat="1" ht="18.75" customHeight="1">
      <c r="B70" s="219"/>
      <c r="C70" s="219"/>
      <c r="D70" s="219"/>
      <c r="E70" s="219"/>
      <c r="F70" s="219"/>
    </row>
    <row r="71" spans="2:6" s="220" customFormat="1" ht="18.75" customHeight="1">
      <c r="B71" s="219"/>
      <c r="C71" s="219"/>
      <c r="D71" s="219"/>
      <c r="E71" s="219"/>
      <c r="F71" s="219"/>
    </row>
    <row r="72" spans="2:6" s="220" customFormat="1" ht="18.75" customHeight="1">
      <c r="B72" s="219"/>
      <c r="C72" s="219"/>
      <c r="D72" s="219"/>
      <c r="E72" s="219"/>
      <c r="F72" s="219"/>
    </row>
    <row r="73" spans="2:6" s="220" customFormat="1" ht="18.75" customHeight="1">
      <c r="B73" s="219"/>
      <c r="C73" s="219"/>
      <c r="D73" s="219"/>
      <c r="E73" s="219"/>
      <c r="F73" s="219"/>
    </row>
    <row r="74" spans="2:6" s="220" customFormat="1" ht="18.75" customHeight="1">
      <c r="B74" s="219"/>
      <c r="C74" s="219"/>
      <c r="D74" s="219"/>
      <c r="E74" s="219"/>
      <c r="F74" s="219"/>
    </row>
    <row r="75" spans="2:6" s="220" customFormat="1" ht="18.75" customHeight="1">
      <c r="B75" s="219"/>
      <c r="C75" s="219"/>
      <c r="D75" s="219"/>
      <c r="E75" s="219"/>
      <c r="F75" s="219"/>
    </row>
    <row r="76" spans="2:6" s="220" customFormat="1" ht="18.75" customHeight="1">
      <c r="B76" s="219"/>
      <c r="C76" s="219"/>
      <c r="D76" s="219"/>
      <c r="E76" s="219"/>
      <c r="F76" s="219"/>
    </row>
    <row r="77" spans="2:6" s="220" customFormat="1" ht="18.75" customHeight="1">
      <c r="B77" s="219"/>
      <c r="C77" s="219"/>
      <c r="D77" s="219"/>
      <c r="E77" s="219"/>
      <c r="F77" s="219"/>
    </row>
    <row r="78" spans="2:6" s="220" customFormat="1" ht="18.75" customHeight="1">
      <c r="B78" s="219"/>
      <c r="C78" s="219"/>
      <c r="D78" s="219"/>
      <c r="E78" s="219"/>
      <c r="F78" s="219"/>
    </row>
    <row r="79" spans="2:6" s="220" customFormat="1" ht="18.75" customHeight="1">
      <c r="B79" s="219"/>
      <c r="C79" s="219"/>
      <c r="D79" s="219"/>
      <c r="E79" s="219"/>
      <c r="F79" s="219"/>
    </row>
    <row r="80" spans="2:6" s="220" customFormat="1" ht="18.75" customHeight="1">
      <c r="B80" s="219"/>
      <c r="C80" s="219"/>
      <c r="D80" s="219"/>
      <c r="E80" s="219"/>
      <c r="F80" s="219"/>
    </row>
  </sheetData>
  <mergeCells count="4">
    <mergeCell ref="A2:F2"/>
    <mergeCell ref="A3:F3"/>
    <mergeCell ref="D4:F4"/>
    <mergeCell ref="A1:F1"/>
  </mergeCells>
  <pageMargins left="0.9055118110236221" right="0.11811023622047245" top="0.53" bottom="0.35433070866141736"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103"/>
  <sheetViews>
    <sheetView workbookViewId="0">
      <selection activeCell="G14" sqref="G14"/>
    </sheetView>
  </sheetViews>
  <sheetFormatPr defaultColWidth="8.85546875" defaultRowHeight="15.75"/>
  <cols>
    <col min="1" max="1" width="7.28515625" style="168" customWidth="1"/>
    <col min="2" max="2" width="39" style="169" customWidth="1"/>
    <col min="3" max="3" width="20.42578125" style="217" customWidth="1"/>
    <col min="4" max="4" width="30.42578125" style="167" hidden="1" customWidth="1"/>
    <col min="5" max="5" width="14.42578125" style="169" hidden="1" customWidth="1"/>
    <col min="6" max="6" width="22.7109375" style="167" hidden="1" customWidth="1"/>
    <col min="7" max="7" width="24.28515625" style="167" customWidth="1"/>
    <col min="8" max="8" width="17.42578125" style="167" customWidth="1"/>
    <col min="9" max="9" width="18.28515625" style="167" customWidth="1"/>
    <col min="10" max="10" width="14.7109375" style="167" customWidth="1"/>
    <col min="11" max="11" width="14.85546875" style="167" customWidth="1"/>
    <col min="12" max="33" width="8.85546875" style="167" customWidth="1"/>
    <col min="34" max="34" width="2.28515625" style="167" customWidth="1"/>
    <col min="35" max="16384" width="8.85546875" style="167"/>
  </cols>
  <sheetData>
    <row r="1" spans="1:34" ht="21" customHeight="1">
      <c r="A1" s="281" t="s">
        <v>942</v>
      </c>
      <c r="B1" s="281"/>
      <c r="C1" s="281"/>
      <c r="D1" s="281"/>
      <c r="E1" s="281"/>
      <c r="F1" s="281"/>
      <c r="G1" s="281"/>
    </row>
    <row r="2" spans="1:34" ht="44.25" customHeight="1">
      <c r="A2" s="281" t="s">
        <v>943</v>
      </c>
      <c r="B2" s="281"/>
      <c r="C2" s="281"/>
      <c r="D2" s="281"/>
      <c r="E2" s="281"/>
      <c r="F2" s="281"/>
      <c r="G2" s="281"/>
    </row>
    <row r="3" spans="1:34">
      <c r="A3" s="283" t="str">
        <f>+'PL08. Tien SD dat'!A3:F3</f>
        <v>(Kèm theo văn bản số           /UBND-TH1 ngày        /11/2024 của UBND tỉnh)</v>
      </c>
      <c r="B3" s="284"/>
      <c r="C3" s="284"/>
      <c r="D3" s="284"/>
      <c r="E3" s="284"/>
      <c r="F3" s="284"/>
      <c r="G3" s="284"/>
    </row>
    <row r="4" spans="1:34" s="172" customFormat="1" ht="18.75" customHeight="1">
      <c r="A4" s="168"/>
      <c r="B4" s="169"/>
      <c r="C4" s="170"/>
      <c r="D4" s="170"/>
      <c r="E4" s="170" t="s">
        <v>733</v>
      </c>
      <c r="F4" s="170"/>
      <c r="G4" s="171" t="s">
        <v>734</v>
      </c>
      <c r="AH4" s="173"/>
    </row>
    <row r="5" spans="1:34" s="168" customFormat="1" ht="33.75" customHeight="1">
      <c r="A5" s="174" t="s">
        <v>631</v>
      </c>
      <c r="B5" s="174" t="s">
        <v>735</v>
      </c>
      <c r="C5" s="174" t="s">
        <v>736</v>
      </c>
      <c r="D5" s="174" t="s">
        <v>737</v>
      </c>
      <c r="E5" s="174" t="s">
        <v>574</v>
      </c>
      <c r="F5" s="174" t="s">
        <v>509</v>
      </c>
      <c r="G5" s="175" t="s">
        <v>509</v>
      </c>
    </row>
    <row r="6" spans="1:34">
      <c r="A6" s="176">
        <v>1</v>
      </c>
      <c r="B6" s="176">
        <v>2</v>
      </c>
      <c r="C6" s="176">
        <v>3</v>
      </c>
      <c r="D6" s="176">
        <v>4</v>
      </c>
      <c r="E6" s="176">
        <v>5</v>
      </c>
      <c r="F6" s="176">
        <v>6</v>
      </c>
      <c r="G6" s="176">
        <v>4</v>
      </c>
    </row>
    <row r="7" spans="1:34" s="172" customFormat="1" ht="21" customHeight="1">
      <c r="A7" s="174"/>
      <c r="B7" s="174" t="s">
        <v>738</v>
      </c>
      <c r="C7" s="177">
        <f>C8+C22</f>
        <v>53856</v>
      </c>
      <c r="D7" s="174"/>
      <c r="E7" s="174"/>
      <c r="F7" s="174"/>
      <c r="G7" s="174"/>
    </row>
    <row r="8" spans="1:34" s="172" customFormat="1" ht="20.100000000000001" customHeight="1">
      <c r="A8" s="174" t="s">
        <v>642</v>
      </c>
      <c r="B8" s="174" t="s">
        <v>739</v>
      </c>
      <c r="C8" s="178">
        <f>SUM(C9:C21)</f>
        <v>40363</v>
      </c>
      <c r="D8" s="179"/>
      <c r="E8" s="180">
        <v>53222</v>
      </c>
      <c r="F8" s="179"/>
      <c r="G8" s="181"/>
    </row>
    <row r="9" spans="1:34" ht="24.95" customHeight="1">
      <c r="A9" s="182">
        <v>1</v>
      </c>
      <c r="B9" s="183" t="s">
        <v>196</v>
      </c>
      <c r="C9" s="180">
        <f>223*D9</f>
        <v>4460</v>
      </c>
      <c r="D9" s="184">
        <v>20</v>
      </c>
      <c r="E9" s="184"/>
      <c r="F9" s="282" t="s">
        <v>740</v>
      </c>
      <c r="G9" s="185"/>
    </row>
    <row r="10" spans="1:34" ht="24.95" customHeight="1">
      <c r="A10" s="182">
        <v>2</v>
      </c>
      <c r="B10" s="183" t="s">
        <v>197</v>
      </c>
      <c r="C10" s="180">
        <f t="shared" ref="C10:C20" si="0">223*D10</f>
        <v>892</v>
      </c>
      <c r="D10" s="184">
        <v>4</v>
      </c>
      <c r="E10" s="184"/>
      <c r="F10" s="282"/>
      <c r="G10" s="185"/>
    </row>
    <row r="11" spans="1:34" ht="24.95" customHeight="1">
      <c r="A11" s="182">
        <v>3</v>
      </c>
      <c r="B11" s="183" t="s">
        <v>198</v>
      </c>
      <c r="C11" s="180">
        <f t="shared" si="0"/>
        <v>4683</v>
      </c>
      <c r="D11" s="184">
        <v>21</v>
      </c>
      <c r="E11" s="184"/>
      <c r="F11" s="282"/>
      <c r="G11" s="185"/>
    </row>
    <row r="12" spans="1:34" ht="24.95" customHeight="1">
      <c r="A12" s="182">
        <v>4</v>
      </c>
      <c r="B12" s="183" t="s">
        <v>199</v>
      </c>
      <c r="C12" s="180">
        <f t="shared" si="0"/>
        <v>1115</v>
      </c>
      <c r="D12" s="184">
        <v>5</v>
      </c>
      <c r="E12" s="184"/>
      <c r="F12" s="282"/>
      <c r="G12" s="185"/>
    </row>
    <row r="13" spans="1:34" ht="24.95" customHeight="1">
      <c r="A13" s="182">
        <v>5</v>
      </c>
      <c r="B13" s="183" t="s">
        <v>200</v>
      </c>
      <c r="C13" s="180">
        <f t="shared" si="0"/>
        <v>4683</v>
      </c>
      <c r="D13" s="184">
        <v>21</v>
      </c>
      <c r="E13" s="184"/>
      <c r="F13" s="282"/>
      <c r="G13" s="185"/>
    </row>
    <row r="14" spans="1:34" ht="24.95" customHeight="1">
      <c r="A14" s="182">
        <v>6</v>
      </c>
      <c r="B14" s="183" t="s">
        <v>201</v>
      </c>
      <c r="C14" s="180">
        <f t="shared" si="0"/>
        <v>3568</v>
      </c>
      <c r="D14" s="184">
        <v>16</v>
      </c>
      <c r="E14" s="184"/>
      <c r="F14" s="282"/>
      <c r="G14" s="185"/>
    </row>
    <row r="15" spans="1:34" ht="24.95" customHeight="1">
      <c r="A15" s="182">
        <v>7</v>
      </c>
      <c r="B15" s="183" t="s">
        <v>202</v>
      </c>
      <c r="C15" s="180">
        <f t="shared" si="0"/>
        <v>3345</v>
      </c>
      <c r="D15" s="184">
        <v>15</v>
      </c>
      <c r="E15" s="184"/>
      <c r="F15" s="282"/>
      <c r="G15" s="185"/>
    </row>
    <row r="16" spans="1:34" ht="24.95" customHeight="1">
      <c r="A16" s="182">
        <v>8</v>
      </c>
      <c r="B16" s="183" t="s">
        <v>203</v>
      </c>
      <c r="C16" s="180">
        <f t="shared" si="0"/>
        <v>3345</v>
      </c>
      <c r="D16" s="184">
        <v>15</v>
      </c>
      <c r="E16" s="184"/>
      <c r="F16" s="282"/>
      <c r="G16" s="185"/>
    </row>
    <row r="17" spans="1:8" ht="24.95" customHeight="1">
      <c r="A17" s="182">
        <v>9</v>
      </c>
      <c r="B17" s="183" t="s">
        <v>204</v>
      </c>
      <c r="C17" s="180">
        <f t="shared" si="0"/>
        <v>5129</v>
      </c>
      <c r="D17" s="184">
        <v>23</v>
      </c>
      <c r="E17" s="184"/>
      <c r="F17" s="282"/>
      <c r="G17" s="185"/>
    </row>
    <row r="18" spans="1:8" ht="24.95" customHeight="1">
      <c r="A18" s="182">
        <v>10</v>
      </c>
      <c r="B18" s="183" t="s">
        <v>205</v>
      </c>
      <c r="C18" s="180">
        <f t="shared" si="0"/>
        <v>4460</v>
      </c>
      <c r="D18" s="184">
        <v>20</v>
      </c>
      <c r="E18" s="184"/>
      <c r="F18" s="282"/>
      <c r="G18" s="185"/>
      <c r="H18" s="1"/>
    </row>
    <row r="19" spans="1:8" ht="24.95" customHeight="1">
      <c r="A19" s="182">
        <v>11</v>
      </c>
      <c r="B19" s="183" t="s">
        <v>741</v>
      </c>
      <c r="C19" s="180">
        <f t="shared" si="0"/>
        <v>223</v>
      </c>
      <c r="D19" s="184">
        <v>1</v>
      </c>
      <c r="E19" s="184"/>
      <c r="F19" s="282"/>
      <c r="G19" s="185"/>
    </row>
    <row r="20" spans="1:8" ht="24.95" customHeight="1">
      <c r="A20" s="182">
        <v>12</v>
      </c>
      <c r="B20" s="183" t="s">
        <v>207</v>
      </c>
      <c r="C20" s="180">
        <f t="shared" si="0"/>
        <v>2007</v>
      </c>
      <c r="D20" s="184">
        <v>9</v>
      </c>
      <c r="E20" s="184"/>
      <c r="F20" s="282"/>
      <c r="G20" s="185"/>
    </row>
    <row r="21" spans="1:8" ht="24.95" customHeight="1">
      <c r="A21" s="182">
        <v>13</v>
      </c>
      <c r="B21" s="183" t="s">
        <v>208</v>
      </c>
      <c r="C21" s="180">
        <f>223*D21</f>
        <v>2453</v>
      </c>
      <c r="D21" s="184">
        <v>11</v>
      </c>
      <c r="E21" s="184"/>
      <c r="F21" s="282"/>
      <c r="G21" s="179"/>
    </row>
    <row r="22" spans="1:8">
      <c r="A22" s="174" t="s">
        <v>53</v>
      </c>
      <c r="B22" s="174" t="s">
        <v>742</v>
      </c>
      <c r="C22" s="178">
        <f>C23+C28+C47+C49+C53+C58+C63+C68+C70+C72+C75+C80+C84+C86+C88+C91+C95+C97+C102</f>
        <v>13493</v>
      </c>
      <c r="D22" s="179"/>
      <c r="E22" s="186"/>
      <c r="F22" s="179"/>
      <c r="G22" s="179"/>
    </row>
    <row r="23" spans="1:8" ht="31.5">
      <c r="A23" s="174">
        <v>1</v>
      </c>
      <c r="B23" s="187" t="s">
        <v>743</v>
      </c>
      <c r="C23" s="178">
        <f>SUM(C24:C27)</f>
        <v>1844</v>
      </c>
      <c r="D23" s="179"/>
      <c r="E23" s="186"/>
      <c r="F23" s="179"/>
      <c r="G23" s="179"/>
    </row>
    <row r="24" spans="1:8">
      <c r="A24" s="176" t="s">
        <v>52</v>
      </c>
      <c r="B24" s="188" t="s">
        <v>744</v>
      </c>
      <c r="C24" s="180">
        <v>200</v>
      </c>
      <c r="D24" s="179"/>
      <c r="E24" s="186"/>
      <c r="F24" s="179"/>
      <c r="G24" s="179"/>
    </row>
    <row r="25" spans="1:8" ht="47.25">
      <c r="A25" s="176" t="s">
        <v>52</v>
      </c>
      <c r="B25" s="186" t="s">
        <v>745</v>
      </c>
      <c r="C25" s="180">
        <f>325+58</f>
        <v>383</v>
      </c>
      <c r="D25" s="179"/>
      <c r="E25" s="179"/>
      <c r="F25" s="179"/>
      <c r="G25" s="179"/>
    </row>
    <row r="26" spans="1:8" ht="110.25">
      <c r="A26" s="176" t="s">
        <v>52</v>
      </c>
      <c r="B26" s="186" t="s">
        <v>746</v>
      </c>
      <c r="C26" s="180">
        <v>361</v>
      </c>
      <c r="D26" s="179"/>
      <c r="E26" s="186"/>
      <c r="F26" s="179"/>
      <c r="G26" s="179"/>
    </row>
    <row r="27" spans="1:8" ht="47.25">
      <c r="A27" s="176" t="s">
        <v>52</v>
      </c>
      <c r="B27" s="186" t="s">
        <v>747</v>
      </c>
      <c r="C27" s="180">
        <v>900</v>
      </c>
      <c r="D27" s="179"/>
      <c r="E27" s="186"/>
      <c r="F27" s="179"/>
      <c r="G27" s="179"/>
    </row>
    <row r="28" spans="1:8" ht="31.5">
      <c r="A28" s="174">
        <v>2</v>
      </c>
      <c r="B28" s="189" t="s">
        <v>748</v>
      </c>
      <c r="C28" s="178">
        <f>C30+C31+C35+C37+C39+C41+C44</f>
        <v>2145</v>
      </c>
      <c r="D28" s="179"/>
      <c r="E28" s="186"/>
      <c r="F28" s="179"/>
      <c r="G28" s="179"/>
    </row>
    <row r="29" spans="1:8">
      <c r="A29" s="176" t="s">
        <v>749</v>
      </c>
      <c r="B29" s="190" t="s">
        <v>750</v>
      </c>
      <c r="C29" s="180">
        <v>100</v>
      </c>
      <c r="D29" s="179"/>
      <c r="E29" s="186"/>
      <c r="F29" s="179"/>
      <c r="G29" s="179"/>
    </row>
    <row r="30" spans="1:8" ht="47.25">
      <c r="A30" s="176" t="s">
        <v>52</v>
      </c>
      <c r="B30" s="186" t="s">
        <v>747</v>
      </c>
      <c r="C30" s="180">
        <v>100</v>
      </c>
      <c r="D30" s="179"/>
      <c r="E30" s="186"/>
      <c r="F30" s="179"/>
      <c r="G30" s="179"/>
    </row>
    <row r="31" spans="1:8">
      <c r="A31" s="176">
        <v>2.2000000000000002</v>
      </c>
      <c r="B31" s="190" t="s">
        <v>751</v>
      </c>
      <c r="C31" s="180">
        <f>SUM(C32:C34)</f>
        <v>520</v>
      </c>
      <c r="D31" s="179"/>
      <c r="E31" s="186"/>
      <c r="F31" s="179"/>
      <c r="G31" s="179"/>
    </row>
    <row r="32" spans="1:8" ht="31.5">
      <c r="A32" s="176" t="s">
        <v>52</v>
      </c>
      <c r="B32" s="188" t="s">
        <v>752</v>
      </c>
      <c r="C32" s="180">
        <v>70</v>
      </c>
      <c r="D32" s="179"/>
      <c r="E32" s="186"/>
      <c r="F32" s="179"/>
      <c r="G32" s="179"/>
    </row>
    <row r="33" spans="1:7" ht="31.5">
      <c r="A33" s="176" t="s">
        <v>52</v>
      </c>
      <c r="B33" s="191" t="s">
        <v>753</v>
      </c>
      <c r="C33" s="180">
        <v>100</v>
      </c>
      <c r="D33" s="179"/>
      <c r="E33" s="186"/>
      <c r="F33" s="179"/>
      <c r="G33" s="179"/>
    </row>
    <row r="34" spans="1:7" ht="47.25">
      <c r="A34" s="176" t="s">
        <v>52</v>
      </c>
      <c r="B34" s="186" t="s">
        <v>747</v>
      </c>
      <c r="C34" s="180">
        <v>350</v>
      </c>
      <c r="D34" s="179"/>
      <c r="E34" s="186"/>
      <c r="F34" s="179"/>
      <c r="G34" s="179"/>
    </row>
    <row r="35" spans="1:7">
      <c r="A35" s="176">
        <v>2.2999999999999998</v>
      </c>
      <c r="B35" s="191" t="s">
        <v>754</v>
      </c>
      <c r="C35" s="191">
        <v>300</v>
      </c>
      <c r="D35" s="179"/>
      <c r="E35" s="186"/>
      <c r="F35" s="179"/>
      <c r="G35" s="179"/>
    </row>
    <row r="36" spans="1:7" ht="63">
      <c r="A36" s="176" t="s">
        <v>52</v>
      </c>
      <c r="B36" s="191" t="s">
        <v>755</v>
      </c>
      <c r="C36" s="191">
        <v>300</v>
      </c>
      <c r="D36" s="179"/>
      <c r="E36" s="186"/>
      <c r="F36" s="179"/>
      <c r="G36" s="179"/>
    </row>
    <row r="37" spans="1:7">
      <c r="A37" s="176">
        <v>2.4</v>
      </c>
      <c r="B37" s="191" t="s">
        <v>756</v>
      </c>
      <c r="C37" s="191">
        <v>75</v>
      </c>
      <c r="D37" s="179"/>
      <c r="E37" s="186"/>
      <c r="F37" s="179"/>
      <c r="G37" s="179"/>
    </row>
    <row r="38" spans="1:7" ht="126">
      <c r="A38" s="176" t="s">
        <v>52</v>
      </c>
      <c r="B38" s="191" t="s">
        <v>757</v>
      </c>
      <c r="C38" s="191">
        <v>75</v>
      </c>
      <c r="D38" s="179"/>
      <c r="E38" s="186"/>
      <c r="F38" s="179"/>
      <c r="G38" s="179"/>
    </row>
    <row r="39" spans="1:7" ht="30">
      <c r="A39" s="192">
        <v>2.5</v>
      </c>
      <c r="B39" s="193" t="s">
        <v>758</v>
      </c>
      <c r="C39" s="191">
        <v>300</v>
      </c>
      <c r="D39" s="179"/>
      <c r="E39" s="186"/>
      <c r="F39" s="179"/>
      <c r="G39" s="179"/>
    </row>
    <row r="40" spans="1:7" ht="63">
      <c r="A40" s="176" t="s">
        <v>52</v>
      </c>
      <c r="B40" s="186" t="s">
        <v>759</v>
      </c>
      <c r="C40" s="191">
        <v>300</v>
      </c>
      <c r="D40" s="179"/>
      <c r="E40" s="186"/>
      <c r="F40" s="179"/>
      <c r="G40" s="179"/>
    </row>
    <row r="41" spans="1:7" ht="31.5">
      <c r="A41" s="192">
        <v>2.6</v>
      </c>
      <c r="B41" s="191" t="s">
        <v>760</v>
      </c>
      <c r="C41" s="191">
        <f>SUM(C42:C43)</f>
        <v>550</v>
      </c>
      <c r="D41" s="179"/>
      <c r="E41" s="186"/>
      <c r="F41" s="179"/>
      <c r="G41" s="179"/>
    </row>
    <row r="42" spans="1:7" ht="31.5">
      <c r="A42" s="176" t="s">
        <v>52</v>
      </c>
      <c r="B42" s="191" t="s">
        <v>761</v>
      </c>
      <c r="C42" s="191">
        <v>400</v>
      </c>
      <c r="D42" s="179"/>
      <c r="E42" s="186"/>
      <c r="F42" s="179"/>
      <c r="G42" s="179"/>
    </row>
    <row r="43" spans="1:7" ht="78.75">
      <c r="A43" s="176" t="s">
        <v>52</v>
      </c>
      <c r="B43" s="186" t="s">
        <v>762</v>
      </c>
      <c r="C43" s="191">
        <v>150</v>
      </c>
      <c r="D43" s="179"/>
      <c r="E43" s="186"/>
      <c r="F43" s="179"/>
      <c r="G43" s="179"/>
    </row>
    <row r="44" spans="1:7">
      <c r="A44" s="176">
        <v>2.7</v>
      </c>
      <c r="B44" s="190" t="s">
        <v>763</v>
      </c>
      <c r="C44" s="180">
        <f>SUM(C45:C46)</f>
        <v>300</v>
      </c>
      <c r="D44" s="179"/>
      <c r="E44" s="186"/>
      <c r="F44" s="179"/>
      <c r="G44" s="179"/>
    </row>
    <row r="45" spans="1:7" ht="63">
      <c r="A45" s="176" t="s">
        <v>52</v>
      </c>
      <c r="B45" s="191" t="s">
        <v>764</v>
      </c>
      <c r="C45" s="180">
        <v>150</v>
      </c>
      <c r="D45" s="179"/>
      <c r="E45" s="186"/>
      <c r="F45" s="179"/>
      <c r="G45" s="179"/>
    </row>
    <row r="46" spans="1:7" ht="47.25">
      <c r="A46" s="176" t="s">
        <v>52</v>
      </c>
      <c r="B46" s="186" t="s">
        <v>765</v>
      </c>
      <c r="C46" s="180">
        <v>150</v>
      </c>
      <c r="D46" s="179"/>
      <c r="E46" s="186"/>
      <c r="F46" s="179"/>
      <c r="G46" s="179"/>
    </row>
    <row r="47" spans="1:7">
      <c r="A47" s="174">
        <v>3</v>
      </c>
      <c r="B47" s="187" t="s">
        <v>766</v>
      </c>
      <c r="C47" s="194">
        <v>100</v>
      </c>
      <c r="D47" s="179"/>
      <c r="E47" s="186"/>
      <c r="F47" s="179"/>
      <c r="G47" s="179"/>
    </row>
    <row r="48" spans="1:7" ht="94.5">
      <c r="A48" s="176" t="s">
        <v>52</v>
      </c>
      <c r="B48" s="191" t="s">
        <v>767</v>
      </c>
      <c r="C48" s="194">
        <v>100</v>
      </c>
      <c r="D48" s="179"/>
      <c r="E48" s="186"/>
      <c r="F48" s="179"/>
      <c r="G48" s="179"/>
    </row>
    <row r="49" spans="1:7" ht="47.25">
      <c r="A49" s="174">
        <v>4</v>
      </c>
      <c r="B49" s="187" t="s">
        <v>768</v>
      </c>
      <c r="C49" s="195">
        <f>SUM(C50:C52)</f>
        <v>930</v>
      </c>
      <c r="D49" s="179"/>
      <c r="E49" s="186"/>
      <c r="F49" s="179"/>
      <c r="G49" s="179"/>
    </row>
    <row r="50" spans="1:7" ht="94.5">
      <c r="A50" s="176" t="s">
        <v>52</v>
      </c>
      <c r="B50" s="191" t="s">
        <v>769</v>
      </c>
      <c r="C50" s="194">
        <v>280</v>
      </c>
      <c r="D50" s="179"/>
      <c r="E50" s="186"/>
      <c r="F50" s="179"/>
      <c r="G50" s="179"/>
    </row>
    <row r="51" spans="1:7" ht="78.75">
      <c r="A51" s="176" t="s">
        <v>52</v>
      </c>
      <c r="B51" s="191" t="s">
        <v>770</v>
      </c>
      <c r="C51" s="194">
        <v>280</v>
      </c>
      <c r="D51" s="179"/>
      <c r="E51" s="186"/>
      <c r="F51" s="179"/>
      <c r="G51" s="179"/>
    </row>
    <row r="52" spans="1:7" ht="47.25">
      <c r="A52" s="176" t="s">
        <v>52</v>
      </c>
      <c r="B52" s="191" t="s">
        <v>771</v>
      </c>
      <c r="C52" s="194">
        <f>420-50</f>
        <v>370</v>
      </c>
      <c r="D52" s="179"/>
      <c r="E52" s="186"/>
      <c r="F52" s="179"/>
      <c r="G52" s="179"/>
    </row>
    <row r="53" spans="1:7">
      <c r="A53" s="196">
        <v>5</v>
      </c>
      <c r="B53" s="197" t="s">
        <v>772</v>
      </c>
      <c r="C53" s="198">
        <f>+C54+C56</f>
        <v>200</v>
      </c>
      <c r="D53" s="179"/>
      <c r="E53" s="186"/>
      <c r="F53" s="179"/>
      <c r="G53" s="179"/>
    </row>
    <row r="54" spans="1:7">
      <c r="A54" s="199">
        <v>5.0999999999999996</v>
      </c>
      <c r="B54" s="200" t="s">
        <v>773</v>
      </c>
      <c r="C54" s="201">
        <v>100</v>
      </c>
      <c r="D54" s="179"/>
      <c r="E54" s="186"/>
      <c r="F54" s="179"/>
      <c r="G54" s="179"/>
    </row>
    <row r="55" spans="1:7" ht="47.25">
      <c r="A55" s="176" t="s">
        <v>52</v>
      </c>
      <c r="B55" s="186" t="s">
        <v>747</v>
      </c>
      <c r="C55" s="201">
        <v>100</v>
      </c>
      <c r="D55" s="179"/>
      <c r="E55" s="186"/>
      <c r="F55" s="179"/>
      <c r="G55" s="179"/>
    </row>
    <row r="56" spans="1:7">
      <c r="A56" s="199">
        <v>5.2</v>
      </c>
      <c r="B56" s="200" t="s">
        <v>774</v>
      </c>
      <c r="C56" s="201">
        <v>100</v>
      </c>
      <c r="D56" s="179"/>
      <c r="E56" s="186"/>
      <c r="F56" s="179"/>
      <c r="G56" s="179"/>
    </row>
    <row r="57" spans="1:7" ht="47.25">
      <c r="A57" s="176" t="s">
        <v>52</v>
      </c>
      <c r="B57" s="202" t="s">
        <v>775</v>
      </c>
      <c r="C57" s="201">
        <v>100</v>
      </c>
      <c r="D57" s="179"/>
      <c r="E57" s="186"/>
      <c r="F57" s="179"/>
      <c r="G57" s="179"/>
    </row>
    <row r="58" spans="1:7" ht="16.5">
      <c r="A58" s="203">
        <v>6</v>
      </c>
      <c r="B58" s="204" t="s">
        <v>776</v>
      </c>
      <c r="C58" s="205">
        <f>+C59+C61</f>
        <v>600</v>
      </c>
      <c r="D58" s="179"/>
      <c r="E58" s="186"/>
      <c r="F58" s="179"/>
      <c r="G58" s="179"/>
    </row>
    <row r="59" spans="1:7" ht="30">
      <c r="A59" s="206">
        <v>6.1</v>
      </c>
      <c r="B59" s="193" t="s">
        <v>777</v>
      </c>
      <c r="C59" s="207">
        <v>300</v>
      </c>
      <c r="D59" s="179"/>
      <c r="E59" s="186"/>
      <c r="F59" s="179"/>
      <c r="G59" s="179"/>
    </row>
    <row r="60" spans="1:7" ht="47.25">
      <c r="A60" s="176" t="s">
        <v>52</v>
      </c>
      <c r="B60" s="191" t="s">
        <v>778</v>
      </c>
      <c r="C60" s="207">
        <v>300</v>
      </c>
      <c r="D60" s="179"/>
      <c r="E60" s="186"/>
      <c r="F60" s="179"/>
      <c r="G60" s="179"/>
    </row>
    <row r="61" spans="1:7" ht="16.5">
      <c r="A61" s="206">
        <v>6.2</v>
      </c>
      <c r="B61" s="193" t="s">
        <v>773</v>
      </c>
      <c r="C61" s="207">
        <v>300</v>
      </c>
      <c r="D61" s="179"/>
      <c r="E61" s="186"/>
      <c r="F61" s="179"/>
      <c r="G61" s="179"/>
    </row>
    <row r="62" spans="1:7" ht="63">
      <c r="A62" s="176" t="s">
        <v>52</v>
      </c>
      <c r="B62" s="191" t="s">
        <v>764</v>
      </c>
      <c r="C62" s="207">
        <v>300</v>
      </c>
      <c r="D62" s="179"/>
      <c r="E62" s="186"/>
      <c r="F62" s="179"/>
      <c r="G62" s="179"/>
    </row>
    <row r="63" spans="1:7">
      <c r="A63" s="174">
        <v>7</v>
      </c>
      <c r="B63" s="208" t="s">
        <v>779</v>
      </c>
      <c r="C63" s="178">
        <f>SUM(C64:C67)</f>
        <v>522</v>
      </c>
      <c r="D63" s="179"/>
      <c r="E63" s="186"/>
      <c r="F63" s="179"/>
      <c r="G63" s="179"/>
    </row>
    <row r="64" spans="1:7" ht="47.25">
      <c r="A64" s="176" t="s">
        <v>52</v>
      </c>
      <c r="B64" s="186" t="s">
        <v>780</v>
      </c>
      <c r="C64" s="180">
        <v>322</v>
      </c>
      <c r="D64" s="179"/>
      <c r="E64" s="186"/>
      <c r="F64" s="179"/>
      <c r="G64" s="179"/>
    </row>
    <row r="65" spans="1:7" ht="31.5">
      <c r="A65" s="176" t="s">
        <v>52</v>
      </c>
      <c r="B65" s="186" t="s">
        <v>781</v>
      </c>
      <c r="C65" s="180">
        <v>90</v>
      </c>
      <c r="D65" s="179"/>
      <c r="E65" s="186"/>
      <c r="F65" s="179"/>
      <c r="G65" s="179"/>
    </row>
    <row r="66" spans="1:7" ht="31.5">
      <c r="A66" s="176" t="s">
        <v>52</v>
      </c>
      <c r="B66" s="186" t="s">
        <v>782</v>
      </c>
      <c r="C66" s="180">
        <v>80</v>
      </c>
      <c r="D66" s="179"/>
      <c r="E66" s="186"/>
      <c r="F66" s="179"/>
      <c r="G66" s="179"/>
    </row>
    <row r="67" spans="1:7" ht="63">
      <c r="A67" s="176" t="s">
        <v>52</v>
      </c>
      <c r="B67" s="186" t="s">
        <v>783</v>
      </c>
      <c r="C67" s="180">
        <v>30</v>
      </c>
      <c r="D67" s="179"/>
      <c r="E67" s="186"/>
      <c r="F67" s="179"/>
      <c r="G67" s="179"/>
    </row>
    <row r="68" spans="1:7">
      <c r="A68" s="174">
        <v>8</v>
      </c>
      <c r="B68" s="187" t="s">
        <v>784</v>
      </c>
      <c r="C68" s="178">
        <v>380</v>
      </c>
      <c r="D68" s="179"/>
      <c r="E68" s="186"/>
      <c r="F68" s="179"/>
      <c r="G68" s="179"/>
    </row>
    <row r="69" spans="1:7" ht="63">
      <c r="A69" s="176" t="s">
        <v>52</v>
      </c>
      <c r="B69" s="186" t="s">
        <v>783</v>
      </c>
      <c r="C69" s="178">
        <v>380</v>
      </c>
      <c r="D69" s="179"/>
      <c r="E69" s="186"/>
      <c r="F69" s="179"/>
      <c r="G69" s="179"/>
    </row>
    <row r="70" spans="1:7">
      <c r="A70" s="174">
        <v>9</v>
      </c>
      <c r="B70" s="187" t="s">
        <v>613</v>
      </c>
      <c r="C70" s="178">
        <v>150</v>
      </c>
      <c r="D70" s="179"/>
      <c r="E70" s="186"/>
      <c r="F70" s="179"/>
      <c r="G70" s="179"/>
    </row>
    <row r="71" spans="1:7" ht="63">
      <c r="A71" s="176" t="s">
        <v>52</v>
      </c>
      <c r="B71" s="186" t="s">
        <v>783</v>
      </c>
      <c r="C71" s="178">
        <v>150</v>
      </c>
      <c r="D71" s="179"/>
      <c r="E71" s="186"/>
      <c r="F71" s="179"/>
      <c r="G71" s="179"/>
    </row>
    <row r="72" spans="1:7" ht="31.5">
      <c r="A72" s="196">
        <v>10</v>
      </c>
      <c r="B72" s="209" t="s">
        <v>785</v>
      </c>
      <c r="C72" s="198">
        <f>SUM(C73:C74)</f>
        <v>340</v>
      </c>
      <c r="D72" s="179"/>
      <c r="E72" s="186"/>
      <c r="F72" s="179"/>
      <c r="G72" s="179"/>
    </row>
    <row r="73" spans="1:7" ht="31.5">
      <c r="A73" s="176" t="s">
        <v>52</v>
      </c>
      <c r="B73" s="202" t="s">
        <v>786</v>
      </c>
      <c r="C73" s="201">
        <v>270</v>
      </c>
      <c r="D73" s="179"/>
      <c r="E73" s="186"/>
      <c r="F73" s="179"/>
      <c r="G73" s="179"/>
    </row>
    <row r="74" spans="1:7" ht="31.5">
      <c r="A74" s="176" t="s">
        <v>52</v>
      </c>
      <c r="B74" s="202" t="s">
        <v>787</v>
      </c>
      <c r="C74" s="210">
        <v>70</v>
      </c>
      <c r="D74" s="179"/>
      <c r="E74" s="186"/>
      <c r="F74" s="179"/>
      <c r="G74" s="179"/>
    </row>
    <row r="75" spans="1:7" ht="16.5">
      <c r="A75" s="203">
        <v>11</v>
      </c>
      <c r="B75" s="204" t="s">
        <v>412</v>
      </c>
      <c r="C75" s="205">
        <f>SUM(C76:C79)</f>
        <v>550</v>
      </c>
      <c r="D75" s="179"/>
      <c r="E75" s="186"/>
      <c r="F75" s="179"/>
      <c r="G75" s="179"/>
    </row>
    <row r="76" spans="1:7" ht="60">
      <c r="A76" s="176" t="s">
        <v>52</v>
      </c>
      <c r="B76" s="211" t="s">
        <v>788</v>
      </c>
      <c r="C76" s="194">
        <v>150</v>
      </c>
      <c r="D76" s="179"/>
      <c r="E76" s="186"/>
      <c r="F76" s="179"/>
      <c r="G76" s="179"/>
    </row>
    <row r="77" spans="1:7" ht="78.75">
      <c r="A77" s="176" t="s">
        <v>52</v>
      </c>
      <c r="B77" s="212" t="s">
        <v>789</v>
      </c>
      <c r="C77" s="213">
        <v>150</v>
      </c>
      <c r="D77" s="179"/>
      <c r="E77" s="186"/>
      <c r="F77" s="179"/>
      <c r="G77" s="179"/>
    </row>
    <row r="78" spans="1:7" ht="63">
      <c r="A78" s="176" t="s">
        <v>52</v>
      </c>
      <c r="B78" s="212" t="s">
        <v>790</v>
      </c>
      <c r="C78" s="213">
        <v>100</v>
      </c>
      <c r="D78" s="179"/>
      <c r="E78" s="186"/>
      <c r="F78" s="179"/>
      <c r="G78" s="179"/>
    </row>
    <row r="79" spans="1:7" ht="94.5">
      <c r="A79" s="176" t="s">
        <v>52</v>
      </c>
      <c r="B79" s="186" t="s">
        <v>791</v>
      </c>
      <c r="C79" s="180">
        <v>150</v>
      </c>
      <c r="D79" s="179"/>
      <c r="E79" s="186"/>
      <c r="F79" s="179"/>
      <c r="G79" s="179"/>
    </row>
    <row r="80" spans="1:7">
      <c r="A80" s="174">
        <v>12</v>
      </c>
      <c r="B80" s="187" t="s">
        <v>792</v>
      </c>
      <c r="C80" s="178">
        <f>SUM(C81:C83)</f>
        <v>627</v>
      </c>
      <c r="D80" s="179"/>
      <c r="E80" s="186"/>
      <c r="F80" s="179"/>
      <c r="G80" s="179"/>
    </row>
    <row r="81" spans="1:7" ht="63">
      <c r="A81" s="176" t="s">
        <v>52</v>
      </c>
      <c r="B81" s="191" t="s">
        <v>793</v>
      </c>
      <c r="C81" s="191">
        <v>300</v>
      </c>
      <c r="D81" s="179"/>
      <c r="E81" s="186"/>
      <c r="F81" s="179"/>
      <c r="G81" s="179"/>
    </row>
    <row r="82" spans="1:7" ht="78.75">
      <c r="A82" s="176" t="s">
        <v>52</v>
      </c>
      <c r="B82" s="186" t="s">
        <v>794</v>
      </c>
      <c r="C82" s="180">
        <v>227</v>
      </c>
      <c r="D82" s="179"/>
      <c r="E82" s="186"/>
      <c r="F82" s="179"/>
      <c r="G82" s="179"/>
    </row>
    <row r="83" spans="1:7" ht="78.75">
      <c r="A83" s="176" t="s">
        <v>52</v>
      </c>
      <c r="B83" s="186" t="s">
        <v>795</v>
      </c>
      <c r="C83" s="180">
        <v>100</v>
      </c>
      <c r="D83" s="179"/>
      <c r="E83" s="186"/>
      <c r="F83" s="179"/>
      <c r="G83" s="179"/>
    </row>
    <row r="84" spans="1:7">
      <c r="A84" s="174">
        <v>13</v>
      </c>
      <c r="B84" s="204" t="s">
        <v>796</v>
      </c>
      <c r="C84" s="178">
        <v>600</v>
      </c>
      <c r="D84" s="179"/>
      <c r="E84" s="186"/>
      <c r="F84" s="179"/>
      <c r="G84" s="179"/>
    </row>
    <row r="85" spans="1:7" ht="31.5">
      <c r="A85" s="176" t="s">
        <v>52</v>
      </c>
      <c r="B85" s="191" t="s">
        <v>753</v>
      </c>
      <c r="C85" s="180">
        <v>600</v>
      </c>
      <c r="D85" s="179"/>
      <c r="E85" s="186"/>
      <c r="F85" s="179"/>
      <c r="G85" s="179"/>
    </row>
    <row r="86" spans="1:7">
      <c r="A86" s="174">
        <v>14</v>
      </c>
      <c r="B86" s="204" t="s">
        <v>797</v>
      </c>
      <c r="C86" s="178">
        <v>300</v>
      </c>
      <c r="D86" s="179"/>
      <c r="E86" s="186"/>
      <c r="F86" s="179"/>
      <c r="G86" s="179"/>
    </row>
    <row r="87" spans="1:7" ht="31.5">
      <c r="A87" s="176" t="s">
        <v>52</v>
      </c>
      <c r="B87" s="186" t="s">
        <v>798</v>
      </c>
      <c r="C87" s="180">
        <v>300</v>
      </c>
      <c r="D87" s="179"/>
      <c r="E87" s="186"/>
      <c r="F87" s="179"/>
      <c r="G87" s="179"/>
    </row>
    <row r="88" spans="1:7">
      <c r="A88" s="174">
        <v>15</v>
      </c>
      <c r="B88" s="204" t="s">
        <v>799</v>
      </c>
      <c r="C88" s="178">
        <f>SUM(C89:C90)</f>
        <v>820</v>
      </c>
      <c r="D88" s="179"/>
      <c r="E88" s="186"/>
      <c r="F88" s="179"/>
      <c r="G88" s="179"/>
    </row>
    <row r="89" spans="1:7" ht="78.75">
      <c r="A89" s="176" t="s">
        <v>52</v>
      </c>
      <c r="B89" s="186" t="s">
        <v>800</v>
      </c>
      <c r="C89" s="180">
        <v>350</v>
      </c>
      <c r="D89" s="179"/>
      <c r="E89" s="186"/>
      <c r="F89" s="179"/>
      <c r="G89" s="179"/>
    </row>
    <row r="90" spans="1:7" ht="47.25">
      <c r="A90" s="176" t="s">
        <v>52</v>
      </c>
      <c r="B90" s="186" t="s">
        <v>801</v>
      </c>
      <c r="C90" s="180">
        <f>500-30</f>
        <v>470</v>
      </c>
      <c r="D90" s="179"/>
      <c r="E90" s="186"/>
      <c r="F90" s="179"/>
      <c r="G90" s="179"/>
    </row>
    <row r="91" spans="1:7">
      <c r="A91" s="176">
        <v>16</v>
      </c>
      <c r="B91" s="191" t="s">
        <v>802</v>
      </c>
      <c r="C91" s="190">
        <f>SUM(C92:C94)</f>
        <v>855</v>
      </c>
      <c r="D91" s="179"/>
      <c r="E91" s="186"/>
      <c r="F91" s="179"/>
      <c r="G91" s="179"/>
    </row>
    <row r="92" spans="1:7" ht="45">
      <c r="A92" s="176" t="s">
        <v>52</v>
      </c>
      <c r="B92" s="211" t="s">
        <v>803</v>
      </c>
      <c r="C92" s="194">
        <v>105</v>
      </c>
      <c r="D92" s="179"/>
      <c r="E92" s="186"/>
      <c r="F92" s="179"/>
      <c r="G92" s="179"/>
    </row>
    <row r="93" spans="1:7" ht="47.25">
      <c r="A93" s="176" t="s">
        <v>52</v>
      </c>
      <c r="B93" s="214" t="s">
        <v>804</v>
      </c>
      <c r="C93" s="215">
        <v>100</v>
      </c>
      <c r="D93" s="179"/>
      <c r="E93" s="186"/>
      <c r="F93" s="179"/>
      <c r="G93" s="179"/>
    </row>
    <row r="94" spans="1:7" ht="63">
      <c r="A94" s="176" t="s">
        <v>52</v>
      </c>
      <c r="B94" s="191" t="s">
        <v>764</v>
      </c>
      <c r="C94" s="215">
        <v>650</v>
      </c>
      <c r="D94" s="179"/>
      <c r="E94" s="186"/>
      <c r="F94" s="179"/>
      <c r="G94" s="179"/>
    </row>
    <row r="95" spans="1:7">
      <c r="A95" s="203">
        <v>17</v>
      </c>
      <c r="B95" s="204" t="s">
        <v>805</v>
      </c>
      <c r="C95" s="216">
        <v>850</v>
      </c>
      <c r="D95" s="179"/>
      <c r="E95" s="186"/>
      <c r="F95" s="179"/>
      <c r="G95" s="179"/>
    </row>
    <row r="96" spans="1:7" ht="63">
      <c r="A96" s="203" t="s">
        <v>52</v>
      </c>
      <c r="B96" s="191" t="s">
        <v>764</v>
      </c>
      <c r="C96" s="216"/>
      <c r="D96" s="179"/>
      <c r="E96" s="186"/>
      <c r="F96" s="179"/>
      <c r="G96" s="179"/>
    </row>
    <row r="97" spans="1:7">
      <c r="A97" s="174">
        <v>18</v>
      </c>
      <c r="B97" s="204" t="s">
        <v>806</v>
      </c>
      <c r="C97" s="178">
        <f>SUM(C98:C101)</f>
        <v>1500</v>
      </c>
      <c r="D97" s="179"/>
      <c r="E97" s="186"/>
      <c r="F97" s="179"/>
      <c r="G97" s="179"/>
    </row>
    <row r="98" spans="1:7" ht="31.5">
      <c r="A98" s="176" t="s">
        <v>52</v>
      </c>
      <c r="B98" s="186" t="s">
        <v>807</v>
      </c>
      <c r="C98" s="180">
        <v>400</v>
      </c>
      <c r="D98" s="179"/>
      <c r="E98" s="186"/>
      <c r="F98" s="179"/>
      <c r="G98" s="179"/>
    </row>
    <row r="99" spans="1:7" ht="63">
      <c r="A99" s="176" t="s">
        <v>52</v>
      </c>
      <c r="B99" s="186" t="s">
        <v>808</v>
      </c>
      <c r="C99" s="180">
        <v>450</v>
      </c>
      <c r="D99" s="179"/>
      <c r="E99" s="186"/>
      <c r="F99" s="179"/>
      <c r="G99" s="179"/>
    </row>
    <row r="100" spans="1:7" ht="47.25">
      <c r="A100" s="176" t="s">
        <v>52</v>
      </c>
      <c r="B100" s="186" t="s">
        <v>809</v>
      </c>
      <c r="C100" s="180">
        <v>400</v>
      </c>
      <c r="D100" s="179"/>
      <c r="E100" s="186"/>
      <c r="F100" s="179"/>
      <c r="G100" s="179"/>
    </row>
    <row r="101" spans="1:7" ht="47.25">
      <c r="A101" s="176" t="s">
        <v>52</v>
      </c>
      <c r="B101" s="186" t="s">
        <v>810</v>
      </c>
      <c r="C101" s="180">
        <v>250</v>
      </c>
      <c r="D101" s="179"/>
      <c r="E101" s="186"/>
      <c r="F101" s="179"/>
      <c r="G101" s="179"/>
    </row>
    <row r="102" spans="1:7">
      <c r="A102" s="174">
        <v>19</v>
      </c>
      <c r="B102" s="204" t="s">
        <v>811</v>
      </c>
      <c r="C102" s="178">
        <v>180</v>
      </c>
      <c r="D102" s="179"/>
      <c r="E102" s="186"/>
      <c r="F102" s="179"/>
      <c r="G102" s="179"/>
    </row>
    <row r="103" spans="1:7" ht="141.75">
      <c r="A103" s="175" t="s">
        <v>52</v>
      </c>
      <c r="B103" s="186" t="s">
        <v>812</v>
      </c>
      <c r="C103" s="178">
        <v>180</v>
      </c>
      <c r="D103" s="179"/>
      <c r="E103" s="186"/>
      <c r="F103" s="179"/>
      <c r="G103" s="179"/>
    </row>
  </sheetData>
  <mergeCells count="4">
    <mergeCell ref="A1:G1"/>
    <mergeCell ref="A2:G2"/>
    <mergeCell ref="F9:F21"/>
    <mergeCell ref="A3:G3"/>
  </mergeCells>
  <pageMargins left="0.7" right="0.7" top="0.48" bottom="0.43" header="0.3" footer="0.3"/>
  <pageSetup paperSize="9" scale="9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PL01.ThuNS2025</vt:lpstr>
      <vt:lpstr>PL02.ChiNS2025</vt:lpstr>
      <vt:lpstr>PL03.QLHC.Dang</vt:lpstr>
      <vt:lpstr>PL04ĐT</vt:lpstr>
      <vt:lpstr>PL05.GiaoThuHX</vt:lpstr>
      <vt:lpstr>PL06.Thu.HX</vt:lpstr>
      <vt:lpstr>PL07.ChiNS.HX</vt:lpstr>
      <vt:lpstr>PL08. Tien SD dat</vt:lpstr>
      <vt:lpstr>PL09. CTMTQG</vt:lpstr>
      <vt:lpstr>PL10. De an CS</vt:lpstr>
      <vt:lpstr>PL01.ThuNS2025!Print_Area</vt:lpstr>
      <vt:lpstr>PL02.ChiNS2025!Print_Area</vt:lpstr>
      <vt:lpstr>PL03.QLHC.Dang!Print_Area</vt:lpstr>
      <vt:lpstr>PL05.GiaoThuHX!Print_Area</vt:lpstr>
      <vt:lpstr>PL06.Thu.HX!Print_Area</vt:lpstr>
      <vt:lpstr>PL07.ChiNS.HX!Print_Area</vt:lpstr>
      <vt:lpstr>PL01.ThuNS2025!Print_Titles</vt:lpstr>
      <vt:lpstr>PL02.ChiNS2025!Print_Titles</vt:lpstr>
      <vt:lpstr>PL03.QLHC.Dang!Print_Titles</vt:lpstr>
      <vt:lpstr>PL04ĐT!Print_Titles</vt:lpstr>
      <vt:lpstr>'PL09. CTMTQG'!Print_Titles</vt:lpstr>
      <vt:lpstr>'PL10. De an 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thanhsen</dc:creator>
  <cp:lastModifiedBy>Hung NS</cp:lastModifiedBy>
  <cp:lastPrinted>2024-11-21T10:47:50Z</cp:lastPrinted>
  <dcterms:created xsi:type="dcterms:W3CDTF">2021-11-03T08:24:53Z</dcterms:created>
  <dcterms:modified xsi:type="dcterms:W3CDTF">2024-11-21T10:48:25Z</dcterms:modified>
</cp:coreProperties>
</file>