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315" activeTab="1"/>
  </bookViews>
  <sheets>
    <sheet name="ĐC chỉ tiêu đất" sheetId="3" r:id="rId1"/>
    <sheet name="ĐC KCN" sheetId="4" r:id="rId2"/>
    <sheet name="ĐC quan điểm, mục tiêu" sheetId="5" r:id="rId3"/>
  </sheets>
  <externalReferences>
    <externalReference r:id="rId4"/>
  </externalReferences>
  <definedNames>
    <definedName name="_xlnm.Print_Area" localSheetId="2">'ĐC quan điểm, mục tiêu'!$A$1:$C$15</definedName>
    <definedName name="_xlnm.Print_Titles" localSheetId="0">'ĐC chỉ tiêu đất'!$4:$6</definedName>
    <definedName name="_xlnm.Print_Titles" localSheetId="1">'ĐC KCN'!$4:$4</definedName>
    <definedName name="_xlnm.Print_Titles" localSheetId="2">'ĐC quan điểm, mục tiêu'!$4:$4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3" l="1"/>
  <c r="J4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7" i="3" s="1"/>
  <c r="H46" i="3" l="1"/>
  <c r="H47" i="3"/>
  <c r="G8" i="3" l="1"/>
  <c r="J8" i="3" s="1"/>
  <c r="G9" i="3"/>
  <c r="J9" i="3" s="1"/>
  <c r="G10" i="3"/>
  <c r="J10" i="3" s="1"/>
  <c r="G11" i="3"/>
  <c r="J11" i="3" s="1"/>
  <c r="G12" i="3"/>
  <c r="G13" i="3"/>
  <c r="J13" i="3" s="1"/>
  <c r="G14" i="3"/>
  <c r="J14" i="3" s="1"/>
  <c r="G15" i="3"/>
  <c r="J15" i="3" s="1"/>
  <c r="G16" i="3"/>
  <c r="J16" i="3" s="1"/>
  <c r="G17" i="3"/>
  <c r="J17" i="3" s="1"/>
  <c r="G18" i="3"/>
  <c r="J18" i="3" s="1"/>
  <c r="G19" i="3"/>
  <c r="J19" i="3" s="1"/>
  <c r="G20" i="3"/>
  <c r="J20" i="3" s="1"/>
  <c r="G21" i="3"/>
  <c r="J21" i="3" s="1"/>
  <c r="G22" i="3"/>
  <c r="G23" i="3"/>
  <c r="J23" i="3" s="1"/>
  <c r="G24" i="3"/>
  <c r="G25" i="3"/>
  <c r="J25" i="3" s="1"/>
  <c r="G26" i="3"/>
  <c r="J26" i="3" s="1"/>
  <c r="G27" i="3"/>
  <c r="J27" i="3" s="1"/>
  <c r="G28" i="3"/>
  <c r="J28" i="3" s="1"/>
  <c r="G29" i="3"/>
  <c r="G30" i="3"/>
  <c r="J30" i="3" s="1"/>
  <c r="G31" i="3"/>
  <c r="J31" i="3" s="1"/>
  <c r="G32" i="3"/>
  <c r="J32" i="3" s="1"/>
  <c r="G33" i="3"/>
  <c r="J33" i="3" s="1"/>
  <c r="G34" i="3"/>
  <c r="J34" i="3" s="1"/>
  <c r="G35" i="3"/>
  <c r="J35" i="3" s="1"/>
  <c r="G36" i="3"/>
  <c r="J36" i="3" s="1"/>
  <c r="G37" i="3"/>
  <c r="J37" i="3" s="1"/>
  <c r="G38" i="3"/>
  <c r="J38" i="3" s="1"/>
  <c r="G39" i="3"/>
  <c r="G40" i="3"/>
  <c r="J40" i="3" s="1"/>
  <c r="G41" i="3"/>
  <c r="G42" i="3"/>
  <c r="G43" i="3"/>
  <c r="G44" i="3"/>
  <c r="J44" i="3" s="1"/>
  <c r="G45" i="3"/>
  <c r="J45" i="3" s="1"/>
  <c r="H39" i="3" l="1"/>
  <c r="J39" i="3"/>
  <c r="H22" i="3"/>
  <c r="J22" i="3"/>
  <c r="H29" i="3"/>
  <c r="J29" i="3"/>
  <c r="H12" i="3"/>
  <c r="J12" i="3"/>
  <c r="H24" i="3"/>
  <c r="J24" i="3"/>
  <c r="H43" i="3"/>
  <c r="J43" i="3"/>
  <c r="H42" i="3"/>
  <c r="J42" i="3"/>
  <c r="H41" i="3"/>
  <c r="J41" i="3"/>
  <c r="H37" i="3"/>
  <c r="I37" i="3"/>
  <c r="H36" i="3"/>
  <c r="I36" i="3"/>
  <c r="I28" i="3"/>
  <c r="H28" i="3"/>
  <c r="I20" i="3"/>
  <c r="H20" i="3"/>
  <c r="I13" i="3"/>
  <c r="H13" i="3"/>
  <c r="I35" i="3"/>
  <c r="H35" i="3"/>
  <c r="I34" i="3"/>
  <c r="H34" i="3"/>
  <c r="I26" i="3"/>
  <c r="H26" i="3"/>
  <c r="H18" i="3"/>
  <c r="I18" i="3"/>
  <c r="I10" i="3"/>
  <c r="H10" i="3"/>
  <c r="I14" i="3"/>
  <c r="H14" i="3"/>
  <c r="H44" i="3"/>
  <c r="I11" i="3"/>
  <c r="H11" i="3"/>
  <c r="I33" i="3"/>
  <c r="H33" i="3"/>
  <c r="H25" i="3"/>
  <c r="H17" i="3"/>
  <c r="I17" i="3"/>
  <c r="H9" i="3"/>
  <c r="I9" i="3"/>
  <c r="H19" i="3"/>
  <c r="I19" i="3"/>
  <c r="H32" i="3"/>
  <c r="I32" i="3"/>
  <c r="H16" i="3"/>
  <c r="I16" i="3"/>
  <c r="H8" i="3"/>
  <c r="I8" i="3"/>
  <c r="H30" i="3"/>
  <c r="I30" i="3"/>
  <c r="I21" i="3"/>
  <c r="H21" i="3"/>
  <c r="I27" i="3"/>
  <c r="H27" i="3"/>
  <c r="H38" i="3"/>
  <c r="I38" i="3"/>
  <c r="H31" i="3"/>
  <c r="I31" i="3"/>
  <c r="H23" i="3"/>
  <c r="H15" i="3"/>
  <c r="I15" i="3"/>
  <c r="E7" i="3"/>
  <c r="G7" i="3"/>
  <c r="J7" i="3" s="1"/>
  <c r="H7" i="3" l="1"/>
  <c r="F7" i="3"/>
  <c r="I7" i="3" s="1"/>
</calcChain>
</file>

<file path=xl/sharedStrings.xml><?xml version="1.0" encoding="utf-8"?>
<sst xmlns="http://schemas.openxmlformats.org/spreadsheetml/2006/main" count="220" uniqueCount="168">
  <si>
    <t>Đất khu kinh tế</t>
  </si>
  <si>
    <t>CSD</t>
  </si>
  <si>
    <t>Đất chưa sử dụng</t>
  </si>
  <si>
    <t>DTS</t>
  </si>
  <si>
    <t>Đất xây dựng trụ sở của tổ chức sự nghiệp</t>
  </si>
  <si>
    <t>2.13</t>
  </si>
  <si>
    <t>TSC</t>
  </si>
  <si>
    <t>Đất xây dựng trụ sở cơ quan</t>
  </si>
  <si>
    <t>2.12</t>
  </si>
  <si>
    <t>ODT</t>
  </si>
  <si>
    <t>Đất ở tại đô thị</t>
  </si>
  <si>
    <t>2.11</t>
  </si>
  <si>
    <t>ONT</t>
  </si>
  <si>
    <t>Đất ở tại nông thôn</t>
  </si>
  <si>
    <t>2.10</t>
  </si>
  <si>
    <t>DDL</t>
  </si>
  <si>
    <t>Đất danh lam thắng cảnh</t>
  </si>
  <si>
    <t>2.9</t>
  </si>
  <si>
    <t>NTD</t>
  </si>
  <si>
    <t>Đất làm nghĩa trang, nhà tang lễ, nhà hỏa táng</t>
  </si>
  <si>
    <t>-</t>
  </si>
  <si>
    <t>TON</t>
  </si>
  <si>
    <t>Đất cơ sở tôn giáo</t>
  </si>
  <si>
    <t>DRA</t>
  </si>
  <si>
    <t>Đất bãi thải, xử lý chất thải</t>
  </si>
  <si>
    <t>DDT</t>
  </si>
  <si>
    <t>Đất có di tích lịch sử - văn hóa</t>
  </si>
  <si>
    <t>DBV</t>
  </si>
  <si>
    <t>Đất công trình bưu chính, viễn thông</t>
  </si>
  <si>
    <t>DNL</t>
  </si>
  <si>
    <t>Đất công trình năng lượng</t>
  </si>
  <si>
    <t>DTT</t>
  </si>
  <si>
    <t>Đất xây dựng cơ sở thể dục thể thao</t>
  </si>
  <si>
    <t>DGD</t>
  </si>
  <si>
    <t>Đất xây dựng cơ sở giáo dục và đào tạo</t>
  </si>
  <si>
    <t>DYT</t>
  </si>
  <si>
    <t>Đất xây dựng cơ sở y tế</t>
  </si>
  <si>
    <t>DVH</t>
  </si>
  <si>
    <t>Đất xây dựng cơ sở văn hóa</t>
  </si>
  <si>
    <t>DTL</t>
  </si>
  <si>
    <t>Đất thủy lợi</t>
  </si>
  <si>
    <t>DGT</t>
  </si>
  <si>
    <t>Đất giao thông</t>
  </si>
  <si>
    <t>Trong đó:</t>
  </si>
  <si>
    <t>DHT</t>
  </si>
  <si>
    <t>2.8</t>
  </si>
  <si>
    <t>SKS</t>
  </si>
  <si>
    <t>Đất sử dụng cho hoạt động khoáng sản</t>
  </si>
  <si>
    <t>2.7</t>
  </si>
  <si>
    <t>SKC</t>
  </si>
  <si>
    <t>Đất cơ sở sản xuất phi nông nghiệp</t>
  </si>
  <si>
    <t>2.6</t>
  </si>
  <si>
    <t>TMD</t>
  </si>
  <si>
    <t>Đất thương mại, dịch vụ</t>
  </si>
  <si>
    <t>2.5</t>
  </si>
  <si>
    <t>SKN</t>
  </si>
  <si>
    <t>Đất cụm công nghiệp</t>
  </si>
  <si>
    <t>2.4</t>
  </si>
  <si>
    <t>SKK</t>
  </si>
  <si>
    <t>Đất khu công nghiệp</t>
  </si>
  <si>
    <t>2.3</t>
  </si>
  <si>
    <t>CAN</t>
  </si>
  <si>
    <t>Đất an ninh</t>
  </si>
  <si>
    <t>2.2</t>
  </si>
  <si>
    <t>CQP</t>
  </si>
  <si>
    <t>Đất quốc phòng</t>
  </si>
  <si>
    <t>2.1</t>
  </si>
  <si>
    <t>PNN</t>
  </si>
  <si>
    <t>Đất phi nông nghiệp</t>
  </si>
  <si>
    <t>RSN</t>
  </si>
  <si>
    <t>Trong đó: đất có rừng sản xuất là rừng tự nhiên</t>
  </si>
  <si>
    <t>RSX</t>
  </si>
  <si>
    <t>Đất rừng sản xuất</t>
  </si>
  <si>
    <t>1.5</t>
  </si>
  <si>
    <t>RDD</t>
  </si>
  <si>
    <t>Đất rừng đặc dụng</t>
  </si>
  <si>
    <t>1.4</t>
  </si>
  <si>
    <t>RPH</t>
  </si>
  <si>
    <t>Đất rừng phòng hộ</t>
  </si>
  <si>
    <t>1.3</t>
  </si>
  <si>
    <t>CLN</t>
  </si>
  <si>
    <t>Đất trồng cây lâu năm</t>
  </si>
  <si>
    <t>1.2</t>
  </si>
  <si>
    <t>LUC</t>
  </si>
  <si>
    <t>Trong đó: Đất chuyên trồng lúa nước</t>
  </si>
  <si>
    <t>LUA</t>
  </si>
  <si>
    <t>Đất trồng lúa</t>
  </si>
  <si>
    <t>1.1</t>
  </si>
  <si>
    <t>NNP</t>
  </si>
  <si>
    <t>Đất nông nghiệp</t>
  </si>
  <si>
    <t>Loại đất</t>
  </si>
  <si>
    <t>I</t>
  </si>
  <si>
    <t>Mã</t>
  </si>
  <si>
    <t>Chỉ tiêu sử dụng đất</t>
  </si>
  <si>
    <t>TT</t>
  </si>
  <si>
    <t>Hiện trạng năm 2020</t>
  </si>
  <si>
    <t>QĐ số 326/QĐ-TTg</t>
  </si>
  <si>
    <t>Phương án điều chỉnh</t>
  </si>
  <si>
    <t>So sánh tăng (+), giảm (-)</t>
  </si>
  <si>
    <t>Không phân bổ</t>
  </si>
  <si>
    <t>Đất phát triển hạ tầng cấp quốc gia, cấp tỉnh, cấp huyện, cấp xã (*)</t>
  </si>
  <si>
    <t>(9)= (7)-(6)</t>
  </si>
  <si>
    <t>(10)=(7)-(4)</t>
  </si>
  <si>
    <t>Đất đô thị</t>
  </si>
  <si>
    <t>(8) = (7)-(5)</t>
  </si>
  <si>
    <t>KDT</t>
  </si>
  <si>
    <t>KKT</t>
  </si>
  <si>
    <t>0,00</t>
  </si>
  <si>
    <t>(*) Tại Quyết định số 326/QĐ-TTg ngày 09/3/2022 của Thủ tướng Chính phủ chỉ phân bổ chỉ tiêu sử dụng đất cho các hạ tầng cấp quốc gia; còn phương án phân bổ tại Quy hoạch tỉnh bao gồm cả chỉ tiêu sử dụng đất cho các công trình hạ tầng cấp tỉnh, cấp huyện, cấp xã. Vì vậy, một số chỉ tiêu sử dụng đất hạ tầng có sự chênh lệch giữa phương án phân bổ tại Quy hoạch tỉnh (phương án điều chỉnh) và Quyết định 326/QĐ-TTg</t>
  </si>
  <si>
    <t>Tên KCN</t>
  </si>
  <si>
    <t>Địa chỉ</t>
  </si>
  <si>
    <t>Các KCN trong KKT Vũng Áng</t>
  </si>
  <si>
    <t>Thị xã Kỳ Anh, huyện Kỳ Anh</t>
  </si>
  <si>
    <t>Các KCN trong KKT của cầu QT Cầu Treo</t>
  </si>
  <si>
    <t>Huyện Hương Sơn</t>
  </si>
  <si>
    <t>Thị trấn Xuân An và xã Xuân Viên, huyện Nghi Xuân</t>
  </si>
  <si>
    <t>KCN Hạ Vàng</t>
  </si>
  <si>
    <t>Xã Vượng Lộc, huyện Can Lộc</t>
  </si>
  <si>
    <t>KCN phía Tây  thành phố Hà Tĩnh</t>
  </si>
  <si>
    <t>Các xã Thạch Xuân, Thạch Đài, Lưu Vĩnh Sơn thuộc huyện Thạch Hà</t>
  </si>
  <si>
    <t>KCN  phía BắcThạch Hà</t>
  </si>
  <si>
    <t>Xã Thạch Liên và xã Việt Tiến, huyện Thạch Hà</t>
  </si>
  <si>
    <t>KCN Bắc Hồng Lĩnh</t>
  </si>
  <si>
    <t>Phường Trung Lương và phường Đức Thuận, TX Hồng Lĩnh</t>
  </si>
  <si>
    <t>KCN Nam Hồng Lĩnh – Bắc Can Lộc</t>
  </si>
  <si>
    <t>Xã Thuận Lộc, phường Nam Hồng và phường Đậu Liêu của thị xã Hồng Lĩnh và xã Thanh Lộc của huyện Can Lộc</t>
  </si>
  <si>
    <t>Tổng</t>
  </si>
  <si>
    <t>Phụ lục 2:</t>
  </si>
  <si>
    <t>Phụ lục 1:</t>
  </si>
  <si>
    <t>Gắn kết phát triển kinh tế - xã hội với xây dựng hệ thống chính trị vững mạnh, đảm bảo quốc phòng - an ninh, nâng cao hiệu quả hoạt động đối ngoại; Tăng cường liên kết trong phát triển với các địa phương trong cả nước và mở rộng hội nhập quốc tế.</t>
  </si>
  <si>
    <t>Phát triển hệ thống kết cấu hạ tầng giao thông theo hướng đồng bộ, hợp lý, hiện đại; Hệ thống vận tải công cộng đa dạng, văn minh, an toàn; Hiện đại hoá mạng lưới điện, hệ thống thông tin truyền thông và internet đảm bảo vận hành hiệu quả, chất lượng; Hệ thống cấp nước hiện đại, đồng bộ theo tiêu chuẩn cấp nước sạch sinh hoạt, đáp ứng đủ nhu cầu nước cho sản xuất, sinh hoạt; Hoàn chỉnh hệ thống xử lý chất thải.</t>
  </si>
  <si>
    <t>Phát triển kinh tế - xã hội Hà Tĩnh theo hướng xanh và bền vững, đảm bảo quan hệ hài hòa giữa tăng trưởng kinh tế với bảo vệ môi trường, khai thác và sử dụng hiệu quả các nguồn tài nguyên, giữ vững cân bằng sinh thái; chủ động thích nghi và ứng phó với biến đổi khí hậu.</t>
  </si>
  <si>
    <t xml:space="preserve">Phát triển kinh tế nhanh dựa trên nền tảng khoa học, công nghệ và đổi mới sáng tạo, tạo đà để nâng cao năng suất, chất lượng tăng trưởng. Đổi mới tư duy và hành động, chủ động tận dụng tốt nhất cơ hội của cách mạng công nghiệp 4.0. Phát triển nguồn nhân lực chất lượng cao, lấy con người làm trung tâm, coi trọng việc thu hút nhân tài, lực lượng lao động tay nghề cao trong nước và ngoài nước. </t>
  </si>
  <si>
    <t>Tập trung nguồn lực để phát triển các ngành, lĩnh vực, vùng có lợi thế; Đa dạng hóa các ngành và lĩnh vực ưu tiên; Nâng cao chất lượng, hiệu quả hợp tác, cải thiện môi trường đầu tư kinh doanh và thu hút đầu tư vào các ngành trọng điểm hỗ trợ tái cơ cấu nền kinh tế; Tập trung phát triển theo chiều sâu, tạo động lực mới cho tăng trưởng.</t>
  </si>
  <si>
    <t xml:space="preserve">Kết hợp chặt chẽ giữa phát triển kinh tế với phát triển văn hóa, y tế, giáo dục, chú trọng đào tạo nguồn nhân lực chất lượng cao; đảm bảo an sinh xã hội, xóa đói giảm nghèo, nâng cao chất lượng cuộc sống cho Nhân dân, thực hiện tiến bộ và công bằng xã hội. </t>
  </si>
  <si>
    <t>Quy hoạch tỉnh Hà Tĩnh thời kỳ 2021-2030, tầm nhìn đến năm 2050 phù hợp với định hướng, tầm nhìn phát triển đất nước, tinh thần Nghị quyết Đại hội lần thứ XIII của Đảng, Chiến lược phát triển kinh tế - xã hội của cả nước, Quy hoạch tổng thể quốc gia, các quy hoạch ngành quốc gia và quy hoạch vùng.</t>
  </si>
  <si>
    <t xml:space="preserve">Bám sát đặc điểm, vai trò, vị trí địa lý thuận lợi là trung tâm khu vực Bắc Trung bộ, nằm trên trục giao thông chiến lược, một trong những cửa ngõ lớn trên trục hành lang kinh tế Đông - Tây trong tiểu vùng sông Mekong mở rộng để tổ chức, bố trí không gian phát triển các hoạt động kinh tế - xã hội phù hợp theo định hướng tái cấu trúc lại nền kinh tế. </t>
  </si>
  <si>
    <t>Lấy nhân tố quyết định nội lực là con người, mang đặc thù Hà Tĩnh, phát huy tinh thần tự lực, tự cường, đổi mới, sáng tạo, chú trọng đào tạo nguồn nhân lực chất lượng cao, thu hút nhân tài phát triển nền kinh tế tri thức, kinh tế xanh, kinh tế tuần hoàn, kinh tế số, xã hội số; xác định rõ tiềm năng khác biệt, cơ hội nổi trội, lợi thế cạnh tranh, phát huy tối đa tiềm năng, thế mạnh của Tỉnh, tránh trùng lắp với các địa phương lân cận, làm nền tảng, động lực mới cho phát triển kinh tế - xã hội nhanh, hiệu quả, bền vững.</t>
  </si>
  <si>
    <t xml:space="preserve">Tập trung đầu tư hạ tầng chiến lược đồng bộ, hợp lý, hiện đại; huy động, sử dụng hiệu quả mọi nguồn lực của các thành phần kinh tế với các hình thức đầu tư phù hợp để phát triển hạ tầng mềm, hạ tầng phục vụ chuyển đổi số, công nghệ quản lý. Đẩy mạnh cải cách hành chính dựa trên nền tảng công nghệ thông tin, giảm phiền hà, phục vụ người dân và doanh nghiệp. </t>
  </si>
  <si>
    <t>Phát triển hài hòa giữa kinh tế với văn hóa, xã hội, từng bước nâng cao chất lượng cuộc sống cho Nhân dân, thực hiện tiến bộ, công bằng xã hội, bảo vệ môi trường, bảo tồn thiên nhiên và đa dạng sinh học, chủ động thích ứng với biến đổi khí hậu. Xây dựng hệ thống chính trị vững mạnh, đảm bảo quốc phòng, an ninh; tăng cường liên kết trong phát triển với các địa phương khu vực Bắc Trung bộ và cả nước. Nâng cao hiệu quả hoạt động đối ngoại, mở rộng hội nhập quốc tế.</t>
  </si>
  <si>
    <t>Quan điểm phát triển</t>
  </si>
  <si>
    <t>II</t>
  </si>
  <si>
    <t>Mục tiêu tổng quát</t>
  </si>
  <si>
    <r>
      <t>Quy hoạch tỉnh Hà Tĩnh thời kỳ 2021-2030, tầm nhìn đến năm 2050 phải phù hợp với định hướng, tầm nhìn phát triển đất nước, tinh thần Nghị quyết đại hội lần thứ XIII của Đảng, Chiến lược phát triển kinh tế - xã hội 2021-2030 của cả nước; Quy hoạch tổng thể quốc gia, quy hoạch ngành quốc gia, quy hoạch vùng.</t>
    </r>
    <r>
      <rPr>
        <sz val="12"/>
        <color rgb="FF2E74B5"/>
        <rFont val="Times New Roman"/>
        <family val="1"/>
      </rPr>
      <t xml:space="preserve"> </t>
    </r>
  </si>
  <si>
    <r>
      <t>Tổ chức, bố trí không gian phát triển các hoạt động kinh tế - xã hội hợp lý để khai thác tối đa lợi thế vị trí trung tâm khu vực Bắc Trung bộ, nằm trên các trục giao thông chiến lược, một trong những cửa ngõ lớn trên trục hành lang kinh tế Đông - Tây trong Tiểu vùng Sông Mekong mở rộng.</t>
    </r>
    <r>
      <rPr>
        <sz val="12"/>
        <color rgb="FF2E74B5"/>
        <rFont val="Times New Roman"/>
        <family val="1"/>
      </rPr>
      <t xml:space="preserve"> </t>
    </r>
  </si>
  <si>
    <t>NỘI DUNG ĐỀ XUẤT ĐIỀU CHỈNH</t>
  </si>
  <si>
    <t>NỘI DUNG TẠI QUY HOẠCH TỈNH ĐÃ 
TRÌNH THỦ TƯỚNG CHÍNH PHỦ</t>
  </si>
  <si>
    <t>Phát huy mọi tiềm năng, lợi thế, nguồn lực, yếu tố con người, khoa học công nghệ và đổi mới sáng tạo để xây dựng Hà Tĩnh trở thành tỉnh có công nghiệp, nông nghiệp và dịch vụ phát triển; có hệ thống kết cấu hạ tầng đồng bộ; phát triển bền vững về kinh tế, công bằng về xã hội, bền vững về môi trường sinh thái, ứng phó hiệu quả với biến đổi khí hậu; đảm bảo quốc phòng - an ninh; trở thành một trong những cực phát triển của vùng Bắc Trung bộ và Duyên hải miền Trung. Phấn đấu đến năm 2030 trở thành tỉnh khá của cả nước (nằm trong nhóm  20 tỉnh, thành phố có GRDP cao nhất cả nước.</t>
  </si>
  <si>
    <t>Phụ lục 3:</t>
  </si>
  <si>
    <t>Xây dựng Hà Tĩnh trở thành một trong những cực phát triển của vùng Bắc Trung bộ và Duyên hải miền Trung, phấn đấu đến năm 2030 trở thành tỉnh khá, nằm trong nhóm 20 tỉnh, thành phố có tổng sản phẩm trên địa bàn (GRDP) cao nhất cả nước; phát triển các lĩnh vực văn hóa, xã hội, quốc phòng, an ninh, trật tự an toàn xã hội, đối ngoại ổn định, bền vững.</t>
  </si>
  <si>
    <t>Lý do/cơ sở đề xuất</t>
  </si>
  <si>
    <t>Hiện tại chưa có nhà đầu tư đề xuất, trước mắt quy hoạch khoảng 200ha, sau năm 2025 trên cơ sở nhu cầu thực tế có thể xem xét đề xuất Thủ tướng Chính phủ bổ sung thêm diện tích (nếu có nhu cầu).</t>
  </si>
  <si>
    <t xml:space="preserve">Hiện tại đã có nhà đầu tư (Công ty VSIP) đang tiến hành khảo sát lập đề xuất dự án đầu tư kinh doanh hạ tầng KCN. </t>
  </si>
  <si>
    <t xml:space="preserve">Hiện tại đã có nhà đầu tư (Công ty Hoàng Thịnh Đạt) đề xuất dự án đầu tư kinh doanh hạ tầng khu công nghiệp gắn với khu đô thị, dịch vụ. Nhà đầu tư đã làm việc với UBND thị xã Hồng Lĩnh đề nghiên cứu quy hoạch chi tiết. </t>
  </si>
  <si>
    <t xml:space="preserve"> KKT Vũng Áng được xác định là động lực phát triển, trọng tâm thu hút đầu tư trong thời gian tới, trong tổng số diện tích quy hoạch 4.635,45 ha đã sử dụng 2.718,56ha, còn lại 1.916,89ha chưa sử dụng, trong đó riêng KCN Vinhomes đang đề xuất là 1.036ha, còn lại khoản hơn 900ha. Do đó, đề nghị giữ nguyên diện tích đất KCN . </t>
  </si>
  <si>
    <t xml:space="preserve">Địa bàn xa trung tâm, hạ tầng kết nối còn khó khăn, khó thu hút nhà đầu tư so với các khu vực khác. Hiện tại trong tổng diện tích quy hoạch 106ha, có 27ha đã đưa vào sử dụng, còn lại 79ha. Do đó đề nghị giảm 3ha còn 76ha. </t>
  </si>
  <si>
    <t>Quy hoạch tỉnh đã trình Thủ tướng CP (ha)</t>
  </si>
  <si>
    <t>Đề xuất điều chỉnh (ha)</t>
  </si>
  <si>
    <t>Diện tích được Thủ tướng Chính phủ phê duyệt tại Quyết định số 1107/QĐ-TTg ngày 21/8/2006 là 100ha, trong đó đã sử dụng 15ha. Hiện tại chưa có nhà đầu tư quan tâm, đề xuất dự án đầu tư hạ tầng; vì vậy, kiến nghị thời kỳ 2021-2030 chỉ quy hoạch 100ha theo Quyết định phê duyệt trước đây của Thủ tướng Chính phủ.</t>
  </si>
  <si>
    <t>Đã có nhà đầu tư đề xuất đầu tư hạ tầng với diện tích khoảng 200ha (phần mở rộng). UBND tỉnh đã có ý kiến chỉ đạo tại các văn bản: số 5136/UBND-GT ngày 03/8/2020, số 7343/UBND-GT ngày 03/11/2020, số 4913/UBND-KT1 ngày 02/8/2021. Theo đó, UBND tỉnh đã đồng ý chủ trương cho phép nhà đầu tư nghiên cứu, khảo sát, quy hoạch, lập hồ sơ đề xuất đầu tư dự án. Vì vậy, đề nghị giữ nguyên theo phương án quy hoạch đã trình Thủ tướng Chính phủ.</t>
  </si>
  <si>
    <t>KCN này xuất phát từ đề xuất của VSIP. Tuy nhiên, theo kế hoạch của VSIP thì trước mắt tập trung ưu tiên đầu tư KCN Bắc Thạch Hà, việc đầu tư KCN này sẽ thực hiện trong giai đoạn 2 sau năm 2025 (tùy vào khả năng lấp đầy của KCN Bắc Thạch Hà); mặt khác, trên địa bàn TX Hồng Lĩnh, bên cạnh KCN Bắc Hồng Lĩnh (269ha) còn có 05 CCN với tổng diện tích quy hoạch đến năm 2030 là trên 281ha; như vậy, tổng diện tích để phát triển công nghiệp trên địa bàn TX Hồng Lĩnh đến năm 2030 là 550ha. Ngoài ra, lân cận TX Hồng Lĩnh còn có các KCN, CCN tại các huyện Nghi Xuân, Can Lộc, Đức Thọ với tổng diện tích đến năm 2030 khoảng 696ha.</t>
  </si>
  <si>
    <t>Khu công nghiệp Gia Lách</t>
  </si>
  <si>
    <t>(Kèm theo Tờ trình số             /TTr-UBND ngày     /4/2022 của Ủy ban nhân dân tỉnh)</t>
  </si>
  <si>
    <t>ĐIỀU CHỈNH QUAN ĐIỂM PHÁT TRIỂN VÀ MỤC TIÊU TỔNG QUÁT TẠI QUY HOẠCH TỈNH</t>
  </si>
  <si>
    <t>ĐIỀU CHỈNH PHƯƠNG ÁN PHÁT TRIỂN KCN TẠI QUY HOẠCH TỈNH</t>
  </si>
  <si>
    <t>Đã trình HĐND tỉnh tại Kỳ họp thứ 5</t>
  </si>
  <si>
    <t>Chỉ tiêu phân bổ</t>
  </si>
  <si>
    <t>PHƯƠNG ÁN PHÂN BỔ ĐẤT THỜI KỲ 2021 - 2030 CỦA TỈNH HÀ TĨNH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</si>
</sst>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0\)"/>
  </numFmts>
  <fonts count="25">
    <font>
      <sz val="11"/>
      <color theme="1"/>
      <name val="Calibri"/>
      <family val="2"/>
      <scheme val="minor"/>
    </font>
    <font>
      <sz val="11"/>
      <color theme="1"/>
      <name val="Calibri"/>
      <family val="2"/>
      <scheme val="minor"/>
    </font>
    <font>
      <sz val="11"/>
      <name val="Times New Roman"/>
      <family val="1"/>
    </font>
    <font>
      <b/>
      <sz val="11"/>
      <name val="Times New Roman"/>
      <family val="1"/>
    </font>
    <font>
      <sz val="12"/>
      <name val=".VnTime"/>
      <family val="2"/>
    </font>
    <font>
      <sz val="10"/>
      <name val="Times New Roman"/>
      <family val="1"/>
    </font>
    <font>
      <b/>
      <sz val="12"/>
      <name val="Times New Roman"/>
      <family val="1"/>
    </font>
    <font>
      <sz val="12"/>
      <color theme="1"/>
      <name val="Calibri"/>
      <family val="2"/>
      <scheme val="minor"/>
    </font>
    <font>
      <sz val="12"/>
      <name val="Times New Roman"/>
      <family val="1"/>
    </font>
    <font>
      <b/>
      <i/>
      <sz val="12"/>
      <name val="Times New Roman"/>
      <family val="1"/>
    </font>
    <font>
      <i/>
      <sz val="12"/>
      <name val="Times New Roman"/>
      <family val="1"/>
    </font>
    <font>
      <i/>
      <sz val="12"/>
      <color theme="1"/>
      <name val="Calibri"/>
      <family val="2"/>
      <scheme val="minor"/>
    </font>
    <font>
      <sz val="12"/>
      <color rgb="FF000000"/>
      <name val="Times New Roman"/>
      <family val="1"/>
    </font>
    <font>
      <i/>
      <sz val="12"/>
      <color rgb="FF000000"/>
      <name val="Times New Roman"/>
      <family val="1"/>
    </font>
    <font>
      <b/>
      <sz val="12"/>
      <color rgb="FF000000"/>
      <name val="Times New Roman"/>
      <family val="1"/>
    </font>
    <font>
      <sz val="12"/>
      <color theme="1"/>
      <name val="Times New Roman"/>
      <family val="1"/>
    </font>
    <font>
      <sz val="11"/>
      <color theme="1"/>
      <name val="Times New Roman"/>
      <family val="1"/>
    </font>
    <font>
      <b/>
      <sz val="11"/>
      <color theme="1"/>
      <name val="Times New Roman"/>
      <family val="1"/>
    </font>
    <font>
      <b/>
      <sz val="13"/>
      <color theme="1"/>
      <name val="Times New Roman"/>
      <family val="1"/>
    </font>
    <font>
      <i/>
      <sz val="11"/>
      <color theme="1"/>
      <name val="Times New Roman"/>
      <family val="1"/>
    </font>
    <font>
      <i/>
      <sz val="13"/>
      <color theme="1"/>
      <name val="Times New Roman"/>
      <family val="1"/>
    </font>
    <font>
      <b/>
      <sz val="13"/>
      <name val="Times New Roman"/>
      <family val="1"/>
    </font>
    <font>
      <sz val="13"/>
      <name val="Arial"/>
      <family val="2"/>
    </font>
    <font>
      <b/>
      <sz val="12"/>
      <color theme="1"/>
      <name val="Times New Roman"/>
      <family val="1"/>
    </font>
    <font>
      <sz val="12"/>
      <color rgb="FF2E74B5"/>
      <name val="Times New Roman"/>
      <family val="1"/>
    </font>
  </fonts>
  <fills count="3">
    <fill>
      <patternFill patternType="none"/>
    </fill>
    <fill>
      <patternFill patternType="gray125"/>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4" fillId="0" borderId="0"/>
  </cellStyleXfs>
  <cellXfs count="85">
    <xf numFmtId="0" fontId="0" fillId="0" borderId="0" xfId="0"/>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2" fontId="6" fillId="0" borderId="6" xfId="0" applyNumberFormat="1" applyFont="1" applyFill="1" applyBorder="1" applyAlignment="1">
      <alignment horizontal="centerContinuous" vertical="center"/>
    </xf>
    <xf numFmtId="0" fontId="6" fillId="0" borderId="5" xfId="2" applyFont="1" applyFill="1" applyBorder="1" applyAlignment="1">
      <alignment horizontal="centerContinuous" vertical="center"/>
    </xf>
    <xf numFmtId="0" fontId="7" fillId="0" borderId="0" xfId="0" applyFont="1"/>
    <xf numFmtId="2" fontId="6" fillId="0" borderId="5"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164" fontId="10" fillId="0" borderId="1" xfId="0" applyNumberFormat="1" applyFont="1" applyFill="1" applyBorder="1" applyAlignment="1">
      <alignment horizontal="center" vertical="center" wrapText="1"/>
    </xf>
    <xf numFmtId="0" fontId="11" fillId="0" borderId="0" xfId="0" applyFont="1"/>
    <xf numFmtId="43" fontId="6" fillId="0" borderId="1" xfId="1" applyFont="1" applyFill="1" applyBorder="1" applyAlignment="1">
      <alignment horizontal="right" vertical="center" wrapText="1"/>
    </xf>
    <xf numFmtId="43" fontId="9" fillId="0" borderId="1" xfId="1" applyFont="1" applyFill="1" applyBorder="1" applyAlignment="1">
      <alignment horizontal="right" vertical="center" wrapText="1"/>
    </xf>
    <xf numFmtId="43" fontId="8" fillId="0" borderId="1" xfId="1" applyFont="1" applyFill="1" applyBorder="1" applyAlignment="1">
      <alignment horizontal="right" vertical="center" wrapText="1"/>
    </xf>
    <xf numFmtId="43" fontId="10" fillId="0" borderId="1" xfId="1" applyFont="1" applyFill="1" applyBorder="1" applyAlignment="1">
      <alignment horizontal="right" vertical="center" wrapText="1"/>
    </xf>
    <xf numFmtId="43" fontId="12" fillId="0" borderId="1" xfId="1" applyFont="1" applyBorder="1"/>
    <xf numFmtId="43" fontId="12" fillId="2" borderId="1" xfId="1"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3" fontId="9" fillId="0" borderId="1" xfId="1" applyFont="1" applyFill="1" applyBorder="1" applyAlignment="1">
      <alignment horizontal="center" vertical="center" wrapText="1"/>
    </xf>
    <xf numFmtId="43" fontId="13" fillId="0" borderId="1" xfId="1" applyFont="1" applyBorder="1" applyAlignment="1">
      <alignment vertical="center"/>
    </xf>
    <xf numFmtId="43" fontId="5" fillId="0" borderId="1" xfId="1" applyFont="1" applyFill="1" applyBorder="1" applyAlignment="1">
      <alignment horizontal="center" vertical="center" wrapText="1"/>
    </xf>
    <xf numFmtId="39" fontId="9" fillId="0" borderId="1" xfId="1" applyNumberFormat="1" applyFont="1" applyFill="1" applyBorder="1" applyAlignment="1">
      <alignment horizontal="center" vertical="center" wrapText="1"/>
    </xf>
    <xf numFmtId="43" fontId="9" fillId="0" borderId="1" xfId="1" quotePrefix="1" applyFont="1" applyFill="1" applyBorder="1" applyAlignment="1">
      <alignment horizontal="right" vertical="center" wrapText="1"/>
    </xf>
    <xf numFmtId="43" fontId="10" fillId="0" borderId="1" xfId="1" quotePrefix="1" applyFont="1" applyFill="1" applyBorder="1" applyAlignment="1">
      <alignment horizontal="right" vertical="center" wrapText="1"/>
    </xf>
    <xf numFmtId="2" fontId="6" fillId="0" borderId="6" xfId="0" applyNumberFormat="1" applyFont="1" applyFill="1" applyBorder="1" applyAlignment="1">
      <alignment horizontal="center" vertical="center" wrapText="1"/>
    </xf>
    <xf numFmtId="43" fontId="12" fillId="0" borderId="1" xfId="1" applyFont="1" applyBorder="1" applyAlignment="1">
      <alignmen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4" fontId="12"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xf>
    <xf numFmtId="0" fontId="14" fillId="0" borderId="1" xfId="0" applyFont="1" applyBorder="1" applyAlignment="1">
      <alignment vertical="center" wrapText="1"/>
    </xf>
    <xf numFmtId="4" fontId="14" fillId="0" borderId="1" xfId="0" applyNumberFormat="1" applyFont="1" applyBorder="1" applyAlignment="1">
      <alignment horizontal="center" vertical="center"/>
    </xf>
    <xf numFmtId="4" fontId="14" fillId="0" borderId="1" xfId="0" applyNumberFormat="1" applyFont="1" applyBorder="1" applyAlignment="1">
      <alignment horizontal="center" vertical="center" wrapText="1"/>
    </xf>
    <xf numFmtId="0" fontId="16" fillId="0" borderId="0" xfId="0" applyFont="1"/>
    <xf numFmtId="0" fontId="18" fillId="0" borderId="0" xfId="0" applyFont="1" applyAlignment="1">
      <alignment horizontal="centerContinuous"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17" fillId="0" borderId="0" xfId="0" applyFont="1"/>
    <xf numFmtId="0" fontId="10" fillId="0" borderId="2" xfId="0" applyFont="1" applyFill="1" applyBorder="1" applyAlignment="1">
      <alignment horizontal="centerContinuous" vertical="center"/>
    </xf>
    <xf numFmtId="0" fontId="23" fillId="0" borderId="1" xfId="0" applyFont="1" applyBorder="1"/>
    <xf numFmtId="0" fontId="23" fillId="0" borderId="0" xfId="0" applyFont="1"/>
    <xf numFmtId="0" fontId="15" fillId="0" borderId="4" xfId="0" applyFont="1" applyBorder="1" applyAlignment="1">
      <alignment horizontal="justify" vertical="center"/>
    </xf>
    <xf numFmtId="0" fontId="15" fillId="0" borderId="0" xfId="0" applyFont="1"/>
    <xf numFmtId="0" fontId="15" fillId="0" borderId="9" xfId="0" applyFont="1" applyBorder="1"/>
    <xf numFmtId="0" fontId="15" fillId="0" borderId="9" xfId="0" applyFont="1" applyBorder="1" applyAlignment="1">
      <alignment horizontal="justify" vertical="center"/>
    </xf>
    <xf numFmtId="0" fontId="15" fillId="0" borderId="3" xfId="0" applyFont="1" applyBorder="1"/>
    <xf numFmtId="0" fontId="15" fillId="0" borderId="3" xfId="0" applyFont="1" applyBorder="1" applyAlignment="1">
      <alignment horizontal="justify"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3" xfId="0" applyFont="1" applyBorder="1" applyAlignment="1">
      <alignment horizontal="center"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wrapText="1"/>
    </xf>
    <xf numFmtId="0" fontId="23" fillId="0" borderId="0" xfId="0" applyFont="1" applyAlignment="1">
      <alignment vertical="center"/>
    </xf>
    <xf numFmtId="0" fontId="15" fillId="0" borderId="0" xfId="0" applyFont="1" applyAlignment="1">
      <alignment horizontal="centerContinuous" vertical="center"/>
    </xf>
    <xf numFmtId="0" fontId="23" fillId="0" borderId="1" xfId="0" applyFont="1" applyBorder="1" applyAlignment="1">
      <alignment horizontal="justify" vertical="center"/>
    </xf>
    <xf numFmtId="0" fontId="16" fillId="0" borderId="1" xfId="0" applyFont="1" applyBorder="1" applyAlignment="1">
      <alignment horizontal="center" wrapText="1"/>
    </xf>
    <xf numFmtId="0" fontId="16" fillId="0" borderId="0" xfId="0" applyFont="1" applyAlignment="1">
      <alignment horizontal="centerContinuous"/>
    </xf>
    <xf numFmtId="0" fontId="15" fillId="0" borderId="1" xfId="0" applyFont="1" applyBorder="1" applyAlignment="1">
      <alignment horizontal="left" vertical="center" wrapText="1"/>
    </xf>
    <xf numFmtId="0" fontId="15" fillId="0" borderId="1" xfId="0" applyFont="1" applyBorder="1" applyAlignment="1">
      <alignment vertical="top" wrapText="1"/>
    </xf>
    <xf numFmtId="2" fontId="6" fillId="0" borderId="4"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7" fillId="0" borderId="7" xfId="0" applyFont="1" applyBorder="1" applyAlignment="1">
      <alignment horizontal="center" vertical="center" wrapText="1"/>
    </xf>
    <xf numFmtId="0" fontId="6" fillId="0" borderId="11"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Fill="1" applyBorder="1" applyAlignment="1">
      <alignment horizontal="left" vertical="center" wrapText="1"/>
    </xf>
    <xf numFmtId="0" fontId="21"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2" fontId="6" fillId="0" borderId="1" xfId="0" applyNumberFormat="1" applyFont="1" applyFill="1" applyBorder="1" applyAlignment="1">
      <alignment horizontal="center" vertical="center" wrapText="1"/>
    </xf>
  </cellXfs>
  <cellStyles count="3">
    <cellStyle name="Comma" xfId="1" builtinId="3"/>
    <cellStyle name="Normal" xfId="0" builtinId="0"/>
    <cellStyle name="Normal_bieuDH"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x\Downloads\Bieu-kem-theo-Phuong-an-QH-tinh-(02.04.202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1"/>
      <sheetName val="H02"/>
      <sheetName val="H03"/>
      <sheetName val="H04"/>
      <sheetName val="H05"/>
      <sheetName val="H06"/>
      <sheetName val="H07"/>
      <sheetName val="H08"/>
      <sheetName val="H09"/>
      <sheetName val="PB28.03"/>
      <sheetName val="Lệch"/>
      <sheetName val="B10 (chi tiết B09)"/>
      <sheetName val="BĐ"/>
      <sheetName val="Sắp xếp loại đất biểu 09"/>
    </sheetNames>
    <sheetDataSet>
      <sheetData sheetId="0">
        <row r="8">
          <cell r="D8">
            <v>498956.05319599999</v>
          </cell>
        </row>
        <row r="9">
          <cell r="D9">
            <v>0</v>
          </cell>
        </row>
        <row r="10">
          <cell r="D10">
            <v>68641.418922000012</v>
          </cell>
        </row>
        <row r="11">
          <cell r="D11">
            <v>58288.186131999995</v>
          </cell>
        </row>
        <row r="12">
          <cell r="D12">
            <v>45505.297371000008</v>
          </cell>
        </row>
        <row r="13">
          <cell r="D13">
            <v>114987.24250200001</v>
          </cell>
        </row>
        <row r="14">
          <cell r="D14">
            <v>74376.844895999995</v>
          </cell>
        </row>
        <row r="15">
          <cell r="D15">
            <v>162856.12029700002</v>
          </cell>
        </row>
        <row r="16">
          <cell r="D16">
            <v>59569.675308000013</v>
          </cell>
        </row>
        <row r="17">
          <cell r="D17">
            <v>88036.281686000002</v>
          </cell>
        </row>
        <row r="18">
          <cell r="D18">
            <v>0</v>
          </cell>
        </row>
        <row r="19">
          <cell r="D19">
            <v>1499.8981299999998</v>
          </cell>
        </row>
        <row r="20">
          <cell r="D20">
            <v>153.12858</v>
          </cell>
        </row>
        <row r="21">
          <cell r="D21">
            <v>2785.7975580000002</v>
          </cell>
        </row>
        <row r="22">
          <cell r="D22">
            <v>241.65207199999998</v>
          </cell>
        </row>
        <row r="23">
          <cell r="D23">
            <v>641.94899099999998</v>
          </cell>
        </row>
        <row r="24">
          <cell r="D24">
            <v>1007.8053650000002</v>
          </cell>
        </row>
        <row r="25">
          <cell r="D25">
            <v>603.61886900000002</v>
          </cell>
        </row>
        <row r="26">
          <cell r="D26">
            <v>38487.998030999996</v>
          </cell>
        </row>
        <row r="27">
          <cell r="D27">
            <v>0</v>
          </cell>
        </row>
        <row r="28">
          <cell r="D28">
            <v>22212.061072999997</v>
          </cell>
        </row>
        <row r="29">
          <cell r="D29">
            <v>8539.2892949999987</v>
          </cell>
        </row>
        <row r="30">
          <cell r="D30">
            <v>57.715195000000001</v>
          </cell>
        </row>
        <row r="31">
          <cell r="D31">
            <v>130.24842599999999</v>
          </cell>
        </row>
        <row r="32">
          <cell r="D32">
            <v>1001.932855</v>
          </cell>
        </row>
        <row r="33">
          <cell r="D33">
            <v>735.82710499999996</v>
          </cell>
        </row>
        <row r="34">
          <cell r="D34">
            <v>374.80227600000001</v>
          </cell>
        </row>
        <row r="35">
          <cell r="D35">
            <v>17.196578000000002</v>
          </cell>
        </row>
        <row r="37">
          <cell r="D37">
            <v>114.81117299999998</v>
          </cell>
        </row>
        <row r="38">
          <cell r="D38">
            <v>145.30510400000003</v>
          </cell>
        </row>
        <row r="39">
          <cell r="D39">
            <v>211.84108399999997</v>
          </cell>
        </row>
        <row r="40">
          <cell r="D40">
            <v>4832.571683000001</v>
          </cell>
        </row>
        <row r="41">
          <cell r="D41">
            <v>4.1912830000000003</v>
          </cell>
        </row>
        <row r="42">
          <cell r="D42">
            <v>10754.461828000001</v>
          </cell>
        </row>
        <row r="43">
          <cell r="D43">
            <v>2488.3563100000001</v>
          </cell>
        </row>
        <row r="44">
          <cell r="D44">
            <v>289.26475099999999</v>
          </cell>
        </row>
        <row r="45">
          <cell r="D45">
            <v>46.611021000000001</v>
          </cell>
        </row>
        <row r="47">
          <cell r="D47">
            <v>12452.689370000002</v>
          </cell>
        </row>
      </sheetData>
      <sheetData sheetId="1"/>
      <sheetData sheetId="2">
        <row r="8">
          <cell r="F8">
            <v>486380.01716899994</v>
          </cell>
        </row>
        <row r="9">
          <cell r="F9">
            <v>0</v>
          </cell>
        </row>
        <row r="10">
          <cell r="F10">
            <v>61803.996730999992</v>
          </cell>
        </row>
        <row r="11">
          <cell r="F11">
            <v>55431.995197999997</v>
          </cell>
        </row>
        <row r="12">
          <cell r="F12">
            <v>43715.451020999993</v>
          </cell>
        </row>
        <row r="13">
          <cell r="F13">
            <v>115858.999702</v>
          </cell>
        </row>
        <row r="14">
          <cell r="F14">
            <v>74500.998896000005</v>
          </cell>
        </row>
        <row r="15">
          <cell r="F15">
            <v>149455.99888699999</v>
          </cell>
        </row>
        <row r="16">
          <cell r="F16">
            <v>59131.002498000009</v>
          </cell>
        </row>
        <row r="17">
          <cell r="F17">
            <v>109316.99881999998</v>
          </cell>
        </row>
        <row r="18">
          <cell r="F18">
            <v>0</v>
          </cell>
        </row>
        <row r="19">
          <cell r="F19">
            <v>4108.0039299999999</v>
          </cell>
        </row>
        <row r="20">
          <cell r="F20">
            <v>252.00158000000005</v>
          </cell>
        </row>
        <row r="21">
          <cell r="F21">
            <v>6024.9975580000009</v>
          </cell>
        </row>
        <row r="22">
          <cell r="F22">
            <v>1891.834989</v>
          </cell>
        </row>
        <row r="23">
          <cell r="F23">
            <v>4223.1302310000001</v>
          </cell>
        </row>
        <row r="24">
          <cell r="F24">
            <v>1743.6094169999999</v>
          </cell>
        </row>
        <row r="25">
          <cell r="F25">
            <v>656.84994900000004</v>
          </cell>
        </row>
        <row r="26">
          <cell r="F26">
            <v>47919.729716999995</v>
          </cell>
        </row>
        <row r="27">
          <cell r="F27">
            <v>0</v>
          </cell>
        </row>
        <row r="28">
          <cell r="F28">
            <v>26798.958913999999</v>
          </cell>
        </row>
        <row r="29">
          <cell r="F29">
            <v>10273.575378</v>
          </cell>
        </row>
        <row r="30">
          <cell r="F30">
            <v>127.87934100000001</v>
          </cell>
        </row>
        <row r="31">
          <cell r="F31">
            <v>178.23052300000003</v>
          </cell>
        </row>
        <row r="32">
          <cell r="F32">
            <v>1173.336564</v>
          </cell>
        </row>
        <row r="33">
          <cell r="F33">
            <v>1503.638831</v>
          </cell>
        </row>
        <row r="34">
          <cell r="F34">
            <v>1410.7158429999999</v>
          </cell>
        </row>
        <row r="35">
          <cell r="F35">
            <v>51.003222000000001</v>
          </cell>
        </row>
        <row r="37">
          <cell r="F37">
            <v>225.64490000000001</v>
          </cell>
        </row>
        <row r="38">
          <cell r="F38">
            <v>358.00188300000002</v>
          </cell>
        </row>
        <row r="39">
          <cell r="F39">
            <v>437.712084</v>
          </cell>
        </row>
        <row r="40">
          <cell r="F40">
            <v>5168.6857029999992</v>
          </cell>
        </row>
        <row r="41">
          <cell r="F41">
            <v>54.091282999999997</v>
          </cell>
        </row>
        <row r="42">
          <cell r="F42">
            <v>13919.948957999999</v>
          </cell>
        </row>
        <row r="43">
          <cell r="F43">
            <v>4270.1203100000002</v>
          </cell>
        </row>
        <row r="44">
          <cell r="F44">
            <v>460.47418100000004</v>
          </cell>
        </row>
        <row r="45">
          <cell r="F45">
            <v>110.073789</v>
          </cell>
        </row>
        <row r="47">
          <cell r="F47">
            <v>3748.0044640000001</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Zeros="0" zoomScale="85" zoomScaleNormal="85" workbookViewId="0">
      <pane xSplit="3" ySplit="6" topLeftCell="D7" activePane="bottomRight" state="frozen"/>
      <selection pane="topRight" activeCell="D1" sqref="D1"/>
      <selection pane="bottomLeft" activeCell="A7" sqref="A7"/>
      <selection pane="bottomRight" activeCell="D10" sqref="D10"/>
    </sheetView>
  </sheetViews>
  <sheetFormatPr defaultRowHeight="15"/>
  <cols>
    <col min="1" max="1" width="5.7109375" style="1" customWidth="1"/>
    <col min="2" max="2" width="31.28515625" style="2" customWidth="1"/>
    <col min="3" max="3" width="9.28515625" style="1" customWidth="1"/>
    <col min="4" max="4" width="13.5703125" style="1" customWidth="1"/>
    <col min="5" max="5" width="14.5703125" style="1" customWidth="1"/>
    <col min="6" max="6" width="13.42578125" style="1" customWidth="1"/>
    <col min="7" max="7" width="14.28515625" style="1" customWidth="1"/>
    <col min="8" max="8" width="13.140625" style="3" customWidth="1"/>
    <col min="9" max="9" width="13.28515625" style="3" customWidth="1"/>
    <col min="10" max="10" width="13.140625" style="3" customWidth="1"/>
  </cols>
  <sheetData>
    <row r="1" spans="1:12">
      <c r="A1" s="81" t="s">
        <v>128</v>
      </c>
      <c r="B1" s="81"/>
    </row>
    <row r="2" spans="1:12" ht="16.5">
      <c r="A2" s="82" t="s">
        <v>167</v>
      </c>
      <c r="B2" s="83"/>
      <c r="C2" s="83"/>
      <c r="D2" s="83"/>
      <c r="E2" s="83"/>
      <c r="F2" s="83"/>
      <c r="G2" s="83"/>
      <c r="H2" s="83"/>
      <c r="I2" s="83"/>
      <c r="J2" s="83"/>
    </row>
    <row r="3" spans="1:12" ht="16.5">
      <c r="A3" s="46" t="s">
        <v>162</v>
      </c>
      <c r="B3" s="48"/>
      <c r="C3" s="48"/>
      <c r="D3" s="48"/>
      <c r="E3" s="48"/>
      <c r="F3" s="48"/>
      <c r="G3" s="48"/>
      <c r="H3" s="48"/>
      <c r="I3" s="48"/>
      <c r="J3" s="48"/>
    </row>
    <row r="4" spans="1:12" ht="27" customHeight="1">
      <c r="A4" s="84" t="s">
        <v>94</v>
      </c>
      <c r="B4" s="84" t="s">
        <v>93</v>
      </c>
      <c r="C4" s="84" t="s">
        <v>92</v>
      </c>
      <c r="D4" s="71" t="s">
        <v>95</v>
      </c>
      <c r="E4" s="4" t="s">
        <v>166</v>
      </c>
      <c r="F4" s="4"/>
      <c r="G4" s="5"/>
      <c r="H4" s="73" t="s">
        <v>98</v>
      </c>
      <c r="I4" s="74"/>
      <c r="J4" s="75"/>
      <c r="K4" s="6"/>
      <c r="L4" s="6"/>
    </row>
    <row r="5" spans="1:12" ht="60" customHeight="1">
      <c r="A5" s="84"/>
      <c r="B5" s="84"/>
      <c r="C5" s="84"/>
      <c r="D5" s="72"/>
      <c r="E5" s="32" t="s">
        <v>165</v>
      </c>
      <c r="F5" s="7" t="s">
        <v>96</v>
      </c>
      <c r="G5" s="7" t="s">
        <v>97</v>
      </c>
      <c r="H5" s="76"/>
      <c r="I5" s="77"/>
      <c r="J5" s="78"/>
      <c r="K5" s="6"/>
      <c r="L5" s="6"/>
    </row>
    <row r="6" spans="1:12" s="17" customFormat="1" ht="15.75">
      <c r="A6" s="16">
        <v>-1</v>
      </c>
      <c r="B6" s="16">
        <v>-2</v>
      </c>
      <c r="C6" s="16">
        <v>-3</v>
      </c>
      <c r="D6" s="16">
        <v>-4</v>
      </c>
      <c r="E6" s="16">
        <v>-5</v>
      </c>
      <c r="F6" s="16">
        <v>-6</v>
      </c>
      <c r="G6" s="16">
        <v>-7</v>
      </c>
      <c r="H6" s="16" t="s">
        <v>104</v>
      </c>
      <c r="I6" s="16" t="s">
        <v>101</v>
      </c>
      <c r="J6" s="16" t="s">
        <v>102</v>
      </c>
    </row>
    <row r="7" spans="1:12" ht="15.75">
      <c r="A7" s="8" t="s">
        <v>91</v>
      </c>
      <c r="B7" s="9" t="s">
        <v>90</v>
      </c>
      <c r="C7" s="10"/>
      <c r="D7" s="18">
        <f>D8+D17+D45</f>
        <v>599445.02425200003</v>
      </c>
      <c r="E7" s="18">
        <f>D7</f>
        <v>599445.02425200003</v>
      </c>
      <c r="F7" s="18">
        <f>E7</f>
        <v>599445.02425200003</v>
      </c>
      <c r="G7" s="18">
        <f>G8+G17+G45</f>
        <v>599445.02045299998</v>
      </c>
      <c r="H7" s="18">
        <f>G7-E7</f>
        <v>-3.7990000564604998E-3</v>
      </c>
      <c r="I7" s="18">
        <f>G7-F7</f>
        <v>-3.7990000564604998E-3</v>
      </c>
      <c r="J7" s="18">
        <f t="shared" ref="J7:J45" si="0">G7-D7</f>
        <v>-3.7990000564604998E-3</v>
      </c>
      <c r="K7" s="6"/>
      <c r="L7" s="6"/>
    </row>
    <row r="8" spans="1:12" ht="15.75">
      <c r="A8" s="11">
        <v>1</v>
      </c>
      <c r="B8" s="12" t="s">
        <v>89</v>
      </c>
      <c r="C8" s="11" t="s">
        <v>88</v>
      </c>
      <c r="D8" s="19">
        <f>[1]H01!D8</f>
        <v>498956.05319599999</v>
      </c>
      <c r="E8" s="19">
        <v>478246.74798800005</v>
      </c>
      <c r="F8" s="19">
        <v>486380</v>
      </c>
      <c r="G8" s="19">
        <f>[1]H03!F8</f>
        <v>486380.01716899994</v>
      </c>
      <c r="H8" s="18">
        <f t="shared" ref="H8:H47" si="1">G8-E8</f>
        <v>8133.2691809998942</v>
      </c>
      <c r="I8" s="18">
        <f t="shared" ref="I8:I38" si="2">G8-F8</f>
        <v>1.7168999940622598E-2</v>
      </c>
      <c r="J8" s="19">
        <f t="shared" si="0"/>
        <v>-12576.036027000053</v>
      </c>
      <c r="K8" s="6"/>
      <c r="L8" s="6"/>
    </row>
    <row r="9" spans="1:12" ht="15.75">
      <c r="A9" s="10"/>
      <c r="B9" s="13" t="s">
        <v>43</v>
      </c>
      <c r="C9" s="10"/>
      <c r="D9" s="20">
        <f>[1]H01!D9</f>
        <v>0</v>
      </c>
      <c r="E9" s="20"/>
      <c r="F9" s="20"/>
      <c r="G9" s="20">
        <f>[1]H03!F9</f>
        <v>0</v>
      </c>
      <c r="H9" s="18">
        <f t="shared" si="1"/>
        <v>0</v>
      </c>
      <c r="I9" s="18">
        <f t="shared" si="2"/>
        <v>0</v>
      </c>
      <c r="J9" s="20">
        <f t="shared" si="0"/>
        <v>0</v>
      </c>
      <c r="K9" s="6"/>
      <c r="L9" s="6"/>
    </row>
    <row r="10" spans="1:12" ht="15.75">
      <c r="A10" s="10" t="s">
        <v>87</v>
      </c>
      <c r="B10" s="14" t="s">
        <v>86</v>
      </c>
      <c r="C10" s="10" t="s">
        <v>85</v>
      </c>
      <c r="D10" s="20">
        <f>[1]H01!D10</f>
        <v>68641.418922000012</v>
      </c>
      <c r="E10" s="20">
        <v>61804.003686999989</v>
      </c>
      <c r="F10" s="22">
        <v>61804</v>
      </c>
      <c r="G10" s="20">
        <f>[1]H03!F10</f>
        <v>61803.996730999992</v>
      </c>
      <c r="H10" s="20">
        <f t="shared" si="1"/>
        <v>-6.9559999974444509E-3</v>
      </c>
      <c r="I10" s="20">
        <f t="shared" si="2"/>
        <v>-3.2690000080037862E-3</v>
      </c>
      <c r="J10" s="20">
        <f t="shared" si="0"/>
        <v>-6837.4221910000197</v>
      </c>
      <c r="K10" s="6"/>
      <c r="L10" s="6"/>
    </row>
    <row r="11" spans="1:12" ht="31.5">
      <c r="A11" s="10"/>
      <c r="B11" s="13" t="s">
        <v>84</v>
      </c>
      <c r="C11" s="15" t="s">
        <v>83</v>
      </c>
      <c r="D11" s="21">
        <f>[1]H01!D11</f>
        <v>58288.186131999995</v>
      </c>
      <c r="E11" s="21">
        <v>55432.004497999988</v>
      </c>
      <c r="F11" s="27">
        <v>55432</v>
      </c>
      <c r="G11" s="21">
        <f>[1]H03!F11</f>
        <v>55431.995197999997</v>
      </c>
      <c r="H11" s="20">
        <f t="shared" si="1"/>
        <v>-9.2999999906169251E-3</v>
      </c>
      <c r="I11" s="20">
        <f t="shared" si="2"/>
        <v>-4.8020000031101517E-3</v>
      </c>
      <c r="J11" s="21">
        <f t="shared" si="0"/>
        <v>-2856.1909339999984</v>
      </c>
      <c r="K11" s="6"/>
      <c r="L11" s="6"/>
    </row>
    <row r="12" spans="1:12" ht="25.5">
      <c r="A12" s="10" t="s">
        <v>82</v>
      </c>
      <c r="B12" s="14" t="s">
        <v>81</v>
      </c>
      <c r="C12" s="10" t="s">
        <v>80</v>
      </c>
      <c r="D12" s="20">
        <f>[1]H01!D12</f>
        <v>45505.297371000008</v>
      </c>
      <c r="E12" s="20">
        <v>47200.637605000011</v>
      </c>
      <c r="F12" s="28" t="s">
        <v>99</v>
      </c>
      <c r="G12" s="20">
        <f>[1]H03!F12</f>
        <v>43715.451020999993</v>
      </c>
      <c r="H12" s="20">
        <f t="shared" si="1"/>
        <v>-3485.1865840000173</v>
      </c>
      <c r="I12" s="20" t="s">
        <v>20</v>
      </c>
      <c r="J12" s="20">
        <f t="shared" si="0"/>
        <v>-1789.8463500000144</v>
      </c>
      <c r="K12" s="6"/>
      <c r="L12" s="6"/>
    </row>
    <row r="13" spans="1:12" ht="15.75">
      <c r="A13" s="10" t="s">
        <v>79</v>
      </c>
      <c r="B13" s="14" t="s">
        <v>78</v>
      </c>
      <c r="C13" s="10" t="s">
        <v>77</v>
      </c>
      <c r="D13" s="20">
        <f>[1]H01!D13</f>
        <v>114987.24250200001</v>
      </c>
      <c r="E13" s="20">
        <v>115895.00072</v>
      </c>
      <c r="F13" s="23">
        <v>115859</v>
      </c>
      <c r="G13" s="20">
        <f>[1]H03!F13</f>
        <v>115858.999702</v>
      </c>
      <c r="H13" s="20">
        <f t="shared" si="1"/>
        <v>-36.001017999995383</v>
      </c>
      <c r="I13" s="20">
        <f t="shared" si="2"/>
        <v>-2.9799999902024865E-4</v>
      </c>
      <c r="J13" s="20">
        <f t="shared" si="0"/>
        <v>871.75719999999274</v>
      </c>
      <c r="K13" s="6"/>
      <c r="L13" s="6"/>
    </row>
    <row r="14" spans="1:12" ht="15.75">
      <c r="A14" s="10" t="s">
        <v>76</v>
      </c>
      <c r="B14" s="14" t="s">
        <v>75</v>
      </c>
      <c r="C14" s="10" t="s">
        <v>74</v>
      </c>
      <c r="D14" s="20">
        <f>[1]H01!D14</f>
        <v>74376.844895999995</v>
      </c>
      <c r="E14" s="20">
        <v>74358.34489600001</v>
      </c>
      <c r="F14" s="20">
        <v>74501</v>
      </c>
      <c r="G14" s="20">
        <f>[1]H03!F14</f>
        <v>74500.998896000005</v>
      </c>
      <c r="H14" s="20">
        <f t="shared" si="1"/>
        <v>142.65399999999499</v>
      </c>
      <c r="I14" s="20">
        <f t="shared" si="2"/>
        <v>-1.1039999953936785E-3</v>
      </c>
      <c r="J14" s="20">
        <f t="shared" si="0"/>
        <v>124.15400000000955</v>
      </c>
      <c r="K14" s="6"/>
      <c r="L14" s="6"/>
    </row>
    <row r="15" spans="1:12" ht="15.75">
      <c r="A15" s="10" t="s">
        <v>73</v>
      </c>
      <c r="B15" s="14" t="s">
        <v>72</v>
      </c>
      <c r="C15" s="10" t="s">
        <v>71</v>
      </c>
      <c r="D15" s="20">
        <f>[1]H01!D15</f>
        <v>162856.12029700002</v>
      </c>
      <c r="E15" s="20">
        <v>144657.38614399999</v>
      </c>
      <c r="F15" s="20">
        <v>149456</v>
      </c>
      <c r="G15" s="20">
        <f>[1]H03!F15</f>
        <v>149455.99888699999</v>
      </c>
      <c r="H15" s="20">
        <f t="shared" si="1"/>
        <v>4798.6127430000051</v>
      </c>
      <c r="I15" s="20">
        <f t="shared" si="2"/>
        <v>-1.113000005716458E-3</v>
      </c>
      <c r="J15" s="20">
        <f t="shared" si="0"/>
        <v>-13400.121410000022</v>
      </c>
      <c r="K15" s="6"/>
      <c r="L15" s="6"/>
    </row>
    <row r="16" spans="1:12" ht="27" customHeight="1">
      <c r="A16" s="10"/>
      <c r="B16" s="13" t="s">
        <v>70</v>
      </c>
      <c r="C16" s="15" t="s">
        <v>69</v>
      </c>
      <c r="D16" s="20">
        <f>[1]H01!D16</f>
        <v>59569.675308000013</v>
      </c>
      <c r="E16" s="20">
        <v>59418.147988000012</v>
      </c>
      <c r="F16" s="20">
        <v>59131</v>
      </c>
      <c r="G16" s="20">
        <f>[1]H03!F16</f>
        <v>59131.002498000009</v>
      </c>
      <c r="H16" s="20">
        <f t="shared" si="1"/>
        <v>-287.14549000000261</v>
      </c>
      <c r="I16" s="20">
        <f t="shared" si="2"/>
        <v>2.4980000089271925E-3</v>
      </c>
      <c r="J16" s="20">
        <f t="shared" si="0"/>
        <v>-438.67281000000366</v>
      </c>
      <c r="K16" s="6"/>
      <c r="L16" s="6"/>
    </row>
    <row r="17" spans="1:12" ht="15.75">
      <c r="A17" s="11">
        <v>2</v>
      </c>
      <c r="B17" s="12" t="s">
        <v>68</v>
      </c>
      <c r="C17" s="11" t="s">
        <v>67</v>
      </c>
      <c r="D17" s="19">
        <f>[1]H01!D17</f>
        <v>88036.281686000002</v>
      </c>
      <c r="E17" s="19">
        <v>117450.280868</v>
      </c>
      <c r="F17" s="19">
        <v>109317</v>
      </c>
      <c r="G17" s="19">
        <f>[1]H03!F17</f>
        <v>109316.99881999998</v>
      </c>
      <c r="H17" s="18">
        <f t="shared" si="1"/>
        <v>-8133.2820480000228</v>
      </c>
      <c r="I17" s="18">
        <f t="shared" si="2"/>
        <v>-1.180000021122396E-3</v>
      </c>
      <c r="J17" s="19">
        <f t="shared" si="0"/>
        <v>21280.717133999977</v>
      </c>
      <c r="K17" s="6"/>
      <c r="L17" s="6"/>
    </row>
    <row r="18" spans="1:12" ht="15.75">
      <c r="A18" s="10"/>
      <c r="B18" s="13" t="s">
        <v>43</v>
      </c>
      <c r="C18" s="10"/>
      <c r="D18" s="20">
        <f>[1]H01!D18</f>
        <v>0</v>
      </c>
      <c r="E18" s="20"/>
      <c r="F18" s="20"/>
      <c r="G18" s="20">
        <f>[1]H03!F18</f>
        <v>0</v>
      </c>
      <c r="H18" s="18">
        <f t="shared" si="1"/>
        <v>0</v>
      </c>
      <c r="I18" s="18">
        <f t="shared" si="2"/>
        <v>0</v>
      </c>
      <c r="J18" s="20">
        <f t="shared" si="0"/>
        <v>0</v>
      </c>
      <c r="K18" s="6"/>
      <c r="L18" s="6"/>
    </row>
    <row r="19" spans="1:12" ht="15.75">
      <c r="A19" s="10" t="s">
        <v>66</v>
      </c>
      <c r="B19" s="14" t="s">
        <v>65</v>
      </c>
      <c r="C19" s="10" t="s">
        <v>64</v>
      </c>
      <c r="D19" s="20">
        <f>[1]H01!D19</f>
        <v>1499.8981299999998</v>
      </c>
      <c r="E19" s="20">
        <v>4107.9955810000001</v>
      </c>
      <c r="F19" s="22">
        <v>4108</v>
      </c>
      <c r="G19" s="20">
        <f>[1]H03!F19</f>
        <v>4108.0039299999999</v>
      </c>
      <c r="H19" s="20">
        <f t="shared" si="1"/>
        <v>8.3489999997254927E-3</v>
      </c>
      <c r="I19" s="20">
        <f t="shared" si="2"/>
        <v>3.9299999998547719E-3</v>
      </c>
      <c r="J19" s="20">
        <f t="shared" si="0"/>
        <v>2608.1058000000003</v>
      </c>
      <c r="K19" s="6"/>
      <c r="L19" s="6"/>
    </row>
    <row r="20" spans="1:12" ht="15.75">
      <c r="A20" s="10" t="s">
        <v>63</v>
      </c>
      <c r="B20" s="14" t="s">
        <v>62</v>
      </c>
      <c r="C20" s="10" t="s">
        <v>61</v>
      </c>
      <c r="D20" s="20">
        <f>[1]H01!D20</f>
        <v>153.12858</v>
      </c>
      <c r="E20" s="20">
        <v>252.00057999999999</v>
      </c>
      <c r="F20" s="23">
        <v>252</v>
      </c>
      <c r="G20" s="20">
        <f>[1]H03!F20</f>
        <v>252.00158000000005</v>
      </c>
      <c r="H20" s="20">
        <f t="shared" si="1"/>
        <v>1.0000000000616183E-3</v>
      </c>
      <c r="I20" s="20">
        <f t="shared" si="2"/>
        <v>1.5800000000467662E-3</v>
      </c>
      <c r="J20" s="20">
        <f t="shared" si="0"/>
        <v>98.873000000000047</v>
      </c>
      <c r="K20" s="6"/>
      <c r="L20" s="6"/>
    </row>
    <row r="21" spans="1:12" ht="15.75">
      <c r="A21" s="10" t="s">
        <v>60</v>
      </c>
      <c r="B21" s="14" t="s">
        <v>59</v>
      </c>
      <c r="C21" s="10" t="s">
        <v>58</v>
      </c>
      <c r="D21" s="20">
        <f>[1]H01!D21</f>
        <v>2785.7975580000002</v>
      </c>
      <c r="E21" s="20">
        <v>6743.0015090000006</v>
      </c>
      <c r="F21" s="20">
        <v>6025</v>
      </c>
      <c r="G21" s="20">
        <f>[1]H03!F21</f>
        <v>6024.9975580000009</v>
      </c>
      <c r="H21" s="20">
        <f t="shared" si="1"/>
        <v>-718.00395099999969</v>
      </c>
      <c r="I21" s="20">
        <f t="shared" si="2"/>
        <v>-2.4419999990641372E-3</v>
      </c>
      <c r="J21" s="20">
        <f t="shared" si="0"/>
        <v>3239.2000000000007</v>
      </c>
      <c r="K21" s="6"/>
      <c r="L21" s="6"/>
    </row>
    <row r="22" spans="1:12" ht="25.5">
      <c r="A22" s="10" t="s">
        <v>57</v>
      </c>
      <c r="B22" s="14" t="s">
        <v>56</v>
      </c>
      <c r="C22" s="10" t="s">
        <v>55</v>
      </c>
      <c r="D22" s="20">
        <f>[1]H01!D22</f>
        <v>241.65207199999998</v>
      </c>
      <c r="E22" s="20">
        <v>1891.83</v>
      </c>
      <c r="F22" s="28" t="s">
        <v>99</v>
      </c>
      <c r="G22" s="20">
        <f>[1]H03!F22</f>
        <v>1891.834989</v>
      </c>
      <c r="H22" s="20">
        <f t="shared" si="1"/>
        <v>4.9890000000232249E-3</v>
      </c>
      <c r="I22" s="20" t="s">
        <v>20</v>
      </c>
      <c r="J22" s="20">
        <f t="shared" si="0"/>
        <v>1650.1829170000001</v>
      </c>
      <c r="K22" s="6"/>
      <c r="L22" s="6"/>
    </row>
    <row r="23" spans="1:12" ht="25.5">
      <c r="A23" s="10" t="s">
        <v>54</v>
      </c>
      <c r="B23" s="14" t="s">
        <v>53</v>
      </c>
      <c r="C23" s="10" t="s">
        <v>52</v>
      </c>
      <c r="D23" s="20">
        <f>[1]H01!D23</f>
        <v>641.94899099999998</v>
      </c>
      <c r="E23" s="20">
        <v>3849.0170700000003</v>
      </c>
      <c r="F23" s="28" t="s">
        <v>99</v>
      </c>
      <c r="G23" s="20">
        <f>[1]H03!F23</f>
        <v>4223.1302310000001</v>
      </c>
      <c r="H23" s="20">
        <f t="shared" si="1"/>
        <v>374.11316099999976</v>
      </c>
      <c r="I23" s="20" t="s">
        <v>20</v>
      </c>
      <c r="J23" s="20">
        <f t="shared" si="0"/>
        <v>3581.1812399999999</v>
      </c>
      <c r="K23" s="6"/>
      <c r="L23" s="6"/>
    </row>
    <row r="24" spans="1:12" ht="31.5">
      <c r="A24" s="10" t="s">
        <v>51</v>
      </c>
      <c r="B24" s="14" t="s">
        <v>50</v>
      </c>
      <c r="C24" s="10" t="s">
        <v>49</v>
      </c>
      <c r="D24" s="20">
        <f>[1]H01!D24</f>
        <v>1007.8053650000002</v>
      </c>
      <c r="E24" s="20">
        <v>1765.401803</v>
      </c>
      <c r="F24" s="28" t="s">
        <v>99</v>
      </c>
      <c r="G24" s="20">
        <f>[1]H03!F24</f>
        <v>1743.6094169999999</v>
      </c>
      <c r="H24" s="20">
        <f t="shared" si="1"/>
        <v>-21.792386000000079</v>
      </c>
      <c r="I24" s="20" t="s">
        <v>20</v>
      </c>
      <c r="J24" s="20">
        <f t="shared" si="0"/>
        <v>735.80405199999973</v>
      </c>
      <c r="K24" s="6"/>
      <c r="L24" s="6"/>
    </row>
    <row r="25" spans="1:12" ht="31.5">
      <c r="A25" s="10" t="s">
        <v>48</v>
      </c>
      <c r="B25" s="14" t="s">
        <v>47</v>
      </c>
      <c r="C25" s="10" t="s">
        <v>46</v>
      </c>
      <c r="D25" s="20">
        <f>[1]H01!D25</f>
        <v>603.61886900000002</v>
      </c>
      <c r="E25" s="20">
        <v>639.31886900000006</v>
      </c>
      <c r="F25" s="28" t="s">
        <v>99</v>
      </c>
      <c r="G25" s="20">
        <f>[1]H03!F25</f>
        <v>656.84994900000004</v>
      </c>
      <c r="H25" s="20">
        <f t="shared" si="1"/>
        <v>17.531079999999974</v>
      </c>
      <c r="I25" s="20" t="s">
        <v>20</v>
      </c>
      <c r="J25" s="20">
        <f t="shared" si="0"/>
        <v>53.23108000000002</v>
      </c>
      <c r="K25" s="6"/>
      <c r="L25" s="6"/>
    </row>
    <row r="26" spans="1:12" ht="36.75" customHeight="1">
      <c r="A26" s="10" t="s">
        <v>45</v>
      </c>
      <c r="B26" s="14" t="s">
        <v>100</v>
      </c>
      <c r="C26" s="10" t="s">
        <v>44</v>
      </c>
      <c r="D26" s="20">
        <f>[1]H01!D26</f>
        <v>38487.998030999996</v>
      </c>
      <c r="E26" s="20">
        <v>47427.254913999997</v>
      </c>
      <c r="F26" s="20">
        <v>40795</v>
      </c>
      <c r="G26" s="20">
        <f>[1]H03!F26</f>
        <v>47919.729716999995</v>
      </c>
      <c r="H26" s="20">
        <f t="shared" si="1"/>
        <v>492.47480299999734</v>
      </c>
      <c r="I26" s="20">
        <f t="shared" si="2"/>
        <v>7124.7297169999947</v>
      </c>
      <c r="J26" s="20">
        <f t="shared" si="0"/>
        <v>9431.7316859999992</v>
      </c>
      <c r="K26" s="6"/>
      <c r="L26" s="6"/>
    </row>
    <row r="27" spans="1:12" ht="15.75">
      <c r="A27" s="10"/>
      <c r="B27" s="13" t="s">
        <v>43</v>
      </c>
      <c r="C27" s="10"/>
      <c r="D27" s="20">
        <f>[1]H01!D27</f>
        <v>0</v>
      </c>
      <c r="E27" s="20">
        <v>0</v>
      </c>
      <c r="F27" s="20"/>
      <c r="G27" s="20">
        <f>[1]H03!F27</f>
        <v>0</v>
      </c>
      <c r="H27" s="18">
        <f t="shared" si="1"/>
        <v>0</v>
      </c>
      <c r="I27" s="18">
        <f t="shared" si="2"/>
        <v>0</v>
      </c>
      <c r="J27" s="20">
        <f t="shared" si="0"/>
        <v>0</v>
      </c>
      <c r="K27" s="6"/>
      <c r="L27" s="6"/>
    </row>
    <row r="28" spans="1:12" ht="15.75">
      <c r="A28" s="10" t="s">
        <v>20</v>
      </c>
      <c r="B28" s="14" t="s">
        <v>42</v>
      </c>
      <c r="C28" s="10" t="s">
        <v>41</v>
      </c>
      <c r="D28" s="20">
        <f>[1]H01!D28</f>
        <v>22212.061072999997</v>
      </c>
      <c r="E28" s="20">
        <v>26439.999901000003</v>
      </c>
      <c r="F28" s="20">
        <v>26440</v>
      </c>
      <c r="G28" s="20">
        <f>[1]H03!F28</f>
        <v>26798.958913999999</v>
      </c>
      <c r="H28" s="20">
        <f t="shared" si="1"/>
        <v>358.95901299999605</v>
      </c>
      <c r="I28" s="20">
        <f t="shared" si="2"/>
        <v>358.95891399999891</v>
      </c>
      <c r="J28" s="20">
        <f t="shared" si="0"/>
        <v>4586.8978410000018</v>
      </c>
      <c r="K28" s="6"/>
      <c r="L28" s="6"/>
    </row>
    <row r="29" spans="1:12" ht="25.5">
      <c r="A29" s="10" t="s">
        <v>20</v>
      </c>
      <c r="B29" s="14" t="s">
        <v>40</v>
      </c>
      <c r="C29" s="10" t="s">
        <v>39</v>
      </c>
      <c r="D29" s="20">
        <f>[1]H01!D29</f>
        <v>8539.2892949999987</v>
      </c>
      <c r="E29" s="20">
        <v>10285.063303999999</v>
      </c>
      <c r="F29" s="28" t="s">
        <v>99</v>
      </c>
      <c r="G29" s="20">
        <f>[1]H03!F29</f>
        <v>10273.575378</v>
      </c>
      <c r="H29" s="20">
        <f t="shared" si="1"/>
        <v>-11.487925999999788</v>
      </c>
      <c r="I29" s="18"/>
      <c r="J29" s="20">
        <f t="shared" si="0"/>
        <v>1734.2860830000009</v>
      </c>
      <c r="K29" s="6"/>
      <c r="L29" s="6"/>
    </row>
    <row r="30" spans="1:12" ht="15.75">
      <c r="A30" s="10" t="s">
        <v>20</v>
      </c>
      <c r="B30" s="14" t="s">
        <v>38</v>
      </c>
      <c r="C30" s="10" t="s">
        <v>37</v>
      </c>
      <c r="D30" s="20">
        <f>[1]H01!D30</f>
        <v>57.715195000000001</v>
      </c>
      <c r="E30" s="20">
        <v>119.96519499999999</v>
      </c>
      <c r="F30" s="20">
        <v>117</v>
      </c>
      <c r="G30" s="20">
        <f>[1]H03!F30</f>
        <v>127.87934100000001</v>
      </c>
      <c r="H30" s="20">
        <f t="shared" si="1"/>
        <v>7.9141460000000166</v>
      </c>
      <c r="I30" s="20">
        <f t="shared" si="2"/>
        <v>10.879341000000011</v>
      </c>
      <c r="J30" s="20">
        <f t="shared" si="0"/>
        <v>70.164146000000017</v>
      </c>
      <c r="K30" s="6"/>
      <c r="L30" s="6"/>
    </row>
    <row r="31" spans="1:12" ht="15.75">
      <c r="A31" s="10" t="s">
        <v>20</v>
      </c>
      <c r="B31" s="14" t="s">
        <v>36</v>
      </c>
      <c r="C31" s="10" t="s">
        <v>35</v>
      </c>
      <c r="D31" s="20">
        <f>[1]H01!D31</f>
        <v>130.24842599999999</v>
      </c>
      <c r="E31" s="20">
        <v>181.31842600000004</v>
      </c>
      <c r="F31" s="22">
        <v>159</v>
      </c>
      <c r="G31" s="20">
        <f>[1]H03!F31</f>
        <v>178.23052300000003</v>
      </c>
      <c r="H31" s="20">
        <f t="shared" si="1"/>
        <v>-3.0879030000000114</v>
      </c>
      <c r="I31" s="20">
        <f t="shared" si="2"/>
        <v>19.230523000000034</v>
      </c>
      <c r="J31" s="20">
        <f t="shared" si="0"/>
        <v>47.982097000000039</v>
      </c>
      <c r="K31" s="6"/>
      <c r="L31" s="6"/>
    </row>
    <row r="32" spans="1:12" ht="31.5">
      <c r="A32" s="10" t="s">
        <v>20</v>
      </c>
      <c r="B32" s="14" t="s">
        <v>34</v>
      </c>
      <c r="C32" s="10" t="s">
        <v>33</v>
      </c>
      <c r="D32" s="20">
        <f>[1]H01!D32</f>
        <v>1001.932855</v>
      </c>
      <c r="E32" s="20">
        <v>1128.0468549999998</v>
      </c>
      <c r="F32" s="33">
        <v>1172</v>
      </c>
      <c r="G32" s="20">
        <f>[1]H03!F32</f>
        <v>1173.336564</v>
      </c>
      <c r="H32" s="20">
        <f t="shared" si="1"/>
        <v>45.28970900000013</v>
      </c>
      <c r="I32" s="20">
        <f t="shared" si="2"/>
        <v>1.336563999999953</v>
      </c>
      <c r="J32" s="20">
        <f t="shared" si="0"/>
        <v>171.40370899999994</v>
      </c>
      <c r="K32" s="6"/>
      <c r="L32" s="6"/>
    </row>
    <row r="33" spans="1:12" ht="31.5">
      <c r="A33" s="10" t="s">
        <v>20</v>
      </c>
      <c r="B33" s="14" t="s">
        <v>32</v>
      </c>
      <c r="C33" s="10" t="s">
        <v>31</v>
      </c>
      <c r="D33" s="20">
        <f>[1]H01!D33</f>
        <v>735.82710499999996</v>
      </c>
      <c r="E33" s="20">
        <v>1497.9671050000002</v>
      </c>
      <c r="F33" s="33">
        <v>1287</v>
      </c>
      <c r="G33" s="20">
        <f>[1]H03!F33</f>
        <v>1503.638831</v>
      </c>
      <c r="H33" s="20">
        <f t="shared" si="1"/>
        <v>5.6717259999998078</v>
      </c>
      <c r="I33" s="20">
        <f t="shared" si="2"/>
        <v>216.63883099999998</v>
      </c>
      <c r="J33" s="20">
        <f t="shared" si="0"/>
        <v>767.81172600000002</v>
      </c>
      <c r="K33" s="6"/>
      <c r="L33" s="6"/>
    </row>
    <row r="34" spans="1:12" ht="15.75">
      <c r="A34" s="10" t="s">
        <v>20</v>
      </c>
      <c r="B34" s="14" t="s">
        <v>30</v>
      </c>
      <c r="C34" s="10" t="s">
        <v>29</v>
      </c>
      <c r="D34" s="20">
        <f>[1]H01!D34</f>
        <v>374.80227600000001</v>
      </c>
      <c r="E34" s="20">
        <v>1404.0024760000001</v>
      </c>
      <c r="F34" s="22">
        <v>1404</v>
      </c>
      <c r="G34" s="20">
        <f>[1]H03!F34</f>
        <v>1410.7158429999999</v>
      </c>
      <c r="H34" s="20">
        <f t="shared" si="1"/>
        <v>6.7133669999998347</v>
      </c>
      <c r="I34" s="20">
        <f t="shared" si="2"/>
        <v>6.7158429999999498</v>
      </c>
      <c r="J34" s="20">
        <f t="shared" si="0"/>
        <v>1035.9135670000001</v>
      </c>
      <c r="K34" s="6"/>
      <c r="L34" s="6"/>
    </row>
    <row r="35" spans="1:12" ht="31.5">
      <c r="A35" s="10" t="s">
        <v>20</v>
      </c>
      <c r="B35" s="14" t="s">
        <v>28</v>
      </c>
      <c r="C35" s="10" t="s">
        <v>27</v>
      </c>
      <c r="D35" s="20">
        <f>[1]H01!D35</f>
        <v>17.196578000000002</v>
      </c>
      <c r="E35" s="20">
        <v>53.615473999999992</v>
      </c>
      <c r="F35" s="20">
        <v>51</v>
      </c>
      <c r="G35" s="20">
        <f>[1]H03!F35</f>
        <v>51.003222000000001</v>
      </c>
      <c r="H35" s="20">
        <f t="shared" si="1"/>
        <v>-2.6122519999999909</v>
      </c>
      <c r="I35" s="20">
        <f t="shared" si="2"/>
        <v>3.2220000000009463E-3</v>
      </c>
      <c r="J35" s="20">
        <f t="shared" si="0"/>
        <v>33.806643999999999</v>
      </c>
      <c r="K35" s="6"/>
      <c r="L35" s="6"/>
    </row>
    <row r="36" spans="1:12" ht="15.75">
      <c r="A36" s="10" t="s">
        <v>20</v>
      </c>
      <c r="B36" s="14" t="s">
        <v>26</v>
      </c>
      <c r="C36" s="10" t="s">
        <v>25</v>
      </c>
      <c r="D36" s="20">
        <f>[1]H01!D37</f>
        <v>114.81117299999998</v>
      </c>
      <c r="E36" s="20">
        <v>235.54117299999999</v>
      </c>
      <c r="F36" s="22">
        <v>184</v>
      </c>
      <c r="G36" s="20">
        <f>[1]H03!F37</f>
        <v>225.64490000000001</v>
      </c>
      <c r="H36" s="20">
        <f t="shared" si="1"/>
        <v>-9.8962729999999794</v>
      </c>
      <c r="I36" s="20">
        <f t="shared" si="2"/>
        <v>41.644900000000007</v>
      </c>
      <c r="J36" s="20">
        <f t="shared" si="0"/>
        <v>110.83372700000002</v>
      </c>
      <c r="K36" s="6"/>
      <c r="L36" s="6"/>
    </row>
    <row r="37" spans="1:12" ht="15.75">
      <c r="A37" s="10" t="s">
        <v>20</v>
      </c>
      <c r="B37" s="14" t="s">
        <v>24</v>
      </c>
      <c r="C37" s="10" t="s">
        <v>23</v>
      </c>
      <c r="D37" s="20">
        <f>[1]H01!D38</f>
        <v>145.30510400000003</v>
      </c>
      <c r="E37" s="20">
        <v>292.31986999999998</v>
      </c>
      <c r="F37" s="22">
        <v>358</v>
      </c>
      <c r="G37" s="20">
        <f>[1]H03!F38</f>
        <v>358.00188300000002</v>
      </c>
      <c r="H37" s="20">
        <f t="shared" si="1"/>
        <v>65.68201300000004</v>
      </c>
      <c r="I37" s="20">
        <f t="shared" si="2"/>
        <v>1.8830000000207292E-3</v>
      </c>
      <c r="J37" s="20">
        <f t="shared" si="0"/>
        <v>212.69677899999999</v>
      </c>
      <c r="K37" s="6"/>
      <c r="L37" s="6"/>
    </row>
    <row r="38" spans="1:12" ht="15.75">
      <c r="A38" s="10" t="s">
        <v>20</v>
      </c>
      <c r="B38" s="14" t="s">
        <v>22</v>
      </c>
      <c r="C38" s="10" t="s">
        <v>21</v>
      </c>
      <c r="D38" s="20">
        <f>[1]H01!D39</f>
        <v>211.84108399999997</v>
      </c>
      <c r="E38" s="20">
        <v>433.68408400000004</v>
      </c>
      <c r="F38" s="20"/>
      <c r="G38" s="20">
        <f>[1]H03!F39</f>
        <v>437.712084</v>
      </c>
      <c r="H38" s="20">
        <f t="shared" si="1"/>
        <v>4.0279999999999632</v>
      </c>
      <c r="I38" s="20">
        <f t="shared" si="2"/>
        <v>437.712084</v>
      </c>
      <c r="J38" s="20">
        <f t="shared" si="0"/>
        <v>225.87100000000004</v>
      </c>
      <c r="K38" s="6"/>
      <c r="L38" s="6"/>
    </row>
    <row r="39" spans="1:12" ht="31.5">
      <c r="A39" s="10" t="s">
        <v>20</v>
      </c>
      <c r="B39" s="14" t="s">
        <v>19</v>
      </c>
      <c r="C39" s="10" t="s">
        <v>18</v>
      </c>
      <c r="D39" s="20">
        <f>[1]H01!D40</f>
        <v>4832.571683000001</v>
      </c>
      <c r="E39" s="20">
        <v>5140.6045250000006</v>
      </c>
      <c r="F39" s="28" t="s">
        <v>99</v>
      </c>
      <c r="G39" s="20">
        <f>[1]H03!F40</f>
        <v>5168.6857029999992</v>
      </c>
      <c r="H39" s="20">
        <f t="shared" si="1"/>
        <v>28.081177999998545</v>
      </c>
      <c r="I39" s="18" t="s">
        <v>20</v>
      </c>
      <c r="J39" s="20">
        <f t="shared" si="0"/>
        <v>336.11401999999816</v>
      </c>
      <c r="K39" s="6"/>
      <c r="L39" s="6"/>
    </row>
    <row r="40" spans="1:12" ht="21" customHeight="1">
      <c r="A40" s="10" t="s">
        <v>17</v>
      </c>
      <c r="B40" s="14" t="s">
        <v>16</v>
      </c>
      <c r="C40" s="10" t="s">
        <v>15</v>
      </c>
      <c r="D40" s="20">
        <f>[1]H01!D41</f>
        <v>4.1912830000000003</v>
      </c>
      <c r="E40" s="20">
        <v>54.091282999999997</v>
      </c>
      <c r="F40" s="28" t="s">
        <v>99</v>
      </c>
      <c r="G40" s="20">
        <f>[1]H03!F41</f>
        <v>54.091282999999997</v>
      </c>
      <c r="H40" s="31" t="s">
        <v>107</v>
      </c>
      <c r="I40" s="18" t="s">
        <v>20</v>
      </c>
      <c r="J40" s="20">
        <f t="shared" si="0"/>
        <v>49.9</v>
      </c>
      <c r="K40" s="6"/>
      <c r="L40" s="6"/>
    </row>
    <row r="41" spans="1:12" ht="25.5">
      <c r="A41" s="10" t="s">
        <v>14</v>
      </c>
      <c r="B41" s="14" t="s">
        <v>13</v>
      </c>
      <c r="C41" s="10" t="s">
        <v>12</v>
      </c>
      <c r="D41" s="20">
        <f>[1]H01!D42</f>
        <v>10754.461828000001</v>
      </c>
      <c r="E41" s="20">
        <v>13687.521237999999</v>
      </c>
      <c r="F41" s="28" t="s">
        <v>99</v>
      </c>
      <c r="G41" s="20">
        <f>[1]H03!F42</f>
        <v>13919.948957999999</v>
      </c>
      <c r="H41" s="20">
        <f t="shared" si="1"/>
        <v>232.42771999999968</v>
      </c>
      <c r="I41" s="18" t="s">
        <v>20</v>
      </c>
      <c r="J41" s="20">
        <f t="shared" si="0"/>
        <v>3165.4871299999977</v>
      </c>
      <c r="K41" s="6"/>
      <c r="L41" s="6"/>
    </row>
    <row r="42" spans="1:12" ht="25.5">
      <c r="A42" s="10" t="s">
        <v>11</v>
      </c>
      <c r="B42" s="14" t="s">
        <v>10</v>
      </c>
      <c r="C42" s="10" t="s">
        <v>9</v>
      </c>
      <c r="D42" s="20">
        <f>[1]H01!D43</f>
        <v>2488.3563100000001</v>
      </c>
      <c r="E42" s="20">
        <v>4144.9787550000001</v>
      </c>
      <c r="F42" s="28" t="s">
        <v>99</v>
      </c>
      <c r="G42" s="20">
        <f>[1]H03!F43</f>
        <v>4270.1203100000002</v>
      </c>
      <c r="H42" s="20">
        <f t="shared" si="1"/>
        <v>125.14155500000015</v>
      </c>
      <c r="I42" s="18" t="s">
        <v>20</v>
      </c>
      <c r="J42" s="20">
        <f t="shared" si="0"/>
        <v>1781.7640000000001</v>
      </c>
      <c r="K42" s="6"/>
      <c r="L42" s="6"/>
    </row>
    <row r="43" spans="1:12" ht="25.5">
      <c r="A43" s="10" t="s">
        <v>8</v>
      </c>
      <c r="B43" s="14" t="s">
        <v>7</v>
      </c>
      <c r="C43" s="10" t="s">
        <v>6</v>
      </c>
      <c r="D43" s="20">
        <f>[1]H01!D44</f>
        <v>289.26475099999999</v>
      </c>
      <c r="E43" s="20">
        <v>463.92652100000009</v>
      </c>
      <c r="F43" s="28" t="s">
        <v>99</v>
      </c>
      <c r="G43" s="20">
        <f>[1]H03!F44</f>
        <v>460.47418100000004</v>
      </c>
      <c r="H43" s="20">
        <f t="shared" si="1"/>
        <v>-3.4523400000000493</v>
      </c>
      <c r="I43" s="18" t="s">
        <v>20</v>
      </c>
      <c r="J43" s="20">
        <f t="shared" si="0"/>
        <v>171.20943000000005</v>
      </c>
      <c r="K43" s="6"/>
      <c r="L43" s="6"/>
    </row>
    <row r="44" spans="1:12" ht="31.5">
      <c r="A44" s="10" t="s">
        <v>5</v>
      </c>
      <c r="B44" s="14" t="s">
        <v>4</v>
      </c>
      <c r="C44" s="10" t="s">
        <v>3</v>
      </c>
      <c r="D44" s="20">
        <f>[1]H01!D45</f>
        <v>46.611021000000001</v>
      </c>
      <c r="E44" s="20">
        <v>110.07102100000002</v>
      </c>
      <c r="F44" s="28" t="s">
        <v>99</v>
      </c>
      <c r="G44" s="20">
        <f>[1]H03!F45</f>
        <v>110.073789</v>
      </c>
      <c r="H44" s="20">
        <f t="shared" si="1"/>
        <v>2.7679999999890015E-3</v>
      </c>
      <c r="I44" s="18" t="s">
        <v>20</v>
      </c>
      <c r="J44" s="20">
        <f t="shared" si="0"/>
        <v>63.462768000000004</v>
      </c>
      <c r="K44" s="6"/>
      <c r="L44" s="6"/>
    </row>
    <row r="45" spans="1:12" ht="15.75">
      <c r="A45" s="11">
        <v>3</v>
      </c>
      <c r="B45" s="12" t="s">
        <v>2</v>
      </c>
      <c r="C45" s="11" t="s">
        <v>1</v>
      </c>
      <c r="D45" s="19">
        <f>[1]H01!D47</f>
        <v>12452.689370000002</v>
      </c>
      <c r="E45" s="19">
        <v>3747.9960139999994</v>
      </c>
      <c r="F45" s="19">
        <v>3747.9960139999994</v>
      </c>
      <c r="G45" s="19">
        <f>[1]H03!F47</f>
        <v>3748.0044640000001</v>
      </c>
      <c r="H45" s="30" t="s">
        <v>107</v>
      </c>
      <c r="I45" s="30" t="s">
        <v>107</v>
      </c>
      <c r="J45" s="19">
        <f t="shared" si="0"/>
        <v>-8704.6849060000022</v>
      </c>
      <c r="K45" s="6"/>
      <c r="L45" s="6"/>
    </row>
    <row r="46" spans="1:12" ht="15.75">
      <c r="A46" s="24">
        <v>4</v>
      </c>
      <c r="B46" s="25" t="s">
        <v>0</v>
      </c>
      <c r="C46" s="24" t="s">
        <v>106</v>
      </c>
      <c r="D46" s="26">
        <v>79412.569999999992</v>
      </c>
      <c r="E46" s="26">
        <v>79412.569999999992</v>
      </c>
      <c r="F46" s="29">
        <v>79466</v>
      </c>
      <c r="G46" s="29">
        <v>79466</v>
      </c>
      <c r="H46" s="18">
        <f t="shared" si="1"/>
        <v>53.430000000007567</v>
      </c>
      <c r="I46" s="30" t="s">
        <v>107</v>
      </c>
      <c r="J46" s="19">
        <f t="shared" ref="J46:J47" si="3">G46-D46</f>
        <v>53.430000000007567</v>
      </c>
      <c r="K46" s="6"/>
      <c r="L46" s="6"/>
    </row>
    <row r="47" spans="1:12" ht="15.75">
      <c r="A47" s="24">
        <v>5</v>
      </c>
      <c r="B47" s="25" t="s">
        <v>103</v>
      </c>
      <c r="C47" s="24" t="s">
        <v>105</v>
      </c>
      <c r="D47" s="26">
        <v>49256.630000000005</v>
      </c>
      <c r="E47" s="26">
        <v>49256.630000000005</v>
      </c>
      <c r="F47" s="29">
        <v>52577</v>
      </c>
      <c r="G47" s="29">
        <v>52577</v>
      </c>
      <c r="H47" s="18">
        <f t="shared" si="1"/>
        <v>3320.3699999999953</v>
      </c>
      <c r="I47" s="30" t="s">
        <v>107</v>
      </c>
      <c r="J47" s="19">
        <f t="shared" si="3"/>
        <v>3320.3699999999953</v>
      </c>
      <c r="K47" s="6"/>
      <c r="L47" s="6"/>
    </row>
    <row r="49" spans="2:10" ht="51.75" customHeight="1">
      <c r="B49" s="79" t="s">
        <v>108</v>
      </c>
      <c r="C49" s="80"/>
      <c r="D49" s="80"/>
      <c r="E49" s="80"/>
      <c r="F49" s="80"/>
      <c r="G49" s="80"/>
      <c r="H49" s="80"/>
      <c r="I49" s="80"/>
      <c r="J49" s="80"/>
    </row>
  </sheetData>
  <mergeCells count="8">
    <mergeCell ref="D4:D5"/>
    <mergeCell ref="H4:J5"/>
    <mergeCell ref="B49:J49"/>
    <mergeCell ref="A1:B1"/>
    <mergeCell ref="A2:J2"/>
    <mergeCell ref="A4:A5"/>
    <mergeCell ref="B4:B5"/>
    <mergeCell ref="C4:C5"/>
  </mergeCells>
  <pageMargins left="0.37" right="0.17" top="0.46" bottom="0.43" header="0.3" footer="0.21"/>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10" zoomScale="85" zoomScaleNormal="85" workbookViewId="0">
      <selection activeCell="A3" sqref="A3"/>
    </sheetView>
  </sheetViews>
  <sheetFormatPr defaultRowHeight="15"/>
  <cols>
    <col min="1" max="1" width="6.85546875" style="43" customWidth="1"/>
    <col min="2" max="2" width="25.42578125" style="43" customWidth="1"/>
    <col min="3" max="3" width="21.42578125" style="43" customWidth="1"/>
    <col min="4" max="5" width="14.42578125" style="43" customWidth="1"/>
    <col min="6" max="6" width="57.28515625" style="43" customWidth="1"/>
    <col min="7" max="16384" width="9.140625" style="43"/>
  </cols>
  <sheetData>
    <row r="1" spans="1:6">
      <c r="A1" s="47" t="s">
        <v>127</v>
      </c>
    </row>
    <row r="2" spans="1:6" ht="16.5">
      <c r="A2" s="44" t="s">
        <v>164</v>
      </c>
      <c r="B2" s="44"/>
      <c r="C2" s="44"/>
      <c r="D2" s="44"/>
      <c r="E2" s="44"/>
      <c r="F2" s="68"/>
    </row>
    <row r="3" spans="1:6" ht="29.25" customHeight="1">
      <c r="A3" s="46" t="s">
        <v>162</v>
      </c>
      <c r="B3" s="45"/>
      <c r="C3" s="45"/>
      <c r="D3" s="45"/>
      <c r="E3" s="45"/>
      <c r="F3" s="68"/>
    </row>
    <row r="4" spans="1:6" ht="69.75" customHeight="1">
      <c r="A4" s="34" t="s">
        <v>94</v>
      </c>
      <c r="B4" s="34" t="s">
        <v>109</v>
      </c>
      <c r="C4" s="34" t="s">
        <v>110</v>
      </c>
      <c r="D4" s="34" t="s">
        <v>156</v>
      </c>
      <c r="E4" s="34" t="s">
        <v>157</v>
      </c>
      <c r="F4" s="34" t="s">
        <v>150</v>
      </c>
    </row>
    <row r="5" spans="1:6" ht="99.75" customHeight="1">
      <c r="A5" s="35">
        <v>1</v>
      </c>
      <c r="B5" s="36" t="s">
        <v>111</v>
      </c>
      <c r="C5" s="35" t="s">
        <v>112</v>
      </c>
      <c r="D5" s="37">
        <v>4635.45</v>
      </c>
      <c r="E5" s="37">
        <v>4635.45</v>
      </c>
      <c r="F5" s="69" t="s">
        <v>154</v>
      </c>
    </row>
    <row r="6" spans="1:6" ht="63">
      <c r="A6" s="35">
        <v>2</v>
      </c>
      <c r="B6" s="36" t="s">
        <v>113</v>
      </c>
      <c r="C6" s="35" t="s">
        <v>114</v>
      </c>
      <c r="D6" s="35">
        <v>106</v>
      </c>
      <c r="E6" s="35">
        <v>103</v>
      </c>
      <c r="F6" s="69" t="s">
        <v>155</v>
      </c>
    </row>
    <row r="7" spans="1:6" ht="144" customHeight="1">
      <c r="A7" s="35">
        <v>3</v>
      </c>
      <c r="B7" s="36" t="s">
        <v>161</v>
      </c>
      <c r="C7" s="35" t="s">
        <v>115</v>
      </c>
      <c r="D7" s="35">
        <v>300</v>
      </c>
      <c r="E7" s="35">
        <v>300</v>
      </c>
      <c r="F7" s="69" t="s">
        <v>159</v>
      </c>
    </row>
    <row r="8" spans="1:6" ht="94.5">
      <c r="A8" s="35">
        <v>4</v>
      </c>
      <c r="B8" s="36" t="s">
        <v>116</v>
      </c>
      <c r="C8" s="35" t="s">
        <v>117</v>
      </c>
      <c r="D8" s="35">
        <v>215</v>
      </c>
      <c r="E8" s="35">
        <v>100</v>
      </c>
      <c r="F8" s="69" t="s">
        <v>158</v>
      </c>
    </row>
    <row r="9" spans="1:6" ht="63">
      <c r="A9" s="35">
        <v>5</v>
      </c>
      <c r="B9" s="36" t="s">
        <v>118</v>
      </c>
      <c r="C9" s="35" t="s">
        <v>119</v>
      </c>
      <c r="D9" s="35">
        <v>323</v>
      </c>
      <c r="E9" s="35">
        <v>200</v>
      </c>
      <c r="F9" s="69" t="s">
        <v>151</v>
      </c>
    </row>
    <row r="10" spans="1:6" ht="47.25">
      <c r="A10" s="35">
        <v>6</v>
      </c>
      <c r="B10" s="36" t="s">
        <v>120</v>
      </c>
      <c r="C10" s="35" t="s">
        <v>121</v>
      </c>
      <c r="D10" s="35">
        <v>418</v>
      </c>
      <c r="E10" s="35">
        <v>418</v>
      </c>
      <c r="F10" s="69" t="s">
        <v>152</v>
      </c>
    </row>
    <row r="11" spans="1:6" ht="66" customHeight="1">
      <c r="A11" s="35">
        <v>7</v>
      </c>
      <c r="B11" s="36" t="s">
        <v>122</v>
      </c>
      <c r="C11" s="35" t="s">
        <v>123</v>
      </c>
      <c r="D11" s="39">
        <v>269</v>
      </c>
      <c r="E11" s="35">
        <v>269</v>
      </c>
      <c r="F11" s="70" t="s">
        <v>153</v>
      </c>
    </row>
    <row r="12" spans="1:6" ht="198" customHeight="1">
      <c r="A12" s="35">
        <v>8</v>
      </c>
      <c r="B12" s="36" t="s">
        <v>124</v>
      </c>
      <c r="C12" s="38" t="s">
        <v>125</v>
      </c>
      <c r="D12" s="39">
        <v>477</v>
      </c>
      <c r="E12" s="35">
        <v>0</v>
      </c>
      <c r="F12" s="69" t="s">
        <v>160</v>
      </c>
    </row>
    <row r="13" spans="1:6" ht="27" customHeight="1">
      <c r="A13" s="34"/>
      <c r="B13" s="40" t="s">
        <v>126</v>
      </c>
      <c r="C13" s="34"/>
      <c r="D13" s="41">
        <v>6743.45</v>
      </c>
      <c r="E13" s="42">
        <v>6025.45</v>
      </c>
      <c r="F13" s="67"/>
    </row>
    <row r="14" spans="1:6" ht="15.75">
      <c r="A14" s="52"/>
      <c r="B14" s="52"/>
      <c r="C14" s="52"/>
      <c r="D14" s="52"/>
      <c r="E14" s="52"/>
    </row>
    <row r="15" spans="1:6" ht="15.75">
      <c r="A15" s="52"/>
      <c r="B15" s="52"/>
      <c r="C15" s="52"/>
      <c r="D15" s="52"/>
      <c r="E15" s="52"/>
    </row>
    <row r="16" spans="1:6" ht="15.75">
      <c r="A16" s="52"/>
      <c r="B16" s="52"/>
      <c r="C16" s="52"/>
      <c r="D16" s="52"/>
      <c r="E16" s="52"/>
    </row>
    <row r="17" spans="1:5" ht="15.75">
      <c r="A17" s="52"/>
      <c r="B17" s="52"/>
      <c r="C17" s="52"/>
      <c r="D17" s="52"/>
      <c r="E17" s="52"/>
    </row>
    <row r="18" spans="1:5" ht="15.75">
      <c r="A18" s="52"/>
      <c r="B18" s="52"/>
      <c r="C18" s="52"/>
      <c r="D18" s="52"/>
      <c r="E18" s="52"/>
    </row>
  </sheetData>
  <pageMargins left="0.39" right="0.27" top="0.54" bottom="0.48" header="0.3" footer="0.3"/>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15" zoomScaleNormal="115" workbookViewId="0">
      <selection activeCell="B6" sqref="B6"/>
    </sheetView>
  </sheetViews>
  <sheetFormatPr defaultRowHeight="15.75"/>
  <cols>
    <col min="1" max="1" width="7.5703125" style="52" customWidth="1"/>
    <col min="2" max="2" width="66.28515625" style="52" customWidth="1"/>
    <col min="3" max="3" width="62.85546875" style="52" customWidth="1"/>
    <col min="4" max="16384" width="9.140625" style="52"/>
  </cols>
  <sheetData>
    <row r="1" spans="1:3">
      <c r="A1" s="50" t="s">
        <v>148</v>
      </c>
    </row>
    <row r="2" spans="1:3" ht="16.5">
      <c r="A2" s="44" t="s">
        <v>163</v>
      </c>
      <c r="B2" s="65"/>
      <c r="C2" s="65"/>
    </row>
    <row r="3" spans="1:3" ht="24" customHeight="1">
      <c r="A3" s="46" t="s">
        <v>162</v>
      </c>
      <c r="B3" s="65"/>
      <c r="C3" s="65"/>
    </row>
    <row r="4" spans="1:3" s="50" customFormat="1" ht="42" customHeight="1">
      <c r="A4" s="61" t="s">
        <v>94</v>
      </c>
      <c r="B4" s="63" t="s">
        <v>146</v>
      </c>
      <c r="C4" s="62" t="s">
        <v>145</v>
      </c>
    </row>
    <row r="5" spans="1:3" s="64" customFormat="1" ht="21.75" customHeight="1">
      <c r="A5" s="61" t="s">
        <v>91</v>
      </c>
      <c r="B5" s="60" t="s">
        <v>140</v>
      </c>
      <c r="C5" s="60"/>
    </row>
    <row r="6" spans="1:3" ht="117" customHeight="1">
      <c r="A6" s="57" t="s">
        <v>20</v>
      </c>
      <c r="B6" s="51" t="s">
        <v>143</v>
      </c>
      <c r="C6" s="51" t="s">
        <v>135</v>
      </c>
    </row>
    <row r="7" spans="1:3" ht="116.25" customHeight="1">
      <c r="A7" s="58" t="s">
        <v>20</v>
      </c>
      <c r="B7" s="54" t="s">
        <v>144</v>
      </c>
      <c r="C7" s="54" t="s">
        <v>136</v>
      </c>
    </row>
    <row r="8" spans="1:3" ht="145.5" customHeight="1">
      <c r="A8" s="59" t="s">
        <v>20</v>
      </c>
      <c r="B8" s="56" t="s">
        <v>129</v>
      </c>
      <c r="C8" s="56" t="s">
        <v>137</v>
      </c>
    </row>
    <row r="9" spans="1:3" ht="102" customHeight="1">
      <c r="A9" s="58" t="s">
        <v>20</v>
      </c>
      <c r="B9" s="54" t="s">
        <v>130</v>
      </c>
      <c r="C9" s="54" t="s">
        <v>138</v>
      </c>
    </row>
    <row r="10" spans="1:3" ht="131.25" customHeight="1">
      <c r="A10" s="58" t="s">
        <v>20</v>
      </c>
      <c r="B10" s="54" t="s">
        <v>131</v>
      </c>
      <c r="C10" s="54" t="s">
        <v>139</v>
      </c>
    </row>
    <row r="11" spans="1:3" ht="93.75" customHeight="1">
      <c r="A11" s="58" t="s">
        <v>20</v>
      </c>
      <c r="B11" s="54" t="s">
        <v>132</v>
      </c>
      <c r="C11" s="53"/>
    </row>
    <row r="12" spans="1:3" ht="85.5" customHeight="1">
      <c r="A12" s="59" t="s">
        <v>20</v>
      </c>
      <c r="B12" s="56" t="s">
        <v>133</v>
      </c>
      <c r="C12" s="55"/>
    </row>
    <row r="13" spans="1:3" ht="63">
      <c r="A13" s="59" t="s">
        <v>20</v>
      </c>
      <c r="B13" s="56" t="s">
        <v>134</v>
      </c>
      <c r="C13" s="55"/>
    </row>
    <row r="14" spans="1:3" s="50" customFormat="1" ht="21" customHeight="1">
      <c r="A14" s="61" t="s">
        <v>141</v>
      </c>
      <c r="B14" s="66" t="s">
        <v>142</v>
      </c>
      <c r="C14" s="49"/>
    </row>
    <row r="15" spans="1:3" ht="144.75" customHeight="1">
      <c r="A15" s="55"/>
      <c r="B15" s="56" t="s">
        <v>147</v>
      </c>
      <c r="C15" s="56" t="s">
        <v>149</v>
      </c>
    </row>
  </sheetData>
  <pageMargins left="0.53" right="0.26" top="0.75" bottom="0.75" header="0.3" footer="0.3"/>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ĐC chỉ tiêu đất</vt:lpstr>
      <vt:lpstr>ĐC KCN</vt:lpstr>
      <vt:lpstr>ĐC quan điểm, mục tiêu</vt:lpstr>
      <vt:lpstr>'ĐC quan điểm, mục tiêu'!Print_Area</vt:lpstr>
      <vt:lpstr>'ĐC chỉ tiêu đất'!Print_Titles</vt:lpstr>
      <vt:lpstr>'ĐC KCN'!Print_Titles</vt:lpstr>
      <vt:lpstr>'ĐC quan điểm, mục tiêu'!Print_Titles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vx</dc:creator>
  <cp:lastModifiedBy>ADMIN</cp:lastModifiedBy>
  <cp:lastPrinted>2022-04-22T11:18:26Z</cp:lastPrinted>
  <dcterms:created xsi:type="dcterms:W3CDTF">2022-04-03T08:26:30Z</dcterms:created>
  <dcterms:modified xsi:type="dcterms:W3CDTF">2022-04-25T09:42:31Z</dcterms:modified>
</cp:coreProperties>
</file>