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 lieu Dung\DUNG 2024\Biên chế 2024\KH BIÊN CHẾ 25\giáo dục\tổng hợp\"/>
    </mc:Choice>
  </mc:AlternateContent>
  <bookViews>
    <workbookView xWindow="0" yWindow="0" windowWidth="20490" windowHeight="7050" firstSheet="1" activeTab="1"/>
  </bookViews>
  <sheets>
    <sheet name="Kangatang" sheetId="22" state="veryHidden" r:id="rId1"/>
    <sheet name="PL4 - MN" sheetId="19" r:id="rId2"/>
    <sheet name="PL 5 - TH" sheetId="8" r:id="rId3"/>
    <sheet name="PL 6 - THCS" sheetId="10" r:id="rId4"/>
    <sheet name="PL 7 - THPT" sheetId="18" r:id="rId5"/>
    <sheet name="PL 9 - Bổ sung biên chế" sheetId="23" r:id="rId6"/>
  </sheets>
  <definedNames>
    <definedName name="_xlnm.Print_Area" localSheetId="3">'PL 6 - THCS'!$A$1:$P$25</definedName>
    <definedName name="_xlnm.Print_Titles" localSheetId="3">'PL 6 - THCS'!$5:$7</definedName>
  </definedNames>
  <calcPr calcId="162913"/>
</workbook>
</file>

<file path=xl/calcChain.xml><?xml version="1.0" encoding="utf-8"?>
<calcChain xmlns="http://schemas.openxmlformats.org/spreadsheetml/2006/main">
  <c r="M10" i="19" l="1"/>
  <c r="I23" i="19"/>
  <c r="E19" i="23" l="1"/>
  <c r="D19" i="23"/>
  <c r="C19" i="23"/>
  <c r="O10" i="10" l="1"/>
  <c r="O11" i="10"/>
  <c r="O12" i="10"/>
  <c r="O13" i="10"/>
  <c r="O14" i="10"/>
  <c r="O15" i="10"/>
  <c r="O16" i="10"/>
  <c r="O17" i="10"/>
  <c r="O18" i="10"/>
  <c r="O19" i="10"/>
  <c r="O20" i="10"/>
  <c r="O21" i="10"/>
  <c r="O9" i="10"/>
  <c r="N10" i="8"/>
  <c r="N11" i="8"/>
  <c r="N12" i="8"/>
  <c r="N13" i="8"/>
  <c r="N14" i="8"/>
  <c r="N15" i="8"/>
  <c r="N16" i="8"/>
  <c r="N17" i="8"/>
  <c r="N18" i="8"/>
  <c r="N19" i="8"/>
  <c r="N20" i="8"/>
  <c r="N21" i="8"/>
  <c r="N9" i="8"/>
  <c r="M10" i="8"/>
  <c r="M11" i="8"/>
  <c r="M12" i="8"/>
  <c r="M13" i="8"/>
  <c r="M14" i="8"/>
  <c r="M15" i="8"/>
  <c r="M16" i="8"/>
  <c r="M17" i="8"/>
  <c r="M18" i="8"/>
  <c r="M19" i="8"/>
  <c r="M20" i="8"/>
  <c r="M21" i="8"/>
  <c r="M9" i="8"/>
  <c r="M11" i="19"/>
  <c r="M12" i="19"/>
  <c r="M13" i="19"/>
  <c r="M14" i="19"/>
  <c r="M15" i="19"/>
  <c r="M16" i="19"/>
  <c r="M17" i="19"/>
  <c r="M18" i="19"/>
  <c r="M19" i="19"/>
  <c r="M20" i="19"/>
  <c r="M21" i="19"/>
  <c r="M22" i="19"/>
  <c r="L10" i="19"/>
  <c r="N8" i="18"/>
  <c r="M8" i="18"/>
  <c r="O8" i="18" s="1"/>
  <c r="N22" i="8" l="1"/>
  <c r="P8" i="18"/>
  <c r="E22" i="10" l="1"/>
  <c r="F22" i="10"/>
  <c r="G22" i="10"/>
  <c r="H22" i="10"/>
  <c r="I22" i="10"/>
  <c r="L22" i="10" l="1"/>
  <c r="M22" i="10"/>
  <c r="K22" i="10"/>
  <c r="P16" i="10" l="1"/>
  <c r="P12" i="10"/>
  <c r="P11" i="10"/>
  <c r="P9" i="10"/>
  <c r="P10" i="10"/>
  <c r="N22" i="10"/>
  <c r="C22" i="10" l="1"/>
  <c r="D22" i="10"/>
  <c r="P20" i="10" l="1"/>
  <c r="P18" i="10"/>
  <c r="P14" i="10"/>
  <c r="P19" i="10"/>
  <c r="P15" i="10"/>
  <c r="P17" i="10"/>
  <c r="P21" i="10"/>
  <c r="P13" i="10"/>
  <c r="J22" i="10"/>
  <c r="P22" i="10" l="1"/>
  <c r="J22" i="8" l="1"/>
  <c r="C22" i="8" l="1"/>
  <c r="D22" i="8"/>
  <c r="E22" i="8"/>
  <c r="F22" i="8"/>
  <c r="G22" i="8"/>
  <c r="H22" i="8"/>
  <c r="I22" i="8"/>
  <c r="K22" i="8"/>
  <c r="L22" i="8"/>
  <c r="B22" i="8"/>
  <c r="O22" i="10"/>
  <c r="M22" i="8" l="1"/>
  <c r="D23" i="19"/>
  <c r="E23" i="19"/>
  <c r="F23" i="19"/>
  <c r="G23" i="19"/>
  <c r="H23" i="19"/>
  <c r="J23" i="19"/>
  <c r="K23" i="19"/>
  <c r="M23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 l="1"/>
  <c r="B22" i="10" l="1"/>
  <c r="H24" i="8"/>
  <c r="C23" i="19"/>
</calcChain>
</file>

<file path=xl/comments1.xml><?xml version="1.0" encoding="utf-8"?>
<comments xmlns="http://schemas.openxmlformats.org/spreadsheetml/2006/main">
  <authors>
    <author>Admin</author>
  </authors>
  <commentList>
    <comment ref="G1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định mức 1 trường ko quá 2 phó; 11 trường tổng 33
kỳ lợi đang có 3 phó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sau giao thấp hơn định mức tối đa nhưng không có biên chế bổ sung nên giao bằng 2024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sau giao thì biên chế giao + bổ sung bằng định mức tối đa của bộ giáo dục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MN Đồng Lộc đang có 3 phó, đề nghị sắp xếp lại đúng quy định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 xml:space="preserve">Admin: </t>
        </r>
        <r>
          <rPr>
            <sz val="9"/>
            <color indexed="81"/>
            <rFont val="Tahoma"/>
            <family val="2"/>
          </rPr>
          <t>2 trường đang có 3 phó sai quy định là An Hòa thịnh và Kim Hoa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J9" authorId="0" shapeId="0">
      <text>
        <r>
          <rPr>
            <b/>
            <sz val="9"/>
            <color indexed="81"/>
            <rFont val="Tahoma"/>
            <family val="2"/>
          </rPr>
          <t>Admin:giao+bổ sung = định mức tối đa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sau giao (giao + bổ sung) vẫn thấp hơn định mức tối đa nhưng ko có biên chế bổ sung nên giao bằng giao 2024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sau giao (giao + bổ sung) vẫn thấp hơn định mức tối đa nhưng ko có biên chế bổ sung nên giao bằng giao 2024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sau giao (giao + bổ sung) vẫn thấp hơn định mức tối đa nhưng ko có biên chế bổ sung nên giao bằng giao 2024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sau giao (giao + bổ sung) vẫn thấp hơn định mức tối đa nhưng ko có biên chế bổ sung nên giao bằng giao 2024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có 1 HĐ 3604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 xml:space="preserve">Admin:giao+bổ sung vẫn thấp hơn định mức tối đa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có 1 hđ 3604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giao + bổ sung = định mức tối đa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có 1 HĐ 3604
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sau giao (giao + bổ sung) vẫn thấp hơn định mức tối đa nhưng ko có biên chế bổ sung nên giao bằng giao 2024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sau giao (giao + bổ sung) vẫn thấp hơn định mức tối đa nhưng ko có biên chế bổ sung nên giao bằng giao 2024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J9" authorId="0" shapeId="0">
      <text>
        <r>
          <rPr>
            <b/>
            <sz val="7"/>
            <color indexed="81"/>
            <rFont val="Tahoma"/>
            <family val="2"/>
          </rPr>
          <t>Admin: sau giao+bổ sung vẫn thấp hơn định mức tối đa nhưng ko có biên chế bs nên giao bằng 2024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 xml:space="preserve">Admin: </t>
        </r>
        <r>
          <rPr>
            <sz val="7"/>
            <color indexed="81"/>
            <rFont val="Tahoma"/>
            <family val="2"/>
          </rPr>
          <t>nhập lại dữ liệu TH, THCS cho phù hợp; tổng đảm bảo TH,THCS mỗi trường có 1 đội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Admin:sau giao + bổ sung bằng định mức tối đa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Admin: sau giao + bổ sung bằng định mức tối đa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Admin:sao giao + bổ sung thấp hơn định mức tối đa, nhưng không có biên chế nên giao bằng 2024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có 1 HĐ 3604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có 1 HĐ 3604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có 1 hợp đồng, ko tính vào đây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Admin:sau giao + dôi dư bằng định mức tối đa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có 1 hợp đồng (ko tính trong này)
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có 1 HĐ 3604</t>
        </r>
      </text>
    </comment>
  </commentList>
</comments>
</file>

<file path=xl/comments4.xml><?xml version="1.0" encoding="utf-8"?>
<comments xmlns="http://schemas.openxmlformats.org/spreadsheetml/2006/main">
  <authors>
    <author>Admin</author>
  </authors>
  <commentList>
    <comment ref="J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bằng định mức tối đa theo TT 20</t>
        </r>
      </text>
    </comment>
  </commentList>
</comments>
</file>

<file path=xl/sharedStrings.xml><?xml version="1.0" encoding="utf-8"?>
<sst xmlns="http://schemas.openxmlformats.org/spreadsheetml/2006/main" count="164" uniqueCount="52">
  <si>
    <t>PHỤ LỤC IV</t>
  </si>
  <si>
    <t>TT</t>
  </si>
  <si>
    <t>Đơn vị</t>
  </si>
  <si>
    <t>Trường hiện có</t>
  </si>
  <si>
    <t>Quản lý</t>
  </si>
  <si>
    <t>Giáo viên</t>
  </si>
  <si>
    <t>Tổng cộng</t>
  </si>
  <si>
    <t>Hiện có</t>
  </si>
  <si>
    <t>TX Kỳ Anh</t>
  </si>
  <si>
    <t>Kỳ Anh</t>
  </si>
  <si>
    <t>Cẩm Xuyên</t>
  </si>
  <si>
    <t>TP Hà Tĩnh</t>
  </si>
  <si>
    <t>Thạch Hà</t>
  </si>
  <si>
    <t>Lộc Hà</t>
  </si>
  <si>
    <t>Can Lộc</t>
  </si>
  <si>
    <t>Hương Khê</t>
  </si>
  <si>
    <t>Hương Sơn</t>
  </si>
  <si>
    <t>Vũ Quang</t>
  </si>
  <si>
    <t>Đức Thọ</t>
  </si>
  <si>
    <t>TX Hồng Lĩnh</t>
  </si>
  <si>
    <t>Nghi Xuân</t>
  </si>
  <si>
    <t>PHỤ LỤC V</t>
  </si>
  <si>
    <t>Số trường</t>
  </si>
  <si>
    <t>Đội</t>
  </si>
  <si>
    <t>Tổng biên chế</t>
  </si>
  <si>
    <t>Tổng</t>
  </si>
  <si>
    <t xml:space="preserve">Ghi chú: </t>
  </si>
  <si>
    <t>PHỤ LỤC VI</t>
  </si>
  <si>
    <t>PHỤ LỤC VII</t>
  </si>
  <si>
    <t>Số lượng người làm việc tại các trường trung học phổ thông</t>
  </si>
  <si>
    <t>HĐ 111</t>
  </si>
  <si>
    <t>Kế hoạch 2025-2026</t>
  </si>
  <si>
    <t>Kế hoạch học sinh 2025</t>
  </si>
  <si>
    <t>Học sinh</t>
  </si>
  <si>
    <t>Thiết bị, thí nghiệm</t>
  </si>
  <si>
    <t>Nhóm VTVL chuyên môn dùng chung</t>
  </si>
  <si>
    <t>Giáo vụ</t>
  </si>
  <si>
    <t>Các trường THPT trực thuộc Sở Giáo dục và Đào tạo</t>
  </si>
  <si>
    <t>Chuyên môn dùng chung</t>
  </si>
  <si>
    <t>KẾ HOẠCH NĂM HỌC 2025-2026</t>
  </si>
  <si>
    <t>Số lượng người làm việc tại các trường mầm non</t>
  </si>
  <si>
    <t xml:space="preserve">Số lượng người làm việc tại các trường tiểu học
</t>
  </si>
  <si>
    <t xml:space="preserve">Số lượng người làm việc tại các trường trung học cơ sở
</t>
  </si>
  <si>
    <t>Bổ sung biên chế sự nghiệp giáo dục mầm non và phổ thông công lập theo các Quyết định của Ban Tổ chức Trung ương: số 54-QĐ/BTCTW ngày 28/9/2022, số 2393-QĐ/BTCTW ngày 06/12/2023</t>
  </si>
  <si>
    <t>STT</t>
  </si>
  <si>
    <t xml:space="preserve">Đơn vị </t>
  </si>
  <si>
    <t xml:space="preserve">Mầm non </t>
  </si>
  <si>
    <t>Tiểu học</t>
  </si>
  <si>
    <t>THCS</t>
  </si>
  <si>
    <t xml:space="preserve">Hiện có </t>
  </si>
  <si>
    <t>PHỤ LỤC  IX</t>
  </si>
  <si>
    <t>Số học sinh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</si>
</sst>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0">
    <font>
      <sz val="11"/>
      <color theme="1"/>
      <name val="Calibri"/>
      <charset val="134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name val=".VnTime"/>
      <family val="2"/>
    </font>
    <font>
      <b/>
      <sz val="10"/>
      <name val="Times New Roman"/>
      <family val="1"/>
    </font>
    <font>
      <sz val="12"/>
      <color theme="0"/>
      <name val="Times New Roman"/>
      <family val="1"/>
    </font>
    <font>
      <b/>
      <sz val="12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4"/>
      <name val="Times New Roman"/>
      <family val="1"/>
    </font>
    <font>
      <b/>
      <sz val="9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6"/>
      <name val="Times New Roman"/>
      <family val="1"/>
    </font>
    <font>
      <sz val="10"/>
      <color indexed="8"/>
      <name val="Calibri"/>
      <family val="2"/>
    </font>
    <font>
      <sz val="9"/>
      <name val="Calibri"/>
      <family val="2"/>
    </font>
    <font>
      <sz val="11"/>
      <name val="Calibri"/>
      <family val="2"/>
    </font>
    <font>
      <sz val="13"/>
      <name val="Times New Roman"/>
      <family val="1"/>
    </font>
    <font>
      <b/>
      <sz val="14"/>
      <color indexed="8"/>
      <name val="Times New Roman"/>
      <family val="1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sz val="9"/>
      <color theme="0"/>
      <name val="Calibri"/>
      <family val="2"/>
    </font>
    <font>
      <b/>
      <sz val="9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i/>
      <sz val="13"/>
      <name val="Times New Roman"/>
      <family val="1"/>
    </font>
    <font>
      <b/>
      <sz val="13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3"/>
      <color theme="0"/>
      <name val="Times New Roman"/>
      <family val="1"/>
    </font>
    <font>
      <b/>
      <sz val="14"/>
      <color theme="0"/>
      <name val="Times New Roman"/>
      <family val="1"/>
    </font>
    <font>
      <i/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sz val="12"/>
      <name val="Calibri"/>
      <family val="2"/>
    </font>
    <font>
      <b/>
      <sz val="8"/>
      <color indexed="8"/>
      <name val="Times New Roman"/>
      <family val="1"/>
    </font>
    <font>
      <sz val="14"/>
      <name val=".VnTime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Calibri"/>
      <family val="2"/>
    </font>
    <font>
      <sz val="8"/>
      <name val="Times New Roman"/>
      <family val="1"/>
    </font>
    <font>
      <b/>
      <sz val="8"/>
      <name val="Calibri"/>
      <family val="2"/>
      <scheme val="minor"/>
    </font>
    <font>
      <sz val="11"/>
      <name val=".VnTime"/>
      <family val="2"/>
    </font>
    <font>
      <b/>
      <sz val="8"/>
      <color rgb="FFFF0000"/>
      <name val="Times New Roman"/>
      <family val="1"/>
    </font>
    <font>
      <b/>
      <sz val="14"/>
      <color rgb="FFFF0000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</font>
    <font>
      <sz val="8"/>
      <color indexed="8"/>
      <name val="Times New Roman"/>
      <family val="1"/>
    </font>
    <font>
      <b/>
      <sz val="7"/>
      <color indexed="8"/>
      <name val="Times New Roman"/>
      <family val="1"/>
    </font>
    <font>
      <sz val="8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9"/>
      <color rgb="FFFF0000"/>
      <name val="Times New Roman"/>
      <family val="1"/>
    </font>
    <font>
      <b/>
      <sz val="9"/>
      <color rgb="FFFF0000"/>
      <name val="Calibri"/>
      <family val="2"/>
    </font>
    <font>
      <sz val="11"/>
      <color rgb="FFFF0000"/>
      <name val="Calibri"/>
      <family val="2"/>
      <scheme val="minor"/>
    </font>
    <font>
      <sz val="9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3">
    <xf numFmtId="0" fontId="0" fillId="0" borderId="0"/>
    <xf numFmtId="0" fontId="38" fillId="0" borderId="0"/>
    <xf numFmtId="0" fontId="39" fillId="0" borderId="0"/>
    <xf numFmtId="0" fontId="1" fillId="0" borderId="0"/>
    <xf numFmtId="0" fontId="39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5" fillId="0" borderId="0"/>
    <xf numFmtId="0" fontId="12" fillId="0" borderId="0"/>
    <xf numFmtId="43" fontId="40" fillId="0" borderId="0" applyFont="0" applyFill="0" applyBorder="0" applyAlignment="0" applyProtection="0"/>
    <xf numFmtId="0" fontId="45" fillId="0" borderId="0"/>
    <xf numFmtId="0" fontId="45" fillId="0" borderId="0"/>
    <xf numFmtId="0" fontId="5" fillId="0" borderId="0"/>
  </cellStyleXfs>
  <cellXfs count="248">
    <xf numFmtId="0" fontId="0" fillId="0" borderId="0" xfId="0"/>
    <xf numFmtId="0" fontId="2" fillId="0" borderId="0" xfId="0" applyFont="1" applyFill="1"/>
    <xf numFmtId="0" fontId="3" fillId="0" borderId="0" xfId="7" applyFont="1" applyProtection="1">
      <protection locked="0"/>
    </xf>
    <xf numFmtId="0" fontId="7" fillId="0" borderId="0" xfId="0" applyFont="1" applyAlignment="1">
      <alignment vertical="center"/>
    </xf>
    <xf numFmtId="0" fontId="8" fillId="0" borderId="0" xfId="4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7" applyNumberFormat="1" applyFont="1" applyAlignment="1" applyProtection="1">
      <protection locked="0"/>
    </xf>
    <xf numFmtId="0" fontId="15" fillId="0" borderId="0" xfId="0" applyFont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1" fillId="0" borderId="0" xfId="0" applyFont="1" applyFill="1"/>
    <xf numFmtId="0" fontId="20" fillId="0" borderId="0" xfId="0" applyFont="1" applyFill="1"/>
    <xf numFmtId="0" fontId="20" fillId="2" borderId="0" xfId="0" applyFont="1" applyFill="1"/>
    <xf numFmtId="0" fontId="22" fillId="2" borderId="0" xfId="0" applyFont="1" applyFill="1"/>
    <xf numFmtId="0" fontId="23" fillId="0" borderId="0" xfId="0" applyFont="1"/>
    <xf numFmtId="0" fontId="11" fillId="0" borderId="0" xfId="4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1" fillId="2" borderId="0" xfId="4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9" fillId="2" borderId="0" xfId="0" applyFont="1" applyFill="1"/>
    <xf numFmtId="0" fontId="24" fillId="2" borderId="0" xfId="4" applyFont="1" applyFill="1" applyBorder="1" applyAlignment="1">
      <alignment horizontal="center" vertical="center"/>
    </xf>
    <xf numFmtId="0" fontId="10" fillId="2" borderId="0" xfId="0" applyFont="1" applyFill="1"/>
    <xf numFmtId="0" fontId="10" fillId="0" borderId="0" xfId="0" applyFont="1"/>
    <xf numFmtId="0" fontId="30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15" fillId="2" borderId="0" xfId="0" applyFont="1" applyFill="1"/>
    <xf numFmtId="0" fontId="17" fillId="0" borderId="0" xfId="0" applyFont="1" applyFill="1" applyAlignment="1">
      <alignment vertical="center"/>
    </xf>
    <xf numFmtId="0" fontId="26" fillId="0" borderId="0" xfId="0" applyFont="1" applyFill="1"/>
    <xf numFmtId="0" fontId="20" fillId="0" borderId="0" xfId="0" applyFont="1" applyFill="1" applyAlignment="1">
      <alignment horizontal="center"/>
    </xf>
    <xf numFmtId="0" fontId="33" fillId="0" borderId="0" xfId="4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/>
    </xf>
    <xf numFmtId="0" fontId="34" fillId="0" borderId="0" xfId="0" applyFont="1"/>
    <xf numFmtId="0" fontId="34" fillId="0" borderId="0" xfId="0" applyFont="1" applyAlignment="1">
      <alignment horizontal="center"/>
    </xf>
    <xf numFmtId="3" fontId="34" fillId="0" borderId="0" xfId="0" applyNumberFormat="1" applyFont="1"/>
    <xf numFmtId="0" fontId="3" fillId="0" borderId="0" xfId="4" applyFont="1" applyFill="1" applyBorder="1" applyAlignment="1">
      <alignment horizontal="center" vertical="center"/>
    </xf>
    <xf numFmtId="0" fontId="35" fillId="0" borderId="0" xfId="0" applyFont="1"/>
    <xf numFmtId="0" fontId="37" fillId="0" borderId="0" xfId="4" applyFont="1" applyFill="1" applyBorder="1" applyAlignment="1">
      <alignment horizontal="center" vertical="center"/>
    </xf>
    <xf numFmtId="0" fontId="25" fillId="0" borderId="0" xfId="4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42" fillId="0" borderId="0" xfId="0" applyFont="1" applyFill="1"/>
    <xf numFmtId="1" fontId="42" fillId="0" borderId="0" xfId="0" applyNumberFormat="1" applyFont="1" applyFill="1"/>
    <xf numFmtId="0" fontId="37" fillId="0" borderId="0" xfId="0" applyFont="1"/>
    <xf numFmtId="0" fontId="25" fillId="0" borderId="0" xfId="4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41" fillId="0" borderId="0" xfId="0" applyFont="1"/>
    <xf numFmtId="2" fontId="51" fillId="0" borderId="0" xfId="0" applyNumberFormat="1" applyFont="1"/>
    <xf numFmtId="0" fontId="50" fillId="0" borderId="0" xfId="0" applyFont="1"/>
    <xf numFmtId="0" fontId="52" fillId="0" borderId="0" xfId="0" applyFont="1" applyFill="1"/>
    <xf numFmtId="0" fontId="41" fillId="0" borderId="0" xfId="4" applyFont="1" applyFill="1" applyBorder="1" applyAlignment="1">
      <alignment horizontal="center" vertical="center"/>
    </xf>
    <xf numFmtId="2" fontId="46" fillId="0" borderId="0" xfId="4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0" fontId="54" fillId="0" borderId="0" xfId="0" applyFont="1" applyFill="1" applyAlignment="1">
      <alignment vertical="center"/>
    </xf>
    <xf numFmtId="0" fontId="54" fillId="0" borderId="0" xfId="0" applyFont="1" applyFill="1"/>
    <xf numFmtId="0" fontId="55" fillId="0" borderId="0" xfId="0" applyFont="1" applyFill="1"/>
    <xf numFmtId="0" fontId="56" fillId="0" borderId="0" xfId="0" applyFont="1" applyFill="1"/>
    <xf numFmtId="0" fontId="53" fillId="0" borderId="0" xfId="0" applyFont="1" applyFill="1"/>
    <xf numFmtId="0" fontId="44" fillId="0" borderId="0" xfId="0" applyFont="1" applyFill="1"/>
    <xf numFmtId="2" fontId="57" fillId="0" borderId="0" xfId="0" applyNumberFormat="1" applyFont="1" applyFill="1"/>
    <xf numFmtId="2" fontId="46" fillId="0" borderId="0" xfId="0" applyNumberFormat="1" applyFont="1"/>
    <xf numFmtId="0" fontId="46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 applyFill="1" applyAlignment="1">
      <alignment horizontal="center" vertical="center" wrapText="1"/>
    </xf>
    <xf numFmtId="0" fontId="42" fillId="0" borderId="0" xfId="0" applyFont="1" applyFill="1" applyAlignment="1">
      <alignment vertical="center"/>
    </xf>
    <xf numFmtId="1" fontId="42" fillId="0" borderId="0" xfId="0" applyNumberFormat="1" applyFont="1" applyFill="1" applyAlignment="1">
      <alignment vertical="center"/>
    </xf>
    <xf numFmtId="0" fontId="43" fillId="0" borderId="0" xfId="0" applyFont="1" applyFill="1"/>
    <xf numFmtId="0" fontId="26" fillId="0" borderId="0" xfId="0" applyFont="1" applyFill="1" applyAlignment="1">
      <alignment vertical="center"/>
    </xf>
    <xf numFmtId="1" fontId="42" fillId="0" borderId="0" xfId="0" applyNumberFormat="1" applyFont="1" applyFill="1" applyAlignment="1">
      <alignment horizontal="center"/>
    </xf>
    <xf numFmtId="164" fontId="42" fillId="0" borderId="0" xfId="9" applyNumberFormat="1" applyFont="1" applyFill="1"/>
    <xf numFmtId="1" fontId="42" fillId="0" borderId="0" xfId="0" applyNumberFormat="1" applyFont="1" applyFill="1" applyAlignment="1">
      <alignment horizontal="center" vertical="center" wrapText="1"/>
    </xf>
    <xf numFmtId="164" fontId="42" fillId="0" borderId="0" xfId="0" applyNumberFormat="1" applyFont="1" applyFill="1" applyAlignment="1">
      <alignment horizontal="center" vertical="center" wrapText="1"/>
    </xf>
    <xf numFmtId="164" fontId="54" fillId="0" borderId="0" xfId="9" applyNumberFormat="1" applyFont="1" applyFill="1"/>
    <xf numFmtId="1" fontId="44" fillId="0" borderId="0" xfId="0" applyNumberFormat="1" applyFont="1" applyFill="1" applyAlignment="1">
      <alignment vertical="center"/>
    </xf>
    <xf numFmtId="0" fontId="44" fillId="0" borderId="0" xfId="0" applyFont="1" applyFill="1" applyAlignment="1">
      <alignment vertical="center"/>
    </xf>
    <xf numFmtId="1" fontId="55" fillId="0" borderId="0" xfId="0" applyNumberFormat="1" applyFont="1" applyFill="1"/>
    <xf numFmtId="164" fontId="20" fillId="0" borderId="0" xfId="0" applyNumberFormat="1" applyFont="1" applyFill="1" applyAlignment="1">
      <alignment horizontal="center"/>
    </xf>
    <xf numFmtId="0" fontId="60" fillId="0" borderId="0" xfId="0" applyFont="1"/>
    <xf numFmtId="164" fontId="26" fillId="0" borderId="1" xfId="9" applyNumberFormat="1" applyFont="1" applyFill="1" applyBorder="1" applyAlignment="1">
      <alignment horizontal="center" vertical="center"/>
    </xf>
    <xf numFmtId="164" fontId="17" fillId="0" borderId="1" xfId="9" applyNumberFormat="1" applyFont="1" applyFill="1" applyBorder="1" applyAlignment="1">
      <alignment horizontal="center"/>
    </xf>
    <xf numFmtId="164" fontId="44" fillId="0" borderId="0" xfId="9" applyNumberFormat="1" applyFont="1" applyFill="1" applyAlignment="1">
      <alignment horizontal="center" vertical="center" wrapText="1"/>
    </xf>
    <xf numFmtId="164" fontId="44" fillId="0" borderId="0" xfId="9" applyNumberFormat="1" applyFont="1" applyFill="1"/>
    <xf numFmtId="0" fontId="64" fillId="0" borderId="0" xfId="4" applyFont="1" applyFill="1" applyBorder="1" applyAlignment="1">
      <alignment horizontal="center" vertical="center"/>
    </xf>
    <xf numFmtId="0" fontId="65" fillId="0" borderId="0" xfId="0" applyFont="1" applyFill="1"/>
    <xf numFmtId="0" fontId="47" fillId="0" borderId="0" xfId="0" applyFont="1"/>
    <xf numFmtId="0" fontId="66" fillId="0" borderId="0" xfId="0" applyFont="1"/>
    <xf numFmtId="0" fontId="67" fillId="0" borderId="0" xfId="4" applyFont="1" applyFill="1" applyBorder="1" applyAlignment="1">
      <alignment horizontal="center" vertical="center"/>
    </xf>
    <xf numFmtId="0" fontId="49" fillId="0" borderId="0" xfId="0" applyFont="1" applyAlignment="1">
      <alignment vertical="center"/>
    </xf>
    <xf numFmtId="164" fontId="41" fillId="0" borderId="0" xfId="0" applyNumberFormat="1" applyFont="1"/>
    <xf numFmtId="0" fontId="29" fillId="0" borderId="0" xfId="0" applyFont="1"/>
    <xf numFmtId="0" fontId="69" fillId="0" borderId="1" xfId="0" applyFont="1" applyBorder="1"/>
    <xf numFmtId="0" fontId="70" fillId="0" borderId="1" xfId="0" applyFont="1" applyFill="1" applyBorder="1" applyAlignment="1">
      <alignment horizontal="left" vertical="center" wrapText="1"/>
    </xf>
    <xf numFmtId="0" fontId="69" fillId="0" borderId="1" xfId="0" applyFont="1" applyBorder="1" applyAlignment="1">
      <alignment horizontal="center" vertical="center" wrapText="1"/>
    </xf>
    <xf numFmtId="164" fontId="69" fillId="0" borderId="1" xfId="9" applyNumberFormat="1" applyFont="1" applyBorder="1" applyAlignment="1">
      <alignment horizontal="center" vertical="center" wrapText="1"/>
    </xf>
    <xf numFmtId="0" fontId="70" fillId="0" borderId="1" xfId="0" applyFont="1" applyFill="1" applyBorder="1" applyAlignment="1">
      <alignment horizontal="left" vertical="center"/>
    </xf>
    <xf numFmtId="0" fontId="70" fillId="0" borderId="1" xfId="4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center" vertical="center" wrapText="1"/>
    </xf>
    <xf numFmtId="164" fontId="70" fillId="0" borderId="1" xfId="9" applyNumberFormat="1" applyFont="1" applyFill="1" applyBorder="1" applyAlignment="1">
      <alignment horizontal="left" vertical="center"/>
    </xf>
    <xf numFmtId="164" fontId="26" fillId="0" borderId="1" xfId="9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64" fontId="26" fillId="0" borderId="1" xfId="9" applyNumberFormat="1" applyFont="1" applyFill="1" applyBorder="1" applyAlignment="1">
      <alignment horizontal="center"/>
    </xf>
    <xf numFmtId="0" fontId="71" fillId="0" borderId="1" xfId="0" applyFont="1" applyBorder="1"/>
    <xf numFmtId="0" fontId="68" fillId="0" borderId="0" xfId="0" applyFont="1"/>
    <xf numFmtId="0" fontId="71" fillId="0" borderId="1" xfId="0" applyFont="1" applyBorder="1" applyAlignment="1">
      <alignment horizontal="center"/>
    </xf>
    <xf numFmtId="2" fontId="41" fillId="0" borderId="0" xfId="4" applyNumberFormat="1" applyFont="1" applyFill="1" applyBorder="1" applyAlignment="1">
      <alignment horizontal="center" vertical="center"/>
    </xf>
    <xf numFmtId="2" fontId="44" fillId="0" borderId="0" xfId="0" applyNumberFormat="1" applyFont="1" applyFill="1"/>
    <xf numFmtId="2" fontId="41" fillId="0" borderId="0" xfId="0" applyNumberFormat="1" applyFont="1"/>
    <xf numFmtId="0" fontId="3" fillId="0" borderId="2" xfId="4" applyFont="1" applyFill="1" applyBorder="1" applyAlignment="1">
      <alignment horizontal="center" vertical="center"/>
    </xf>
    <xf numFmtId="164" fontId="16" fillId="0" borderId="0" xfId="0" applyNumberFormat="1" applyFont="1" applyFill="1" applyAlignment="1">
      <alignment horizontal="center"/>
    </xf>
    <xf numFmtId="0" fontId="3" fillId="0" borderId="0" xfId="0" applyFont="1" applyAlignment="1">
      <alignment vertical="center"/>
    </xf>
    <xf numFmtId="0" fontId="16" fillId="0" borderId="0" xfId="0" applyFont="1" applyFill="1" applyAlignment="1">
      <alignment horizontal="center"/>
    </xf>
    <xf numFmtId="0" fontId="1" fillId="0" borderId="1" xfId="0" applyFont="1" applyBorder="1" applyAlignment="1">
      <alignment vertical="center" wrapText="1"/>
    </xf>
    <xf numFmtId="164" fontId="3" fillId="0" borderId="1" xfId="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3" fillId="0" borderId="1" xfId="9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73" fillId="0" borderId="1" xfId="9" applyNumberFormat="1" applyFont="1" applyFill="1" applyBorder="1"/>
    <xf numFmtId="164" fontId="73" fillId="0" borderId="1" xfId="9" applyNumberFormat="1" applyFont="1" applyFill="1" applyBorder="1" applyAlignment="1">
      <alignment horizontal="center" vertical="center" wrapText="1"/>
    </xf>
    <xf numFmtId="0" fontId="73" fillId="0" borderId="1" xfId="0" applyFont="1" applyFill="1" applyBorder="1"/>
    <xf numFmtId="0" fontId="36" fillId="0" borderId="1" xfId="0" applyFont="1" applyFill="1" applyBorder="1" applyAlignment="1">
      <alignment vertical="center"/>
    </xf>
    <xf numFmtId="164" fontId="25" fillId="0" borderId="5" xfId="9" applyNumberFormat="1" applyFont="1" applyFill="1" applyBorder="1" applyAlignment="1">
      <alignment horizontal="center" vertical="center"/>
    </xf>
    <xf numFmtId="164" fontId="25" fillId="0" borderId="1" xfId="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left" vertical="center"/>
    </xf>
    <xf numFmtId="0" fontId="25" fillId="0" borderId="6" xfId="4" applyFont="1" applyFill="1" applyBorder="1" applyAlignment="1">
      <alignment horizontal="left" vertical="center" wrapText="1"/>
    </xf>
    <xf numFmtId="164" fontId="3" fillId="0" borderId="1" xfId="9" applyNumberFormat="1" applyFont="1" applyFill="1" applyBorder="1" applyAlignment="1">
      <alignment horizontal="center" vertical="center"/>
    </xf>
    <xf numFmtId="164" fontId="25" fillId="0" borderId="6" xfId="9" applyNumberFormat="1" applyFont="1" applyFill="1" applyBorder="1" applyAlignment="1">
      <alignment horizontal="left" vertical="center"/>
    </xf>
    <xf numFmtId="0" fontId="74" fillId="0" borderId="0" xfId="0" applyFont="1" applyFill="1" applyAlignment="1">
      <alignment horizontal="center" vertical="center"/>
    </xf>
    <xf numFmtId="164" fontId="12" fillId="0" borderId="1" xfId="9" applyNumberFormat="1" applyFont="1" applyFill="1" applyBorder="1" applyAlignment="1">
      <alignment horizontal="center" vertical="center" wrapText="1"/>
    </xf>
    <xf numFmtId="164" fontId="6" fillId="0" borderId="1" xfId="9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164" fontId="26" fillId="2" borderId="1" xfId="9" applyNumberFormat="1" applyFont="1" applyFill="1" applyBorder="1" applyAlignment="1">
      <alignment horizontal="center" vertical="center" wrapText="1"/>
    </xf>
    <xf numFmtId="164" fontId="26" fillId="0" borderId="1" xfId="9" applyNumberFormat="1" applyFont="1" applyBorder="1" applyAlignment="1">
      <alignment horizontal="center"/>
    </xf>
    <xf numFmtId="164" fontId="26" fillId="0" borderId="1" xfId="9" applyNumberFormat="1" applyFont="1" applyBorder="1" applyAlignment="1">
      <alignment horizontal="center" vertical="center"/>
    </xf>
    <xf numFmtId="164" fontId="17" fillId="0" borderId="1" xfId="9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/>
    </xf>
    <xf numFmtId="164" fontId="70" fillId="0" borderId="1" xfId="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12" fillId="0" borderId="6" xfId="9" applyNumberFormat="1" applyFont="1" applyFill="1" applyBorder="1" applyAlignment="1">
      <alignment horizontal="center" vertical="center" wrapText="1"/>
    </xf>
    <xf numFmtId="164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5" fillId="2" borderId="1" xfId="4" applyFont="1" applyFill="1" applyBorder="1" applyAlignment="1">
      <alignment vertical="center" wrapText="1"/>
    </xf>
    <xf numFmtId="0" fontId="75" fillId="2" borderId="1" xfId="4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164" fontId="26" fillId="0" borderId="1" xfId="9" applyNumberFormat="1" applyFont="1" applyBorder="1" applyAlignment="1">
      <alignment horizontal="center" vertical="center" wrapText="1"/>
    </xf>
    <xf numFmtId="164" fontId="69" fillId="0" borderId="1" xfId="0" applyNumberFormat="1" applyFont="1" applyBorder="1" applyAlignment="1">
      <alignment horizontal="center" vertical="center" wrapText="1"/>
    </xf>
    <xf numFmtId="0" fontId="69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8" fillId="0" borderId="0" xfId="0" applyFont="1"/>
    <xf numFmtId="0" fontId="17" fillId="2" borderId="0" xfId="0" applyFont="1" applyFill="1" applyAlignment="1">
      <alignment horizontal="center" vertical="center" wrapText="1"/>
    </xf>
    <xf numFmtId="0" fontId="78" fillId="2" borderId="0" xfId="0" applyFont="1" applyFill="1"/>
    <xf numFmtId="164" fontId="12" fillId="0" borderId="1" xfId="9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37" fillId="0" borderId="0" xfId="0" applyFont="1" applyAlignment="1">
      <alignment horizontal="center"/>
    </xf>
    <xf numFmtId="0" fontId="76" fillId="0" borderId="3" xfId="0" applyFont="1" applyFill="1" applyBorder="1" applyAlignment="1">
      <alignment horizontal="center" vertical="center"/>
    </xf>
    <xf numFmtId="0" fontId="76" fillId="0" borderId="4" xfId="0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25" fillId="0" borderId="1" xfId="4" applyFont="1" applyFill="1" applyBorder="1" applyAlignment="1">
      <alignment horizontal="center" vertical="center" wrapText="1"/>
    </xf>
    <xf numFmtId="0" fontId="25" fillId="0" borderId="6" xfId="4" applyFont="1" applyFill="1" applyBorder="1" applyAlignment="1">
      <alignment horizontal="center" vertical="center" wrapText="1"/>
    </xf>
    <xf numFmtId="0" fontId="25" fillId="0" borderId="7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0" fontId="3" fillId="0" borderId="8" xfId="11" applyFont="1" applyFill="1" applyBorder="1" applyAlignment="1">
      <alignment horizontal="center" vertical="center" wrapText="1"/>
    </xf>
    <xf numFmtId="0" fontId="3" fillId="0" borderId="13" xfId="11" applyFont="1" applyFill="1" applyBorder="1" applyAlignment="1">
      <alignment horizontal="center" vertical="center" wrapText="1"/>
    </xf>
    <xf numFmtId="0" fontId="3" fillId="0" borderId="11" xfId="11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0" fontId="4" fillId="0" borderId="4" xfId="4" applyFont="1" applyFill="1" applyBorder="1" applyAlignment="1">
      <alignment horizontal="center" vertical="center" wrapText="1"/>
    </xf>
    <xf numFmtId="0" fontId="25" fillId="0" borderId="9" xfId="11" applyFont="1" applyFill="1" applyBorder="1" applyAlignment="1">
      <alignment horizontal="center"/>
    </xf>
    <xf numFmtId="0" fontId="25" fillId="0" borderId="2" xfId="11" applyFont="1" applyFill="1" applyBorder="1" applyAlignment="1">
      <alignment horizontal="center"/>
    </xf>
    <xf numFmtId="0" fontId="8" fillId="0" borderId="0" xfId="4" applyFont="1" applyFill="1" applyBorder="1" applyAlignment="1">
      <alignment horizontal="center" vertical="center"/>
    </xf>
    <xf numFmtId="0" fontId="77" fillId="0" borderId="1" xfId="4" applyFont="1" applyFill="1" applyBorder="1" applyAlignment="1">
      <alignment horizontal="center" vertical="center" wrapText="1"/>
    </xf>
    <xf numFmtId="0" fontId="77" fillId="0" borderId="3" xfId="4" applyFont="1" applyFill="1" applyBorder="1" applyAlignment="1">
      <alignment horizontal="center" vertical="center" wrapText="1"/>
    </xf>
    <xf numFmtId="0" fontId="77" fillId="0" borderId="4" xfId="4" applyFont="1" applyFill="1" applyBorder="1" applyAlignment="1">
      <alignment horizontal="center" vertical="center" wrapText="1"/>
    </xf>
    <xf numFmtId="0" fontId="77" fillId="0" borderId="5" xfId="4" applyFont="1" applyFill="1" applyBorder="1" applyAlignment="1">
      <alignment horizontal="center" vertical="center" wrapText="1"/>
    </xf>
    <xf numFmtId="0" fontId="79" fillId="2" borderId="1" xfId="4" applyFont="1" applyFill="1" applyBorder="1" applyAlignment="1">
      <alignment horizontal="center" vertical="center" wrapText="1"/>
    </xf>
    <xf numFmtId="0" fontId="26" fillId="0" borderId="1" xfId="4" applyFont="1" applyFill="1" applyBorder="1" applyAlignment="1">
      <alignment horizontal="center" vertical="center" wrapText="1"/>
    </xf>
    <xf numFmtId="0" fontId="70" fillId="0" borderId="1" xfId="4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6" fillId="0" borderId="6" xfId="4" applyFont="1" applyFill="1" applyBorder="1" applyAlignment="1">
      <alignment horizontal="center" vertical="center" wrapText="1"/>
    </xf>
    <xf numFmtId="0" fontId="6" fillId="0" borderId="7" xfId="4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 wrapText="1"/>
    </xf>
    <xf numFmtId="0" fontId="6" fillId="0" borderId="9" xfId="4" applyFont="1" applyFill="1" applyBorder="1" applyAlignment="1">
      <alignment horizontal="center" vertical="center" wrapText="1"/>
    </xf>
    <xf numFmtId="0" fontId="6" fillId="0" borderId="11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10" xfId="4" applyFont="1" applyFill="1" applyBorder="1" applyAlignment="1">
      <alignment horizontal="center" vertical="center" wrapText="1"/>
    </xf>
    <xf numFmtId="0" fontId="6" fillId="0" borderId="12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12" fillId="2" borderId="5" xfId="4" applyFont="1" applyFill="1" applyBorder="1" applyAlignment="1">
      <alignment horizontal="center" vertical="center" wrapText="1"/>
    </xf>
    <xf numFmtId="0" fontId="12" fillId="2" borderId="4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41" fillId="0" borderId="3" xfId="4" applyFont="1" applyFill="1" applyBorder="1" applyAlignment="1">
      <alignment horizontal="center" vertical="center" wrapText="1"/>
    </xf>
    <xf numFmtId="0" fontId="41" fillId="0" borderId="4" xfId="4" applyFont="1" applyFill="1" applyBorder="1" applyAlignment="1">
      <alignment horizontal="center" vertical="center" wrapText="1"/>
    </xf>
    <xf numFmtId="0" fontId="41" fillId="0" borderId="5" xfId="4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0" fillId="0" borderId="0" xfId="7" applyNumberFormat="1" applyFont="1" applyBorder="1" applyAlignment="1" applyProtection="1">
      <alignment horizontal="center" vertical="center"/>
      <protection locked="0"/>
    </xf>
    <xf numFmtId="0" fontId="13" fillId="0" borderId="1" xfId="4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4" applyFont="1" applyFill="1" applyBorder="1" applyAlignment="1">
      <alignment horizontal="center" vertical="center" wrapText="1"/>
    </xf>
    <xf numFmtId="0" fontId="13" fillId="0" borderId="10" xfId="4" applyFont="1" applyFill="1" applyBorder="1" applyAlignment="1">
      <alignment horizontal="center" vertical="center" wrapText="1"/>
    </xf>
    <xf numFmtId="0" fontId="13" fillId="0" borderId="11" xfId="4" applyFont="1" applyFill="1" applyBorder="1" applyAlignment="1">
      <alignment horizontal="center" vertical="center" wrapText="1"/>
    </xf>
    <xf numFmtId="0" fontId="13" fillId="0" borderId="12" xfId="4" applyFont="1" applyFill="1" applyBorder="1" applyAlignment="1">
      <alignment horizontal="center" vertical="center" wrapText="1"/>
    </xf>
    <xf numFmtId="0" fontId="13" fillId="0" borderId="9" xfId="4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0" fontId="6" fillId="0" borderId="8" xfId="12" applyFont="1" applyFill="1" applyBorder="1" applyAlignment="1" applyProtection="1">
      <alignment horizontal="center" vertical="center" wrapText="1"/>
      <protection locked="0"/>
    </xf>
    <xf numFmtId="0" fontId="6" fillId="0" borderId="10" xfId="12" applyFont="1" applyFill="1" applyBorder="1" applyAlignment="1" applyProtection="1">
      <alignment horizontal="center" vertical="center" wrapText="1"/>
      <protection locked="0"/>
    </xf>
    <xf numFmtId="0" fontId="6" fillId="0" borderId="11" xfId="12" applyFont="1" applyFill="1" applyBorder="1" applyAlignment="1" applyProtection="1">
      <alignment horizontal="center" vertical="center" wrapText="1"/>
      <protection locked="0"/>
    </xf>
    <xf numFmtId="0" fontId="6" fillId="0" borderId="12" xfId="12" applyFont="1" applyFill="1" applyBorder="1" applyAlignment="1" applyProtection="1">
      <alignment horizontal="center" vertical="center" wrapText="1"/>
      <protection locked="0"/>
    </xf>
    <xf numFmtId="0" fontId="6" fillId="0" borderId="8" xfId="10" applyFont="1" applyFill="1" applyBorder="1" applyAlignment="1">
      <alignment horizontal="center" vertical="center" wrapText="1"/>
    </xf>
    <xf numFmtId="0" fontId="6" fillId="0" borderId="9" xfId="10" applyFont="1" applyFill="1" applyBorder="1" applyAlignment="1">
      <alignment horizontal="center" vertical="center" wrapText="1"/>
    </xf>
    <xf numFmtId="0" fontId="6" fillId="0" borderId="11" xfId="10" applyFont="1" applyFill="1" applyBorder="1" applyAlignment="1">
      <alignment horizontal="center" vertical="center" wrapText="1"/>
    </xf>
    <xf numFmtId="0" fontId="6" fillId="0" borderId="2" xfId="10" applyFont="1" applyFill="1" applyBorder="1" applyAlignment="1">
      <alignment horizontal="center" vertical="center" wrapText="1"/>
    </xf>
    <xf numFmtId="0" fontId="6" fillId="0" borderId="9" xfId="12" applyFont="1" applyFill="1" applyBorder="1" applyAlignment="1" applyProtection="1">
      <alignment horizontal="center" vertical="center" wrapText="1"/>
      <protection locked="0"/>
    </xf>
    <xf numFmtId="0" fontId="6" fillId="0" borderId="2" xfId="12" applyFont="1" applyFill="1" applyBorder="1" applyAlignment="1" applyProtection="1">
      <alignment horizontal="center" vertical="center" wrapText="1"/>
      <protection locked="0"/>
    </xf>
    <xf numFmtId="0" fontId="72" fillId="0" borderId="0" xfId="0" applyFont="1" applyAlignment="1">
      <alignment horizontal="center"/>
    </xf>
    <xf numFmtId="0" fontId="72" fillId="0" borderId="0" xfId="0" applyFont="1" applyAlignment="1">
      <alignment horizontal="center" wrapText="1"/>
    </xf>
  </cellXfs>
  <cellStyles count="13">
    <cellStyle name="Comma" xfId="9" builtinId="3"/>
    <cellStyle name="Comma 2 2" xfId="5"/>
    <cellStyle name="Comma 7" xfId="6"/>
    <cellStyle name="Normal" xfId="0" builtinId="0"/>
    <cellStyle name="Normal 2" xfId="3"/>
    <cellStyle name="Normal 2 2 3" xfId="12"/>
    <cellStyle name="Normal 2 2 4" xfId="7"/>
    <cellStyle name="Normal 3" xfId="4"/>
    <cellStyle name="Normal 39" xfId="8"/>
    <cellStyle name="Normal 4" xfId="2"/>
    <cellStyle name="Normal 73" xfId="1"/>
    <cellStyle name="Normal_Mau KH_PT_09-10 (Da sua)" xfId="11"/>
    <cellStyle name="Normal_Mau KH_PT_10-11" xfId="1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M31"/>
  <sheetViews>
    <sheetView tabSelected="1" zoomScale="87" zoomScaleNormal="87" workbookViewId="0">
      <selection activeCell="G13" sqref="G13"/>
    </sheetView>
  </sheetViews>
  <sheetFormatPr defaultColWidth="9.140625" defaultRowHeight="11.25"/>
  <cols>
    <col min="1" max="1" width="7.5703125" style="66" customWidth="1"/>
    <col min="2" max="2" width="20.42578125" style="66" customWidth="1"/>
    <col min="3" max="3" width="11.5703125" style="66" customWidth="1"/>
    <col min="4" max="6" width="14.85546875" style="66" customWidth="1"/>
    <col min="7" max="7" width="14.85546875" style="67" customWidth="1"/>
    <col min="8" max="8" width="14.85546875" style="64" customWidth="1"/>
    <col min="9" max="9" width="14.85546875" style="115" customWidth="1"/>
    <col min="10" max="11" width="14.85546875" style="69" customWidth="1"/>
    <col min="12" max="13" width="14.85546875" style="68" customWidth="1"/>
    <col min="14" max="16384" width="9.140625" style="66"/>
  </cols>
  <sheetData>
    <row r="1" spans="1:13" s="59" customFormat="1" ht="20.25" customHeight="1"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s="59" customFormat="1" ht="13.5" customHeight="1">
      <c r="B2" s="174" t="s">
        <v>39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13" s="59" customFormat="1" ht="25.5" customHeight="1">
      <c r="B3" s="175" t="s">
        <v>40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4" spans="1:13" s="59" customFormat="1" ht="17.25" customHeight="1">
      <c r="B4" s="44"/>
      <c r="C4" s="44"/>
      <c r="D4" s="44"/>
      <c r="E4" s="44"/>
      <c r="F4" s="44"/>
      <c r="G4" s="44"/>
      <c r="H4" s="60"/>
      <c r="I4" s="114"/>
      <c r="J4" s="61"/>
      <c r="K4" s="61"/>
      <c r="L4" s="60"/>
      <c r="M4" s="60"/>
    </row>
    <row r="5" spans="1:13" s="139" customFormat="1" ht="38.25" customHeight="1">
      <c r="A5" s="172" t="s">
        <v>1</v>
      </c>
      <c r="B5" s="180" t="s">
        <v>2</v>
      </c>
      <c r="C5" s="180" t="s">
        <v>3</v>
      </c>
      <c r="D5" s="191" t="s">
        <v>51</v>
      </c>
      <c r="E5" s="191"/>
      <c r="F5" s="176" t="s">
        <v>4</v>
      </c>
      <c r="G5" s="176"/>
      <c r="H5" s="178" t="s">
        <v>5</v>
      </c>
      <c r="I5" s="179"/>
      <c r="J5" s="177" t="s">
        <v>38</v>
      </c>
      <c r="K5" s="177"/>
      <c r="L5" s="177" t="s">
        <v>6</v>
      </c>
      <c r="M5" s="177"/>
    </row>
    <row r="6" spans="1:13" s="139" customFormat="1" ht="13.5" customHeight="1">
      <c r="A6" s="173"/>
      <c r="B6" s="181"/>
      <c r="C6" s="181"/>
      <c r="D6" s="192"/>
      <c r="E6" s="192"/>
      <c r="F6" s="189" t="s">
        <v>7</v>
      </c>
      <c r="G6" s="189" t="s">
        <v>31</v>
      </c>
      <c r="H6" s="182" t="s">
        <v>7</v>
      </c>
      <c r="I6" s="183" t="s">
        <v>31</v>
      </c>
      <c r="J6" s="182" t="s">
        <v>7</v>
      </c>
      <c r="K6" s="182" t="s">
        <v>31</v>
      </c>
      <c r="L6" s="182" t="s">
        <v>7</v>
      </c>
      <c r="M6" s="182" t="s">
        <v>31</v>
      </c>
    </row>
    <row r="7" spans="1:13" s="139" customFormat="1" ht="18.75" customHeight="1">
      <c r="A7" s="173"/>
      <c r="B7" s="181"/>
      <c r="C7" s="181"/>
      <c r="D7" s="186" t="s">
        <v>49</v>
      </c>
      <c r="E7" s="186" t="s">
        <v>31</v>
      </c>
      <c r="F7" s="190"/>
      <c r="G7" s="190"/>
      <c r="H7" s="182"/>
      <c r="I7" s="184"/>
      <c r="J7" s="182"/>
      <c r="K7" s="182"/>
      <c r="L7" s="182"/>
      <c r="M7" s="182"/>
    </row>
    <row r="8" spans="1:13" s="139" customFormat="1" ht="12" customHeight="1">
      <c r="A8" s="173"/>
      <c r="B8" s="181"/>
      <c r="C8" s="181"/>
      <c r="D8" s="187"/>
      <c r="E8" s="187"/>
      <c r="F8" s="190"/>
      <c r="G8" s="190"/>
      <c r="H8" s="182"/>
      <c r="I8" s="184"/>
      <c r="J8" s="182"/>
      <c r="K8" s="182"/>
      <c r="L8" s="182"/>
      <c r="M8" s="182"/>
    </row>
    <row r="9" spans="1:13" s="139" customFormat="1" ht="15.75" customHeight="1">
      <c r="A9" s="173"/>
      <c r="B9" s="181"/>
      <c r="C9" s="181"/>
      <c r="D9" s="188"/>
      <c r="E9" s="188"/>
      <c r="F9" s="190"/>
      <c r="G9" s="190"/>
      <c r="H9" s="182"/>
      <c r="I9" s="185"/>
      <c r="J9" s="182"/>
      <c r="K9" s="182"/>
      <c r="L9" s="182"/>
      <c r="M9" s="182"/>
    </row>
    <row r="10" spans="1:13" s="62" customFormat="1" ht="25.5" customHeight="1">
      <c r="A10" s="132">
        <v>1</v>
      </c>
      <c r="B10" s="133" t="s">
        <v>8</v>
      </c>
      <c r="C10" s="121">
        <v>11</v>
      </c>
      <c r="D10" s="122">
        <v>3910</v>
      </c>
      <c r="E10" s="122">
        <v>4415</v>
      </c>
      <c r="F10" s="122">
        <v>33</v>
      </c>
      <c r="G10" s="122">
        <v>33</v>
      </c>
      <c r="H10" s="122">
        <v>312</v>
      </c>
      <c r="I10" s="122">
        <v>312</v>
      </c>
      <c r="J10" s="122">
        <v>11</v>
      </c>
      <c r="K10" s="123">
        <v>11</v>
      </c>
      <c r="L10" s="122">
        <f t="shared" ref="L10:L22" si="0">F10+H10+J10</f>
        <v>356</v>
      </c>
      <c r="M10" s="122">
        <f t="shared" ref="M10:M22" si="1">G10+I10+K10</f>
        <v>356</v>
      </c>
    </row>
    <row r="11" spans="1:13" s="63" customFormat="1" ht="25.5" customHeight="1">
      <c r="A11" s="134">
        <v>2</v>
      </c>
      <c r="B11" s="135" t="s">
        <v>9</v>
      </c>
      <c r="C11" s="121">
        <v>20</v>
      </c>
      <c r="D11" s="122">
        <v>6255</v>
      </c>
      <c r="E11" s="122">
        <v>5518</v>
      </c>
      <c r="F11" s="122">
        <v>59</v>
      </c>
      <c r="G11" s="122">
        <v>59</v>
      </c>
      <c r="H11" s="122">
        <v>497</v>
      </c>
      <c r="I11" s="122">
        <v>497</v>
      </c>
      <c r="J11" s="122">
        <v>20</v>
      </c>
      <c r="K11" s="123">
        <v>20</v>
      </c>
      <c r="L11" s="122">
        <f t="shared" si="0"/>
        <v>576</v>
      </c>
      <c r="M11" s="122">
        <f t="shared" si="1"/>
        <v>576</v>
      </c>
    </row>
    <row r="12" spans="1:13" s="64" customFormat="1" ht="25.5" customHeight="1">
      <c r="A12" s="132">
        <v>3</v>
      </c>
      <c r="B12" s="136" t="s">
        <v>10</v>
      </c>
      <c r="C12" s="121">
        <v>24</v>
      </c>
      <c r="D12" s="124">
        <v>7013</v>
      </c>
      <c r="E12" s="122">
        <v>7019</v>
      </c>
      <c r="F12" s="122">
        <v>66</v>
      </c>
      <c r="G12" s="122">
        <v>67</v>
      </c>
      <c r="H12" s="122">
        <v>503</v>
      </c>
      <c r="I12" s="122">
        <v>503</v>
      </c>
      <c r="J12" s="122">
        <v>24</v>
      </c>
      <c r="K12" s="123">
        <v>24</v>
      </c>
      <c r="L12" s="122">
        <f t="shared" si="0"/>
        <v>593</v>
      </c>
      <c r="M12" s="122">
        <f t="shared" si="1"/>
        <v>594</v>
      </c>
    </row>
    <row r="13" spans="1:13" s="64" customFormat="1" ht="25.5" customHeight="1">
      <c r="A13" s="134">
        <v>4</v>
      </c>
      <c r="B13" s="135" t="s">
        <v>11</v>
      </c>
      <c r="C13" s="121">
        <v>15</v>
      </c>
      <c r="D13" s="124">
        <v>3771</v>
      </c>
      <c r="E13" s="122">
        <v>4027</v>
      </c>
      <c r="F13" s="122">
        <v>39</v>
      </c>
      <c r="G13" s="122">
        <v>40</v>
      </c>
      <c r="H13" s="122">
        <v>267</v>
      </c>
      <c r="I13" s="122">
        <v>267</v>
      </c>
      <c r="J13" s="122">
        <v>15</v>
      </c>
      <c r="K13" s="123">
        <v>15</v>
      </c>
      <c r="L13" s="122">
        <f t="shared" si="0"/>
        <v>321</v>
      </c>
      <c r="M13" s="122">
        <f t="shared" si="1"/>
        <v>322</v>
      </c>
    </row>
    <row r="14" spans="1:13" s="64" customFormat="1" ht="25.5" customHeight="1">
      <c r="A14" s="132">
        <v>5</v>
      </c>
      <c r="B14" s="135" t="s">
        <v>12</v>
      </c>
      <c r="C14" s="121">
        <v>28</v>
      </c>
      <c r="D14" s="124">
        <v>7037</v>
      </c>
      <c r="E14" s="122">
        <v>6793</v>
      </c>
      <c r="F14" s="122">
        <v>72</v>
      </c>
      <c r="G14" s="122">
        <v>73</v>
      </c>
      <c r="H14" s="122">
        <v>550</v>
      </c>
      <c r="I14" s="122">
        <v>550</v>
      </c>
      <c r="J14" s="122">
        <v>41</v>
      </c>
      <c r="K14" s="125">
        <v>39</v>
      </c>
      <c r="L14" s="122">
        <f t="shared" si="0"/>
        <v>663</v>
      </c>
      <c r="M14" s="122">
        <f t="shared" si="1"/>
        <v>662</v>
      </c>
    </row>
    <row r="15" spans="1:13" s="82" customFormat="1" ht="25.5" customHeight="1">
      <c r="A15" s="137">
        <v>6</v>
      </c>
      <c r="B15" s="138" t="s">
        <v>13</v>
      </c>
      <c r="C15" s="121">
        <v>12</v>
      </c>
      <c r="D15" s="124">
        <v>3963</v>
      </c>
      <c r="E15" s="122">
        <v>4125</v>
      </c>
      <c r="F15" s="124">
        <v>36</v>
      </c>
      <c r="G15" s="126">
        <v>36</v>
      </c>
      <c r="H15" s="127">
        <v>281</v>
      </c>
      <c r="I15" s="122">
        <v>284</v>
      </c>
      <c r="J15" s="122">
        <v>12</v>
      </c>
      <c r="K15" s="125">
        <v>12</v>
      </c>
      <c r="L15" s="122">
        <f t="shared" si="0"/>
        <v>329</v>
      </c>
      <c r="M15" s="122">
        <f t="shared" si="1"/>
        <v>332</v>
      </c>
    </row>
    <row r="16" spans="1:13" s="64" customFormat="1" ht="25.5" customHeight="1">
      <c r="A16" s="132">
        <v>7</v>
      </c>
      <c r="B16" s="135" t="s">
        <v>14</v>
      </c>
      <c r="C16" s="121">
        <v>18</v>
      </c>
      <c r="D16" s="127">
        <v>6138</v>
      </c>
      <c r="E16" s="122">
        <v>6077</v>
      </c>
      <c r="F16" s="127">
        <v>51</v>
      </c>
      <c r="G16" s="128">
        <v>53</v>
      </c>
      <c r="H16" s="122">
        <v>491</v>
      </c>
      <c r="I16" s="122">
        <v>491</v>
      </c>
      <c r="J16" s="128">
        <v>23</v>
      </c>
      <c r="K16" s="125">
        <v>23</v>
      </c>
      <c r="L16" s="122">
        <f t="shared" si="0"/>
        <v>565</v>
      </c>
      <c r="M16" s="122">
        <f t="shared" si="1"/>
        <v>567</v>
      </c>
    </row>
    <row r="17" spans="1:13" s="74" customFormat="1" ht="25.5" customHeight="1">
      <c r="A17" s="134">
        <v>8</v>
      </c>
      <c r="B17" s="133" t="s">
        <v>15</v>
      </c>
      <c r="C17" s="121">
        <v>21</v>
      </c>
      <c r="D17" s="122">
        <v>4584</v>
      </c>
      <c r="E17" s="122">
        <v>4249</v>
      </c>
      <c r="F17" s="122">
        <v>58</v>
      </c>
      <c r="G17" s="129">
        <v>59</v>
      </c>
      <c r="H17" s="122">
        <v>377</v>
      </c>
      <c r="I17" s="122">
        <v>377</v>
      </c>
      <c r="J17" s="122">
        <v>21</v>
      </c>
      <c r="K17" s="125">
        <v>21</v>
      </c>
      <c r="L17" s="122">
        <f t="shared" si="0"/>
        <v>456</v>
      </c>
      <c r="M17" s="122">
        <f t="shared" si="1"/>
        <v>457</v>
      </c>
    </row>
    <row r="18" spans="1:13" s="64" customFormat="1" ht="25.5" customHeight="1">
      <c r="A18" s="132">
        <v>9</v>
      </c>
      <c r="B18" s="135" t="s">
        <v>16</v>
      </c>
      <c r="C18" s="121">
        <v>25</v>
      </c>
      <c r="D18" s="124">
        <v>4755</v>
      </c>
      <c r="E18" s="122">
        <v>4300</v>
      </c>
      <c r="F18" s="122">
        <v>67</v>
      </c>
      <c r="G18" s="128">
        <v>61</v>
      </c>
      <c r="H18" s="122">
        <v>434</v>
      </c>
      <c r="I18" s="122">
        <v>434</v>
      </c>
      <c r="J18" s="122">
        <v>42</v>
      </c>
      <c r="K18" s="125">
        <v>40</v>
      </c>
      <c r="L18" s="122">
        <f t="shared" si="0"/>
        <v>543</v>
      </c>
      <c r="M18" s="122">
        <f t="shared" si="1"/>
        <v>535</v>
      </c>
    </row>
    <row r="19" spans="1:13" s="64" customFormat="1" ht="25.5" customHeight="1">
      <c r="A19" s="134">
        <v>10</v>
      </c>
      <c r="B19" s="135" t="s">
        <v>17</v>
      </c>
      <c r="C19" s="121">
        <v>12</v>
      </c>
      <c r="D19" s="124">
        <v>1413</v>
      </c>
      <c r="E19" s="122">
        <v>1192</v>
      </c>
      <c r="F19" s="122">
        <v>26</v>
      </c>
      <c r="G19" s="122">
        <v>26</v>
      </c>
      <c r="H19" s="122">
        <v>124</v>
      </c>
      <c r="I19" s="122">
        <v>124</v>
      </c>
      <c r="J19" s="122">
        <v>10</v>
      </c>
      <c r="K19" s="125">
        <v>12</v>
      </c>
      <c r="L19" s="122">
        <f t="shared" si="0"/>
        <v>160</v>
      </c>
      <c r="M19" s="122">
        <f t="shared" si="1"/>
        <v>162</v>
      </c>
    </row>
    <row r="20" spans="1:13" s="64" customFormat="1" ht="25.5" customHeight="1">
      <c r="A20" s="132">
        <v>11</v>
      </c>
      <c r="B20" s="135" t="s">
        <v>18</v>
      </c>
      <c r="C20" s="121">
        <v>24</v>
      </c>
      <c r="D20" s="122">
        <v>3960</v>
      </c>
      <c r="E20" s="122">
        <v>3957</v>
      </c>
      <c r="F20" s="122">
        <v>60</v>
      </c>
      <c r="G20" s="128">
        <v>60</v>
      </c>
      <c r="H20" s="122">
        <v>324</v>
      </c>
      <c r="I20" s="122">
        <v>324</v>
      </c>
      <c r="J20" s="122">
        <v>32</v>
      </c>
      <c r="K20" s="125">
        <v>32</v>
      </c>
      <c r="L20" s="122">
        <f t="shared" si="0"/>
        <v>416</v>
      </c>
      <c r="M20" s="122">
        <f t="shared" si="1"/>
        <v>416</v>
      </c>
    </row>
    <row r="21" spans="1:13" s="64" customFormat="1" ht="25.5" customHeight="1">
      <c r="A21" s="134">
        <v>12</v>
      </c>
      <c r="B21" s="135" t="s">
        <v>19</v>
      </c>
      <c r="C21" s="121">
        <v>6</v>
      </c>
      <c r="D21" s="124">
        <v>1573</v>
      </c>
      <c r="E21" s="122">
        <v>1549</v>
      </c>
      <c r="F21" s="122">
        <v>17</v>
      </c>
      <c r="G21" s="122">
        <v>17</v>
      </c>
      <c r="H21" s="122">
        <v>126</v>
      </c>
      <c r="I21" s="122">
        <v>126</v>
      </c>
      <c r="J21" s="122">
        <v>6</v>
      </c>
      <c r="K21" s="123">
        <v>6</v>
      </c>
      <c r="L21" s="122">
        <f t="shared" si="0"/>
        <v>149</v>
      </c>
      <c r="M21" s="122">
        <f t="shared" si="1"/>
        <v>149</v>
      </c>
    </row>
    <row r="22" spans="1:13" s="64" customFormat="1" ht="25.5" customHeight="1">
      <c r="A22" s="132">
        <v>13</v>
      </c>
      <c r="B22" s="135" t="s">
        <v>20</v>
      </c>
      <c r="C22" s="121">
        <v>17</v>
      </c>
      <c r="D22" s="124">
        <v>5214</v>
      </c>
      <c r="E22" s="122">
        <v>5052</v>
      </c>
      <c r="F22" s="122">
        <v>42</v>
      </c>
      <c r="G22" s="128">
        <v>49</v>
      </c>
      <c r="H22" s="122">
        <v>382</v>
      </c>
      <c r="I22" s="122">
        <v>382</v>
      </c>
      <c r="J22" s="122">
        <v>17</v>
      </c>
      <c r="K22" s="123">
        <v>17</v>
      </c>
      <c r="L22" s="122">
        <f t="shared" si="0"/>
        <v>441</v>
      </c>
      <c r="M22" s="122">
        <f t="shared" si="1"/>
        <v>448</v>
      </c>
    </row>
    <row r="23" spans="1:13" s="65" customFormat="1" ht="30" customHeight="1">
      <c r="A23" s="169" t="s">
        <v>6</v>
      </c>
      <c r="B23" s="169"/>
      <c r="C23" s="130">
        <f t="shared" ref="C23:M23" si="2">SUM(C10:C22)</f>
        <v>233</v>
      </c>
      <c r="D23" s="131">
        <f t="shared" si="2"/>
        <v>59586</v>
      </c>
      <c r="E23" s="131">
        <f t="shared" si="2"/>
        <v>58273</v>
      </c>
      <c r="F23" s="131">
        <f t="shared" si="2"/>
        <v>626</v>
      </c>
      <c r="G23" s="131">
        <f t="shared" si="2"/>
        <v>633</v>
      </c>
      <c r="H23" s="131">
        <f t="shared" si="2"/>
        <v>4668</v>
      </c>
      <c r="I23" s="131">
        <f t="shared" si="2"/>
        <v>4671</v>
      </c>
      <c r="J23" s="131">
        <f t="shared" si="2"/>
        <v>274</v>
      </c>
      <c r="K23" s="131">
        <f t="shared" si="2"/>
        <v>272</v>
      </c>
      <c r="L23" s="131">
        <f t="shared" si="2"/>
        <v>5568</v>
      </c>
      <c r="M23" s="131">
        <f t="shared" si="2"/>
        <v>5576</v>
      </c>
    </row>
    <row r="24" spans="1:13" ht="16.5" customHeight="1">
      <c r="A24" s="170"/>
      <c r="B24" s="170"/>
      <c r="C24" s="170"/>
    </row>
    <row r="25" spans="1:13" s="50" customFormat="1" ht="10.5">
      <c r="H25" s="98"/>
      <c r="I25" s="116"/>
      <c r="J25" s="70"/>
      <c r="K25" s="70"/>
      <c r="L25" s="56"/>
      <c r="M25" s="56"/>
    </row>
    <row r="26" spans="1:13" s="50" customFormat="1" ht="10.5">
      <c r="H26" s="56"/>
      <c r="I26" s="116"/>
      <c r="J26" s="70"/>
      <c r="K26" s="70"/>
      <c r="L26" s="56"/>
      <c r="M26" s="56"/>
    </row>
    <row r="27" spans="1:13" s="50" customFormat="1" ht="18.75" customHeight="1">
      <c r="H27" s="56"/>
      <c r="I27" s="116"/>
      <c r="J27" s="70"/>
      <c r="K27" s="70"/>
      <c r="L27" s="56"/>
      <c r="M27" s="56"/>
    </row>
    <row r="28" spans="1:13" s="50" customFormat="1" ht="10.5">
      <c r="H28" s="56"/>
      <c r="I28" s="116"/>
      <c r="J28" s="70"/>
      <c r="K28" s="70"/>
      <c r="L28" s="56"/>
      <c r="M28" s="56"/>
    </row>
    <row r="29" spans="1:13" s="50" customFormat="1" ht="10.5">
      <c r="H29" s="56"/>
      <c r="I29" s="116"/>
      <c r="J29" s="70"/>
      <c r="K29" s="70"/>
      <c r="L29" s="56"/>
      <c r="M29" s="56"/>
    </row>
    <row r="30" spans="1:13" s="50" customFormat="1" ht="10.5">
      <c r="H30" s="56"/>
      <c r="I30" s="116"/>
      <c r="J30" s="70"/>
      <c r="K30" s="70"/>
      <c r="L30" s="56"/>
      <c r="M30" s="56"/>
    </row>
    <row r="31" spans="1:13" s="50" customFormat="1" ht="10.5">
      <c r="B31" s="171"/>
      <c r="C31" s="171"/>
      <c r="D31" s="171"/>
      <c r="E31" s="171"/>
      <c r="F31" s="171"/>
      <c r="G31" s="171"/>
      <c r="H31" s="72"/>
      <c r="I31" s="72"/>
      <c r="J31" s="71"/>
      <c r="K31" s="71"/>
      <c r="L31" s="72"/>
      <c r="M31" s="72"/>
    </row>
  </sheetData>
  <mergeCells count="24">
    <mergeCell ref="E7:E9"/>
    <mergeCell ref="J5:K5"/>
    <mergeCell ref="F6:F9"/>
    <mergeCell ref="G6:G9"/>
    <mergeCell ref="H6:H9"/>
    <mergeCell ref="K6:K9"/>
    <mergeCell ref="J6:J9"/>
    <mergeCell ref="D5:E6"/>
    <mergeCell ref="A23:B23"/>
    <mergeCell ref="A24:C24"/>
    <mergeCell ref="B31:G31"/>
    <mergeCell ref="A5:A9"/>
    <mergeCell ref="B1:M1"/>
    <mergeCell ref="B2:M2"/>
    <mergeCell ref="B3:M3"/>
    <mergeCell ref="F5:G5"/>
    <mergeCell ref="L5:M5"/>
    <mergeCell ref="H5:I5"/>
    <mergeCell ref="C5:C9"/>
    <mergeCell ref="B5:B9"/>
    <mergeCell ref="M6:M9"/>
    <mergeCell ref="L6:L9"/>
    <mergeCell ref="I6:I9"/>
    <mergeCell ref="D7:D9"/>
  </mergeCells>
  <printOptions horizontalCentered="1"/>
  <pageMargins left="0.24" right="0" top="0.5" bottom="0" header="0.3" footer="0.3"/>
  <pageSetup paperSize="9" scale="7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S32"/>
  <sheetViews>
    <sheetView workbookViewId="0">
      <selection activeCell="C4" sqref="C1:N1048576"/>
    </sheetView>
  </sheetViews>
  <sheetFormatPr defaultColWidth="9.140625" defaultRowHeight="12"/>
  <cols>
    <col min="1" max="1" width="27.7109375" style="15" customWidth="1"/>
    <col min="2" max="2" width="8.28515625" style="15" customWidth="1"/>
    <col min="3" max="3" width="12.140625" style="15" customWidth="1"/>
    <col min="4" max="4" width="12.140625" style="14" customWidth="1"/>
    <col min="5" max="7" width="12.140625" style="15" customWidth="1"/>
    <col min="8" max="9" width="12.140625" style="35" customWidth="1"/>
    <col min="10" max="10" width="12.140625" style="120" customWidth="1"/>
    <col min="11" max="12" width="12.140625" style="35" customWidth="1"/>
    <col min="13" max="14" width="12.140625" style="8" customWidth="1"/>
    <col min="15" max="15" width="12.85546875" style="55"/>
    <col min="16" max="16384" width="9.140625" style="15"/>
  </cols>
  <sheetData>
    <row r="1" spans="1:19" s="1" customFormat="1" ht="17.25" customHeight="1">
      <c r="A1" s="193" t="s">
        <v>21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51"/>
      <c r="P1" s="29"/>
      <c r="Q1" s="29"/>
      <c r="R1" s="29"/>
    </row>
    <row r="2" spans="1:19" s="1" customFormat="1" ht="20.25" customHeight="1">
      <c r="A2" s="193" t="s">
        <v>39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51"/>
      <c r="P2" s="29"/>
      <c r="Q2" s="29"/>
      <c r="R2" s="29"/>
    </row>
    <row r="3" spans="1:19" s="1" customFormat="1" ht="27" customHeight="1">
      <c r="A3" s="175" t="s">
        <v>41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51"/>
      <c r="P3" s="29"/>
      <c r="Q3" s="29"/>
      <c r="R3" s="29"/>
    </row>
    <row r="4" spans="1:19" s="1" customFormat="1" ht="15.75">
      <c r="A4" s="36"/>
      <c r="B4" s="4"/>
      <c r="C4" s="4"/>
      <c r="D4" s="4"/>
      <c r="E4" s="37"/>
      <c r="F4" s="38"/>
      <c r="G4" s="37"/>
      <c r="H4" s="38"/>
      <c r="I4" s="38"/>
      <c r="J4" s="117"/>
      <c r="K4" s="37"/>
      <c r="L4" s="38"/>
      <c r="M4" s="45"/>
      <c r="N4" s="42"/>
      <c r="O4" s="52"/>
    </row>
    <row r="5" spans="1:19" s="165" customFormat="1" ht="27" customHeight="1">
      <c r="A5" s="195" t="s">
        <v>2</v>
      </c>
      <c r="B5" s="194" t="s">
        <v>22</v>
      </c>
      <c r="C5" s="194" t="s">
        <v>33</v>
      </c>
      <c r="D5" s="194"/>
      <c r="E5" s="194" t="s">
        <v>4</v>
      </c>
      <c r="F5" s="194"/>
      <c r="G5" s="194" t="s">
        <v>23</v>
      </c>
      <c r="H5" s="194"/>
      <c r="I5" s="194" t="s">
        <v>5</v>
      </c>
      <c r="J5" s="194"/>
      <c r="K5" s="194" t="s">
        <v>38</v>
      </c>
      <c r="L5" s="194"/>
      <c r="M5" s="200" t="s">
        <v>24</v>
      </c>
      <c r="N5" s="200"/>
      <c r="O5" s="164"/>
    </row>
    <row r="6" spans="1:19" s="165" customFormat="1" ht="9" customHeight="1">
      <c r="A6" s="196"/>
      <c r="B6" s="194"/>
      <c r="C6" s="194"/>
      <c r="D6" s="194"/>
      <c r="E6" s="194"/>
      <c r="F6" s="194"/>
      <c r="G6" s="194"/>
      <c r="H6" s="194"/>
      <c r="I6" s="198" t="s">
        <v>7</v>
      </c>
      <c r="J6" s="199" t="s">
        <v>31</v>
      </c>
      <c r="K6" s="194"/>
      <c r="L6" s="194"/>
      <c r="M6" s="200"/>
      <c r="N6" s="200"/>
      <c r="O6" s="164"/>
    </row>
    <row r="7" spans="1:19" s="167" customFormat="1" ht="28.5" customHeight="1">
      <c r="A7" s="196"/>
      <c r="B7" s="194"/>
      <c r="C7" s="198" t="s">
        <v>7</v>
      </c>
      <c r="D7" s="198" t="s">
        <v>32</v>
      </c>
      <c r="E7" s="198" t="s">
        <v>7</v>
      </c>
      <c r="F7" s="198" t="s">
        <v>31</v>
      </c>
      <c r="G7" s="198" t="s">
        <v>7</v>
      </c>
      <c r="H7" s="198" t="s">
        <v>31</v>
      </c>
      <c r="I7" s="198"/>
      <c r="J7" s="199"/>
      <c r="K7" s="198" t="s">
        <v>7</v>
      </c>
      <c r="L7" s="198" t="s">
        <v>31</v>
      </c>
      <c r="M7" s="198" t="s">
        <v>7</v>
      </c>
      <c r="N7" s="198" t="s">
        <v>31</v>
      </c>
      <c r="O7" s="166"/>
    </row>
    <row r="8" spans="1:19" s="167" customFormat="1" ht="8.25" customHeight="1">
      <c r="A8" s="197"/>
      <c r="B8" s="194"/>
      <c r="C8" s="198"/>
      <c r="D8" s="198"/>
      <c r="E8" s="198"/>
      <c r="F8" s="198"/>
      <c r="G8" s="198"/>
      <c r="H8" s="198"/>
      <c r="I8" s="198"/>
      <c r="J8" s="199"/>
      <c r="K8" s="198"/>
      <c r="L8" s="198"/>
      <c r="M8" s="198"/>
      <c r="N8" s="198"/>
      <c r="O8" s="166"/>
    </row>
    <row r="9" spans="1:19" s="74" customFormat="1" ht="27" customHeight="1">
      <c r="A9" s="101" t="s">
        <v>8</v>
      </c>
      <c r="B9" s="143">
        <v>10</v>
      </c>
      <c r="C9" s="88">
        <v>10732</v>
      </c>
      <c r="D9" s="108">
        <v>10639</v>
      </c>
      <c r="E9" s="108">
        <v>29</v>
      </c>
      <c r="F9" s="108">
        <v>29</v>
      </c>
      <c r="G9" s="108">
        <v>10</v>
      </c>
      <c r="H9" s="108">
        <v>10</v>
      </c>
      <c r="I9" s="108">
        <v>434</v>
      </c>
      <c r="J9" s="108">
        <v>438</v>
      </c>
      <c r="K9" s="108">
        <v>28</v>
      </c>
      <c r="L9" s="108">
        <v>28</v>
      </c>
      <c r="M9" s="144">
        <f t="shared" ref="M9:M21" si="0">E9+G9+I9+K9</f>
        <v>501</v>
      </c>
      <c r="N9" s="108">
        <f t="shared" ref="N9:N21" si="1">F9+H9+J9+L9</f>
        <v>505</v>
      </c>
      <c r="O9" s="81"/>
      <c r="R9" s="75"/>
    </row>
    <row r="10" spans="1:19" s="34" customFormat="1" ht="27" customHeight="1">
      <c r="A10" s="105" t="s">
        <v>9</v>
      </c>
      <c r="B10" s="142">
        <v>17</v>
      </c>
      <c r="C10" s="88">
        <v>14315</v>
      </c>
      <c r="D10" s="88">
        <v>14257</v>
      </c>
      <c r="E10" s="108">
        <v>47</v>
      </c>
      <c r="F10" s="108">
        <v>47</v>
      </c>
      <c r="G10" s="108">
        <v>17</v>
      </c>
      <c r="H10" s="108">
        <v>17</v>
      </c>
      <c r="I10" s="108">
        <v>565</v>
      </c>
      <c r="J10" s="108">
        <v>583</v>
      </c>
      <c r="K10" s="108">
        <v>43</v>
      </c>
      <c r="L10" s="108">
        <v>43</v>
      </c>
      <c r="M10" s="144">
        <f t="shared" si="0"/>
        <v>672</v>
      </c>
      <c r="N10" s="108">
        <f t="shared" si="1"/>
        <v>690</v>
      </c>
      <c r="O10" s="81"/>
      <c r="R10" s="75"/>
      <c r="S10" s="33"/>
    </row>
    <row r="11" spans="1:19" s="34" customFormat="1" ht="27" customHeight="1">
      <c r="A11" s="105" t="s">
        <v>10</v>
      </c>
      <c r="B11" s="142">
        <v>24</v>
      </c>
      <c r="C11" s="145">
        <v>15829</v>
      </c>
      <c r="D11" s="110">
        <v>16075</v>
      </c>
      <c r="E11" s="108">
        <v>52</v>
      </c>
      <c r="F11" s="108">
        <v>52</v>
      </c>
      <c r="G11" s="108">
        <v>24</v>
      </c>
      <c r="H11" s="108">
        <v>24</v>
      </c>
      <c r="I11" s="108">
        <v>606</v>
      </c>
      <c r="J11" s="108">
        <v>635</v>
      </c>
      <c r="K11" s="108">
        <v>55</v>
      </c>
      <c r="L11" s="108">
        <v>55</v>
      </c>
      <c r="M11" s="144">
        <f t="shared" si="0"/>
        <v>737</v>
      </c>
      <c r="N11" s="108">
        <f t="shared" si="1"/>
        <v>766</v>
      </c>
      <c r="O11" s="81"/>
      <c r="R11" s="75"/>
      <c r="S11" s="33"/>
    </row>
    <row r="12" spans="1:19" s="76" customFormat="1" ht="27" customHeight="1">
      <c r="A12" s="101" t="s">
        <v>11</v>
      </c>
      <c r="B12" s="142">
        <v>15</v>
      </c>
      <c r="C12" s="110">
        <v>10465</v>
      </c>
      <c r="D12" s="110">
        <v>10879</v>
      </c>
      <c r="E12" s="108">
        <v>34</v>
      </c>
      <c r="F12" s="108">
        <v>34</v>
      </c>
      <c r="G12" s="108">
        <v>14</v>
      </c>
      <c r="H12" s="108">
        <v>15</v>
      </c>
      <c r="I12" s="108">
        <v>428</v>
      </c>
      <c r="J12" s="108">
        <v>437</v>
      </c>
      <c r="K12" s="108">
        <v>28</v>
      </c>
      <c r="L12" s="108">
        <v>28</v>
      </c>
      <c r="M12" s="144">
        <f t="shared" si="0"/>
        <v>504</v>
      </c>
      <c r="N12" s="108">
        <f t="shared" si="1"/>
        <v>514</v>
      </c>
      <c r="O12" s="81"/>
      <c r="R12" s="75"/>
      <c r="S12" s="74"/>
    </row>
    <row r="13" spans="1:19" s="76" customFormat="1" ht="27" customHeight="1">
      <c r="A13" s="101" t="s">
        <v>12</v>
      </c>
      <c r="B13" s="142">
        <v>25</v>
      </c>
      <c r="C13" s="145">
        <v>14149</v>
      </c>
      <c r="D13" s="145">
        <v>14413</v>
      </c>
      <c r="E13" s="108">
        <v>57</v>
      </c>
      <c r="F13" s="108">
        <v>57</v>
      </c>
      <c r="G13" s="108">
        <v>25</v>
      </c>
      <c r="H13" s="108">
        <v>25</v>
      </c>
      <c r="I13" s="108">
        <v>565</v>
      </c>
      <c r="J13" s="108">
        <v>579</v>
      </c>
      <c r="K13" s="108">
        <v>47</v>
      </c>
      <c r="L13" s="108">
        <v>55</v>
      </c>
      <c r="M13" s="144">
        <f t="shared" si="0"/>
        <v>694</v>
      </c>
      <c r="N13" s="108">
        <f t="shared" si="1"/>
        <v>716</v>
      </c>
      <c r="O13" s="81"/>
      <c r="R13" s="75"/>
      <c r="S13" s="74"/>
    </row>
    <row r="14" spans="1:19" s="34" customFormat="1" ht="27" customHeight="1">
      <c r="A14" s="101" t="s">
        <v>13</v>
      </c>
      <c r="B14" s="142">
        <v>12</v>
      </c>
      <c r="C14" s="108">
        <v>8275</v>
      </c>
      <c r="D14" s="108">
        <v>8380</v>
      </c>
      <c r="E14" s="110">
        <v>26</v>
      </c>
      <c r="F14" s="108">
        <v>26</v>
      </c>
      <c r="G14" s="108">
        <v>12</v>
      </c>
      <c r="H14" s="108">
        <v>12</v>
      </c>
      <c r="I14" s="108">
        <v>326</v>
      </c>
      <c r="J14" s="108">
        <v>331</v>
      </c>
      <c r="K14" s="108">
        <v>31</v>
      </c>
      <c r="L14" s="108">
        <v>31</v>
      </c>
      <c r="M14" s="144">
        <f t="shared" si="0"/>
        <v>395</v>
      </c>
      <c r="N14" s="108">
        <f t="shared" si="1"/>
        <v>400</v>
      </c>
      <c r="O14" s="81"/>
      <c r="R14" s="75"/>
      <c r="S14" s="33"/>
    </row>
    <row r="15" spans="1:19" s="77" customFormat="1" ht="27" customHeight="1">
      <c r="A15" s="101" t="s">
        <v>14</v>
      </c>
      <c r="B15" s="142">
        <v>19</v>
      </c>
      <c r="C15" s="146">
        <v>13508</v>
      </c>
      <c r="D15" s="108">
        <v>13626</v>
      </c>
      <c r="E15" s="108">
        <v>41</v>
      </c>
      <c r="F15" s="108">
        <v>42</v>
      </c>
      <c r="G15" s="108">
        <v>19</v>
      </c>
      <c r="H15" s="108">
        <v>19</v>
      </c>
      <c r="I15" s="108">
        <v>576</v>
      </c>
      <c r="J15" s="108">
        <v>576</v>
      </c>
      <c r="K15" s="108">
        <v>47</v>
      </c>
      <c r="L15" s="108">
        <v>48</v>
      </c>
      <c r="M15" s="144">
        <f t="shared" si="0"/>
        <v>683</v>
      </c>
      <c r="N15" s="108">
        <f t="shared" si="1"/>
        <v>685</v>
      </c>
      <c r="O15" s="81"/>
      <c r="R15" s="75"/>
      <c r="S15" s="33"/>
    </row>
    <row r="16" spans="1:19" s="48" customFormat="1" ht="27" customHeight="1">
      <c r="A16" s="101" t="s">
        <v>15</v>
      </c>
      <c r="B16" s="143">
        <v>21</v>
      </c>
      <c r="C16" s="147">
        <v>10472</v>
      </c>
      <c r="D16" s="147">
        <v>10274</v>
      </c>
      <c r="E16" s="147">
        <v>40</v>
      </c>
      <c r="F16" s="147">
        <v>43</v>
      </c>
      <c r="G16" s="147">
        <v>21</v>
      </c>
      <c r="H16" s="147">
        <v>21</v>
      </c>
      <c r="I16" s="147">
        <v>449</v>
      </c>
      <c r="J16" s="108">
        <v>455</v>
      </c>
      <c r="K16" s="147">
        <v>54</v>
      </c>
      <c r="L16" s="147">
        <v>54</v>
      </c>
      <c r="M16" s="144">
        <f t="shared" si="0"/>
        <v>564</v>
      </c>
      <c r="N16" s="108">
        <f t="shared" si="1"/>
        <v>573</v>
      </c>
      <c r="O16" s="81"/>
      <c r="R16" s="75"/>
      <c r="S16" s="74"/>
    </row>
    <row r="17" spans="1:19" s="76" customFormat="1" ht="27" customHeight="1">
      <c r="A17" s="101" t="s">
        <v>16</v>
      </c>
      <c r="B17" s="148">
        <v>22</v>
      </c>
      <c r="C17" s="110">
        <v>9946</v>
      </c>
      <c r="D17" s="110">
        <v>10027</v>
      </c>
      <c r="E17" s="110">
        <v>50</v>
      </c>
      <c r="F17" s="110">
        <v>47</v>
      </c>
      <c r="G17" s="110">
        <v>22</v>
      </c>
      <c r="H17" s="110">
        <v>22</v>
      </c>
      <c r="I17" s="110">
        <v>474</v>
      </c>
      <c r="J17" s="108">
        <v>474</v>
      </c>
      <c r="K17" s="110">
        <v>58</v>
      </c>
      <c r="L17" s="110">
        <v>60</v>
      </c>
      <c r="M17" s="144">
        <f t="shared" si="0"/>
        <v>604</v>
      </c>
      <c r="N17" s="108">
        <f t="shared" si="1"/>
        <v>603</v>
      </c>
      <c r="O17" s="81"/>
      <c r="R17" s="75"/>
      <c r="S17" s="74"/>
    </row>
    <row r="18" spans="1:19" s="9" customFormat="1" ht="27" customHeight="1">
      <c r="A18" s="101" t="s">
        <v>17</v>
      </c>
      <c r="B18" s="143">
        <v>10</v>
      </c>
      <c r="C18" s="147">
        <v>2742</v>
      </c>
      <c r="D18" s="147">
        <v>2746</v>
      </c>
      <c r="E18" s="147">
        <v>21</v>
      </c>
      <c r="F18" s="147">
        <v>23</v>
      </c>
      <c r="G18" s="147">
        <v>11</v>
      </c>
      <c r="H18" s="147">
        <v>10</v>
      </c>
      <c r="I18" s="147">
        <v>141</v>
      </c>
      <c r="J18" s="108">
        <v>141</v>
      </c>
      <c r="K18" s="147">
        <v>20</v>
      </c>
      <c r="L18" s="147">
        <v>20</v>
      </c>
      <c r="M18" s="144">
        <f t="shared" si="0"/>
        <v>193</v>
      </c>
      <c r="N18" s="108">
        <f t="shared" si="1"/>
        <v>194</v>
      </c>
      <c r="O18" s="81"/>
      <c r="R18" s="75"/>
      <c r="S18" s="33"/>
    </row>
    <row r="19" spans="1:19" s="9" customFormat="1" ht="27" customHeight="1">
      <c r="A19" s="101" t="s">
        <v>18</v>
      </c>
      <c r="B19" s="143">
        <v>24</v>
      </c>
      <c r="C19" s="108">
        <v>8784</v>
      </c>
      <c r="D19" s="108">
        <v>8792</v>
      </c>
      <c r="E19" s="108">
        <v>49</v>
      </c>
      <c r="F19" s="108">
        <v>49</v>
      </c>
      <c r="G19" s="108">
        <v>24</v>
      </c>
      <c r="H19" s="108">
        <v>24</v>
      </c>
      <c r="I19" s="108">
        <v>406</v>
      </c>
      <c r="J19" s="108">
        <v>406</v>
      </c>
      <c r="K19" s="108">
        <v>52</v>
      </c>
      <c r="L19" s="108">
        <v>55</v>
      </c>
      <c r="M19" s="144">
        <f t="shared" si="0"/>
        <v>531</v>
      </c>
      <c r="N19" s="108">
        <f t="shared" si="1"/>
        <v>534</v>
      </c>
      <c r="O19" s="81"/>
      <c r="R19" s="75"/>
      <c r="S19" s="33"/>
    </row>
    <row r="20" spans="1:19" s="9" customFormat="1" ht="27" customHeight="1">
      <c r="A20" s="101" t="s">
        <v>19</v>
      </c>
      <c r="B20" s="143">
        <v>4</v>
      </c>
      <c r="C20" s="108">
        <v>3754</v>
      </c>
      <c r="D20" s="89">
        <v>3840</v>
      </c>
      <c r="E20" s="108">
        <v>11</v>
      </c>
      <c r="F20" s="108">
        <v>11</v>
      </c>
      <c r="G20" s="108">
        <v>6</v>
      </c>
      <c r="H20" s="108">
        <v>6</v>
      </c>
      <c r="I20" s="108">
        <v>154</v>
      </c>
      <c r="J20" s="108">
        <v>157</v>
      </c>
      <c r="K20" s="108">
        <v>11</v>
      </c>
      <c r="L20" s="108">
        <v>12</v>
      </c>
      <c r="M20" s="144">
        <f t="shared" si="0"/>
        <v>182</v>
      </c>
      <c r="N20" s="108">
        <f t="shared" si="1"/>
        <v>186</v>
      </c>
      <c r="O20" s="81"/>
      <c r="R20" s="75"/>
      <c r="S20" s="33"/>
    </row>
    <row r="21" spans="1:19" s="9" customFormat="1" ht="27" customHeight="1">
      <c r="A21" s="101" t="s">
        <v>20</v>
      </c>
      <c r="B21" s="143">
        <v>17</v>
      </c>
      <c r="C21" s="146">
        <v>10263</v>
      </c>
      <c r="D21" s="145">
        <v>10310</v>
      </c>
      <c r="E21" s="108">
        <v>37</v>
      </c>
      <c r="F21" s="108">
        <v>37</v>
      </c>
      <c r="G21" s="108">
        <v>17</v>
      </c>
      <c r="H21" s="108">
        <v>17</v>
      </c>
      <c r="I21" s="108">
        <v>411</v>
      </c>
      <c r="J21" s="108">
        <v>423</v>
      </c>
      <c r="K21" s="108">
        <v>38</v>
      </c>
      <c r="L21" s="108">
        <v>40</v>
      </c>
      <c r="M21" s="144">
        <f t="shared" si="0"/>
        <v>503</v>
      </c>
      <c r="N21" s="108">
        <f t="shared" si="1"/>
        <v>517</v>
      </c>
      <c r="O21" s="81"/>
      <c r="R21" s="75"/>
      <c r="S21" s="33"/>
    </row>
    <row r="22" spans="1:19" s="91" customFormat="1" ht="36" customHeight="1">
      <c r="A22" s="149" t="s">
        <v>25</v>
      </c>
      <c r="B22" s="149">
        <f t="shared" ref="B22:I22" si="2">SUM(B9:B21)</f>
        <v>220</v>
      </c>
      <c r="C22" s="149">
        <f t="shared" si="2"/>
        <v>133234</v>
      </c>
      <c r="D22" s="149">
        <f t="shared" si="2"/>
        <v>134258</v>
      </c>
      <c r="E22" s="149">
        <f t="shared" si="2"/>
        <v>494</v>
      </c>
      <c r="F22" s="149">
        <f t="shared" si="2"/>
        <v>497</v>
      </c>
      <c r="G22" s="149">
        <f t="shared" si="2"/>
        <v>222</v>
      </c>
      <c r="H22" s="149">
        <f t="shared" si="2"/>
        <v>222</v>
      </c>
      <c r="I22" s="149">
        <f t="shared" si="2"/>
        <v>5535</v>
      </c>
      <c r="J22" s="149">
        <f t="shared" ref="J22" si="3">SUM(J9:J21)</f>
        <v>5635</v>
      </c>
      <c r="K22" s="149">
        <f t="shared" ref="K22:M22" si="4">SUM(K9:K21)</f>
        <v>512</v>
      </c>
      <c r="L22" s="149">
        <f t="shared" si="4"/>
        <v>529</v>
      </c>
      <c r="M22" s="149">
        <f t="shared" si="4"/>
        <v>6763</v>
      </c>
      <c r="N22" s="149">
        <f>SUM(N9:N21)</f>
        <v>6883</v>
      </c>
      <c r="O22" s="90"/>
    </row>
    <row r="23" spans="1:19" ht="18" customHeight="1">
      <c r="I23" s="86"/>
      <c r="J23" s="118"/>
    </row>
    <row r="24" spans="1:19" s="3" customFormat="1" ht="21" customHeight="1">
      <c r="A24" s="5" t="s">
        <v>26</v>
      </c>
      <c r="B24" s="201"/>
      <c r="C24" s="201"/>
      <c r="D24" s="201"/>
      <c r="G24" s="46"/>
      <c r="H24" s="3">
        <f>482/1.42</f>
        <v>339.43661971830988</v>
      </c>
      <c r="J24" s="119"/>
      <c r="M24" s="202"/>
      <c r="N24" s="202"/>
      <c r="O24" s="53"/>
    </row>
    <row r="25" spans="1:19" s="11" customFormat="1" ht="18.75">
      <c r="C25" s="21"/>
      <c r="D25" s="21"/>
      <c r="F25" s="58"/>
      <c r="I25" s="39"/>
      <c r="J25" s="43"/>
      <c r="N25" s="43"/>
      <c r="O25" s="54"/>
    </row>
    <row r="26" spans="1:19" s="11" customFormat="1" ht="18.75">
      <c r="C26" s="20"/>
      <c r="D26" s="20"/>
      <c r="F26" s="39"/>
      <c r="H26" s="39"/>
      <c r="I26" s="39"/>
      <c r="J26" s="43"/>
      <c r="M26" s="27"/>
      <c r="N26" s="43"/>
      <c r="O26" s="54"/>
    </row>
    <row r="27" spans="1:19" s="11" customFormat="1" ht="18.75">
      <c r="F27" s="39"/>
      <c r="H27" s="39"/>
      <c r="I27" s="39"/>
      <c r="J27" s="43"/>
      <c r="L27" s="39"/>
      <c r="M27" s="27"/>
      <c r="N27" s="43"/>
      <c r="O27" s="54"/>
    </row>
    <row r="28" spans="1:19" s="11" customFormat="1" ht="9.75" customHeight="1">
      <c r="C28" s="20"/>
      <c r="D28" s="20"/>
      <c r="F28" s="39"/>
      <c r="H28" s="39"/>
      <c r="I28" s="39"/>
      <c r="J28" s="43"/>
      <c r="L28" s="39"/>
      <c r="M28" s="27"/>
      <c r="N28" s="43"/>
      <c r="O28" s="54"/>
    </row>
    <row r="29" spans="1:19" s="11" customFormat="1" ht="18.75">
      <c r="C29" s="20"/>
      <c r="D29" s="20"/>
      <c r="F29" s="39"/>
      <c r="H29" s="39"/>
      <c r="I29" s="39"/>
      <c r="J29" s="43"/>
      <c r="L29" s="41"/>
      <c r="M29" s="27"/>
      <c r="N29" s="43"/>
      <c r="O29" s="54"/>
    </row>
    <row r="30" spans="1:19" s="11" customFormat="1" ht="18.75">
      <c r="C30" s="20"/>
      <c r="D30" s="20"/>
      <c r="F30" s="39"/>
      <c r="H30" s="39"/>
      <c r="I30" s="39"/>
      <c r="J30" s="43"/>
      <c r="L30" s="39"/>
      <c r="M30" s="27"/>
      <c r="N30" s="43"/>
      <c r="O30" s="54"/>
    </row>
    <row r="31" spans="1:19" s="11" customFormat="1" ht="18.75">
      <c r="C31" s="20"/>
      <c r="D31" s="20"/>
      <c r="F31" s="39"/>
      <c r="H31" s="39"/>
      <c r="I31" s="39"/>
      <c r="J31" s="43"/>
      <c r="L31" s="39"/>
      <c r="M31" s="27"/>
      <c r="N31" s="43"/>
      <c r="O31" s="54"/>
    </row>
    <row r="32" spans="1:19" s="11" customFormat="1" ht="18.75">
      <c r="A32" s="20"/>
      <c r="C32" s="20"/>
      <c r="D32" s="20"/>
      <c r="E32" s="20"/>
      <c r="F32" s="40"/>
      <c r="G32" s="20"/>
      <c r="H32" s="39"/>
      <c r="I32" s="39"/>
      <c r="J32" s="43"/>
      <c r="L32" s="39"/>
      <c r="M32" s="27"/>
      <c r="N32" s="43"/>
      <c r="O32" s="54"/>
    </row>
  </sheetData>
  <mergeCells count="25">
    <mergeCell ref="B24:D24"/>
    <mergeCell ref="M24:N24"/>
    <mergeCell ref="C5:D6"/>
    <mergeCell ref="F7:F8"/>
    <mergeCell ref="G7:G8"/>
    <mergeCell ref="H7:H8"/>
    <mergeCell ref="I6:I8"/>
    <mergeCell ref="L7:L8"/>
    <mergeCell ref="M7:M8"/>
    <mergeCell ref="A1:N1"/>
    <mergeCell ref="A2:N2"/>
    <mergeCell ref="A3:N3"/>
    <mergeCell ref="I5:J5"/>
    <mergeCell ref="E5:F6"/>
    <mergeCell ref="G5:H6"/>
    <mergeCell ref="K5:L6"/>
    <mergeCell ref="A5:A8"/>
    <mergeCell ref="B5:B8"/>
    <mergeCell ref="C7:C8"/>
    <mergeCell ref="D7:D8"/>
    <mergeCell ref="E7:E8"/>
    <mergeCell ref="K7:K8"/>
    <mergeCell ref="J6:J8"/>
    <mergeCell ref="N7:N8"/>
    <mergeCell ref="M5:N6"/>
  </mergeCells>
  <pageMargins left="0.5" right="0" top="0.5" bottom="0.25972222222222202" header="0.18958333333333299" footer="0.18958333333333299"/>
  <pageSetup paperSize="9" scale="73" orientation="landscape" r:id="rId1"/>
  <headerFooter alignWithMargins="0">
    <oddFooter>&amp;CPage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T34"/>
  <sheetViews>
    <sheetView zoomScale="98" zoomScaleNormal="98" workbookViewId="0">
      <selection activeCell="C16" sqref="C16:D18"/>
    </sheetView>
  </sheetViews>
  <sheetFormatPr defaultColWidth="9.140625" defaultRowHeight="12"/>
  <cols>
    <col min="1" max="1" width="15.5703125" style="12" customWidth="1"/>
    <col min="2" max="2" width="10.7109375" style="12" customWidth="1"/>
    <col min="3" max="3" width="10.7109375" style="13" customWidth="1"/>
    <col min="4" max="5" width="10.7109375" style="12" customWidth="1"/>
    <col min="6" max="8" width="10.7109375" style="14" customWidth="1"/>
    <col min="9" max="9" width="10.7109375" style="15" customWidth="1"/>
    <col min="10" max="10" width="10.7109375" style="93" customWidth="1"/>
    <col min="11" max="13" width="10.7109375" style="14" customWidth="1"/>
    <col min="14" max="14" width="10.7109375" style="16" customWidth="1"/>
    <col min="15" max="16" width="10.7109375" style="17" customWidth="1"/>
    <col min="17" max="17" width="20.7109375" style="18" customWidth="1"/>
    <col min="18" max="16384" width="9.140625" style="12"/>
  </cols>
  <sheetData>
    <row r="1" spans="1:20" s="1" customFormat="1" ht="15" customHeight="1">
      <c r="A1" s="193" t="s">
        <v>27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28"/>
      <c r="R1" s="29"/>
      <c r="S1" s="29"/>
    </row>
    <row r="2" spans="1:20" s="1" customFormat="1" ht="15" customHeight="1">
      <c r="A2" s="193" t="s">
        <v>39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28"/>
      <c r="R2" s="29"/>
      <c r="S2" s="29"/>
    </row>
    <row r="3" spans="1:20" s="1" customFormat="1" ht="24" customHeight="1">
      <c r="A3" s="175" t="s">
        <v>42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28"/>
      <c r="R3" s="29"/>
      <c r="S3" s="29"/>
    </row>
    <row r="4" spans="1:20" ht="18.75" customHeight="1">
      <c r="A4" s="19"/>
      <c r="C4" s="19"/>
      <c r="D4" s="19"/>
      <c r="E4" s="19"/>
      <c r="F4" s="19"/>
      <c r="G4" s="19"/>
      <c r="H4" s="19"/>
      <c r="I4" s="96"/>
      <c r="J4" s="92"/>
      <c r="K4" s="19"/>
      <c r="L4" s="19"/>
      <c r="M4" s="19"/>
      <c r="N4" s="22"/>
      <c r="O4" s="25"/>
      <c r="P4" s="25"/>
    </row>
    <row r="5" spans="1:20" s="7" customFormat="1" ht="27" customHeight="1">
      <c r="A5" s="219" t="s">
        <v>2</v>
      </c>
      <c r="B5" s="222" t="s">
        <v>22</v>
      </c>
      <c r="C5" s="205" t="s">
        <v>33</v>
      </c>
      <c r="D5" s="209"/>
      <c r="E5" s="205" t="s">
        <v>4</v>
      </c>
      <c r="F5" s="206"/>
      <c r="G5" s="205" t="s">
        <v>23</v>
      </c>
      <c r="H5" s="206"/>
      <c r="I5" s="203" t="s">
        <v>5</v>
      </c>
      <c r="J5" s="204"/>
      <c r="K5" s="205" t="s">
        <v>34</v>
      </c>
      <c r="L5" s="206"/>
      <c r="M5" s="205" t="s">
        <v>38</v>
      </c>
      <c r="N5" s="206"/>
      <c r="O5" s="215" t="s">
        <v>24</v>
      </c>
      <c r="P5" s="215"/>
    </row>
    <row r="6" spans="1:20" s="7" customFormat="1" ht="11.25" customHeight="1">
      <c r="A6" s="220"/>
      <c r="B6" s="223"/>
      <c r="C6" s="207"/>
      <c r="D6" s="210"/>
      <c r="E6" s="207"/>
      <c r="F6" s="208"/>
      <c r="G6" s="207"/>
      <c r="H6" s="208"/>
      <c r="I6" s="212" t="s">
        <v>7</v>
      </c>
      <c r="J6" s="211" t="s">
        <v>31</v>
      </c>
      <c r="K6" s="207"/>
      <c r="L6" s="208"/>
      <c r="M6" s="207"/>
      <c r="N6" s="208"/>
      <c r="O6" s="215"/>
      <c r="P6" s="215"/>
    </row>
    <row r="7" spans="1:20" s="32" customFormat="1" ht="27.75" customHeight="1">
      <c r="A7" s="220"/>
      <c r="B7" s="223"/>
      <c r="C7" s="212" t="s">
        <v>7</v>
      </c>
      <c r="D7" s="212" t="s">
        <v>32</v>
      </c>
      <c r="E7" s="212" t="s">
        <v>7</v>
      </c>
      <c r="F7" s="212" t="s">
        <v>31</v>
      </c>
      <c r="G7" s="212" t="s">
        <v>7</v>
      </c>
      <c r="H7" s="212" t="s">
        <v>31</v>
      </c>
      <c r="I7" s="214"/>
      <c r="J7" s="211"/>
      <c r="K7" s="212" t="s">
        <v>7</v>
      </c>
      <c r="L7" s="212" t="s">
        <v>31</v>
      </c>
      <c r="M7" s="212" t="s">
        <v>7</v>
      </c>
      <c r="N7" s="212" t="s">
        <v>31</v>
      </c>
      <c r="O7" s="212" t="s">
        <v>7</v>
      </c>
      <c r="P7" s="212" t="s">
        <v>31</v>
      </c>
    </row>
    <row r="8" spans="1:20" s="32" customFormat="1" ht="24" customHeight="1">
      <c r="A8" s="221"/>
      <c r="B8" s="224"/>
      <c r="C8" s="213"/>
      <c r="D8" s="213"/>
      <c r="E8" s="213"/>
      <c r="F8" s="213"/>
      <c r="G8" s="213"/>
      <c r="H8" s="213"/>
      <c r="I8" s="213"/>
      <c r="J8" s="211"/>
      <c r="K8" s="213"/>
      <c r="L8" s="213"/>
      <c r="M8" s="213"/>
      <c r="N8" s="213"/>
      <c r="O8" s="213"/>
      <c r="P8" s="213"/>
    </row>
    <row r="9" spans="1:20" s="48" customFormat="1" ht="25.5" customHeight="1">
      <c r="A9" s="150" t="s">
        <v>8</v>
      </c>
      <c r="B9" s="150">
        <v>9</v>
      </c>
      <c r="C9" s="140">
        <v>7540</v>
      </c>
      <c r="D9" s="140">
        <v>8400</v>
      </c>
      <c r="E9" s="140">
        <v>21</v>
      </c>
      <c r="F9" s="140">
        <v>21</v>
      </c>
      <c r="G9" s="140">
        <v>9</v>
      </c>
      <c r="H9" s="140">
        <v>9</v>
      </c>
      <c r="I9" s="140">
        <v>281</v>
      </c>
      <c r="J9" s="163">
        <v>293</v>
      </c>
      <c r="K9" s="140">
        <v>9</v>
      </c>
      <c r="L9" s="150">
        <v>9</v>
      </c>
      <c r="M9" s="151">
        <v>26</v>
      </c>
      <c r="N9" s="140">
        <v>27</v>
      </c>
      <c r="O9" s="152">
        <f t="shared" ref="O9:O21" si="0">E9+G9+I9+K9+M9</f>
        <v>346</v>
      </c>
      <c r="P9" s="140">
        <f t="shared" ref="P9:P21" si="1">F9+H9+J9+L9+N9</f>
        <v>359</v>
      </c>
      <c r="Q9" s="78"/>
      <c r="S9" s="49"/>
      <c r="T9" s="49"/>
    </row>
    <row r="10" spans="1:20" s="48" customFormat="1" ht="25.5" customHeight="1">
      <c r="A10" s="150" t="s">
        <v>9</v>
      </c>
      <c r="B10" s="150">
        <v>16</v>
      </c>
      <c r="C10" s="168">
        <v>9262</v>
      </c>
      <c r="D10" s="168">
        <v>10116</v>
      </c>
      <c r="E10" s="140">
        <v>34</v>
      </c>
      <c r="F10" s="140">
        <v>34</v>
      </c>
      <c r="G10" s="140">
        <v>15</v>
      </c>
      <c r="H10" s="140">
        <v>16</v>
      </c>
      <c r="I10" s="140">
        <v>400</v>
      </c>
      <c r="J10" s="163">
        <v>419</v>
      </c>
      <c r="K10" s="140">
        <v>14</v>
      </c>
      <c r="L10" s="150">
        <v>16</v>
      </c>
      <c r="M10" s="151">
        <v>32</v>
      </c>
      <c r="N10" s="140">
        <v>35</v>
      </c>
      <c r="O10" s="152">
        <f t="shared" si="0"/>
        <v>495</v>
      </c>
      <c r="P10" s="140">
        <f t="shared" si="1"/>
        <v>520</v>
      </c>
      <c r="Q10" s="78"/>
      <c r="S10" s="49"/>
      <c r="T10" s="49"/>
    </row>
    <row r="11" spans="1:20" s="48" customFormat="1" ht="25.5" customHeight="1">
      <c r="A11" s="153" t="s">
        <v>10</v>
      </c>
      <c r="B11" s="150">
        <v>16</v>
      </c>
      <c r="C11" s="140">
        <v>10412</v>
      </c>
      <c r="D11" s="140">
        <v>11170</v>
      </c>
      <c r="E11" s="140">
        <v>34</v>
      </c>
      <c r="F11" s="140">
        <v>34</v>
      </c>
      <c r="G11" s="140">
        <v>16</v>
      </c>
      <c r="H11" s="140">
        <v>16</v>
      </c>
      <c r="I11" s="140">
        <v>458</v>
      </c>
      <c r="J11" s="140">
        <v>464</v>
      </c>
      <c r="K11" s="140">
        <v>11</v>
      </c>
      <c r="L11" s="150">
        <v>16</v>
      </c>
      <c r="M11" s="151">
        <v>41</v>
      </c>
      <c r="N11" s="140">
        <v>36</v>
      </c>
      <c r="O11" s="152">
        <f t="shared" si="0"/>
        <v>560</v>
      </c>
      <c r="P11" s="140">
        <f t="shared" si="1"/>
        <v>566</v>
      </c>
      <c r="Q11" s="78"/>
      <c r="S11" s="49"/>
      <c r="T11" s="49"/>
    </row>
    <row r="12" spans="1:20" s="73" customFormat="1" ht="25.5" customHeight="1">
      <c r="A12" s="150" t="s">
        <v>11</v>
      </c>
      <c r="B12" s="150">
        <v>9</v>
      </c>
      <c r="C12" s="140">
        <v>7754</v>
      </c>
      <c r="D12" s="140">
        <v>8391</v>
      </c>
      <c r="E12" s="140">
        <v>19</v>
      </c>
      <c r="F12" s="140">
        <v>19</v>
      </c>
      <c r="G12" s="140">
        <v>9</v>
      </c>
      <c r="H12" s="140">
        <v>9</v>
      </c>
      <c r="I12" s="140">
        <v>327</v>
      </c>
      <c r="J12" s="163">
        <v>327</v>
      </c>
      <c r="K12" s="140">
        <v>6</v>
      </c>
      <c r="L12" s="150">
        <v>9</v>
      </c>
      <c r="M12" s="151">
        <v>24</v>
      </c>
      <c r="N12" s="140">
        <v>22</v>
      </c>
      <c r="O12" s="152">
        <f t="shared" si="0"/>
        <v>385</v>
      </c>
      <c r="P12" s="140">
        <f t="shared" si="1"/>
        <v>386</v>
      </c>
      <c r="Q12" s="78"/>
      <c r="S12" s="80"/>
      <c r="T12" s="49"/>
    </row>
    <row r="13" spans="1:20" s="48" customFormat="1" ht="25.5" customHeight="1">
      <c r="A13" s="150" t="s">
        <v>12</v>
      </c>
      <c r="B13" s="150">
        <v>14</v>
      </c>
      <c r="C13" s="140">
        <v>9774</v>
      </c>
      <c r="D13" s="140">
        <v>10387</v>
      </c>
      <c r="E13" s="140">
        <v>30</v>
      </c>
      <c r="F13" s="140">
        <v>30</v>
      </c>
      <c r="G13" s="140">
        <v>14</v>
      </c>
      <c r="H13" s="140">
        <v>14</v>
      </c>
      <c r="I13" s="140">
        <v>476</v>
      </c>
      <c r="J13" s="140">
        <v>476</v>
      </c>
      <c r="K13" s="140">
        <v>14</v>
      </c>
      <c r="L13" s="150">
        <v>14</v>
      </c>
      <c r="M13" s="151">
        <v>36</v>
      </c>
      <c r="N13" s="140">
        <v>38</v>
      </c>
      <c r="O13" s="152">
        <f t="shared" si="0"/>
        <v>570</v>
      </c>
      <c r="P13" s="140">
        <f t="shared" si="1"/>
        <v>572</v>
      </c>
      <c r="Q13" s="78"/>
      <c r="R13" s="49"/>
      <c r="T13" s="49"/>
    </row>
    <row r="14" spans="1:20" s="79" customFormat="1" ht="25.5" customHeight="1">
      <c r="A14" s="140" t="s">
        <v>13</v>
      </c>
      <c r="B14" s="140">
        <v>7</v>
      </c>
      <c r="C14" s="140">
        <v>6243</v>
      </c>
      <c r="D14" s="140">
        <v>6465</v>
      </c>
      <c r="E14" s="140">
        <v>14</v>
      </c>
      <c r="F14" s="140">
        <v>15</v>
      </c>
      <c r="G14" s="140">
        <v>7</v>
      </c>
      <c r="H14" s="140">
        <v>7</v>
      </c>
      <c r="I14" s="140">
        <v>292</v>
      </c>
      <c r="J14" s="140">
        <v>292</v>
      </c>
      <c r="K14" s="140">
        <v>8</v>
      </c>
      <c r="L14" s="140">
        <v>7</v>
      </c>
      <c r="M14" s="151">
        <v>20</v>
      </c>
      <c r="N14" s="140">
        <v>21</v>
      </c>
      <c r="O14" s="152">
        <f t="shared" si="0"/>
        <v>341</v>
      </c>
      <c r="P14" s="140">
        <f t="shared" si="1"/>
        <v>342</v>
      </c>
      <c r="Q14" s="78"/>
      <c r="T14" s="49"/>
    </row>
    <row r="15" spans="1:20" s="48" customFormat="1" ht="25.5" customHeight="1">
      <c r="A15" s="150" t="s">
        <v>14</v>
      </c>
      <c r="B15" s="150">
        <v>15</v>
      </c>
      <c r="C15" s="140">
        <v>9852</v>
      </c>
      <c r="D15" s="140">
        <v>10493</v>
      </c>
      <c r="E15" s="140">
        <v>32</v>
      </c>
      <c r="F15" s="140">
        <v>32</v>
      </c>
      <c r="G15" s="140">
        <v>15</v>
      </c>
      <c r="H15" s="140">
        <v>15</v>
      </c>
      <c r="I15" s="140">
        <v>538</v>
      </c>
      <c r="J15" s="140">
        <v>538</v>
      </c>
      <c r="K15" s="140">
        <v>11</v>
      </c>
      <c r="L15" s="150">
        <v>15</v>
      </c>
      <c r="M15" s="151">
        <v>39</v>
      </c>
      <c r="N15" s="140">
        <v>32</v>
      </c>
      <c r="O15" s="152">
        <f t="shared" si="0"/>
        <v>635</v>
      </c>
      <c r="P15" s="140">
        <f t="shared" si="1"/>
        <v>632</v>
      </c>
      <c r="Q15" s="78"/>
      <c r="R15" s="73"/>
      <c r="S15" s="49"/>
      <c r="T15" s="49"/>
    </row>
    <row r="16" spans="1:20" s="48" customFormat="1" ht="25.5" customHeight="1">
      <c r="A16" s="150" t="s">
        <v>15</v>
      </c>
      <c r="B16" s="150">
        <v>12</v>
      </c>
      <c r="C16" s="140">
        <v>7747</v>
      </c>
      <c r="D16" s="140">
        <v>8425</v>
      </c>
      <c r="E16" s="154">
        <v>25</v>
      </c>
      <c r="F16" s="150">
        <v>26</v>
      </c>
      <c r="G16" s="150">
        <v>12</v>
      </c>
      <c r="H16" s="150">
        <v>12</v>
      </c>
      <c r="I16" s="150">
        <v>367</v>
      </c>
      <c r="J16" s="140">
        <v>369</v>
      </c>
      <c r="K16" s="150">
        <v>14</v>
      </c>
      <c r="L16" s="150">
        <v>12</v>
      </c>
      <c r="M16" s="150">
        <v>37</v>
      </c>
      <c r="N16" s="140">
        <v>38</v>
      </c>
      <c r="O16" s="152">
        <f t="shared" si="0"/>
        <v>455</v>
      </c>
      <c r="P16" s="140">
        <f t="shared" si="1"/>
        <v>457</v>
      </c>
      <c r="Q16" s="78"/>
      <c r="S16" s="49"/>
      <c r="T16" s="49"/>
    </row>
    <row r="17" spans="1:20" s="48" customFormat="1" ht="25.5" customHeight="1">
      <c r="A17" s="150" t="s">
        <v>16</v>
      </c>
      <c r="B17" s="150">
        <v>15</v>
      </c>
      <c r="C17" s="140">
        <v>7496</v>
      </c>
      <c r="D17" s="140">
        <v>7893</v>
      </c>
      <c r="E17" s="154">
        <v>31</v>
      </c>
      <c r="F17" s="150">
        <v>31</v>
      </c>
      <c r="G17" s="150">
        <v>15</v>
      </c>
      <c r="H17" s="150">
        <v>15</v>
      </c>
      <c r="I17" s="150">
        <v>427</v>
      </c>
      <c r="J17" s="140">
        <v>427</v>
      </c>
      <c r="K17" s="150">
        <v>15</v>
      </c>
      <c r="L17" s="150">
        <v>15</v>
      </c>
      <c r="M17" s="150">
        <v>45</v>
      </c>
      <c r="N17" s="140">
        <v>45</v>
      </c>
      <c r="O17" s="152">
        <f t="shared" si="0"/>
        <v>533</v>
      </c>
      <c r="P17" s="140">
        <f t="shared" si="1"/>
        <v>533</v>
      </c>
      <c r="Q17" s="78"/>
      <c r="S17" s="49"/>
      <c r="T17" s="49"/>
    </row>
    <row r="18" spans="1:20" s="48" customFormat="1" ht="25.5" customHeight="1">
      <c r="A18" s="150" t="s">
        <v>17</v>
      </c>
      <c r="B18" s="150">
        <v>7</v>
      </c>
      <c r="C18" s="140">
        <v>2027</v>
      </c>
      <c r="D18" s="140">
        <v>2218</v>
      </c>
      <c r="E18" s="154">
        <v>12</v>
      </c>
      <c r="F18" s="150">
        <v>14</v>
      </c>
      <c r="G18" s="150">
        <v>6</v>
      </c>
      <c r="H18" s="150">
        <v>7</v>
      </c>
      <c r="I18" s="150">
        <v>131</v>
      </c>
      <c r="J18" s="140">
        <v>131</v>
      </c>
      <c r="K18" s="150">
        <v>6</v>
      </c>
      <c r="L18" s="150">
        <v>7</v>
      </c>
      <c r="M18" s="150">
        <v>18</v>
      </c>
      <c r="N18" s="140">
        <v>17</v>
      </c>
      <c r="O18" s="152">
        <f t="shared" si="0"/>
        <v>173</v>
      </c>
      <c r="P18" s="140">
        <f t="shared" si="1"/>
        <v>176</v>
      </c>
      <c r="Q18" s="78"/>
      <c r="S18" s="49"/>
      <c r="T18" s="49"/>
    </row>
    <row r="19" spans="1:20" s="48" customFormat="1" ht="25.5" customHeight="1">
      <c r="A19" s="150" t="s">
        <v>18</v>
      </c>
      <c r="B19" s="150">
        <v>10</v>
      </c>
      <c r="C19" s="140">
        <v>6748</v>
      </c>
      <c r="D19" s="140">
        <v>7181</v>
      </c>
      <c r="E19" s="140">
        <v>20</v>
      </c>
      <c r="F19" s="140">
        <v>20</v>
      </c>
      <c r="G19" s="140">
        <v>10</v>
      </c>
      <c r="H19" s="140">
        <v>10</v>
      </c>
      <c r="I19" s="140">
        <v>358</v>
      </c>
      <c r="J19" s="140">
        <v>358</v>
      </c>
      <c r="K19" s="140">
        <v>9</v>
      </c>
      <c r="L19" s="150">
        <v>10</v>
      </c>
      <c r="M19" s="151">
        <v>27</v>
      </c>
      <c r="N19" s="140">
        <v>29</v>
      </c>
      <c r="O19" s="152">
        <f t="shared" si="0"/>
        <v>424</v>
      </c>
      <c r="P19" s="140">
        <f t="shared" si="1"/>
        <v>427</v>
      </c>
      <c r="Q19" s="78"/>
      <c r="S19" s="49"/>
      <c r="T19" s="49"/>
    </row>
    <row r="20" spans="1:20" s="48" customFormat="1" ht="25.5" customHeight="1">
      <c r="A20" s="150" t="s">
        <v>19</v>
      </c>
      <c r="B20" s="150">
        <v>6</v>
      </c>
      <c r="C20" s="140">
        <v>2871</v>
      </c>
      <c r="D20" s="140">
        <v>2995</v>
      </c>
      <c r="E20" s="140">
        <v>12</v>
      </c>
      <c r="F20" s="140">
        <v>12</v>
      </c>
      <c r="G20" s="140">
        <v>4</v>
      </c>
      <c r="H20" s="140">
        <v>4</v>
      </c>
      <c r="I20" s="140">
        <v>148</v>
      </c>
      <c r="J20" s="140">
        <v>148</v>
      </c>
      <c r="K20" s="140">
        <v>6</v>
      </c>
      <c r="L20" s="150">
        <v>6</v>
      </c>
      <c r="M20" s="151">
        <v>10</v>
      </c>
      <c r="N20" s="140">
        <v>10</v>
      </c>
      <c r="O20" s="152">
        <f t="shared" si="0"/>
        <v>180</v>
      </c>
      <c r="P20" s="140">
        <f t="shared" si="1"/>
        <v>180</v>
      </c>
      <c r="Q20" s="78"/>
      <c r="S20" s="49"/>
      <c r="T20" s="49"/>
    </row>
    <row r="21" spans="1:20" s="48" customFormat="1" ht="25.5" customHeight="1">
      <c r="A21" s="150" t="s">
        <v>20</v>
      </c>
      <c r="B21" s="150">
        <v>11</v>
      </c>
      <c r="C21" s="140">
        <v>7108</v>
      </c>
      <c r="D21" s="140">
        <v>8013</v>
      </c>
      <c r="E21" s="140">
        <v>19</v>
      </c>
      <c r="F21" s="140">
        <v>23</v>
      </c>
      <c r="G21" s="140">
        <v>11</v>
      </c>
      <c r="H21" s="140">
        <v>11</v>
      </c>
      <c r="I21" s="140">
        <v>346</v>
      </c>
      <c r="J21" s="140">
        <v>346</v>
      </c>
      <c r="K21" s="140">
        <v>8</v>
      </c>
      <c r="L21" s="150">
        <v>11</v>
      </c>
      <c r="M21" s="151">
        <v>24</v>
      </c>
      <c r="N21" s="140">
        <v>24</v>
      </c>
      <c r="O21" s="152">
        <f t="shared" si="0"/>
        <v>408</v>
      </c>
      <c r="P21" s="140">
        <f t="shared" si="1"/>
        <v>415</v>
      </c>
      <c r="Q21" s="78"/>
      <c r="S21" s="49"/>
      <c r="T21" s="49"/>
    </row>
    <row r="22" spans="1:20" s="84" customFormat="1" ht="25.5" customHeight="1">
      <c r="A22" s="155" t="s">
        <v>25</v>
      </c>
      <c r="B22" s="141">
        <f t="shared" ref="B22:J22" si="2">SUM(B9:B21)</f>
        <v>147</v>
      </c>
      <c r="C22" s="141">
        <f>SUM(C9:C21)</f>
        <v>94834</v>
      </c>
      <c r="D22" s="141">
        <f t="shared" si="2"/>
        <v>102147</v>
      </c>
      <c r="E22" s="141">
        <f t="shared" si="2"/>
        <v>303</v>
      </c>
      <c r="F22" s="141">
        <f t="shared" si="2"/>
        <v>311</v>
      </c>
      <c r="G22" s="141">
        <f t="shared" si="2"/>
        <v>143</v>
      </c>
      <c r="H22" s="141">
        <f t="shared" si="2"/>
        <v>145</v>
      </c>
      <c r="I22" s="141">
        <f t="shared" si="2"/>
        <v>4549</v>
      </c>
      <c r="J22" s="141">
        <f t="shared" si="2"/>
        <v>4588</v>
      </c>
      <c r="K22" s="141">
        <f>SUM(K9:K21)</f>
        <v>131</v>
      </c>
      <c r="L22" s="141">
        <f t="shared" ref="L22:M22" si="3">SUM(L9:L21)</f>
        <v>147</v>
      </c>
      <c r="M22" s="141">
        <f t="shared" si="3"/>
        <v>379</v>
      </c>
      <c r="N22" s="141">
        <f>SUM(N9:N21)</f>
        <v>374</v>
      </c>
      <c r="O22" s="141">
        <f>E22+G22+I22+K22+M22</f>
        <v>5505</v>
      </c>
      <c r="P22" s="141">
        <f>SUM(P9:P21)</f>
        <v>5565</v>
      </c>
      <c r="Q22" s="83"/>
      <c r="S22" s="83"/>
      <c r="T22" s="85"/>
    </row>
    <row r="24" spans="1:20" s="10" customFormat="1" ht="21" customHeight="1">
      <c r="A24" s="201"/>
      <c r="B24" s="201"/>
      <c r="C24" s="201"/>
      <c r="D24" s="201"/>
      <c r="H24" s="23"/>
      <c r="J24" s="97"/>
      <c r="K24" s="23"/>
      <c r="L24" s="23"/>
      <c r="O24" s="23"/>
      <c r="P24" s="47"/>
      <c r="Q24" s="30"/>
    </row>
    <row r="25" spans="1:20" s="11" customFormat="1" ht="21" customHeight="1">
      <c r="C25" s="20"/>
      <c r="D25" s="20"/>
      <c r="E25" s="57"/>
      <c r="I25" s="39"/>
      <c r="J25" s="94"/>
      <c r="N25" s="24"/>
      <c r="O25" s="216"/>
      <c r="P25" s="216"/>
      <c r="Q25" s="31"/>
    </row>
    <row r="26" spans="1:20" s="11" customFormat="1" ht="18.75">
      <c r="C26" s="20"/>
      <c r="D26" s="20"/>
      <c r="I26" s="39"/>
      <c r="J26" s="94"/>
      <c r="N26" s="24"/>
      <c r="O26" s="26"/>
      <c r="P26" s="26"/>
      <c r="Q26" s="31"/>
    </row>
    <row r="27" spans="1:20" s="11" customFormat="1" ht="9.75" customHeight="1">
      <c r="C27" s="20"/>
      <c r="D27" s="20"/>
      <c r="I27" s="39"/>
      <c r="J27" s="94"/>
      <c r="N27" s="24"/>
      <c r="O27" s="26"/>
      <c r="P27" s="26"/>
      <c r="Q27" s="31"/>
    </row>
    <row r="28" spans="1:20" s="11" customFormat="1" ht="18.75">
      <c r="C28" s="20"/>
      <c r="D28" s="20"/>
      <c r="I28" s="39"/>
      <c r="J28" s="94"/>
      <c r="N28" s="24"/>
      <c r="O28" s="26"/>
      <c r="P28" s="26"/>
      <c r="Q28" s="31"/>
    </row>
    <row r="29" spans="1:20" s="11" customFormat="1" ht="18.75">
      <c r="C29" s="20"/>
      <c r="D29" s="20"/>
      <c r="I29" s="39"/>
      <c r="J29" s="94"/>
      <c r="N29" s="24"/>
      <c r="O29" s="26"/>
      <c r="P29" s="26"/>
      <c r="Q29" s="31"/>
    </row>
    <row r="30" spans="1:20" s="11" customFormat="1" ht="18.75">
      <c r="C30" s="20"/>
      <c r="D30" s="20"/>
      <c r="I30" s="39"/>
      <c r="J30" s="94"/>
      <c r="N30" s="24"/>
      <c r="O30" s="26"/>
      <c r="P30" s="26"/>
      <c r="Q30" s="31"/>
    </row>
    <row r="31" spans="1:20" s="11" customFormat="1" ht="18.75">
      <c r="A31" s="217"/>
      <c r="B31" s="217"/>
      <c r="C31" s="217"/>
      <c r="D31" s="217"/>
      <c r="E31" s="217"/>
      <c r="F31" s="217"/>
      <c r="G31" s="20"/>
      <c r="I31" s="39"/>
      <c r="J31" s="94"/>
      <c r="N31" s="24"/>
      <c r="O31" s="26"/>
      <c r="P31" s="26"/>
      <c r="Q31" s="31"/>
    </row>
    <row r="34" spans="6:16" ht="73.5" customHeight="1"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</row>
  </sheetData>
  <mergeCells count="30">
    <mergeCell ref="A24:D24"/>
    <mergeCell ref="O25:P25"/>
    <mergeCell ref="A31:F31"/>
    <mergeCell ref="F34:P34"/>
    <mergeCell ref="L7:L8"/>
    <mergeCell ref="A5:A8"/>
    <mergeCell ref="B5:B8"/>
    <mergeCell ref="C7:C8"/>
    <mergeCell ref="D7:D8"/>
    <mergeCell ref="M7:M8"/>
    <mergeCell ref="K5:L6"/>
    <mergeCell ref="F7:F8"/>
    <mergeCell ref="K7:K8"/>
    <mergeCell ref="N7:N8"/>
    <mergeCell ref="A1:P1"/>
    <mergeCell ref="A2:P2"/>
    <mergeCell ref="A3:P3"/>
    <mergeCell ref="I5:J5"/>
    <mergeCell ref="M5:N6"/>
    <mergeCell ref="C5:D6"/>
    <mergeCell ref="E5:F6"/>
    <mergeCell ref="G5:H6"/>
    <mergeCell ref="J6:J8"/>
    <mergeCell ref="E7:E8"/>
    <mergeCell ref="G7:G8"/>
    <mergeCell ref="H7:H8"/>
    <mergeCell ref="I6:I8"/>
    <mergeCell ref="O5:P6"/>
    <mergeCell ref="O7:O8"/>
    <mergeCell ref="P7:P8"/>
  </mergeCells>
  <pageMargins left="0.25" right="0" top="0.5" bottom="0.23958333333333301" header="0.2" footer="0.18958333333333299"/>
  <pageSetup paperSize="9" scale="75" orientation="landscape" r:id="rId1"/>
  <headerFooter alignWithMargins="0">
    <oddFooter>&amp;CPage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R8"/>
  <sheetViews>
    <sheetView workbookViewId="0">
      <selection activeCell="C7" sqref="C1:R1048576"/>
    </sheetView>
  </sheetViews>
  <sheetFormatPr defaultColWidth="9" defaultRowHeight="15"/>
  <cols>
    <col min="1" max="1" width="11.5703125" customWidth="1"/>
    <col min="2" max="2" width="8" customWidth="1"/>
    <col min="3" max="7" width="9" customWidth="1"/>
    <col min="8" max="8" width="9" style="95" customWidth="1"/>
    <col min="9" max="18" width="9" customWidth="1"/>
  </cols>
  <sheetData>
    <row r="1" spans="1:18" s="1" customFormat="1" ht="15" customHeight="1">
      <c r="A1" s="193" t="s">
        <v>28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</row>
    <row r="2" spans="1:18" s="1" customFormat="1" ht="15" customHeight="1">
      <c r="A2" s="193" t="s">
        <v>39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</row>
    <row r="3" spans="1:18" s="1" customFormat="1" ht="19.5" customHeight="1">
      <c r="A3" s="174" t="s">
        <v>29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8" s="2" customFormat="1" ht="13.5" customHeight="1">
      <c r="A4" s="226"/>
      <c r="B4" s="226"/>
      <c r="C4" s="226"/>
      <c r="D4" s="226"/>
      <c r="E4" s="226"/>
      <c r="F4" s="226"/>
      <c r="G4" s="226"/>
      <c r="H4" s="226"/>
      <c r="I4" s="6"/>
      <c r="J4" s="6"/>
      <c r="K4" s="6"/>
      <c r="L4" s="6"/>
    </row>
    <row r="5" spans="1:18" ht="34.5" customHeight="1">
      <c r="A5" s="227" t="s">
        <v>2</v>
      </c>
      <c r="B5" s="228" t="s">
        <v>22</v>
      </c>
      <c r="C5" s="229" t="s">
        <v>33</v>
      </c>
      <c r="D5" s="230"/>
      <c r="E5" s="229" t="s">
        <v>4</v>
      </c>
      <c r="F5" s="233"/>
      <c r="G5" s="215" t="s">
        <v>5</v>
      </c>
      <c r="H5" s="215"/>
      <c r="I5" s="205" t="s">
        <v>34</v>
      </c>
      <c r="J5" s="206"/>
      <c r="K5" s="240" t="s">
        <v>36</v>
      </c>
      <c r="L5" s="241"/>
      <c r="M5" s="240" t="s">
        <v>35</v>
      </c>
      <c r="N5" s="241"/>
      <c r="O5" s="236" t="s">
        <v>24</v>
      </c>
      <c r="P5" s="244"/>
      <c r="Q5" s="236" t="s">
        <v>30</v>
      </c>
      <c r="R5" s="237"/>
    </row>
    <row r="6" spans="1:18" ht="7.5" customHeight="1">
      <c r="A6" s="227"/>
      <c r="B6" s="228"/>
      <c r="C6" s="231"/>
      <c r="D6" s="232"/>
      <c r="E6" s="231"/>
      <c r="F6" s="234"/>
      <c r="G6" s="235" t="s">
        <v>7</v>
      </c>
      <c r="H6" s="225" t="s">
        <v>31</v>
      </c>
      <c r="I6" s="207"/>
      <c r="J6" s="208"/>
      <c r="K6" s="242"/>
      <c r="L6" s="243"/>
      <c r="M6" s="242"/>
      <c r="N6" s="243"/>
      <c r="O6" s="238"/>
      <c r="P6" s="245"/>
      <c r="Q6" s="238"/>
      <c r="R6" s="239"/>
    </row>
    <row r="7" spans="1:18" s="87" customFormat="1" ht="63" customHeight="1">
      <c r="A7" s="227"/>
      <c r="B7" s="228"/>
      <c r="C7" s="156" t="s">
        <v>7</v>
      </c>
      <c r="D7" s="157" t="s">
        <v>32</v>
      </c>
      <c r="E7" s="157" t="s">
        <v>7</v>
      </c>
      <c r="F7" s="157" t="s">
        <v>31</v>
      </c>
      <c r="G7" s="235"/>
      <c r="H7" s="225"/>
      <c r="I7" s="158" t="s">
        <v>7</v>
      </c>
      <c r="J7" s="158" t="s">
        <v>31</v>
      </c>
      <c r="K7" s="159" t="s">
        <v>7</v>
      </c>
      <c r="L7" s="157" t="s">
        <v>31</v>
      </c>
      <c r="M7" s="159" t="s">
        <v>7</v>
      </c>
      <c r="N7" s="157" t="s">
        <v>31</v>
      </c>
      <c r="O7" s="159" t="s">
        <v>7</v>
      </c>
      <c r="P7" s="157" t="s">
        <v>31</v>
      </c>
      <c r="Q7" s="159" t="s">
        <v>7</v>
      </c>
      <c r="R7" s="157" t="s">
        <v>31</v>
      </c>
    </row>
    <row r="8" spans="1:18" s="162" customFormat="1" ht="93.75" customHeight="1">
      <c r="A8" s="109" t="s">
        <v>37</v>
      </c>
      <c r="B8" s="109">
        <v>38</v>
      </c>
      <c r="C8" s="108">
        <v>43860</v>
      </c>
      <c r="D8" s="108">
        <v>46357</v>
      </c>
      <c r="E8" s="108">
        <v>126</v>
      </c>
      <c r="F8" s="108">
        <v>126</v>
      </c>
      <c r="G8" s="160">
        <v>2657</v>
      </c>
      <c r="H8" s="160">
        <v>2657</v>
      </c>
      <c r="I8" s="108">
        <v>45</v>
      </c>
      <c r="J8" s="108">
        <v>42</v>
      </c>
      <c r="K8" s="108">
        <v>1</v>
      </c>
      <c r="L8" s="108">
        <v>1</v>
      </c>
      <c r="M8" s="161">
        <f>163-I8-K8</f>
        <v>117</v>
      </c>
      <c r="N8" s="161">
        <f>165-L8-J8</f>
        <v>122</v>
      </c>
      <c r="O8" s="161">
        <f>E8+G8+I8+K8+M8</f>
        <v>2946</v>
      </c>
      <c r="P8" s="161">
        <f>F8+H8+J8+L8+N8</f>
        <v>2948</v>
      </c>
      <c r="Q8" s="102">
        <v>4</v>
      </c>
      <c r="R8" s="102">
        <v>4</v>
      </c>
    </row>
  </sheetData>
  <mergeCells count="16">
    <mergeCell ref="H6:H7"/>
    <mergeCell ref="A1:R1"/>
    <mergeCell ref="A2:R2"/>
    <mergeCell ref="A3:R3"/>
    <mergeCell ref="A4:H4"/>
    <mergeCell ref="A5:A7"/>
    <mergeCell ref="B5:B7"/>
    <mergeCell ref="G5:H5"/>
    <mergeCell ref="C5:D6"/>
    <mergeCell ref="E5:F6"/>
    <mergeCell ref="G6:G7"/>
    <mergeCell ref="Q5:R6"/>
    <mergeCell ref="I5:J6"/>
    <mergeCell ref="M5:N6"/>
    <mergeCell ref="K5:L6"/>
    <mergeCell ref="O5:P6"/>
  </mergeCells>
  <printOptions horizontalCentered="1"/>
  <pageMargins left="0.25" right="0" top="0.5" bottom="0.5" header="0.3" footer="0.3"/>
  <pageSetup paperSize="9" scale="8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workbookViewId="0">
      <selection activeCell="A3" sqref="A3:E3"/>
    </sheetView>
  </sheetViews>
  <sheetFormatPr defaultRowHeight="15"/>
  <cols>
    <col min="2" max="2" width="22.5703125" customWidth="1"/>
    <col min="3" max="5" width="17.140625" customWidth="1"/>
  </cols>
  <sheetData>
    <row r="2" spans="1:5">
      <c r="A2" s="246" t="s">
        <v>50</v>
      </c>
      <c r="B2" s="246"/>
      <c r="C2" s="246"/>
      <c r="D2" s="246"/>
      <c r="E2" s="246"/>
    </row>
    <row r="3" spans="1:5" ht="30.75" customHeight="1">
      <c r="A3" s="247" t="s">
        <v>43</v>
      </c>
      <c r="B3" s="247"/>
      <c r="C3" s="247"/>
      <c r="D3" s="247"/>
      <c r="E3" s="247"/>
    </row>
    <row r="4" spans="1:5" ht="18.75">
      <c r="B4" s="99"/>
    </row>
    <row r="5" spans="1:5" s="112" customFormat="1" ht="24.75" customHeight="1">
      <c r="A5" s="111" t="s">
        <v>44</v>
      </c>
      <c r="B5" s="111" t="s">
        <v>45</v>
      </c>
      <c r="C5" s="111" t="s">
        <v>46</v>
      </c>
      <c r="D5" s="111" t="s">
        <v>47</v>
      </c>
      <c r="E5" s="111" t="s">
        <v>48</v>
      </c>
    </row>
    <row r="6" spans="1:5" ht="24" customHeight="1">
      <c r="A6" s="111">
        <v>1</v>
      </c>
      <c r="B6" s="101" t="s">
        <v>8</v>
      </c>
      <c r="C6" s="102">
        <v>12</v>
      </c>
      <c r="D6" s="103">
        <v>20</v>
      </c>
      <c r="E6" s="102">
        <v>3</v>
      </c>
    </row>
    <row r="7" spans="1:5" ht="24" customHeight="1">
      <c r="A7" s="111">
        <v>2</v>
      </c>
      <c r="B7" s="104" t="s">
        <v>9</v>
      </c>
      <c r="C7" s="102">
        <v>22</v>
      </c>
      <c r="D7" s="103">
        <v>22</v>
      </c>
      <c r="E7" s="102">
        <v>3</v>
      </c>
    </row>
    <row r="8" spans="1:5" ht="24" customHeight="1">
      <c r="A8" s="111">
        <v>3</v>
      </c>
      <c r="B8" s="105" t="s">
        <v>10</v>
      </c>
      <c r="C8" s="102">
        <v>24</v>
      </c>
      <c r="D8" s="103">
        <v>23</v>
      </c>
      <c r="E8" s="102">
        <v>3</v>
      </c>
    </row>
    <row r="9" spans="1:5" ht="24" customHeight="1">
      <c r="A9" s="111">
        <v>4</v>
      </c>
      <c r="B9" s="104" t="s">
        <v>11</v>
      </c>
      <c r="C9" s="102">
        <v>13</v>
      </c>
      <c r="D9" s="103">
        <v>6</v>
      </c>
      <c r="E9" s="102">
        <v>5</v>
      </c>
    </row>
    <row r="10" spans="1:5" ht="24" customHeight="1">
      <c r="A10" s="111">
        <v>5</v>
      </c>
      <c r="B10" s="104" t="s">
        <v>12</v>
      </c>
      <c r="C10" s="102">
        <v>19</v>
      </c>
      <c r="D10" s="103">
        <v>22</v>
      </c>
      <c r="E10" s="106"/>
    </row>
    <row r="11" spans="1:5" ht="24" customHeight="1">
      <c r="A11" s="111">
        <v>6</v>
      </c>
      <c r="B11" s="107" t="s">
        <v>13</v>
      </c>
      <c r="C11" s="102">
        <v>6</v>
      </c>
      <c r="D11" s="103">
        <v>12</v>
      </c>
      <c r="E11" s="102"/>
    </row>
    <row r="12" spans="1:5" ht="24" customHeight="1">
      <c r="A12" s="111">
        <v>7</v>
      </c>
      <c r="B12" s="104" t="s">
        <v>14</v>
      </c>
      <c r="C12" s="102">
        <v>17</v>
      </c>
      <c r="D12" s="103">
        <v>10</v>
      </c>
      <c r="E12" s="102"/>
    </row>
    <row r="13" spans="1:5" ht="24" customHeight="1">
      <c r="A13" s="111">
        <v>8</v>
      </c>
      <c r="B13" s="101" t="s">
        <v>15</v>
      </c>
      <c r="C13" s="102">
        <v>13</v>
      </c>
      <c r="D13" s="108">
        <v>20</v>
      </c>
      <c r="E13" s="109"/>
    </row>
    <row r="14" spans="1:5" ht="24" customHeight="1">
      <c r="A14" s="111">
        <v>9</v>
      </c>
      <c r="B14" s="104" t="s">
        <v>16</v>
      </c>
      <c r="C14" s="102">
        <v>22</v>
      </c>
      <c r="D14" s="110">
        <v>4</v>
      </c>
      <c r="E14" s="109"/>
    </row>
    <row r="15" spans="1:5" ht="24" customHeight="1">
      <c r="A15" s="111">
        <v>10</v>
      </c>
      <c r="B15" s="104" t="s">
        <v>17</v>
      </c>
      <c r="C15" s="106">
        <v>11</v>
      </c>
      <c r="D15" s="108">
        <v>7</v>
      </c>
      <c r="E15" s="109"/>
    </row>
    <row r="16" spans="1:5" ht="24" customHeight="1">
      <c r="A16" s="111">
        <v>11</v>
      </c>
      <c r="B16" s="104" t="s">
        <v>18</v>
      </c>
      <c r="C16" s="102">
        <v>23</v>
      </c>
      <c r="D16" s="103">
        <v>2</v>
      </c>
      <c r="E16" s="102"/>
    </row>
    <row r="17" spans="1:5" ht="24" customHeight="1">
      <c r="A17" s="111">
        <v>12</v>
      </c>
      <c r="B17" s="104" t="s">
        <v>19</v>
      </c>
      <c r="C17" s="102">
        <v>12</v>
      </c>
      <c r="D17" s="103">
        <v>3</v>
      </c>
      <c r="E17" s="102"/>
    </row>
    <row r="18" spans="1:5" ht="24" customHeight="1">
      <c r="A18" s="111">
        <v>13</v>
      </c>
      <c r="B18" s="104" t="s">
        <v>20</v>
      </c>
      <c r="C18" s="102">
        <v>8</v>
      </c>
      <c r="D18" s="103">
        <v>19</v>
      </c>
      <c r="E18" s="102"/>
    </row>
    <row r="19" spans="1:5" ht="24" customHeight="1">
      <c r="A19" s="100"/>
      <c r="B19" s="111" t="s">
        <v>25</v>
      </c>
      <c r="C19" s="111">
        <f>SUM(C6:C18)</f>
        <v>202</v>
      </c>
      <c r="D19" s="113">
        <f t="shared" ref="D19:E19" si="0">SUM(D6:D18)</f>
        <v>170</v>
      </c>
      <c r="E19" s="111">
        <f t="shared" si="0"/>
        <v>14</v>
      </c>
    </row>
  </sheetData>
  <mergeCells count="2"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PL4 - MN</vt:lpstr>
      <vt:lpstr>PL 5 - TH</vt:lpstr>
      <vt:lpstr>PL 6 - THCS</vt:lpstr>
      <vt:lpstr>PL 7 - THPT</vt:lpstr>
      <vt:lpstr>PL 9 - Bổ sung biên chế</vt:lpstr>
      <vt:lpstr>'PL 6 - THCS'!Print_Area</vt:lpstr>
      <vt:lpstr>'PL 6 - THCS'!Print_Titles</vt:lpstr>
    </vt:vector>
  </TitlesOfParts>
  <Company>X-Media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WINXP-PRO</dc:creator>
  <cp:lastModifiedBy>Admin</cp:lastModifiedBy>
  <cp:lastPrinted>2024-11-25T08:14:46Z</cp:lastPrinted>
  <dcterms:created xsi:type="dcterms:W3CDTF">2018-05-13T16:55:00Z</dcterms:created>
  <dcterms:modified xsi:type="dcterms:W3CDTF">2024-11-25T08:15:14Z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9A54492BDACB412A99845F1ABE90A10C</vt:lpwstr>
  </property>
  <property fmtid="{D5CDD505-2E9C-101B-9397-08002B2CF9AE}" pid="3" name="KSOProductBuildVer">
    <vt:lpwstr>1033-11.2.0.11417</vt:lpwstr>
  </property>
</Properties>
</file>