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0" windowWidth="19410" windowHeight="10890" tabRatio="953" activeTab="10"/>
  </bookViews>
  <sheets>
    <sheet name="Tong hop" sheetId="24" r:id="rId1"/>
    <sheet name="PL 1- CT Dan toc" sheetId="26" r:id="rId2"/>
    <sheet name="PL 2 CT giam ngheo" sheetId="36" r:id="rId3"/>
    <sheet name="PL3.NTM" sheetId="32" r:id="rId4"/>
    <sheet name="PL3.1" sheetId="34" r:id="rId5"/>
    <sheet name="PL3.2" sheetId="38" r:id="rId6"/>
    <sheet name="PL3.3" sheetId="39" r:id="rId7"/>
    <sheet name="PL3.4" sheetId="40" r:id="rId8"/>
    <sheet name="PL3.5" sheetId="41" r:id="rId9"/>
    <sheet name="PL3.6" sheetId="42" r:id="rId10"/>
    <sheet name="NS tinh 3.7" sheetId="35" r:id="rId11"/>
  </sheets>
  <definedNames>
    <definedName name="_xlnm._FilterDatabase" localSheetId="2" hidden="1">'PL 2 CT giam ngheo'!$A$10:$F$142</definedName>
    <definedName name="ad" localSheetId="2">#REF!</definedName>
    <definedName name="ad" localSheetId="4">#REF!</definedName>
    <definedName name="ad" localSheetId="3">#REF!</definedName>
    <definedName name="ad">#REF!</definedName>
    <definedName name="d" localSheetId="2">#REF!</definedName>
    <definedName name="d" localSheetId="3">#REF!</definedName>
    <definedName name="d">#REF!</definedName>
    <definedName name="_xlnm.Print_Titles" localSheetId="1">'PL 1- CT Dan toc'!$A:$E,'PL 1- CT Dan toc'!$5:$6</definedName>
    <definedName name="_xlnm.Print_Titles" localSheetId="2">'PL 2 CT giam ngheo'!$4:$6</definedName>
    <definedName name="_xlnm.Print_Titles" localSheetId="4">PL3.1!$4:$4</definedName>
    <definedName name="_xlnm.Print_Titles" localSheetId="5">PL3.2!$4:$4</definedName>
    <definedName name="_xlnm.Print_Titles" localSheetId="6">PL3.3!$4:$4</definedName>
    <definedName name="_xlnm.Print_Titles" localSheetId="7">PL3.4!$4:$4</definedName>
    <definedName name="_xlnm.Print_Titles" localSheetId="8">PL3.5!$4:$4</definedName>
    <definedName name="_xlnm.Print_Titles" localSheetId="9">PL3.6!$4:$4</definedName>
    <definedName name="_xlnm.Print_Titles" localSheetId="3">PL3.NTM!$5:$5</definedName>
  </definedNames>
  <calcPr calcId="144525"/>
</workbook>
</file>

<file path=xl/calcChain.xml><?xml version="1.0" encoding="utf-8"?>
<calcChain xmlns="http://schemas.openxmlformats.org/spreadsheetml/2006/main">
  <c r="C5" i="35" l="1"/>
  <c r="C99" i="34" l="1"/>
  <c r="C6" i="34"/>
  <c r="E7" i="36" l="1"/>
  <c r="D7" i="36"/>
  <c r="C10" i="36"/>
  <c r="C13" i="32" l="1"/>
  <c r="C7" i="36" l="1"/>
  <c r="E6" i="24" l="1"/>
  <c r="C201" i="42" l="1"/>
  <c r="C200" i="42"/>
  <c r="C199" i="42"/>
  <c r="C198" i="42"/>
  <c r="C197" i="42"/>
  <c r="C196" i="42"/>
  <c r="C195" i="42"/>
  <c r="C194" i="42"/>
  <c r="C193" i="42"/>
  <c r="C192" i="42"/>
  <c r="C191" i="42"/>
  <c r="E190" i="42"/>
  <c r="C190" i="42" s="1"/>
  <c r="C189" i="42"/>
  <c r="C188" i="42"/>
  <c r="C187" i="42"/>
  <c r="C186" i="42"/>
  <c r="C185" i="42"/>
  <c r="C184" i="42"/>
  <c r="C183" i="42"/>
  <c r="C182" i="42"/>
  <c r="C181" i="42"/>
  <c r="E180" i="42"/>
  <c r="C180" i="42"/>
  <c r="C179" i="42"/>
  <c r="E178" i="42"/>
  <c r="C178" i="42" s="1"/>
  <c r="C177" i="42"/>
  <c r="C176" i="42"/>
  <c r="C175" i="42"/>
  <c r="C174" i="42"/>
  <c r="C173" i="42"/>
  <c r="C172" i="42"/>
  <c r="C171" i="42"/>
  <c r="C170" i="42"/>
  <c r="C169" i="42"/>
  <c r="C168" i="42"/>
  <c r="C167" i="42"/>
  <c r="C166" i="42"/>
  <c r="C165" i="42"/>
  <c r="C164" i="42"/>
  <c r="C163" i="42"/>
  <c r="C162" i="42"/>
  <c r="C161" i="42"/>
  <c r="C160" i="42"/>
  <c r="C159" i="42"/>
  <c r="C158" i="42"/>
  <c r="D157" i="42"/>
  <c r="C157" i="42" s="1"/>
  <c r="C156" i="42"/>
  <c r="E155" i="42"/>
  <c r="D155" i="42"/>
  <c r="C155" i="42" s="1"/>
  <c r="C154" i="42"/>
  <c r="C153" i="42"/>
  <c r="C152" i="42"/>
  <c r="C151" i="42"/>
  <c r="C150" i="42"/>
  <c r="C149" i="42"/>
  <c r="C148" i="42"/>
  <c r="C147" i="42"/>
  <c r="C146" i="42"/>
  <c r="C145" i="42"/>
  <c r="C144" i="42"/>
  <c r="C143" i="42"/>
  <c r="C142" i="42"/>
  <c r="C141" i="42"/>
  <c r="C140" i="42"/>
  <c r="C139" i="42"/>
  <c r="C138" i="42"/>
  <c r="C137" i="42"/>
  <c r="C136" i="42"/>
  <c r="C135" i="42"/>
  <c r="C134" i="42"/>
  <c r="C133" i="42"/>
  <c r="C132" i="42"/>
  <c r="E131" i="42"/>
  <c r="C131" i="42"/>
  <c r="C130" i="42"/>
  <c r="C129" i="42"/>
  <c r="C128" i="42"/>
  <c r="C127" i="42"/>
  <c r="C126" i="42"/>
  <c r="C125" i="42"/>
  <c r="C124" i="42"/>
  <c r="C123" i="42"/>
  <c r="C122" i="42"/>
  <c r="C121" i="42"/>
  <c r="C120" i="42"/>
  <c r="C119" i="42"/>
  <c r="C118" i="42"/>
  <c r="C117" i="42"/>
  <c r="C116" i="42"/>
  <c r="E115" i="42"/>
  <c r="C115" i="42" s="1"/>
  <c r="C114" i="42"/>
  <c r="C113" i="42"/>
  <c r="C112" i="42"/>
  <c r="C111" i="42"/>
  <c r="C110" i="42"/>
  <c r="C109" i="42"/>
  <c r="C108" i="42"/>
  <c r="C107" i="42"/>
  <c r="C106" i="42"/>
  <c r="C105" i="42"/>
  <c r="C104" i="42"/>
  <c r="C103" i="42"/>
  <c r="C102" i="42"/>
  <c r="C101" i="42"/>
  <c r="C100" i="42"/>
  <c r="E99" i="42"/>
  <c r="C99" i="42" s="1"/>
  <c r="C98" i="42"/>
  <c r="C97" i="42"/>
  <c r="C96" i="42"/>
  <c r="C95" i="42"/>
  <c r="C94" i="42"/>
  <c r="C93" i="42"/>
  <c r="C92" i="42"/>
  <c r="C91" i="42"/>
  <c r="C90" i="42"/>
  <c r="C89" i="42"/>
  <c r="C88" i="42"/>
  <c r="C87" i="42"/>
  <c r="C86" i="42"/>
  <c r="C85" i="42"/>
  <c r="C84" i="42"/>
  <c r="C83" i="42"/>
  <c r="E82" i="42"/>
  <c r="C82" i="42"/>
  <c r="C81" i="42"/>
  <c r="C80" i="42"/>
  <c r="C79" i="42"/>
  <c r="C78" i="42"/>
  <c r="C77" i="42"/>
  <c r="C76" i="42"/>
  <c r="C75" i="42"/>
  <c r="C74" i="42"/>
  <c r="C73" i="42"/>
  <c r="C72" i="42"/>
  <c r="C71" i="42"/>
  <c r="C70" i="42"/>
  <c r="C69" i="42"/>
  <c r="C68" i="42"/>
  <c r="C67" i="42"/>
  <c r="C66" i="42"/>
  <c r="C65" i="42"/>
  <c r="C64" i="42"/>
  <c r="C63" i="42"/>
  <c r="C62" i="42"/>
  <c r="C61" i="42"/>
  <c r="E60" i="42"/>
  <c r="C60" i="42" s="1"/>
  <c r="C59" i="42"/>
  <c r="C58" i="42"/>
  <c r="C57" i="42"/>
  <c r="C56" i="42"/>
  <c r="C55" i="42"/>
  <c r="E54" i="42"/>
  <c r="C54" i="42"/>
  <c r="C53" i="42"/>
  <c r="C52" i="42"/>
  <c r="C51" i="42"/>
  <c r="C50" i="42"/>
  <c r="C49" i="42"/>
  <c r="C48" i="42"/>
  <c r="C47" i="42"/>
  <c r="C46" i="42"/>
  <c r="C45" i="42"/>
  <c r="C44" i="42"/>
  <c r="C43" i="42"/>
  <c r="C42" i="42"/>
  <c r="C41" i="42"/>
  <c r="C40" i="42"/>
  <c r="C39" i="42"/>
  <c r="C38" i="42"/>
  <c r="C37" i="42"/>
  <c r="C36" i="42"/>
  <c r="C35" i="42"/>
  <c r="C34" i="42"/>
  <c r="C33" i="42"/>
  <c r="E32" i="42"/>
  <c r="C32" i="42" s="1"/>
  <c r="C31" i="42"/>
  <c r="C30" i="42"/>
  <c r="C29" i="42"/>
  <c r="C28" i="42"/>
  <c r="E27" i="42"/>
  <c r="C27" i="42" s="1"/>
  <c r="C26" i="42"/>
  <c r="C25" i="42"/>
  <c r="C24" i="42"/>
  <c r="C23" i="42"/>
  <c r="C22" i="42"/>
  <c r="C21" i="42"/>
  <c r="C20" i="42"/>
  <c r="C19" i="42"/>
  <c r="C18" i="42"/>
  <c r="C17" i="42"/>
  <c r="C16" i="42"/>
  <c r="C15" i="42"/>
  <c r="C14" i="42"/>
  <c r="C13" i="42"/>
  <c r="C12" i="42"/>
  <c r="C11" i="42"/>
  <c r="C10" i="42"/>
  <c r="C9" i="42"/>
  <c r="C8" i="42"/>
  <c r="C7" i="42"/>
  <c r="E6" i="42"/>
  <c r="C6" i="42" s="1"/>
  <c r="D5" i="42"/>
  <c r="C5" i="41"/>
  <c r="C54" i="40"/>
  <c r="C49" i="40"/>
  <c r="C44" i="40"/>
  <c r="C41" i="40"/>
  <c r="C38" i="40"/>
  <c r="C36" i="40"/>
  <c r="C32" i="40"/>
  <c r="C29" i="40"/>
  <c r="C24" i="40"/>
  <c r="C21" i="40"/>
  <c r="C18" i="40"/>
  <c r="C13" i="40"/>
  <c r="C6" i="40"/>
  <c r="C5" i="40"/>
  <c r="C5" i="39"/>
  <c r="C5" i="38"/>
  <c r="E5" i="42" l="1"/>
  <c r="C5" i="42" s="1"/>
  <c r="C11" i="24" l="1"/>
  <c r="D6" i="24"/>
  <c r="C6" i="24"/>
  <c r="C13" i="24"/>
  <c r="C12" i="24"/>
  <c r="D11" i="24"/>
  <c r="E11" i="24"/>
  <c r="C9" i="24"/>
  <c r="C7" i="24"/>
  <c r="C142" i="36"/>
  <c r="C141" i="36"/>
  <c r="C140" i="36"/>
  <c r="C139" i="36"/>
  <c r="C138" i="36"/>
  <c r="C137" i="36"/>
  <c r="C136" i="36"/>
  <c r="C135" i="36"/>
  <c r="C134" i="36"/>
  <c r="C133" i="36"/>
  <c r="C132" i="36"/>
  <c r="C131" i="36"/>
  <c r="C130" i="36"/>
  <c r="E129" i="36"/>
  <c r="D129" i="36"/>
  <c r="C129" i="36" s="1"/>
  <c r="C128" i="36"/>
  <c r="E127" i="36"/>
  <c r="D127" i="36"/>
  <c r="C127" i="36" s="1"/>
  <c r="C126" i="36"/>
  <c r="C125" i="36"/>
  <c r="C124" i="36"/>
  <c r="C123" i="36"/>
  <c r="C122" i="36"/>
  <c r="C121" i="36"/>
  <c r="C120" i="36"/>
  <c r="C119" i="36"/>
  <c r="C118" i="36"/>
  <c r="C117" i="36"/>
  <c r="C116" i="36"/>
  <c r="C115" i="36"/>
  <c r="C114" i="36"/>
  <c r="E113" i="36"/>
  <c r="D113" i="36"/>
  <c r="C113" i="36" s="1"/>
  <c r="C112" i="36"/>
  <c r="E111" i="36"/>
  <c r="E110" i="36" s="1"/>
  <c r="D111" i="36"/>
  <c r="D110" i="36" s="1"/>
  <c r="C109" i="36"/>
  <c r="C108" i="36"/>
  <c r="C107" i="36"/>
  <c r="C106" i="36"/>
  <c r="C105" i="36"/>
  <c r="C104" i="36"/>
  <c r="C103" i="36"/>
  <c r="C102" i="36"/>
  <c r="C101" i="36"/>
  <c r="C100" i="36"/>
  <c r="C99" i="36"/>
  <c r="C98" i="36"/>
  <c r="C97" i="36"/>
  <c r="E96" i="36"/>
  <c r="D96" i="36"/>
  <c r="C96" i="36" s="1"/>
  <c r="C95" i="36"/>
  <c r="E94" i="36"/>
  <c r="D94" i="36"/>
  <c r="C94" i="36" s="1"/>
  <c r="C93" i="36"/>
  <c r="C92" i="36"/>
  <c r="C91" i="36"/>
  <c r="C90" i="36"/>
  <c r="C89" i="36"/>
  <c r="C88" i="36"/>
  <c r="C87" i="36"/>
  <c r="C86" i="36"/>
  <c r="C85" i="36"/>
  <c r="C84" i="36"/>
  <c r="C83" i="36"/>
  <c r="C82" i="36"/>
  <c r="C81" i="36"/>
  <c r="E80" i="36"/>
  <c r="D80" i="36"/>
  <c r="C80" i="36" s="1"/>
  <c r="C79" i="36"/>
  <c r="E78" i="36"/>
  <c r="E77" i="36" s="1"/>
  <c r="D78" i="36"/>
  <c r="C78" i="36" s="1"/>
  <c r="D77" i="36"/>
  <c r="C76" i="36"/>
  <c r="C75" i="36"/>
  <c r="C74" i="36"/>
  <c r="C73" i="36"/>
  <c r="C72" i="36"/>
  <c r="C71" i="36"/>
  <c r="C70" i="36"/>
  <c r="C69" i="36"/>
  <c r="C68" i="36"/>
  <c r="C67" i="36"/>
  <c r="C66" i="36"/>
  <c r="C65" i="36"/>
  <c r="C64" i="36"/>
  <c r="E63" i="36"/>
  <c r="D63" i="36"/>
  <c r="C63" i="36" s="1"/>
  <c r="C62" i="36"/>
  <c r="E61" i="36"/>
  <c r="C61" i="36" s="1"/>
  <c r="D61" i="36"/>
  <c r="C60" i="36"/>
  <c r="C59" i="36"/>
  <c r="C58" i="36"/>
  <c r="C57" i="36"/>
  <c r="C56" i="36"/>
  <c r="C55" i="36"/>
  <c r="C54" i="36"/>
  <c r="C53" i="36"/>
  <c r="C52" i="36"/>
  <c r="C51" i="36"/>
  <c r="C50" i="36"/>
  <c r="C49" i="36"/>
  <c r="C48" i="36"/>
  <c r="E47" i="36"/>
  <c r="D47" i="36"/>
  <c r="C47" i="36" s="1"/>
  <c r="C46" i="36"/>
  <c r="E45" i="36"/>
  <c r="E44" i="36" s="1"/>
  <c r="D45" i="36"/>
  <c r="C45" i="36" s="1"/>
  <c r="D44" i="36"/>
  <c r="C43" i="36"/>
  <c r="C42" i="36"/>
  <c r="C41" i="36"/>
  <c r="C40" i="36"/>
  <c r="C39" i="36"/>
  <c r="C38" i="36"/>
  <c r="C37" i="36"/>
  <c r="C36" i="36"/>
  <c r="C35" i="36"/>
  <c r="C34" i="36"/>
  <c r="C33" i="36"/>
  <c r="C32" i="36"/>
  <c r="C31" i="36"/>
  <c r="E30" i="36"/>
  <c r="D30" i="36"/>
  <c r="C30" i="36"/>
  <c r="C29" i="36"/>
  <c r="E28" i="36"/>
  <c r="E27" i="36" s="1"/>
  <c r="D28" i="36"/>
  <c r="C28" i="36" s="1"/>
  <c r="D27" i="36"/>
  <c r="C26" i="36"/>
  <c r="C25" i="36"/>
  <c r="C24" i="36"/>
  <c r="C23" i="36"/>
  <c r="C22" i="36"/>
  <c r="C21" i="36"/>
  <c r="C20" i="36"/>
  <c r="C19" i="36"/>
  <c r="C18" i="36"/>
  <c r="C17" i="36"/>
  <c r="C16" i="36"/>
  <c r="C15" i="36"/>
  <c r="C14" i="36"/>
  <c r="E13" i="36"/>
  <c r="D13" i="36"/>
  <c r="C13" i="36"/>
  <c r="C12" i="36"/>
  <c r="E11" i="36"/>
  <c r="D11" i="36"/>
  <c r="C11" i="36"/>
  <c r="C9" i="36"/>
  <c r="E8" i="36"/>
  <c r="D8" i="36"/>
  <c r="C8" i="36" s="1"/>
  <c r="D10" i="36" l="1"/>
  <c r="C110" i="36"/>
  <c r="C44" i="36"/>
  <c r="E10" i="36"/>
  <c r="C27" i="36"/>
  <c r="C77" i="36"/>
  <c r="C111" i="36"/>
  <c r="D7" i="24"/>
  <c r="E7" i="24"/>
  <c r="C6" i="35"/>
  <c r="C12" i="35"/>
  <c r="C9" i="35"/>
  <c r="C188" i="34" l="1"/>
  <c r="C178" i="34"/>
  <c r="C176" i="34"/>
  <c r="C131" i="34"/>
  <c r="C115" i="34"/>
  <c r="C82" i="34"/>
  <c r="C60" i="34"/>
  <c r="C54" i="34"/>
  <c r="C32" i="34"/>
  <c r="C27" i="34"/>
  <c r="C110" i="32"/>
  <c r="C109" i="32"/>
  <c r="C107" i="32"/>
  <c r="C102" i="32"/>
  <c r="C101" i="32"/>
  <c r="C99" i="32"/>
  <c r="C97" i="32"/>
  <c r="C96" i="32"/>
  <c r="C95" i="32" s="1"/>
  <c r="C90" i="32"/>
  <c r="C74" i="32"/>
  <c r="C65" i="32"/>
  <c r="C64" i="32"/>
  <c r="C59" i="32"/>
  <c r="C57" i="32" s="1"/>
  <c r="C55" i="32"/>
  <c r="C54" i="32"/>
  <c r="C53" i="32" s="1"/>
  <c r="C45" i="32"/>
  <c r="C44" i="32" s="1"/>
  <c r="C41" i="32"/>
  <c r="C30" i="32"/>
  <c r="C25" i="32"/>
  <c r="C20" i="32"/>
  <c r="C18" i="32"/>
  <c r="C17" i="32"/>
  <c r="C16" i="32"/>
  <c r="C15" i="32" s="1"/>
  <c r="C12" i="32"/>
  <c r="C5" i="34" l="1"/>
  <c r="C19" i="32"/>
  <c r="C155" i="34"/>
  <c r="C11" i="32"/>
  <c r="C9" i="32" s="1"/>
  <c r="C8" i="32" s="1"/>
  <c r="C7" i="32" s="1"/>
  <c r="C32" i="26" l="1"/>
  <c r="C43" i="26" l="1"/>
  <c r="C16" i="26"/>
  <c r="C12" i="26"/>
  <c r="C9" i="26"/>
  <c r="C8" i="26" l="1"/>
  <c r="C40" i="26" l="1"/>
  <c r="C34" i="26"/>
  <c r="C23" i="26"/>
  <c r="C10" i="24"/>
  <c r="C8" i="24"/>
  <c r="C15" i="26" l="1"/>
  <c r="C7" i="26" s="1"/>
</calcChain>
</file>

<file path=xl/sharedStrings.xml><?xml version="1.0" encoding="utf-8"?>
<sst xmlns="http://schemas.openxmlformats.org/spreadsheetml/2006/main" count="1311" uniqueCount="751">
  <si>
    <t>TT</t>
  </si>
  <si>
    <t>Nội dung</t>
  </si>
  <si>
    <t>Ghi chú</t>
  </si>
  <si>
    <t>I</t>
  </si>
  <si>
    <t>II</t>
  </si>
  <si>
    <t>III</t>
  </si>
  <si>
    <t>IV</t>
  </si>
  <si>
    <t>Vốn nước ngoài  phân bổ cho các xã theo hệ số</t>
  </si>
  <si>
    <t>V</t>
  </si>
  <si>
    <t>Đơn vị thực hiện</t>
  </si>
  <si>
    <t>Xây dựng công trình cấp nước tập trung</t>
  </si>
  <si>
    <t>Huyện Hương Khê</t>
  </si>
  <si>
    <t>Huyện Kỳ Anh</t>
  </si>
  <si>
    <t xml:space="preserve">Phân bổ cho các huyện chưa đạt chuẩn </t>
  </si>
  <si>
    <t>Xã đạt dưới 15 tiêu chí (hệ số 5)</t>
  </si>
  <si>
    <t>Xã đạt từ 15 đến 19 tiêu chí (hệ số 3)</t>
  </si>
  <si>
    <t>Các xã còn lại (hệ số 1)</t>
  </si>
  <si>
    <t xml:space="preserve"> </t>
  </si>
  <si>
    <t>Danh sách xã</t>
  </si>
  <si>
    <t>Kỳ Giang</t>
  </si>
  <si>
    <t>Kỳ Xuân</t>
  </si>
  <si>
    <t>Kỳ Thư</t>
  </si>
  <si>
    <t>Kỳ Châu</t>
  </si>
  <si>
    <t>Kỳ Trung</t>
  </si>
  <si>
    <t>Kỳ Đồng</t>
  </si>
  <si>
    <t>Kỳ Tân</t>
  </si>
  <si>
    <t>Kỳ Hải</t>
  </si>
  <si>
    <t>Kỳ Bắc</t>
  </si>
  <si>
    <t>Kỳ Sơn</t>
  </si>
  <si>
    <t>Kỳ Tiến</t>
  </si>
  <si>
    <t>Kỳ Phong</t>
  </si>
  <si>
    <t>Kỳ Khang</t>
  </si>
  <si>
    <t>Kỳ Thọ</t>
  </si>
  <si>
    <t>Kỳ Văn</t>
  </si>
  <si>
    <t>Kỳ Phú</t>
  </si>
  <si>
    <t>Kỳ Lạc</t>
  </si>
  <si>
    <t>Kỳ Thượng</t>
  </si>
  <si>
    <t>Lâm Hợp</t>
  </si>
  <si>
    <t>Kỳ Tây</t>
  </si>
  <si>
    <t>Thị xã Kỳ Anh</t>
  </si>
  <si>
    <t>Kỳ Hoa</t>
  </si>
  <si>
    <t>Kỳ Hà</t>
  </si>
  <si>
    <t>Kỳ Nam</t>
  </si>
  <si>
    <t>Kỳ Ninh</t>
  </si>
  <si>
    <t>Huyện Cẩm Xuyên</t>
  </si>
  <si>
    <t>Cẩm Bình</t>
  </si>
  <si>
    <t>Cẩm Hưng</t>
  </si>
  <si>
    <t>Cẩm Minh</t>
  </si>
  <si>
    <t>Nam Phúc Thăng</t>
  </si>
  <si>
    <t>Cẩm Thạch</t>
  </si>
  <si>
    <t>Cẩm Lạc</t>
  </si>
  <si>
    <t>Cẩm Vịnh</t>
  </si>
  <si>
    <t>Yên Hòa</t>
  </si>
  <si>
    <t>Cẩm Thành</t>
  </si>
  <si>
    <t>Cẩm Quang</t>
  </si>
  <si>
    <t>Cẩm Dương</t>
  </si>
  <si>
    <t>Cẩm Lĩnh</t>
  </si>
  <si>
    <t>Cẩm Quan</t>
  </si>
  <si>
    <t>Cẩm Duệ</t>
  </si>
  <si>
    <t>Cẩm Lộc</t>
  </si>
  <si>
    <t>Cẩm Nhượng</t>
  </si>
  <si>
    <t>Cẩm Sơn</t>
  </si>
  <si>
    <t>Cẩm Thịnh</t>
  </si>
  <si>
    <t>Cẩm Hà</t>
  </si>
  <si>
    <t>Cẩm Mỹ</t>
  </si>
  <si>
    <t>Cẩm Trung</t>
  </si>
  <si>
    <t>Thành phố Hà Tĩnh</t>
  </si>
  <si>
    <t>Thạch Hạ</t>
  </si>
  <si>
    <t>Đồng Môn</t>
  </si>
  <si>
    <t>Thạch Bình</t>
  </si>
  <si>
    <t>Thạch Trung</t>
  </si>
  <si>
    <t>Thạch Hưng</t>
  </si>
  <si>
    <t>Huyện Thạch Hà</t>
  </si>
  <si>
    <t>Thạch Thắng</t>
  </si>
  <si>
    <t>Việt Tiến</t>
  </si>
  <si>
    <t>Lưu Vĩnh Sơn</t>
  </si>
  <si>
    <t>Thạch Kênh</t>
  </si>
  <si>
    <t>Thạch Đài</t>
  </si>
  <si>
    <t>Thạch Khê</t>
  </si>
  <si>
    <t>Thạch Liên</t>
  </si>
  <si>
    <t>Thạch Long</t>
  </si>
  <si>
    <t>Tân Lâm Hương</t>
  </si>
  <si>
    <t>Tượng Sơn</t>
  </si>
  <si>
    <t>Thạch Văn</t>
  </si>
  <si>
    <t>Thạch Sơn</t>
  </si>
  <si>
    <t>Ngọc Sơn</t>
  </si>
  <si>
    <t>Nam Điền</t>
  </si>
  <si>
    <t>Thạch Ngọc</t>
  </si>
  <si>
    <t>Thạch Lạc</t>
  </si>
  <si>
    <t>Thạch Xuân</t>
  </si>
  <si>
    <t>Thạch Hội</t>
  </si>
  <si>
    <t>Thạch Trị</t>
  </si>
  <si>
    <t>Thạch Hải</t>
  </si>
  <si>
    <t>Đỉnh Bàn</t>
  </si>
  <si>
    <t>VI</t>
  </si>
  <si>
    <t>Huyện Can Lộc</t>
  </si>
  <si>
    <t>Kim Song Trường</t>
  </si>
  <si>
    <t>Vượng Lộc</t>
  </si>
  <si>
    <t>Tùng Lộc</t>
  </si>
  <si>
    <t>Thiên Lộc</t>
  </si>
  <si>
    <t>Khánh Vĩnh Yên</t>
  </si>
  <si>
    <t>Thanh Lộc</t>
  </si>
  <si>
    <t>Quang Lộc</t>
  </si>
  <si>
    <t>Thường Nga</t>
  </si>
  <si>
    <t>Trung Lộc</t>
  </si>
  <si>
    <t>Sơn Lộc</t>
  </si>
  <si>
    <t>Thượng Lộc</t>
  </si>
  <si>
    <t>Mỹ Lộc</t>
  </si>
  <si>
    <t>Gia Hanh</t>
  </si>
  <si>
    <t>Xuân Lộc</t>
  </si>
  <si>
    <t>Phú Lộc</t>
  </si>
  <si>
    <t>Thuần Thiện</t>
  </si>
  <si>
    <t>VII</t>
  </si>
  <si>
    <t>Huyện Đức Thọ</t>
  </si>
  <si>
    <t>Tùng Châu</t>
  </si>
  <si>
    <t>Tân Dân</t>
  </si>
  <si>
    <t>Bùi La Nhân</t>
  </si>
  <si>
    <t>Lâm Trung Thủy</t>
  </si>
  <si>
    <t>Hòa Lạc</t>
  </si>
  <si>
    <t>Trường Sơn</t>
  </si>
  <si>
    <t>Yên Hồ</t>
  </si>
  <si>
    <t>Đức Đồng</t>
  </si>
  <si>
    <t>Tùng Ảnh</t>
  </si>
  <si>
    <t>Đức Lạng</t>
  </si>
  <si>
    <t>Quang Vĩnh</t>
  </si>
  <si>
    <t>Tân Hương</t>
  </si>
  <si>
    <t>An Dũng</t>
  </si>
  <si>
    <t>Liên Minh</t>
  </si>
  <si>
    <t>VIII</t>
  </si>
  <si>
    <t>Huyện Nghi Xuân</t>
  </si>
  <si>
    <t>Xuân Giang</t>
  </si>
  <si>
    <t>Đan Trường</t>
  </si>
  <si>
    <t>Xuân Hải</t>
  </si>
  <si>
    <t>Xuân Liên</t>
  </si>
  <si>
    <t>Xuân Lam</t>
  </si>
  <si>
    <t>Xuân Yên</t>
  </si>
  <si>
    <t>Xuân Viên</t>
  </si>
  <si>
    <t>Xuân Thành</t>
  </si>
  <si>
    <t>Xuân Phổ</t>
  </si>
  <si>
    <t>Xuân Hồng</t>
  </si>
  <si>
    <t>Cổ Đạm</t>
  </si>
  <si>
    <t>Xuân Lĩnh</t>
  </si>
  <si>
    <t>Xuân Mỹ</t>
  </si>
  <si>
    <t>Xuân Hội</t>
  </si>
  <si>
    <t>Cương Gián</t>
  </si>
  <si>
    <t>IX</t>
  </si>
  <si>
    <t>Huyện Hương Sơn</t>
  </si>
  <si>
    <t>Sơn Châu</t>
  </si>
  <si>
    <t>Tân Mỹ Hà</t>
  </si>
  <si>
    <t>Sơn Ninh</t>
  </si>
  <si>
    <t>An Hòa Thịnh</t>
  </si>
  <si>
    <t>Sơn Bằng</t>
  </si>
  <si>
    <t>Sơn Trung</t>
  </si>
  <si>
    <t>Sơn Phú</t>
  </si>
  <si>
    <t>Quang Diệm</t>
  </si>
  <si>
    <t>Sơn Tây</t>
  </si>
  <si>
    <t>Sơn Kim I</t>
  </si>
  <si>
    <t>Sơn Kim II</t>
  </si>
  <si>
    <t>Kim Hoa</t>
  </si>
  <si>
    <t>Sơn Long</t>
  </si>
  <si>
    <t>Sơn Hàm</t>
  </si>
  <si>
    <t>Sơn Lâm</t>
  </si>
  <si>
    <t>Sơn Trà</t>
  </si>
  <si>
    <t>Sơn Lễ</t>
  </si>
  <si>
    <t>Sơn Trường</t>
  </si>
  <si>
    <t>Sơn Giang</t>
  </si>
  <si>
    <t>Sơn Bình</t>
  </si>
  <si>
    <t>Sơn Tiến</t>
  </si>
  <si>
    <t>Sơn Lĩnh</t>
  </si>
  <si>
    <t xml:space="preserve">Sơn Hồng </t>
  </si>
  <si>
    <t>X</t>
  </si>
  <si>
    <t>Phúc Trạch</t>
  </si>
  <si>
    <t>Hương Trà</t>
  </si>
  <si>
    <t>Phú Phong</t>
  </si>
  <si>
    <t>Gia Phố</t>
  </si>
  <si>
    <t>Hương Vĩnh</t>
  </si>
  <si>
    <t>Phú Gia</t>
  </si>
  <si>
    <t>Hương Trạch</t>
  </si>
  <si>
    <t>Hương Đô</t>
  </si>
  <si>
    <t>Hương Long</t>
  </si>
  <si>
    <t>Lộc Yên</t>
  </si>
  <si>
    <t>Hương Giang</t>
  </si>
  <si>
    <t>Hương Xuân</t>
  </si>
  <si>
    <t>Hương Thủy</t>
  </si>
  <si>
    <t>Phúc Đồng</t>
  </si>
  <si>
    <t>Hòa Hải</t>
  </si>
  <si>
    <t>Hương Bình</t>
  </si>
  <si>
    <t>Hương Liên</t>
  </si>
  <si>
    <t>Điền Mỹ</t>
  </si>
  <si>
    <t>Hà Linh</t>
  </si>
  <si>
    <t>Hương Lâm</t>
  </si>
  <si>
    <t>XI</t>
  </si>
  <si>
    <t>TX Hồng Lĩnh</t>
  </si>
  <si>
    <t>Thuận Lộc</t>
  </si>
  <si>
    <t>XII</t>
  </si>
  <si>
    <t>Huyện Vũ Quang</t>
  </si>
  <si>
    <t>Đức Bồng</t>
  </si>
  <si>
    <t>Ân Phú</t>
  </si>
  <si>
    <t>Đức Liên</t>
  </si>
  <si>
    <t>Đức Hương</t>
  </si>
  <si>
    <t>Đức Lĩnh</t>
  </si>
  <si>
    <t>Đức Giang</t>
  </si>
  <si>
    <t>Hương Minh</t>
  </si>
  <si>
    <t>Quang Thọ</t>
  </si>
  <si>
    <t>Thọ Điền</t>
  </si>
  <si>
    <t>XIII</t>
  </si>
  <si>
    <t>Huyện Lộc Hà</t>
  </si>
  <si>
    <t>Bình An</t>
  </si>
  <si>
    <t>Ích Hậu</t>
  </si>
  <si>
    <t>Hộ Độ</t>
  </si>
  <si>
    <t>Thạch Châu</t>
  </si>
  <si>
    <t>Thạch Mỹ</t>
  </si>
  <si>
    <t>Hồng Lộc</t>
  </si>
  <si>
    <t>Thịnh Lộc</t>
  </si>
  <si>
    <t>Thạch Kim</t>
  </si>
  <si>
    <t>Mai Phụ</t>
  </si>
  <si>
    <t>Tân Lộc</t>
  </si>
  <si>
    <t>Phù Lưu</t>
  </si>
  <si>
    <t xml:space="preserve">Tổng số </t>
  </si>
  <si>
    <t>Chuẩn bị đầu tư</t>
  </si>
  <si>
    <t>Phân bổ chi tiết cho các công trình thiết yếu về nước sạch, trường học, giao thông, văn hóa, môi trường</t>
  </si>
  <si>
    <t>Nâng cao hiệu quả cơ cấu lại ngành nông nghiệp, phát triển kinh tế nông thôn: Hỗ trợ phát triển kinh tế nông nghiệp theo hướng nông nghiệp sinh thái, kinh tế tuần hoàn gắn với liên kết theo chuỗi giá trị; xây dựng và phát triển các vùng nguyên liệu tập trung, cơ giới hóa đồng bộ, nâng cao năng lực chế biến và bảo quản nông sản...</t>
  </si>
  <si>
    <t>Xây dựng mô hình trồng Tỏi bản địa theo hướng hữu cơ, hướng tới xây dựng Sản phẩm OCOP</t>
  </si>
  <si>
    <t>UBND xã phê duyệt Phương án - Dự toán sau khi có văn bản thẩm định của UBND huyện (UBND huyện thẩm định  sau khi Sở Nông nghiệp và Phát triển nông thôn có ý kiến bằng văn bản)</t>
  </si>
  <si>
    <t>Mô hình trồng cây dược liệu theo Đề án của huyện Hương Sơn</t>
  </si>
  <si>
    <t>UBND các xã Sơn Lâm và Sơn Kim 1, huyện Hương Sơn (01 mô hình/xã; quy mô tối thiểu 10 ha, mức 300 triệu đồng/MH 10 ha.</t>
  </si>
  <si>
    <t>UBND xã phê duyệt Phương án - Dự toán sau khi có văn bản thẩm định của UBND huyện</t>
  </si>
  <si>
    <t>Mô hình sản xuất rau theo quy trình hữu cơ gắn với chuỗi của hàng nông sản an toàn tại xã Đồng Môn</t>
  </si>
  <si>
    <t>Mô hình nuôi trồng thủy sản, cây trồng (lúa, rau theo hướng hữu cơ…) kết hợp du lịch sinh thái tuần hoàn tại xã Thạch Hạ</t>
  </si>
  <si>
    <t>Xây dựng mô hình chăn nuôi an toàn dịch bệnh phù hợp với điều kiện miền núi thích ứng với biến đổi khí hậu và bảo vệ môi trường nông thôn.</t>
  </si>
  <si>
    <t xml:space="preserve">Xây dựng 3 mô hình, mỗi mô hình 300 triệu đồng. UBND các xã: Điền Mỹ, Hương Liên và Hà Linh, huyện Hương Khê </t>
  </si>
  <si>
    <t>UBND xã phê duyệt Phương án - Dự toán sau khi có văn bản thẩm định của UBND huyện (UBND huyện thẩm định sau khi Sở Nông nghiệp và Phát triển nông thôn có ý kiến bằng văn bản); thực hiện tại Thôn 8, xã Hà Linh; Thôn 4 Hương Liên; Thôn 3 xã Điền Mỹ</t>
  </si>
  <si>
    <t>Mô hình phát triển kinh tế nông nghiệp tuần hoàn theo hướng hữu cơ</t>
  </si>
  <si>
    <t>Xây dựng mô hình chăn nuôi lợn thịt hữu cơ gắn với tiêu thụ sản phẩm tại xã Thạch Đài</t>
  </si>
  <si>
    <t xml:space="preserve">Trung tâm Khuyến nông </t>
  </si>
  <si>
    <t xml:space="preserve">Xây dựng mô hình thí điểm mã số vùng trồng gắn với vùng nguyên liệu </t>
  </si>
  <si>
    <t>Chi cục Trồng trọt và Bảo vệ thực vật</t>
  </si>
  <si>
    <t xml:space="preserve">Hỗ trợ xây dựng Đề án cơ cấu lại tổ chức hoạt động của Trung tâm nước sạch và Vệ sinh môi trường nông thôn theo yêu cầu của UBND tỉnh </t>
  </si>
  <si>
    <t>Trung tâm nước sạch và Vệ sinh MT nông thôn</t>
  </si>
  <si>
    <t>Triển khai Chương trình Mỗi xã một sản phẩm (OCOP)</t>
  </si>
  <si>
    <t>Chi phí kiểm nghiệm mẫu sản phẩm trước khi công nhận theo quy định</t>
  </si>
  <si>
    <t>Văn phòng Điều phối nông thôn mới tỉnh</t>
  </si>
  <si>
    <t>Chi phí tổ chức đánh giá, phân hạng sản phẩm</t>
  </si>
  <si>
    <t>Đào tạo, tập huấn Chương trình OCOP (quản trị doanh nghiệp; bán hàng online, livestream bán hàng trực tuyến; vệ sinh an toàn thực phẩm; truy xuất nguồn gốc và quản lý chất lượng; chuyển đổi số…)</t>
  </si>
  <si>
    <t>Kiểm tra, kiểm nghiệm sản phẩm OCOP theo quy định tại Quyết định số 843/QĐ-UBND ngày 4/3/2021</t>
  </si>
  <si>
    <t>Phần mềm và chuyển giao sử dụng chuyển đổi số trong Chương trình Mỗi xã một sản phẩm (giai đoạn 1)</t>
  </si>
  <si>
    <t>Hỗ trợ phát triển sản phẩm OCOP chung toàn tỉnh</t>
  </si>
  <si>
    <t>Công tác xúc tiến thương mại, kết nối tiêu thụ sản phẩm</t>
  </si>
  <si>
    <t>Ấn phẩm, bộ nhận diện sản phẩm OCOP</t>
  </si>
  <si>
    <t>Cập nhật dữ liệu, thuê máy chủ quản lý Chương trình OCOP và tạo mã tem Qr code tem OCOP</t>
  </si>
  <si>
    <t xml:space="preserve">Phát triển du lịch nông thôn gắn với bảo tồn và phát huy các giá trị văn hóa truyền thống </t>
  </si>
  <si>
    <t xml:space="preserve">Xây dựng Mô hình phát triển du lịch cộng đồng gắn với phát triển sản phẩm OCOP </t>
  </si>
  <si>
    <t>Văn phòng Điều phối nông thôn mới tỉnh, Sở Văn hóa Thể thao và Du lịch chỉ đạo, hướng dẫn thực hiện</t>
  </si>
  <si>
    <t xml:space="preserve">Mô hình du lịch cộng đồng nông thôn mới </t>
  </si>
  <si>
    <t>UBND xã phê duyệt Phương án - Dự toán sau khi có Văn bản thẩm định của UBND huyện (UBND huyện thẩm định sau khi Sở  Văn hóa Thể thao và Du lịch có ý kiến bằng văn bản)</t>
  </si>
  <si>
    <t>Hỗ trợ nâng cao hiệu quả hoạt động của Hợp tác xã, phát triển Hợp tác xã; phát triển ngành nghề nông thôn</t>
  </si>
  <si>
    <t>Hỗ trợ phát triển hợp tác xã</t>
  </si>
  <si>
    <t>-</t>
  </si>
  <si>
    <t>Hỗ trợ tuyên truyền, bồi dưỡng, tập huấn phát triển kinh tế tập thể, HTX nông nghiệp</t>
  </si>
  <si>
    <t>Chi cục Phát triển nông thôn</t>
  </si>
  <si>
    <t>Hỗ trợ xây dựng mô hình HTX nông nghiệp kiểu mới gắn với chuyển đổi số:  
 - Hợp tác xã nông nghiệp và dịch vụ tổng hợp Bắc Sơn, xã Lưu Vĩnh Sơn, huyện Thạch Hà
 - Hợp tác xã nông nghiệp CHOA, xã Hương Trạch, huyện Hương Khê
- Hợp tác xã thương mại dịch vụ nông nghiệp Hạ Vàng, xã Vượng Lộc, huyện Can Lộc</t>
  </si>
  <si>
    <t>UBND xã Lưu Vĩnh Sơn, UBND xã Hương Trạch, UBND xã Vượng Lộc, mỗi đơn vị 200 triệu đồng</t>
  </si>
  <si>
    <t xml:space="preserve"> -</t>
  </si>
  <si>
    <t>Hỗ trợ tuyên truyền, đào tạo, tập huấn nâng cao năng lực cho THT HTX, Liên hiệp HTX, thành viên, người lao đông trong lĩnh vực KTTT, HTX.</t>
  </si>
  <si>
    <t xml:space="preserve">Liên Minh HTX </t>
  </si>
  <si>
    <t xml:space="preserve">Hỗ trợ kinh phí xây dựng và nhân rộng mô hình HTX kiểu mới hiệu quả </t>
  </si>
  <si>
    <t>Hỗ trợ kết nối cung cầu mở rộng thị trường</t>
  </si>
  <si>
    <t>Liên Minh HTX</t>
  </si>
  <si>
    <t>Phát triển ngành nghề nông thôn (Hỗ trợ thông tin tuyên truyền ngành nghề, làng nghề nông thôn, tập huấn, khảo sát thị trường, xúc tiến thương mại, quảng bá phục vụ phát triển ngành nghề, làng nghề,…)</t>
  </si>
  <si>
    <t>Thúc đẩy quá trình chuyển đổi số trong xây dựng nông thôn mới</t>
  </si>
  <si>
    <t>Hỗ trợ xây dựng mô hình thôn thông minh (mỗi huyện, thành phố, thị xã 01 mô hình, riêng huyện Hương Khê 2 mô hình, 150 triệu đồng/mô hình)</t>
  </si>
  <si>
    <t>Xây dựng mô hình xã  thông minh tại 3 huyện phấn đấu nâng cao và huyện nông thôn mới kiểu mẫu theo Đề án tỉnh đạt chuẩn nông thôn mới</t>
  </si>
  <si>
    <t>UBND xã phê duyệt Phương án - Dự toán sau khi có Văn bản thẩm định của UBND huyện (UBND huyện thẩm định sau khi Sở Thông tin và Truyền thông, Văn phòng Điều phối nông thôn mới tỉnh có ý kiến bằng văn bản)</t>
  </si>
  <si>
    <t>Xây dựng hệ thống truyền thanh thông minh (biên soạn lời phát thanh, chuyển file văn bản thành giọng nói và các tính năng thông minh khác)</t>
  </si>
  <si>
    <t>Nâng cao chất lượng môi trường</t>
  </si>
  <si>
    <t>Hỗ trợ xây dựng nhà tiêu hợp vệ sinh cho các hộ dân tại 2 xã miền núi biên giới chưa đạt chuẩn</t>
  </si>
  <si>
    <t>UBND Xã Hương Lâm: 400 triệu đồng; UBND xã Hương Liên: 200 triệu đồng.</t>
  </si>
  <si>
    <t>Hỗ trợ xử lý rác thải sinh hoạt bằng chế phẩm sinh học tạo phân hữu cơ vi sinh điểm tập trung (08 xã còn lại chưa đạt chuẩn)</t>
  </si>
  <si>
    <t xml:space="preserve">  -</t>
  </si>
  <si>
    <t xml:space="preserve">Lấy mẫu, xét nghiệm phân tích chất lượng nước tại 04 xã chưa đạt chuẩn, phấn đấu đạt chuẩn cuối NTM năm 2022 </t>
  </si>
  <si>
    <t>Trung tâm nước sạch và vệ sinh môi trường nông thôn</t>
  </si>
  <si>
    <t>Tập huấn  về xử lý môi trường chăn nuôi trong khu dân cư; thu gom xử lý nước thải sinh hoạt và phân loại xử lý rác thải sinh hoạt tại nguồn</t>
  </si>
  <si>
    <t>Trung Tâm ứng dụng tiến bộ Khoa học và Công nghệ</t>
  </si>
  <si>
    <t>Tập huấn truyền thông thực hiện tiêu chí môi trường, phân loại, thu gom, xử lý rác thải tại các xã đăng ký xây dựng nông thôn mới, nông thôn mới nâng cao, nông thôn mới kiểu mẫu</t>
  </si>
  <si>
    <t xml:space="preserve">Sở Tài nguyên và Môi trường </t>
  </si>
  <si>
    <t>Đào tạo, tập huấn Nâng cao nhận thức và chuyển đổi tư duy của cán bộ các cấp và người dân về phát triển kinh tế nông thôn và xây dựng nông thôn mới; truyền thông về xây dựng nông thôn mới tại cấp huyện</t>
  </si>
  <si>
    <t>UBND huyện, thành phố, thị xã: Mỗi huyện 150 triệu đồng; thành phố Hà Tĩnh, thị xã Kỳ Anh: 80 triệu đồng/đơn vị, Thị xã Hồng Lĩnh 50 triệu đồng</t>
  </si>
  <si>
    <t>Duy trì hoạt động, cập nhật hệ thống dữ liệu số nông thôn mới toàn tỉnh</t>
  </si>
  <si>
    <t xml:space="preserve"> Văn phòng Điều phối nông thôn mới tỉnh</t>
  </si>
  <si>
    <t xml:space="preserve">Xây dựng Bộ tài liệu Bồi dưỡng đào tạo về kiến thức xây dựng nông thôn mới giai đoạn 2022-2025 </t>
  </si>
  <si>
    <t xml:space="preserve">Trường Chính trị Trần Phú </t>
  </si>
  <si>
    <t>Tập huấn nâng cao nhận thức về xây dựng nông thôn mới, tập huấn triển khai khu dân cư kiễu mẫu theo Bộ tiêu chí giai đoạn 2021-2025, các cơ chế, chính sách xây dựng nông thôn mới,…</t>
  </si>
  <si>
    <t>Hội thảo, hướng dẫn xây dựng đề án phát triển kinh tế nông thôn tổng hợp</t>
  </si>
  <si>
    <t>Sở Nông nghiệp và Phát triển nông thôn (Chi cục phát triển nông thôn)</t>
  </si>
  <si>
    <t>Các hoạt động hướng dẫn làm vườn và trang trại</t>
  </si>
  <si>
    <t>Hội Làm vườn và Trang trại</t>
  </si>
  <si>
    <t>Xây dựng bộ dữ liệu về nước sạch theo yêu cầu của Bộ Nông nghiệp và Phát triển nông thôn và xây dựng bản đồ quản lý công trình nước sạch</t>
  </si>
  <si>
    <t>Tìm hiểu kinh nghiệm xây dựng nông thôn mới ngoại tỉnh để triển khai các nội dung của kế hoạch xây dựng tỉnh nông thôn mới</t>
  </si>
  <si>
    <t>Kinh phí tổ chức các cuộc làm việc,hội thảo với trung ương, các tỉnh về xây dựng thí điểm tỉnh nông thôn mới, hội thảo quốc tế</t>
  </si>
  <si>
    <t>Truyền thông về xây dựng nông thôn mới, OCOP</t>
  </si>
  <si>
    <t>Tuyên truyền về nông thôn mới, OCOP trên Báo Hà Tĩnh</t>
  </si>
  <si>
    <t>Tuyên truyền về nông thôn mới, OCOP trên Đài Phát thanh- Truyền hình tỉnh</t>
  </si>
  <si>
    <t>Đài Phát thanh- Truyền hình tỉnh</t>
  </si>
  <si>
    <t>Hỗ trợ các Báo, Đài Trung ương tuyên truyền về xây dựng tỉnh Hà Tĩnh đạt chuẩn nông thôn mới (VTV1: 50 triệu đồng; Nông nghiệp Việt Nam: 120 triệu đồng; Kinh tế nông thôn: 60 triệu đồng)</t>
  </si>
  <si>
    <t>Tổ chức cuộc thi Viết về nông thôn mới, OCOP trên Báo Hà Tĩnh lần thứ 7</t>
  </si>
  <si>
    <t>Chuyên mục về các sản phẩm OCOP trên Báo Hà Tĩnh và báo điện tử Hà Tĩnh cả bằng hình ảnh và video clip</t>
  </si>
  <si>
    <t>Kinh phí thực hiện Chương trình "Câu chuyện OCOP" (kể cả thanh toán kinh phí đã thực hiện năm 2021 chưa được cấp)</t>
  </si>
  <si>
    <t>Chương trình "Đến với làng quê kiểu mẫu" (kể cả thanh toán kinh phí đã thực hiện năm 2021 chưa được cấp)</t>
  </si>
  <si>
    <t>Chương trình "Phiên chợ OCOP" (hỗ trợ 60%, Đài Phát thanh - Truyền hình kêu gọi xã hội hóa 40%)</t>
  </si>
  <si>
    <t>Hoạt động của trang Web nông thôn mới (hosting; nhuận bút, nhuận ảnh, quản trị....), cổng thông tin điện tử tư vấn chính sách, vay vốn, Công thông tin điện tử về OCOP…</t>
  </si>
  <si>
    <t>In ấn các tài liệu, ấn phẩm, pano, appic... phục vụ công tác tuyên truyền</t>
  </si>
  <si>
    <t>In ấn Sổ tay một số cơ chế, chính sách hỗ trợ tạo nguồn lực xây dựng thành công tỉnh Hà Tĩnh đạt chuẩn NTM, giai đoạn 2022 – 2025</t>
  </si>
  <si>
    <t>Các hoạt động truyền thông khác về xây dựng NTM và OCOP (phối hợp báo, đài, đĩa tuyên truyền, Video Clip,...)</t>
  </si>
  <si>
    <t xml:space="preserve">Hướng dẫn xử lý nước sạch đối với các xã chưa đạt chuẩn </t>
  </si>
  <si>
    <t>Trung tâm Nước sạch và Vệ sinh môi trường nông thôn</t>
  </si>
  <si>
    <t xml:space="preserve">Truyền thông về nước sạch </t>
  </si>
  <si>
    <t>Truyền thông chuyển đổi số để phát huy hiệu quả của chuyển đổi số</t>
  </si>
  <si>
    <t>Nâng cao chất lượng đời sống Văn hóa nông thôn, bảo tồn và phát huy các giá trị văn hóa truyền thống gắn với phát triển du lịch nông thôn</t>
  </si>
  <si>
    <t>Mô hình nhà văn hóa cộng đồng - Ngôi nhà trí tuệ</t>
  </si>
  <si>
    <t>Bảo tồn phát huy di sản văn hóa Ca Trù và di tích Đền xứ, xã Cổ Đạm, huyện Nghi Xuân gắn với du lịch cộng đồng trải nghiệm nông thôn mới.</t>
  </si>
  <si>
    <t>Sở Văn hóa Thể thao và Du lịch hướng dẫn thực hiện</t>
  </si>
  <si>
    <t>Hỗ trợ 8 xã chưa đạt chuẩn tại huyện Hương Khê xây dựng thư viện xã, thôn và ngôi nhà trí tuệ tại huyện Hương Khê và Kỳ Anh</t>
  </si>
  <si>
    <t xml:space="preserve">Nâng cao chất lượng giáo dục: Xây dựng mô hình trải nghiệm, khám phá ngoài trời về khoa học tự nhiên </t>
  </si>
  <si>
    <t xml:space="preserve"> UBND xã Xuân Liên, huyện Nghi Xuân (thực hiện tại Trường Mầm non Xuân Liên)</t>
  </si>
  <si>
    <t>Sở Giáo dục và Đào tạo chỉ đạo, hướng dẫn thực hiện</t>
  </si>
  <si>
    <t>Tuyên truyền, tập huấn; xây dựng, nhân rộng mô hình, điển hình về đảm bảo an ninh, trật tự xây dựng nông thôn mới</t>
  </si>
  <si>
    <t>Mô hình Camera giám sát an ninh gắn kết hệ thống theo dõi của công an xã</t>
  </si>
  <si>
    <t>Xây dựng 9 mô hình tại các xã biên giới: Hương Lâm, Phú Gia, Hương Vĩnh, Hòa Hải,  huyện Hương Khê; Sơn Kim I, Sơn Kim II, Sơn Hồng, Huyện Hương Sơn; Quang Thọ, Thọ Điền, huyện Vũ Quang, mỗi mô hình 60 triệu đồng, kinh phí chuyển về xã</t>
  </si>
  <si>
    <t>UBND xã phê duyệt Phương án - Dự toán sau khi có Văn bản thẩm định của UBND huyện (UBND huyện thẩm định sau khi Công An tỉnh có ý kiến bằng văn bản)</t>
  </si>
  <si>
    <t>Xây dựng Khu dân cư bình yên trong xây dựng nông thôn mới</t>
  </si>
  <si>
    <t>Xây dựng 4 mô hình tại các xã chưa đat chuẩn: Hương Lâm, Hương Liên, Hà Linh, Điền Mỹ, huyện Hương Khê, mỗi xã 70 triệu. Kinh phí chuyển về xã</t>
  </si>
  <si>
    <t xml:space="preserve">Tuyên truyền, tập huấn và các công tác khác về đảm bảo an toàn, an ninh trật tự trong xây dựng nông thôn mới </t>
  </si>
  <si>
    <t>Nâng cao chất lượng, phát huy vai trò của Mặt trận tổ quốc và cá tổ chức chính trị xã hội trong xây dựng nông thôn mới</t>
  </si>
  <si>
    <t>Giám sát, phản biện kết quả xây dựng nông thôn mới</t>
  </si>
  <si>
    <t>Ủy ban Mặt trận tổ quốc tỉnh</t>
  </si>
  <si>
    <t>Xây dựng mô hình gia đình nông thôn mới kiểu mẫu - 5 có (xây dựng 13 mô hình, mỗi mô hình 50 triệu đồng)</t>
  </si>
  <si>
    <t>Xây dựng mô hình nhà sạch - vườn đẹp, kinh tế phát triển (xây dựng 13 mô hình, mỗi mô hình 20 triệu đồng)</t>
  </si>
  <si>
    <t>Hỗ trợ vận động, hướng dẫn thực hiện phân loại, xử lý rác tại nguồn đồng bộ hiệu quả</t>
  </si>
  <si>
    <t>Hỗ trợ hướng dẫn, xây dựng mô hình phụ nữ khởi nghiệp liên kết sản xuất kinh doanh sản phẩm chủ lực, hướng đến sản phẩm OCOP</t>
  </si>
  <si>
    <t>Tập huấn kỹ thuật sản xuất nông nghiệp hữa cơ và chuyển đổi số trong sản xuất nông nghiệp cho các chủ trang trại trông cây ăn quả</t>
  </si>
  <si>
    <t>Xây dựng mô hình phân loại xử lý rác thải làm phân vi sinh tại hộ gia đình và cụm dân cư tại 3 xã: Hương Lâm, Hà Linh, Điền Mỹ</t>
  </si>
  <si>
    <t>Kinh phí quản lý chương trình</t>
  </si>
  <si>
    <t>Cấp tỉnh</t>
  </si>
  <si>
    <t>UBND cấp huyện, xã</t>
  </si>
  <si>
    <t>XIV</t>
  </si>
  <si>
    <t xml:space="preserve">Phân bổ cho các xã thực hiện chương trình NTM (không bao gồm kinh phí quản lý, chỉ đạo) </t>
  </si>
  <si>
    <t>XV</t>
  </si>
  <si>
    <t>UBND xã phê duyệt Phương án  - Dự toán, sau khi có Văn bản thẩm định của UBND huyện; Sở Nông nghiệp và Phát triển nông thôn phối hợp Sở Thông tin và Truyền thông hướng dẫn thực hiện</t>
  </si>
  <si>
    <t>A</t>
  </si>
  <si>
    <t>Vốn đầu tư phát triển</t>
  </si>
  <si>
    <t>B</t>
  </si>
  <si>
    <t>Vốn sự nghiệp</t>
  </si>
  <si>
    <t>Kế hoạch vốn năm 2022</t>
  </si>
  <si>
    <t>PHỤ LỤC TỔNG HỢP</t>
  </si>
  <si>
    <t>ĐVT: Triệu đồng</t>
  </si>
  <si>
    <t>STT</t>
  </si>
  <si>
    <t>Tên chương trình</t>
  </si>
  <si>
    <t>Tổng số</t>
  </si>
  <si>
    <t>Chương trình mục tiêu quốc gia phát triển kinh tế - xã hội vùng đồng bào dân tộc thiểu số và miền núi</t>
  </si>
  <si>
    <t>Chương trình mục tiêu quốc gia giảm nghèo bền vững</t>
  </si>
  <si>
    <t>Chương trình mục tiêu quốc gia xây dựng nông thôn mới</t>
  </si>
  <si>
    <t>Vốn ĐTPT</t>
  </si>
  <si>
    <t>Địa phương</t>
  </si>
  <si>
    <t>Trong đó: NSTW</t>
  </si>
  <si>
    <t>Dự án 9: Đầu tư phát triển nhóm dân tộc thiểu số rất ít người và nhóm dân tộc còn nhiều khó khăn</t>
  </si>
  <si>
    <t>UBND xã Hương Vĩnh</t>
  </si>
  <si>
    <t>Xây dựng điểm trường Mầm non tại bản Rào Tre</t>
  </si>
  <si>
    <t>UBND xã Hương Liên</t>
  </si>
  <si>
    <t>Xây dựng đường GTNT bản Rào Tre</t>
  </si>
  <si>
    <t>Dự án 1: Giải quyết tình trạng thiếu đất ở, nhà ở, đất sản xuất, nước sinh hoạt</t>
  </si>
  <si>
    <t>Mua sắm nông cụ phục vụ sản xuất nông nghiệp cho các hộ dân ở Bản Giàng II Xã Hương Vĩnh</t>
  </si>
  <si>
    <t xml:space="preserve">UBND xã Hương Vĩnh </t>
  </si>
  <si>
    <t>Mua sắm nông cụ phục vụ sản xuất nông nghiệp cho các hộ dân ở Bản Rào Tre, xã Hương Liên</t>
  </si>
  <si>
    <t>Dự án 4: Đầu tư cơ sở hạ tầng thiết yếu, phục vụ sản xuất, đời sống trong vùng đồng bào dân tộc thiểu số và miền núi và các đơn vị sự nghiệp công lập của lĩnh vực dân tộc</t>
  </si>
  <si>
    <t>Sửa chữa Trạm Y tế xã Hương Liên</t>
  </si>
  <si>
    <t>Dự án 5: Phát triển đào tạo nâng cao chất lượng nguồn nhân lực</t>
  </si>
  <si>
    <t>Mua sắm trang thiết bị, theo thứ tự ưu tiên như sau: Giường ngủ, bàn phòng ăn, thiết bị dạy học lớp 7,10, máy tính, máy chiếu, ti vi, bản làm việc…</t>
  </si>
  <si>
    <t>Trường THCS&amp;THPT Dân tộc nội trú Hà Tĩnh</t>
  </si>
  <si>
    <t>Dự án 6: Bảo tồn, phát huy giá trị văn hóa truyền thống tốt đẹp của các dân tộc thiểu số gắn với phát triển du lịch</t>
  </si>
  <si>
    <t>UBND huyện Hương Khê</t>
  </si>
  <si>
    <t>Tổ chức bảo tồn lễ hội truyền thống</t>
  </si>
  <si>
    <t>Kinh phí tổ chức lễ tết Lấp Lỗ (Bản Rào Tre)</t>
  </si>
  <si>
    <t>Kinh phí tổ chức lễ tết Chăm Cha Bới (Bản Rào Tre)</t>
  </si>
  <si>
    <t>Kinh phí tổ chức lễ Cha Leng vào ngày chẵn tháng 11 AL (Bản Giàng II)</t>
  </si>
  <si>
    <t>Kinh phí mua sắm tủ sách phục vụ NVH cộng đồng Bản Giàng II (Hương Vĩnh) và Bản Rào Tre (Hương Liên)</t>
  </si>
  <si>
    <t>Kinh phí xây dựng câu lạc bộ sinh hoạt văn hóa, văn nghệ Bản Giàng II (Hương Vĩnh) và Bản Rào Tre (Hương Liên)</t>
  </si>
  <si>
    <t>Xây dựng mô hình văn hóa truyền thống dân tộc Chứt (Mô hình trải nghiệm, tìm hiểu văn hóa đặc thù các dân tộc Chứt)</t>
  </si>
  <si>
    <t>Xây dựng nội dung, xuất bản sách, đĩa phim tư liệu về văn hóa truyền thống đồng bào dân tộc</t>
  </si>
  <si>
    <t>Khôi phục, bảo tồn và phát triển bản sắc văn hoá truyền thống</t>
  </si>
  <si>
    <t>Sưu tầm tranh ảnh, tư liệu về đời sống văn hóa, các dụng cụ sản xuất, sinh hoạt, nhạc cụ truyền thống: sáo pi, đàn chư rơ, bon, tù và...trưng bày tại Nhà văn hóa cộng đồng</t>
  </si>
  <si>
    <t>Hỗ trợ nghiên cứu, phục hồi, bảo tồn phát huy giá trị văn hoá phi vật thể dân tộc Chứt có nguy cơ mai một</t>
  </si>
  <si>
    <t xml:space="preserve">Mua sắm trang phục truyền thống: Áo, váy, khăn, mũ mùa Đông và mùa Hè </t>
  </si>
  <si>
    <t>Hỗ trợ mua thiết chế tại nhà văn hoá ở Bản Giàng II, xã  Hương Vĩnh và Bản Rào Tre, xã Hương Liên</t>
  </si>
  <si>
    <t>Hỗ trợ tuyên truyền, quảng bá rộng rãi giá trị văn hóa truyền thống tiêu biểu của các dân tộc Chứt; chương trình quảng bá, xúc tiến du lịch đồng bào dân tộc Chứt kết hợp với nghiên cứu, khảo sát tiềm năng du lịch, lựa chọn xây dựng các sản phẩm du lịch đặc trưng cho các vùng đồng bào dân tộc Chứt</t>
  </si>
  <si>
    <t>Xây dựng trang thông tin điện tử (website), trang mạng xã hội, ứng dụng di động trong lĩnh vực du lịch</t>
  </si>
  <si>
    <t>Tổ chức các chương trình tọa đàm, hội thảo 
nghiên cứu xây dựng sản phẩm du lịch</t>
  </si>
  <si>
    <t>Dự án 8: Thực hiện bình đẳng giới và giải quyết những vấn đề cấp thiết đối với phụ nữ và trẻ em</t>
  </si>
  <si>
    <t>Hội liên hiệp phụ nữ tỉnh Hà Tĩnh</t>
  </si>
  <si>
    <t>Tuyên truyền, vận động thay đổi "nếp nghĩ, cách làm" góp phần xóa bỏ các định kiến và khuôn mẫu giới trong gia đình và cộng đồng, những tập tục văn hóa có hại và một số vấn đề xã hội cấp thiết cho phụ nữ và trẻ em</t>
  </si>
  <si>
    <r>
      <t xml:space="preserve">Thành lập và vận hành tổ tiết kiệm vay vốn thôn, bản và tài chính chính thức </t>
    </r>
    <r>
      <rPr>
        <i/>
        <sz val="12"/>
        <rFont val="Times New Roman"/>
        <family val="1"/>
      </rPr>
      <t xml:space="preserve">(02 tổ, tại xã Hương Liên và xã Hương Vĩnh huyện Hương Khê) </t>
    </r>
  </si>
  <si>
    <t>Tiểu dự án 1- Đầu tư phát triển kinh tế - xã hội các dân tộc còn gặp nhiều khó khăn, dân tộc có khó khăn đặc thù; Tiểu dự án 2 - Giảm thiểu tình trạng tảo hôn và hôn nhân cận huyết thống trong vùng đồng bào dân tộc thiểu số và miền núi</t>
  </si>
  <si>
    <t>Hỗ trợ giống, chuồng trại, một số vật tư đầu vào để chuyển đổi cơ cấu cây trồng, vật nuôi có giá trị kinh tế cao {Hỗ trợ kinh phí cho 20 hộ Bản Rào tre để mua bò nái sinh sản (01 con bò nái/hộ), xây dựng chuồng trại, tiêm phòng vắc xin các dịch bệnh nguy hiểm,…}</t>
  </si>
  <si>
    <t>Hỗ trợ nâng cao kiến thức, trình độ năng lực sản xuất, tổ chức các lớp tập huấn về kiến thức sản xuất và tham quan học tập trao đổi kinh nghiệm cho các hộ Bản Rào tre (Tổ chức tập huấn kiến thức kết hợp thực hành về chăn nuôi, trồng trọt và tham quan, học tập, trao đổi kinh nghiệm với các đồng bào dân tộc thiểu số các tỉnh trong khu vực)</t>
  </si>
  <si>
    <t>Hỗ trợ xây dựng mô hình cải tạo đồng ruộng, đất canh tác, chuyển đổi chuyển đổi cơ cấu cây trồng, phát triển sản xuất các sản phẩm (trồng ngô, cỏ phục vụ chăn nuôi) và các hoạt động phát triển sản xuất khác do cộng đồng đề xuất phù hợp với phong tục, tập quán, nhu cầu Bản Rào tre, xã Hương Liên</t>
  </si>
  <si>
    <t>Hỗ trợ giống, chuồng trại, một số vật tư đầu vào để chuyển đổi cơ cấu cây trồng, vật nuôi có giá trị kinh tế cao {Hỗ trợ kinh phí cho 07 hộ ở Bản Giàng II, xã  Hương Vĩnh để mua bò nái sinh sản (01 con bò nái/hộ), xây dựng chuồng trại, tiêm phòng vắc xin các dịch bệnh nguy hiểm,…}</t>
  </si>
  <si>
    <t>Hỗ trợ nâng cao kiến thức, trình độ năng lực sản xuất, tổ chức các lớp tập huấn về kiến thức sản xuất và tham quan học tập trao đổi kinh nghiệm cho hộ dân Bản Giàng II, xã  Hương Vĩnh (Tổ chức các tập huấn kiến thức kết hợp thực hành về chăn nuôi, trồng trọt và tham quan, học tập, trao đổi kinh nghiệm với các đồng bào dân tộc thiểu số các tỉnh trong khu vực)</t>
  </si>
  <si>
    <t>Hỗ trợ xây dựng mô hình cải tạo đồng ruộng, đất canh tác, chuyển đổi chuyển đổi cơ cấu cây trồng, phát triển sản xuất các sản phẩm (trồng ngô, cỏ phục vụ chăn nuôi) và các hoạt động phát triển sản xuất khác do cộng đồng đề xuất phù hợp với phong tục, tập quán, nhu cầu cho các hộ dân Bản Giàng II, xã  Hương Vĩnh</t>
  </si>
  <si>
    <t>Đầu tư phát triển nhóm dân tộc thiểu số rất ít người và nhóm dân tộc còn nhiều khó khăn</t>
  </si>
  <si>
    <t>Thôn Bản Giàng, Xã Hương Vĩnh, huyện Hương Khê</t>
  </si>
  <si>
    <t>Bản Rào Tre, Xã Hương Liên, huyện Hương Khê</t>
  </si>
  <si>
    <t>4.1</t>
  </si>
  <si>
    <t>4.2</t>
  </si>
  <si>
    <t>4.3</t>
  </si>
  <si>
    <t>4.4</t>
  </si>
  <si>
    <t>4.5</t>
  </si>
  <si>
    <t>4.6</t>
  </si>
  <si>
    <t>4.7</t>
  </si>
  <si>
    <t>4.8</t>
  </si>
  <si>
    <t>4.9</t>
  </si>
  <si>
    <t xml:space="preserve">UBND xã phê duyệt Phương án  - Dự toán, sau khi có Văn bản thẩm định của UBND cấp huyện và ý kiến bằng văn bản của Liên Minh HTX tỉnh; Liên Minh HTX tỉnh hướng dẫn thực hiện. </t>
  </si>
  <si>
    <t>UBND các xã: 08 xã chưa đạt chuẩn (Bao gồm: Hương Lâm, Hà Linh, Hương Thủy, Phúc Đồng, Điền Mỹ, Hương Bình, Hòa Hải, Hương Liên, huyện Hương Khê), mỗi xã 50 triệu đồng; Sở Khoa học và Công nghệ hướng dẫn thực hiện (Trung Tâm ứng dụng tiến bộ Khoa học và Công nghệ)</t>
  </si>
  <si>
    <t>Sở Thông tin và Truyền thông (phối hợp Văn phòng Điều phối NTM tỉnh thống nhất nội dung thực hiện)</t>
  </si>
  <si>
    <t xml:space="preserve"> KẾ HOẠCH VỐN NGÂN SÁCH TRUNG ƯƠNG NĂM 2022
 THỰC HIỆN CHƯƠNG TRÌNH MTQG PHÁT TRIỂN KINH TẾ XÃ HỘI 
VÙNG ĐỒNG BÀO DÂN TỘC THIỂU SỐ VÀ MIỀN NÚI</t>
  </si>
  <si>
    <t xml:space="preserve">Dự án đầu tư xây dựng Sàn giao dịch việc làm tại Thành phố Hà Tĩnh </t>
  </si>
  <si>
    <t>Danh mục</t>
  </si>
  <si>
    <t>Dự án 2: Đa dạng hóa sinh kế, phát triển mô hình giảm nghèo</t>
  </si>
  <si>
    <t>a</t>
  </si>
  <si>
    <t>Bố trí cho sở, ngành, đơn vị cấp tỉnh</t>
  </si>
  <si>
    <t>Sở Lao động - Thương binh và Xã hội chủ trì phối hợp với các cơ quan, đơn vị liên quan triển khai thực hiện</t>
  </si>
  <si>
    <t>b</t>
  </si>
  <si>
    <t>Bố trí cho các địa phương</t>
  </si>
  <si>
    <t>UBND các huyện, thị xã, thành phố giao Phòng Lao động - Thương binh và Xã hội hoặc UBND cấp xã triển khai thực hiện</t>
  </si>
  <si>
    <t>Thị xã Hồng Lĩnh</t>
  </si>
  <si>
    <t>Dự án 3: Hỗ trợ phát triển sản xuất, cải thiện dinh dưỡng</t>
  </si>
  <si>
    <t>Tiểu dự án 1: Hỗ trợ phát triển sản xuất trong lĩnh vực nông nghiệp</t>
  </si>
  <si>
    <t>Sở Nông nghiệp và Nông thôn chủ trì phối hợp với các cơ quan, đơn vị liên quan triển khai thực hiện</t>
  </si>
  <si>
    <t>UBND các huyện, thị xã, thành phố giao phòng chuyên môn liên quan hoặc UBND cấp xã triển khai thực hiện</t>
  </si>
  <si>
    <t>Dự án 4: Phát triển giáo dục nghề nghiệp, việc làm bền vững</t>
  </si>
  <si>
    <t>Tiểu dự án 1: Phát triển giáo dục nghề nghiệp vùng nghèo, vùng khó khăn</t>
  </si>
  <si>
    <t>UBND các huyện, thị xã, thành phố giao các phòng chuyên môn hoặc UBND cấp xã triển khai thực hiện</t>
  </si>
  <si>
    <t>Tiểu dự án 3: Hỗ trợ việc làm bền vững</t>
  </si>
  <si>
    <t>Dự án 6: Truyền thông và giảm nghèo về thông tin</t>
  </si>
  <si>
    <t>Tiểu dự án 1: Giảm nghèo về thông tin</t>
  </si>
  <si>
    <t>Sở Thông tin truyền thông chủ trì phối hợp với các cơ quan, đơn vị liên quan triển khai thực hiện</t>
  </si>
  <si>
    <t>Tiểu dự án 2: Truyền thông về giảm nghèo</t>
  </si>
  <si>
    <t>UBND các huyện, thị xã, thành phố giao phòng chuyên môn liên quan triển khai thực hiện</t>
  </si>
  <si>
    <t>Dự án 7: Nâng cao năng lực và giám sát, đánh giá Chương trình</t>
  </si>
  <si>
    <t>Tiểu dự án 1: Nâng cao năng lực</t>
  </si>
  <si>
    <t>Sở Lao động - Thương binh và xã hội chủ trì phối hợp với các cơ quan, đơn vị liên quan triển khai thực hiện</t>
  </si>
  <si>
    <t>Tiểu dự án 2: Giám sát, đánh giá Chương trình</t>
  </si>
  <si>
    <t>VỐN SỰ NGHIỆP</t>
  </si>
  <si>
    <t>VỐN ĐẦU TƯ PHÁT TRIỂN</t>
  </si>
  <si>
    <t>Văn phòng Điều phối nông thôn mới tỉnh chủ trì (phối hợp với Sở Thông tin và Truyền thông, Sở Nông nghiệp và PTNT tổ chức thực hiện)</t>
  </si>
  <si>
    <t xml:space="preserve">Sở Giáo dục- Đào tạo hướng dẫn Trường THCS&amp;THPT Dân tộc nội trú Hà Tĩnh soát xét nội dung đề xuất hỗ trợ, sắp xếp thứ tự ưu tiên thực hiện đúng trình tự mua sắm và các quy định hiện hành </t>
  </si>
  <si>
    <t xml:space="preserve">Sở Văn hóa thể thao và Du lịch hướng dẫn UBND huyện Hương Khê và đơn vị liên quan thực hiện đúng quy định hiện hành </t>
  </si>
  <si>
    <t>Phân bổ cho các huyện, xã chưa đạt chuẩn và các xã đạt chuẩn</t>
  </si>
  <si>
    <t>Phân bổ cho các xã chưa đạt chuẩn và các xã đạt chuẩn theo hệ số</t>
  </si>
  <si>
    <t xml:space="preserve">UBND huyện Hương Khê </t>
  </si>
  <si>
    <t>UBND  huyện Kỳ Anh</t>
  </si>
  <si>
    <t>UBND Huyện Hương Sơn: 400 triệu đồng; UBND Huyện Thạch Hà: 300 triệu đồng</t>
  </si>
  <si>
    <t xml:space="preserve">UBND huyện Hương Sơn </t>
  </si>
  <si>
    <t>Xã Hòa Hải: 400 triệu đồng; Xã Hương Thủy: 350 triệu đồng; Xã Sơn Châu: 300 triệu đồng</t>
  </si>
  <si>
    <t>Báo Hà Tĩnh</t>
  </si>
  <si>
    <t xml:space="preserve">Báo Hà Tĩnh </t>
  </si>
  <si>
    <t>Hội Liên hiệp Phụ nữ tỉnh</t>
  </si>
  <si>
    <t xml:space="preserve">Hội Nông dân tỉnh </t>
  </si>
  <si>
    <t>1.1</t>
  </si>
  <si>
    <t>1.2</t>
  </si>
  <si>
    <t>5.1</t>
  </si>
  <si>
    <t>5.2</t>
  </si>
  <si>
    <t>6.1</t>
  </si>
  <si>
    <t>6.2</t>
  </si>
  <si>
    <t>6.3</t>
  </si>
  <si>
    <t>6.4</t>
  </si>
  <si>
    <t>6.5</t>
  </si>
  <si>
    <t>6.6</t>
  </si>
  <si>
    <t>6.7</t>
  </si>
  <si>
    <t>6.8</t>
  </si>
  <si>
    <t>- UBND xã Cẩm Quang: 115 triệu đồng (HTX dịch vụ tổng hợp Như Gia)
- UBND xã Kỳ Xuân: 115 triệu đồng (HTX Hà Quảng)
- UBND xã Hương Thủy: 115 triệu đồng (HTX sản xuất hương Giáp Thủy)</t>
  </si>
  <si>
    <t>UBND xã Ngọc Sơn; UBND xã Thiên Lộc; UBND xã Thanh Bình Thịnh; UBND xã Xuân Thành: mỗi mô hình 300 triệu đồng</t>
  </si>
  <si>
    <t>UBND Xã Lộc Yên, 
huyện Hương Khê</t>
  </si>
  <si>
    <t>UBND xã Thạch Hạ, 
thành phố Hà Tĩnh</t>
  </si>
  <si>
    <t xml:space="preserve">UBND xã Đồng Môn, 
thành phố Hà Tĩnh </t>
  </si>
  <si>
    <t>UBND xã Đức Bồng, 
huyện Vũ Quang</t>
  </si>
  <si>
    <t>UBND xã Đức Lĩnh, 
huyện Vũ Quang</t>
  </si>
  <si>
    <t>UBND xã Cổ Đạm, 
huyện Nghi Xuân</t>
  </si>
  <si>
    <t>Đài Phát thanh
- Truyền hình tỉnh</t>
  </si>
  <si>
    <t>Văn phòng Điều phối 
nông thôn mới tỉnh</t>
  </si>
  <si>
    <t>Thư viện tỉnh</t>
  </si>
  <si>
    <t>Công an tỉnh</t>
  </si>
  <si>
    <t xml:space="preserve"> Văn phòng Điều phối 
nông thôn mới tỉnh</t>
  </si>
  <si>
    <t xml:space="preserve">Xây dựng mới nhà văn hóa Bản Giàng </t>
  </si>
  <si>
    <t xml:space="preserve">Đầu tư xây dựng một số tuyến đường giao thông  trục chính tại Bản Giàng </t>
  </si>
  <si>
    <t>UBND xã phê duyệt Phương án - Dự toán sau khi có văn bản thẩm định của UBND thành phố (UBND thành phố thẩm định sau khi Sở Nông nghiệp và Phát triển nông thôn có ý kiến bằng văn bản)</t>
  </si>
  <si>
    <t>UBND xã phê duyệt Phương án - Dự toán sau khi có văn bản thẩm định của UBND thành phố (UBND thành phố thẩm định sau khi Sở Nông nghiệp và Phát triển nông thôn và Hội nông dân tỉnh có ý kiến bằng văn bản)</t>
  </si>
  <si>
    <t>Hỗ trợ phát triển nâng hạng sản phẩm OCOP để phát triển sản phẩm 5 sao</t>
  </si>
  <si>
    <t>Hỗ trợ xây dựng mô hình xử lý nước thải sinh hoạt hộ gia đình áp dụng công nghệ sinh thái (thiết bị bằng vật liện Composite… có sử dụng chế phẩm sinh học) tại các xã chưa đạt chuẩn, xã phấn đấu xây dựng xã nông thôn mới nâng cao, nông thôn mới kiểu mẫu</t>
  </si>
  <si>
    <t>Nâng cao nhận thức và chuyển đổi tư duy của cán bộ các cấp và người dân về phát triển kinh tế nông thôn và xây dựng nông thôn mới; giám sát thực hiện Chương trình</t>
  </si>
  <si>
    <t>Thanh Bình Thịnh</t>
  </si>
  <si>
    <t>Đào tạo nghề cho lao động nông thôn gắn với nhu cầu thị trường; thúc đẩy và phát triển các mô hình khởi nghiệp, sáng tạo ở nông thôn</t>
  </si>
  <si>
    <t>Sở Lao động Thương binh và Xã hội</t>
  </si>
  <si>
    <t xml:space="preserve">Phân bổ cho 4 xã, gồm: Hương Lâm, Hương Liên, Hà Linh, Điền Mỹ (Hương Khê); mỗi xã 3.450 triệu đồng    </t>
  </si>
  <si>
    <t xml:space="preserve">Phân bổ cho 4 xã, gồm: Hương Thủy, Hương Bình, Hòa Hải, Phúc Đồng (Hương Khê), mỗi xã 2.070 triệu đồng    </t>
  </si>
  <si>
    <t>Phân bổ 173 xã, mỗi xã 690 triệu đồng</t>
  </si>
  <si>
    <t>Xã Kỳ Hoa</t>
  </si>
  <si>
    <t>ĐVT: triệu đồng</t>
  </si>
  <si>
    <t xml:space="preserve">              Tổng số </t>
  </si>
  <si>
    <t>Phân bổ cho 02 xã Kỳ Lạc và Kỳ Tây theo hệ số xã từ 15-19 tiêu chí</t>
  </si>
  <si>
    <t>Phân bổ cho 02 huyện chưa đạt chuẩn</t>
  </si>
  <si>
    <t>Hỗ trợ các huyện Can Lộc, Thạch Hà, Đức Thọ, Nghi Xuân</t>
  </si>
  <si>
    <t>Can Lộc</t>
  </si>
  <si>
    <t>Thạch Hà</t>
  </si>
  <si>
    <t>Đức Thọ</t>
  </si>
  <si>
    <t>Nghi Xuân</t>
  </si>
  <si>
    <t>Ngân sách Trung ương</t>
  </si>
  <si>
    <t>Ngân sách tỉnh</t>
  </si>
  <si>
    <t>Ngân sách trung ương</t>
  </si>
  <si>
    <t>Trong đó:</t>
  </si>
  <si>
    <r>
      <t xml:space="preserve">Ngân sách tỉnh </t>
    </r>
    <r>
      <rPr>
        <i/>
        <sz val="13"/>
        <color theme="1"/>
        <rFont val="Times New Roman"/>
        <family val="1"/>
      </rPr>
      <t>(đối ứng theo quy định)</t>
    </r>
  </si>
  <si>
    <t>Địa chỉ</t>
  </si>
  <si>
    <t>Thôn 4, xã Ân Phú, huyện Vũ Quang</t>
  </si>
  <si>
    <t>UBND xã Ân Phú</t>
  </si>
  <si>
    <t>Thôn Đông Thắng, xã Mai Phụ, huyện Lộc Hà</t>
  </si>
  <si>
    <t>UBND xã Mai Phụ</t>
  </si>
  <si>
    <t>Thôn Bắc Châu, xã Kỳ Châu, huyện Kỳ Anh</t>
  </si>
  <si>
    <t>UBND xã Kỳ Châu</t>
  </si>
  <si>
    <t>Thôn Khe Giao 2, xã Ngọc Sơn, huyện Thạch Hà</t>
  </si>
  <si>
    <t>UBND xã Ngọc Sơn</t>
  </si>
  <si>
    <t>Thôn Kiều Văn, xã Xuân Phổ, huyện Nghi Xuân</t>
  </si>
  <si>
    <t>UBND xã Xuân Phổ</t>
  </si>
  <si>
    <t>Huyện đề xuất thêm: Kiều Văn - xã Xuân Phổ</t>
  </si>
  <si>
    <t>Thôn Ngọc Lâm, xã Lâm Trung Thủy, huyện Đức Thọ</t>
  </si>
  <si>
    <t>UBND xã Lâm Trung Thủy</t>
  </si>
  <si>
    <t>Huyện đề xuất thêm:</t>
  </si>
  <si>
    <t>Thôn Trung Thiên, xã Thiên Lộc, huyện Can Lộc</t>
  </si>
  <si>
    <t>UBND xã Thiên Lộc</t>
  </si>
  <si>
    <t>Huyện đề xuất thêm: Sơn Bình - xã Thượng Lộc</t>
  </si>
  <si>
    <t>Thôn 7, xã Hương Lâm, huyện Hương Khê</t>
  </si>
  <si>
    <t>UBND xã Hương Lâm</t>
  </si>
  <si>
    <t>Thôn Phú Lễ, xã Hương Trạch, huyện Hương Khê</t>
  </si>
  <si>
    <t>UBND xã Hương Trạch</t>
  </si>
  <si>
    <t>Huyện đề xuất thêm: Thôn 7 - xã Hương Long</t>
  </si>
  <si>
    <t>Thôn Hoa Trung, xã Kỳ Hoa, Thị xã Kỳ Anh</t>
  </si>
  <si>
    <t>UBND xã Kỳ Hoa</t>
  </si>
  <si>
    <t>Huyện đề xuất thêm: Nam Hà - xã Kỳ Hà</t>
  </si>
  <si>
    <t>Thôn 2, xã Sơn Giang, huyện Hương Sơn</t>
  </si>
  <si>
    <t>UBND  xã Sơn Giang</t>
  </si>
  <si>
    <t>Huyện đề xuất thêm: Thôn 3 - xã Sơn Lĩnh</t>
  </si>
  <si>
    <t>Thôn  Liên Hà, xã Thạch Hạ, TP Hà Tĩnh</t>
  </si>
  <si>
    <t>UBND xã Thạch Hạ</t>
  </si>
  <si>
    <t>Thôn Đinh Phùng, xã Cẩm Lạc, huyện Cẩm Xuyên</t>
  </si>
  <si>
    <t>UBND xã Cẩm Lạc</t>
  </si>
  <si>
    <t>Huyện, xã</t>
  </si>
  <si>
    <t>Xã Hương Bình</t>
  </si>
  <si>
    <t>Xã Hương Thủy</t>
  </si>
  <si>
    <t>Xã Hòa Hải</t>
  </si>
  <si>
    <t>Xã Phúc Đồng</t>
  </si>
  <si>
    <t>Xã Hương Liên</t>
  </si>
  <si>
    <t>Xã Hương Lâm</t>
  </si>
  <si>
    <t>Xã Hà Linh</t>
  </si>
  <si>
    <t>Xã Điền Mỹ</t>
  </si>
  <si>
    <t>Xã Hương Trạch</t>
  </si>
  <si>
    <t>Xã Phúc Trạch</t>
  </si>
  <si>
    <t>Xã Phú Gia</t>
  </si>
  <si>
    <t>Xã Hương Đô</t>
  </si>
  <si>
    <t>Xã Sơn Giang</t>
  </si>
  <si>
    <t>Xã Sơn Phú</t>
  </si>
  <si>
    <t>Xã Cẩm Duệ</t>
  </si>
  <si>
    <t>Xã Cẩm Quan</t>
  </si>
  <si>
    <t>Xã Cẩm Minh</t>
  </si>
  <si>
    <t>Xã Cẩm Trung</t>
  </si>
  <si>
    <t>Xã Cẩm Bình</t>
  </si>
  <si>
    <t>Xã Đức Bồng</t>
  </si>
  <si>
    <t>Xã Thọ Điền</t>
  </si>
  <si>
    <t>Xã Đức Liên</t>
  </si>
  <si>
    <t>Xã Đức Giang</t>
  </si>
  <si>
    <t>Xã Đức Lĩnh</t>
  </si>
  <si>
    <t>Xã Ân Phú</t>
  </si>
  <si>
    <t>Xã Việt Tiến</t>
  </si>
  <si>
    <t>Xã Lưu Vĩnh Sơn</t>
  </si>
  <si>
    <t>Xã Tân Lâm Hương</t>
  </si>
  <si>
    <t>Xã Thạch Trị</t>
  </si>
  <si>
    <t>Xã Ngọc Sơn</t>
  </si>
  <si>
    <t>Xã Kỳ Hải</t>
  </si>
  <si>
    <t>Xã Kỳ Tân</t>
  </si>
  <si>
    <t>Xã Kỳ Tiến</t>
  </si>
  <si>
    <t>Xã Kỳ Xuân</t>
  </si>
  <si>
    <t>Xã Kỳ Trung</t>
  </si>
  <si>
    <t>Xã Kỳ Thư</t>
  </si>
  <si>
    <t>Xã Kỳ Phong</t>
  </si>
  <si>
    <t>Xã Kỳ Châu</t>
  </si>
  <si>
    <t>Xã Kỳ Phú</t>
  </si>
  <si>
    <t>Xã Gia Hanh</t>
  </si>
  <si>
    <t>Xã Trung Lộc</t>
  </si>
  <si>
    <t>Xã Xuân Lộc</t>
  </si>
  <si>
    <t>Xã Quang Lộc</t>
  </si>
  <si>
    <t>Xã Vượng Lộc</t>
  </si>
  <si>
    <t>Xã Thiên Lộc</t>
  </si>
  <si>
    <t>Xã Hộ Độ</t>
  </si>
  <si>
    <t>Xã Thịnh Lộc</t>
  </si>
  <si>
    <t>Xã Tân Lộc</t>
  </si>
  <si>
    <t>Xã Thạch Châu</t>
  </si>
  <si>
    <t>Xã Mai Phụ</t>
  </si>
  <si>
    <t>Xã Xuân Hồng</t>
  </si>
  <si>
    <t>Xã Xuân Yên</t>
  </si>
  <si>
    <t>Xã Xuân Hải</t>
  </si>
  <si>
    <t>Xã Xuân Mỹ</t>
  </si>
  <si>
    <t>Xã Xuân Thành</t>
  </si>
  <si>
    <t>Xã Xuân Phổ</t>
  </si>
  <si>
    <t>Xã Kỳ Hà</t>
  </si>
  <si>
    <t>Xã Đức Lạng</t>
  </si>
  <si>
    <t>Xã Hòa Lạc</t>
  </si>
  <si>
    <t>Xã Tân Dân</t>
  </si>
  <si>
    <t>Xã Liên Minh</t>
  </si>
  <si>
    <t>Xã Quang Vĩnh</t>
  </si>
  <si>
    <t>Xã Trường Sơn</t>
  </si>
  <si>
    <t>Xã Lâm Trung Thủy</t>
  </si>
  <si>
    <t>Xã Thanh Bình Thịnh</t>
  </si>
  <si>
    <t>Xã Yên Hồ</t>
  </si>
  <si>
    <t>Xã Thạch Hạ</t>
  </si>
  <si>
    <t>Nhà Văn hóa</t>
  </si>
  <si>
    <t xml:space="preserve">Nhà văn hóa thôn Trung Thủy, xã Kim Hoa </t>
  </si>
  <si>
    <t>UBND xã Kim Hoa</t>
  </si>
  <si>
    <t>Nhà văn hóa thôn Phúc Thịnh, xã An Hòa Thịnh</t>
  </si>
  <si>
    <t>UBND xã An Hòa Thịnh</t>
  </si>
  <si>
    <t>Nhà văn hóa thôn Hùng Sơn, xã Sơn Hàm</t>
  </si>
  <si>
    <t>UBND xã Sơn Hàm</t>
  </si>
  <si>
    <t>Nhà văn hóa thôn Lâm Đồng, xã Sơn Lâm</t>
  </si>
  <si>
    <t>UBND xã Sơn Lâm</t>
  </si>
  <si>
    <t>Nhà văn hóa thôn Trưng xã, Sơn Kim1</t>
  </si>
  <si>
    <t>UBND xã Sơn Kim1</t>
  </si>
  <si>
    <t>Nhà văn hóa thôn Kim Sơn, xã Sơn Ninh</t>
  </si>
  <si>
    <t>UBND xã Sơn Ninh</t>
  </si>
  <si>
    <t>Nhà văn hóa thôn Đinh Phùng, xã Cẩm Lạc</t>
  </si>
  <si>
    <t>Nhà văn hóa thôn Thượng Long, xã Cẩm Quan</t>
  </si>
  <si>
    <t>UBND xã Cẩm Quan</t>
  </si>
  <si>
    <t>Nhà văn hóa thôn Trung Thành, xã Cẩm Duệ</t>
  </si>
  <si>
    <t>UBND xã Cẩm Duệ</t>
  </si>
  <si>
    <t>Nhà văn hóa thôn Hưng Mỹ, xã Cẩm Thành</t>
  </si>
  <si>
    <t>UBND  xã Cẩm Thành</t>
  </si>
  <si>
    <t>Nhà văn hóa thôn 3, xã Ân Phú</t>
  </si>
  <si>
    <t>Nhà văn hóa thôn Cừa Lĩnh, xã Đức Lĩnh</t>
  </si>
  <si>
    <t>UBND xã Đức Lĩnh</t>
  </si>
  <si>
    <t>Nhà văn hóa thôn Sơn Trình, xã Tân Lâm Hương</t>
  </si>
  <si>
    <t>UBND xã Tân Lâm Hương</t>
  </si>
  <si>
    <t>Nhà văn hóa thôn Sâm Lộc, xã Tượng Sơn</t>
  </si>
  <si>
    <t>UBND xã Tượng Sơn</t>
  </si>
  <si>
    <t>Nhà văn hóa thôn Lạc Vinh, xã Kỳ Lạc</t>
  </si>
  <si>
    <t>UBND xã Kỳ Lạc</t>
  </si>
  <si>
    <t xml:space="preserve">Nhà văn hóa thôn Hồ Xuân, xã Kỳ Tây </t>
  </si>
  <si>
    <t>UBND xã Kỳ Tây</t>
  </si>
  <si>
    <t>Nhà văn hóa thôn Tân Giang, xã Kỳ Giang</t>
  </si>
  <si>
    <t>UBND xã Kỳ Giang</t>
  </si>
  <si>
    <t>Nhà văn hóa thôn Hồ Hải, xã Kỳ Tiến</t>
  </si>
  <si>
    <t>UBND xã Kỳ Tiến</t>
  </si>
  <si>
    <t>Nhà văn hóa thôn Minh Vượng, xã Vượng Lộc</t>
  </si>
  <si>
    <t>UBND xã Vượng Lộc</t>
  </si>
  <si>
    <t>Nhà văn hóa thôn Vân Cử, xã Xuân Lộc</t>
  </si>
  <si>
    <t>UBND xã Xuân Lộc</t>
  </si>
  <si>
    <t>Nhà văn hóa thôn Đông Trà, xã Hương Trà.</t>
  </si>
  <si>
    <t>UBND xã Hương Trà</t>
  </si>
  <si>
    <t>Nhà văn hoá Thôn 4, xã Hương Liên</t>
  </si>
  <si>
    <t>Nhà văn hoá Thôn 7, xã Hương Lâm</t>
  </si>
  <si>
    <t>Nhà văn hóa thôn Tân Hòa, xã Thuận Lộc</t>
  </si>
  <si>
    <t>UBND xã Thuận Lộc</t>
  </si>
  <si>
    <t>Nhà văn hóa thôn Đông Tiến, xã Thạch Trung</t>
  </si>
  <si>
    <t>UBND xã Thạch Trung</t>
  </si>
  <si>
    <t>Nhà văn hóa thôn Trung Hưng, xã Thạch Hưng.</t>
  </si>
  <si>
    <t>UBND xã Thạch Hưng</t>
  </si>
  <si>
    <t>Nhà văn hóa thôn Bắc Kinh xã ích Hậu</t>
  </si>
  <si>
    <t xml:space="preserve">UBND xã Ích Hậu </t>
  </si>
  <si>
    <t>Nhà văn hóa thôn Hồng Lạc xã Thạch Châu</t>
  </si>
  <si>
    <t>UBND xã Thạch Châu</t>
  </si>
  <si>
    <t>Nhà văn hóa thôn Kiều Văn, xã Xuân Phổ</t>
  </si>
  <si>
    <t>Nhà văn hóa thôn Đông Biên, xã Xuân Hải</t>
  </si>
  <si>
    <t>UBND xã Xuân Hải</t>
  </si>
  <si>
    <t>Nhà văn hóa thôn Thành Phú, xã Xuân Thành</t>
  </si>
  <si>
    <t>UBND xã Xuân Thành</t>
  </si>
  <si>
    <t>Nhà văn hóa thôn Hồng Mỹ, xã Xuân Mỹ</t>
  </si>
  <si>
    <t>UBND xã Xuân Mỹ</t>
  </si>
  <si>
    <t>Nhà văn hóa thôn Đông Hà, xã Kỳ Hà</t>
  </si>
  <si>
    <t>UBND xã Kỳ Hà</t>
  </si>
  <si>
    <t>Nhà văn hóa thôn Hoa Đông, xã Kỳ Hoa</t>
  </si>
  <si>
    <t>Nhà văn hóa thôn Tân Thành, xã Kỳ Nam</t>
  </si>
  <si>
    <t>UBND xã Kỳ Nam</t>
  </si>
  <si>
    <t>Nhà văn hóa thôn Tam Hải 2, xã Kỳ Ninh</t>
  </si>
  <si>
    <t>UBND xã Kỳ Ninh</t>
  </si>
  <si>
    <t>Nhà văn hóa thôn Tiền Phong,  xã Quang Vĩnh</t>
  </si>
  <si>
    <t>UBND xã Quang Vĩnh</t>
  </si>
  <si>
    <t>Nhà văn hóa thôn Làng Hạ, xã Hòa Lạc</t>
  </si>
  <si>
    <t>UBND xã Hòa Lạc</t>
  </si>
  <si>
    <t>Nhà văn hóa thôn Trung Khánh, xã Lâm Trung Thủy</t>
  </si>
  <si>
    <t>Nhà văn hóa thôn Đồng Vịnh, xã Tân Dân</t>
  </si>
  <si>
    <t>UBND xã Tân Dân</t>
  </si>
  <si>
    <t>Nhà văn hóa thôn Tiến Thọ, xã Yên Hồ</t>
  </si>
  <si>
    <t>UBND xã Yên Hồ</t>
  </si>
  <si>
    <t>Nhà văn hóa thôn Đông Thái, xã Tùng Ảnh</t>
  </si>
  <si>
    <t>UBND xã Tùng Ảnh</t>
  </si>
  <si>
    <t>Xã Hòa Hải, huyện Hương Khê</t>
  </si>
  <si>
    <t>UBND xã Hòa Hải</t>
  </si>
  <si>
    <t>Xã Hà Linh, huyện Hương Khê</t>
  </si>
  <si>
    <t>UBND xã Hà Linh</t>
  </si>
  <si>
    <t>Xã Ngọc Sơn, huyện Thạch Hà</t>
  </si>
  <si>
    <t>Xã Lưu Vĩnh Sơn , huyện Thạch Hà</t>
  </si>
  <si>
    <t>UBND xã Lưu Vĩnh Sơn</t>
  </si>
  <si>
    <t>Xã Khánh Vĩnh Yên, huyện Can Lộc</t>
  </si>
  <si>
    <t>UBND xã Khánh Vĩnh Yên</t>
  </si>
  <si>
    <t>Xã Mai Phụ, huyện Lộc Hà</t>
  </si>
  <si>
    <t>Xã Kỳ Hoa, TX Kỳ Anh</t>
  </si>
  <si>
    <t>Xã Kỳ Đồng, huyện Kỳ Anh</t>
  </si>
  <si>
    <t>UBND xã Kỳ Đồng</t>
  </si>
  <si>
    <t>Xã Lâm Trung Thủy, huyện Đức Thọ</t>
  </si>
  <si>
    <t>Xã Đức Liên, huyện Vũ Quang</t>
  </si>
  <si>
    <t xml:space="preserve">UBND xã Đức Liên </t>
  </si>
  <si>
    <t>Xã Sơn Châu, huyện Hương Sơn</t>
  </si>
  <si>
    <t>UBND  xã Sơn Châu</t>
  </si>
  <si>
    <t>Xã Cẩm Lạc, huyện Cẩm Xuyên</t>
  </si>
  <si>
    <t>Xã Xuân Hồng, huyện Nghi Xuân.</t>
  </si>
  <si>
    <t>UBND xã Xuân Hồng</t>
  </si>
  <si>
    <t xml:space="preserve">Kinh phí quản lý chỉ đạo </t>
  </si>
  <si>
    <t>Kinh phí sự nghiệp</t>
  </si>
  <si>
    <t>Kinh phí quản lý cấp huyện</t>
  </si>
  <si>
    <t>Kinh phí quản lý các xã</t>
  </si>
  <si>
    <t>Phân bổ chi tiết sau</t>
  </si>
  <si>
    <t>Kế hoạch 
năm 2022</t>
  </si>
  <si>
    <t xml:space="preserve">KẾ HOẠCH VỐN NGÂN SÁCH TRUNG ƯƠNG, TỈNH NĂM 2022 
THỰC HIỆN CHƯƠNG TRÌNH MTQG XÂY DỰNG NÔNG THÔN MỚI </t>
  </si>
  <si>
    <t>xã Kỳ Lạc</t>
  </si>
  <si>
    <t>xã Kỳ Tây</t>
  </si>
  <si>
    <t>HỘI ĐỒNG NHÂN DÂN TỈNH</t>
  </si>
  <si>
    <t>PHỤ LỤC 1</t>
  </si>
  <si>
    <t>PHỤ LỤC 2</t>
  </si>
  <si>
    <t>PHỤ LỤC 3</t>
  </si>
  <si>
    <t>Chi tiết theo phụ lục 3.1</t>
  </si>
  <si>
    <t>UBND xã phê duyệt Phương án - Dự toán sau khi có Văn bản thẩm định của UBND huyện (UBND huyện thẩm định sau khi Sở Thông tin và Truyền thông, Văn phòng Điều phối nông thôn mới tỉnh có ý kiến bằng văn bản).
Chi tiết theo Phụ lục 3.2</t>
  </si>
  <si>
    <t>UBND các xã thực hiện: Phân bổ cho 08 xã chưa đạt chuẩn, 60 xã các huyện, thành phố, thị xã đăng ký phấn đấu xây dựng xã nông thôn mới nâng cao, nông thôn mới kiểu mẫu, mỗi xã 50 triệu đồng. Văn phòng Điều phối nông thôn mới tỉnh hướng dẫn thực hiện.
Chi tiết theo Phụ lục 3.3</t>
  </si>
  <si>
    <t>Ban Điều hành Nhà Văn hóa cộng đồng- Ngôi nhà trí tuệ tỉnh và Văn phòng Điều phối nông thôn mới tỉnh hướng dẫn các xã thực hiện.
Chi tiết theo Phụ lục 3.4</t>
  </si>
  <si>
    <t xml:space="preserve"> Chi tiết theo Phụ lục 3.5</t>
  </si>
  <si>
    <t xml:space="preserve"> - Huyện Hương Khê: 100 triệu đồng;
 - Huyện Kỳ Anh: 80 triệu đồng; 
 - TP Hà Tĩnh, Thị xã Kỳ Anh: 40 triệu đồng; Thị xã Hồng Lĩnh: 30 triệu đồng;
- Các huyện còn lại: 60 triệu đồng/huyện.
- 8 xã chưa đạt chuẩn của huyện Hương Khê: 20 triệu đồng/xã.
Chi tiết theo Phụ lục 3.6</t>
  </si>
  <si>
    <t>Phân bổ cho 8 xã chưa đạt chuẩn, mỗi xã 560 triệu đồng, xã còn lại 40 triệu đồng (trong đó dành 5 triệu đồng/xã để hỗ trợ xây dựng đề án phát triển kinh tế nông thôn tổng hợp; 10 triệu đồng hỗ trợ cập nhật dữ liệu số nông thôn mới).
Chi tiết theo Phụ lục 3.6</t>
  </si>
  <si>
    <t>Chi tiết theo Phụ lục 3.7</t>
  </si>
  <si>
    <t xml:space="preserve">PHỤ LỤC 3.1
 KẾ HOẠCH VỐN ĐẦU TƯ PHÁT TRIỂN NGÂN SÁCH TRUNG ƯƠNG NĂM 2022 THỰC HIỆN CHƯƠNG TRÌNH MTQG XÂY DỰNG NÔNG THÔN MỚI  PHÂN BỔ CHI TIẾT CHO CÁC XÃ </t>
  </si>
  <si>
    <t>PHỤ LỤC 3.2
KẾ HOẠCH VỐN SỰ NGHIỆP NGÂN SÁCH TRUNG ƯƠNG NĂM 2022 
THỰC HIỆN CHƯƠNG TRÌNH MTQG XÂY DỰNG NÔNG THÔN MỚI
Hỗ trợ xây dựng thôn thông minh</t>
  </si>
  <si>
    <t>PHỤ LỤC 3.3
KẾ HOẠCH VỐN SỰ NGHIỆP NGÂN SÁCH TRUNG ƯƠNG NĂM 2022 
THỰC HIỆN CHƯƠNG TRÌNH MTQG XÂY DỰNG NÔNG THÔN MỚI
Phân bổ mô hình xử lý nước thải sinh hoạt hộ gia đình</t>
  </si>
  <si>
    <t>PHỤ LỤC 3.4
KẾ HOẠCH VỐN SỰ NGHIỆP NGÂN SÁCH TRUNG ƯƠNG NĂM 2022 
THỰC HIỆN CHƯƠNG TRÌNH MTQG XÂY DỰNG NÔNG THÔN MỚI
Mô hình nhà văn hóa cộng đồng - Ngôi nhà trí tuệ</t>
  </si>
  <si>
    <t>PHỤ LỤC 3.5
KẾ HOẠCH VỐN SỰ NGHIỆP NGÂN SÁCH TRUNG ƯƠNG NĂM 2022 
THỰC HIỆN CHƯƠNG TRÌNH MTQG XÂY DỰNG NÔNG THÔN MỚI
 Xây dựng mô hình gia đình nông thôn mới kiểu mẫu - 5 có</t>
  </si>
  <si>
    <t xml:space="preserve">PHỤ LỤC 3.6
KẾ HOẠCH VỐN SỰ NGHIỆP NGÂN SÁCH TRUNG ƯƠNG NĂM 2022 
THỰC HIỆN CHƯƠNG TRÌNH MTQG XÂY DỰNG NÔNG THÔN MỚI
PHÂN BỔ CHI TIẾT KINH PHÍ QUẢN LÝ CHỈ ĐẠO CHO CẤP HUYỆN, XÃ; 
KINH PHÍ SỰ NGHIỆP CHO CÁC XÃ </t>
  </si>
  <si>
    <t>PHỤ LỤC 3.7</t>
  </si>
  <si>
    <t>(Ban hành kèm theo dự thảo Nghị quyết số      /2022/NQ-HĐND ngày         /8/2022 của HĐND tỉnh)</t>
  </si>
  <si>
    <r>
      <t xml:space="preserve">KẾ HOẠCH VỐN SÁCH TRUNG ƯƠNG, TỈNH 
NĂM 2022 THỰC HIỆN CÁC CHƯƠNG TRÌNH MTQG
</t>
    </r>
    <r>
      <rPr>
        <i/>
        <sz val="14"/>
        <color theme="1"/>
        <rFont val="Times New Roman"/>
        <family val="1"/>
      </rPr>
      <t>(Ban hành kèm theo dự thảo Nghị quyết số      /2022/NQ-HĐND ngày         /8/2022 của HĐND tỉnh)</t>
    </r>
  </si>
  <si>
    <r>
      <t xml:space="preserve">KẾ HOẠCH VỐN NGÂN SÁCH TRUNG ƯƠNG, TỈNH NĂM 2022 
THỰC HIỆN CHƯƠNG TRÌNH MTQG GIẢM NGHÈO BỀN VỮNG
</t>
    </r>
    <r>
      <rPr>
        <i/>
        <sz val="14"/>
        <color theme="1"/>
        <rFont val="Times New Roman"/>
        <family val="1"/>
      </rPr>
      <t>(Ban hành kèm theo dự thảo Nghị quyết số      /2022/NQ-HĐND ngày         /8/2022 của HĐND tỉnh)</t>
    </r>
  </si>
  <si>
    <r>
      <t xml:space="preserve">KẾ HOẠCH VỐN ĐTPT NGÂN SÁCH TỈNH NĂM 2022 
THỰC HIỆN CHƯƠNG TRÌNH MTQG XÂY DỰNG NÔNG THÔN MỚI
</t>
    </r>
    <r>
      <rPr>
        <i/>
        <sz val="12"/>
        <color theme="1"/>
        <rFont val="Times New Roman"/>
        <family val="1"/>
      </rPr>
      <t>(Ban hành kèm theo dự thảo Nghị quyết số      /2022/NQ-HĐND ngày         /8/2022 của HĐND tỉnh)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</si>
</sst>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_);_(* \(#,##0\);_(* &quot;-&quot;??_);_(@_)"/>
    <numFmt numFmtId="171" formatCode="#,##0.0"/>
    <numFmt numFmtId="172" formatCode="_(* #,##0.0_);_(* \(#,##0.0\);_(* &quot;-&quot;??_);_(@_)"/>
    <numFmt numFmtId="173" formatCode="00.000"/>
    <numFmt numFmtId="174" formatCode="&quot;?&quot;#,##0;&quot;?&quot;\-#,##0"/>
    <numFmt numFmtId="175" formatCode="#.##00"/>
    <numFmt numFmtId="176" formatCode="&quot;\&quot;#,##0;[Red]&quot;\&quot;&quot;\&quot;\-#,##0"/>
    <numFmt numFmtId="177" formatCode="&quot;\&quot;#,##0.00;[Red]&quot;\&quot;\-#,##0.00"/>
    <numFmt numFmtId="178" formatCode="&quot;\&quot;#,##0.00;[Red]&quot;\&quot;&quot;\&quot;&quot;\&quot;&quot;\&quot;&quot;\&quot;&quot;\&quot;\-#,##0.00"/>
    <numFmt numFmtId="179" formatCode="&quot;\&quot;#,##0;[Red]&quot;\&quot;\-#,##0"/>
    <numFmt numFmtId="180" formatCode="_-* #,##0\ _F_-;\-* #,##0\ _F_-;_-* &quot;-&quot;\ _F_-;_-@_-"/>
    <numFmt numFmtId="181" formatCode="_ * #,##0_)\ &quot;$&quot;_ ;_ * \(#,##0\)\ &quot;$&quot;_ ;_ * &quot;-&quot;_)\ &quot;$&quot;_ ;_ @_ "/>
    <numFmt numFmtId="182" formatCode="_ * #,##0_)&quot;$&quot;_ ;_ * \(#,##0\)&quot;$&quot;_ ;_ * &quot;-&quot;_)&quot;$&quot;_ ;_ @_ "/>
    <numFmt numFmtId="183" formatCode="_-&quot;ñ&quot;* #,##0_-;\-&quot;ñ&quot;* #,##0_-;_-&quot;ñ&quot;* &quot;-&quot;_-;_-@_-"/>
    <numFmt numFmtId="184" formatCode="_ * #,##0.00_)\ _V_N_D_ ;_ * \(#,##0.00\)\ _V_N_D_ ;_ * &quot;-&quot;??_)\ _V_N_D_ ;_ @_ "/>
    <numFmt numFmtId="185" formatCode="_-* #,##0.00\ _₫_-;\-* #,##0.00\ _₫_-;_-* &quot;-&quot;??\ _₫_-;_-@_-"/>
    <numFmt numFmtId="186" formatCode="_ * #,##0.00_)\ _$_ ;_ * \(#,##0.00\)\ _$_ ;_ * &quot;-&quot;??_)\ _$_ ;_ @_ "/>
    <numFmt numFmtId="187" formatCode="_-* #,##0.00\ _F_-;\-* #,##0.00\ _F_-;_-* &quot;-&quot;??\ _F_-;_-@_-"/>
    <numFmt numFmtId="188" formatCode="_ * #,##0.00_)_$_ ;_ * \(#,##0.00\)_$_ ;_ * &quot;-&quot;??_)_$_ ;_ @_ "/>
    <numFmt numFmtId="189" formatCode="_-* #,##0.00\ _ñ_-;\-* #,##0.00\ _ñ_-;_-* &quot;-&quot;??\ _ñ_-;_-@_-"/>
    <numFmt numFmtId="190" formatCode="_-* #,##0.00\ _ñ_-;_-* #,##0.00\ _ñ\-;_-* &quot;-&quot;??\ _ñ_-;_-@_-"/>
    <numFmt numFmtId="191" formatCode="_-* #,##0\ &quot;F&quot;_-;\-* #,##0\ &quot;F&quot;_-;_-* &quot;-&quot;\ &quot;F&quot;_-;_-@_-"/>
    <numFmt numFmtId="192" formatCode="_(&quot;$&quot;\ * #,##0_);_(&quot;$&quot;\ * \(#,##0\);_(&quot;$&quot;\ * &quot;-&quot;_);_(@_)"/>
    <numFmt numFmtId="193" formatCode="_-* #,##0\ &quot;ñ&quot;_-;\-* #,##0\ &quot;ñ&quot;_-;_-* &quot;-&quot;\ &quot;ñ&quot;_-;_-@_-"/>
    <numFmt numFmtId="194" formatCode="_ * #,##0_)\ _V_N_D_ ;_ * \(#,##0\)\ _V_N_D_ ;_ * &quot;-&quot;_)\ _V_N_D_ ;_ @_ "/>
    <numFmt numFmtId="195" formatCode="_-* #,##0\ _₫_-;\-* #,##0\ _₫_-;_-* &quot;-&quot;\ _₫_-;_-@_-"/>
    <numFmt numFmtId="196" formatCode="_ * #,##0_)\ _$_ ;_ * \(#,##0\)\ _$_ ;_ * &quot;-&quot;_)\ _$_ ;_ @_ "/>
    <numFmt numFmtId="197" formatCode="_ * #,##0_)_$_ ;_ * \(#,##0\)_$_ ;_ * &quot;-&quot;_)_$_ ;_ @_ "/>
    <numFmt numFmtId="198" formatCode="_-* #,##0\ _ñ_-;\-* #,##0\ _ñ_-;_-* &quot;-&quot;\ _ñ_-;_-@_-"/>
    <numFmt numFmtId="199" formatCode="_-* #,##0\ _ñ_-;_-* #,##0\ _ñ\-;_-* &quot;-&quot;\ _ñ_-;_-@_-"/>
    <numFmt numFmtId="200" formatCode="_ &quot;\&quot;* #,##0_ ;_ &quot;\&quot;* \-#,##0_ ;_ &quot;\&quot;* &quot;-&quot;_ ;_ @_ "/>
    <numFmt numFmtId="201" formatCode="_ * #,##0_)\ &quot;F&quot;_ ;_ * \(#,##0\)\ &quot;F&quot;_ ;_ * &quot;-&quot;_)\ &quot;F&quot;_ ;_ @_ "/>
    <numFmt numFmtId="202" formatCode="&quot;£&quot;#,##0.00;\-&quot;£&quot;#,##0.00"/>
    <numFmt numFmtId="203" formatCode="_-&quot;F&quot;* #,##0_-;\-&quot;F&quot;* #,##0_-;_-&quot;F&quot;* &quot;-&quot;_-;_-@_-"/>
    <numFmt numFmtId="204" formatCode="_ * #,##0_ ;_ * \-#,##0_ ;_ * &quot;-&quot;_ ;_ @_ "/>
    <numFmt numFmtId="205" formatCode="_ * #,##0.00_)&quot;$&quot;_ ;_ * \(#,##0.00\)&quot;$&quot;_ ;_ * &quot;-&quot;??_)&quot;$&quot;_ ;_ @_ "/>
    <numFmt numFmtId="206" formatCode="_ * #,##0.00_ ;_ * \-#,##0.00_ ;_ * &quot;-&quot;??_ ;_ @_ "/>
    <numFmt numFmtId="207" formatCode="0.000"/>
    <numFmt numFmtId="208" formatCode="#,##0.0_);\(#,##0.0\)"/>
    <numFmt numFmtId="209" formatCode="0.0%"/>
    <numFmt numFmtId="210" formatCode="&quot;$&quot;#,##0.00"/>
    <numFmt numFmtId="211" formatCode="_ * #,##0.00_)&quot;£&quot;_ ;_ * \(#,##0.00\)&quot;£&quot;_ ;_ * &quot;-&quot;??_)&quot;£&quot;_ ;_ @_ "/>
    <numFmt numFmtId="212" formatCode="0.0%;\(0.0%\)"/>
    <numFmt numFmtId="213" formatCode="_-* #,##0.00\ &quot;F&quot;_-;\-* #,##0.00\ &quot;F&quot;_-;_-* &quot;-&quot;??\ &quot;F&quot;_-;_-@_-"/>
    <numFmt numFmtId="214" formatCode="0.000_)"/>
    <numFmt numFmtId="215" formatCode="_(* #,##0.00000_);_(* \(#,##0.00000\);_(* &quot;-&quot;??_);_(@_)"/>
    <numFmt numFmtId="216" formatCode="_-* #,##0.00\ _V_N_D_-;\-* #,##0.00\ _V_N_D_-;_-* &quot;-&quot;??\ _V_N_D_-;_-@_-"/>
    <numFmt numFmtId="217" formatCode="_(* #,##0.0000000_);_(* \(#,##0.0000000\);_(* &quot;-&quot;??_);_(@_)"/>
    <numFmt numFmtId="218" formatCode="&quot;Rp&quot;#,##0_);[Red]\(&quot;Rp&quot;#,##0\)"/>
    <numFmt numFmtId="219" formatCode="0.0000"/>
    <numFmt numFmtId="220" formatCode="&quot;True&quot;;&quot;True&quot;;&quot;False&quot;"/>
    <numFmt numFmtId="221" formatCode="_(* #,##0.0_);_(* \(#,##0.0\);_(* &quot;-&quot;?_);_(@_)"/>
    <numFmt numFmtId="222" formatCode="#,##0\ &quot;þ&quot;;[Red]\-#,##0\ &quot;þ&quot;"/>
    <numFmt numFmtId="223" formatCode="#\ ###\ ###"/>
    <numFmt numFmtId="224" formatCode="_ &quot;R&quot;\ * #,##0_ ;_ &quot;R&quot;\ * \-#,##0_ ;_ &quot;R&quot;\ * &quot;-&quot;_ ;_ @_ "/>
    <numFmt numFmtId="225" formatCode="_ * #,##0.00_ ;_ * &quot;\&quot;&quot;\&quot;&quot;\&quot;&quot;\&quot;&quot;\&quot;&quot;\&quot;\-#,##0.00_ ;_ * &quot;-&quot;??_ ;_ @_ "/>
    <numFmt numFmtId="226" formatCode="&quot;\&quot;#,##0.00;&quot;\&quot;&quot;\&quot;&quot;\&quot;&quot;\&quot;&quot;\&quot;&quot;\&quot;&quot;\&quot;&quot;\&quot;\-#,##0.00"/>
    <numFmt numFmtId="227" formatCode="_ * #,##0_ ;_ * &quot;\&quot;&quot;\&quot;&quot;\&quot;&quot;\&quot;&quot;\&quot;&quot;\&quot;\-#,##0_ ;_ * &quot;-&quot;_ ;_ @_ "/>
    <numFmt numFmtId="228" formatCode="\$#&quot;,&quot;##0\ ;\(\$#&quot;,&quot;##0\)"/>
    <numFmt numFmtId="229" formatCode="_ * #,##0_ ;_ * &quot;\&quot;&quot;\&quot;&quot;\&quot;&quot;\&quot;&quot;\&quot;&quot;\&quot;&quot;\&quot;\-#,##0_ ;_ * &quot;-&quot;_ ;_ @_ "/>
    <numFmt numFmtId="230" formatCode="\$#,##0\ ;\(\$#,##0\)"/>
    <numFmt numFmtId="231" formatCode="#\ ###\ ##0.0"/>
    <numFmt numFmtId="232" formatCode="\t0.00%"/>
    <numFmt numFmtId="233" formatCode="\U\S\$#,##0.00;\(\U\S\$#,##0.00\)"/>
    <numFmt numFmtId="234" formatCode="_(\§\g\ #,##0_);_(\§\g\ \(#,##0\);_(\§\g\ &quot;-&quot;??_);_(@_)"/>
    <numFmt numFmtId="235" formatCode="_(\§\g\ #,##0_);_(\§\g\ \(#,##0\);_(\§\g\ &quot;-&quot;_);_(@_)"/>
    <numFmt numFmtId="236" formatCode="#\ ###\ ###\ .00"/>
    <numFmt numFmtId="237" formatCode="\t#\ ??/??"/>
    <numFmt numFmtId="238" formatCode="\§\g#,##0_);\(\§\g#,##0\)"/>
    <numFmt numFmtId="239" formatCode="_-&quot;VND&quot;* #,##0_-;\-&quot;VND&quot;* #,##0_-;_-&quot;VND&quot;* &quot;-&quot;_-;_-@_-"/>
    <numFmt numFmtId="240" formatCode="_(&quot;Rp&quot;* #,##0.00_);_(&quot;Rp&quot;* \(#,##0.00\);_(&quot;Rp&quot;* &quot;-&quot;??_);_(@_)"/>
    <numFmt numFmtId="241" formatCode="#,##0.00\ &quot;FB&quot;;[Red]\-#,##0.00\ &quot;FB&quot;"/>
    <numFmt numFmtId="242" formatCode="#,##0\ &quot;$&quot;;\-#,##0\ &quot;$&quot;"/>
    <numFmt numFmtId="243" formatCode="_-* #,##0\ _F_B_-;\-* #,##0\ _F_B_-;_-* &quot;-&quot;\ _F_B_-;_-@_-"/>
    <numFmt numFmtId="244" formatCode="#,##0.00\ &quot;F&quot;;\-#,##0.00\ &quot;F&quot;"/>
    <numFmt numFmtId="245" formatCode="#,##0_);\-#,##0_)"/>
    <numFmt numFmtId="246" formatCode="#,###;\-#,###;&quot;&quot;;_(@_)"/>
    <numFmt numFmtId="247" formatCode="#,##0\ &quot;$&quot;_);\(#,##0\ &quot;$&quot;\)"/>
    <numFmt numFmtId="248" formatCode="_-&quot;£&quot;* #,##0_-;\-&quot;£&quot;* #,##0_-;_-&quot;£&quot;* &quot;-&quot;_-;_-@_-"/>
    <numFmt numFmtId="249" formatCode="#,##0\ &quot;€&quot;_);[Red]\(#,##0\ &quot;€&quot;\)"/>
    <numFmt numFmtId="250" formatCode="&quot;€&quot;###,0&quot;.&quot;00_);[Red]\(&quot;€&quot;###,0&quot;.&quot;00\)"/>
    <numFmt numFmtId="251" formatCode="&quot;\&quot;#,##0;[Red]\-&quot;\&quot;#,##0"/>
    <numFmt numFmtId="252" formatCode="&quot;\&quot;#,##0.00;\-&quot;\&quot;#,##0.00"/>
    <numFmt numFmtId="253" formatCode="0.00_)"/>
    <numFmt numFmtId="254" formatCode="&quot;VND&quot;#,##0_);[Red]\(&quot;VND&quot;#,##0\)"/>
    <numFmt numFmtId="255" formatCode="#,##0.00_);\-#,##0.00_)"/>
    <numFmt numFmtId="256" formatCode="#,##0.000_);\(#,##0.000\)"/>
    <numFmt numFmtId="257" formatCode="#"/>
    <numFmt numFmtId="258" formatCode="&quot;¡Ì&quot;#,##0;[Red]\-&quot;¡Ì&quot;#,##0"/>
    <numFmt numFmtId="259" formatCode="#,##0.00\ &quot;F&quot;;[Red]\-#,##0.00\ &quot;F&quot;"/>
    <numFmt numFmtId="260" formatCode="&quot;£&quot;#,##0;[Red]\-&quot;£&quot;#,##0"/>
    <numFmt numFmtId="261" formatCode="#,##0.00\ \ "/>
    <numFmt numFmtId="262" formatCode="#,##0.00\ \ \ \ "/>
    <numFmt numFmtId="263" formatCode="_-* #,##0.0\ _F_-;\-* #,##0.0\ _F_-;_-* &quot;-&quot;??\ _F_-;_-@_-"/>
    <numFmt numFmtId="264" formatCode="_ * #,##0_ ;_ * \-#,##0_ ;_ * &quot;-&quot;??_ ;_ @_ "/>
    <numFmt numFmtId="265" formatCode="_-&quot;£&quot;* #,##0.00_-;\-&quot;£&quot;* #,##0.00_-;_-&quot;£&quot;* &quot;-&quot;??_-;_-@_-"/>
    <numFmt numFmtId="266" formatCode="0.00000"/>
    <numFmt numFmtId="267" formatCode="_(* #.##0.00_);_(* \(#.##0.00\);_(* &quot;-&quot;??_);_(@_)"/>
    <numFmt numFmtId="268" formatCode="0.00000000000E+00;\?"/>
    <numFmt numFmtId="269" formatCode="&quot;\&quot;#,##0;&quot;\&quot;\-#,##0"/>
    <numFmt numFmtId="270" formatCode="#,##0\ &quot;F&quot;;[Red]\-#,##0\ &quot;F&quot;"/>
    <numFmt numFmtId="271" formatCode="_-* ###,0&quot;.&quot;00\ _F_B_-;\-* ###,0&quot;.&quot;00\ _F_B_-;_-* &quot;-&quot;??\ _F_B_-;_-@_-"/>
    <numFmt numFmtId="272" formatCode="_ * #.##._ ;_ * \-#.##._ ;_ * &quot;-&quot;??_ ;_ @_ⴆ"/>
    <numFmt numFmtId="273" formatCode="_-* #,##0\ _F_-;\-* #,##0\ _F_-;_-* &quot;-&quot;??\ _F_-;_-@_-"/>
    <numFmt numFmtId="274" formatCode="_-* ###,0&quot;.&quot;00_-;\-* ###,0&quot;.&quot;00_-;_-* &quot;-&quot;??_-;_-@_-"/>
    <numFmt numFmtId="275" formatCode="_-&quot;$&quot;* ###,0&quot;.&quot;00_-;\-&quot;$&quot;* ###,0&quot;.&quot;00_-;_-&quot;$&quot;* &quot;-&quot;??_-;_-@_-"/>
    <numFmt numFmtId="276" formatCode="_-* #,##0\ &quot;DM&quot;_-;\-* #,##0\ &quot;DM&quot;_-;_-* &quot;-&quot;\ &quot;DM&quot;_-;_-@_-"/>
    <numFmt numFmtId="277" formatCode="_-* #,##0.00\ &quot;DM&quot;_-;\-* #,##0.00\ &quot;DM&quot;_-;_-* &quot;-&quot;??\ &quot;DM&quot;_-;_-@_-"/>
    <numFmt numFmtId="278" formatCode="_-* #,##0&quot;$&quot;_-;\-* #,##0&quot;$&quot;_-;_-* &quot;-&quot;&quot;$&quot;_-;_-@_-"/>
    <numFmt numFmtId="279" formatCode="_-* #,##0.00&quot;$&quot;_-;\-* #,##0.00&quot;$&quot;_-;_-* &quot;-&quot;??&quot;$&quot;_-;_-@_-"/>
    <numFmt numFmtId="280" formatCode="&quot;€&quot;#,##0;[Red]\-&quot;€&quot;#,##0"/>
    <numFmt numFmtId="281" formatCode="_-* #,##0_-;\-* #,##0_-;_-* &quot;-&quot;??_-;_-@_-"/>
    <numFmt numFmtId="282" formatCode="_-* #,##0.000_-;\-* #,##0.000_-;_-* &quot;-&quot;??_-;_-@_-"/>
    <numFmt numFmtId="283" formatCode="0.000000"/>
  </numFmts>
  <fonts count="242">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indexed="8"/>
      <name val="Calibri"/>
      <family val="2"/>
    </font>
    <font>
      <sz val="12"/>
      <name val="Times New Roman"/>
      <family val="1"/>
    </font>
    <font>
      <sz val="11"/>
      <color indexed="8"/>
      <name val="Times New Roman"/>
      <family val="2"/>
    </font>
    <font>
      <sz val="14"/>
      <name val="Times New Roman"/>
      <family val="1"/>
    </font>
    <font>
      <b/>
      <sz val="14"/>
      <name val="Times New Roman"/>
      <family val="1"/>
    </font>
    <font>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0"/>
      <name val=".VnTime"/>
      <family val="2"/>
    </font>
    <font>
      <sz val="11"/>
      <name val="??"/>
      <family val="3"/>
    </font>
    <font>
      <sz val="10"/>
      <name val="Helv"/>
      <family val="2"/>
    </font>
    <font>
      <sz val="10"/>
      <name val="?? ??"/>
      <family val="1"/>
      <charset val="136"/>
    </font>
    <font>
      <sz val="10"/>
      <name val="Arial"/>
      <family val="2"/>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b/>
      <sz val="12"/>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0"/>
      <name val="VNI-Times"/>
    </font>
    <font>
      <sz val="10"/>
      <color indexed="8"/>
      <name val="Arial"/>
      <family val="2"/>
    </font>
    <font>
      <sz val="10"/>
      <color indexed="8"/>
      <name val="Arial"/>
      <family val="2"/>
      <charset val="163"/>
    </font>
    <font>
      <sz val="10"/>
      <name val="MS Sans Serif"/>
      <family val="2"/>
    </font>
    <font>
      <sz val="12"/>
      <name val="???"/>
    </font>
    <font>
      <sz val="11"/>
      <name val="‚l‚r ‚oƒSƒVƒbƒN"/>
      <family val="3"/>
      <charset val="128"/>
    </font>
    <font>
      <sz val="11"/>
      <name val="–¾’©"/>
      <family val="1"/>
      <charset val="128"/>
    </font>
    <font>
      <sz val="10"/>
      <name val="Times New Roman"/>
      <family val="1"/>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VnTime"/>
      <family val="2"/>
    </font>
    <font>
      <b/>
      <sz val="12"/>
      <color indexed="8"/>
      <name val=".VnBook-Antiqua"/>
      <family val="2"/>
    </font>
    <font>
      <i/>
      <sz val="12"/>
      <color indexed="8"/>
      <name val=".VnBook-Antiqua"/>
      <family val="2"/>
    </font>
    <font>
      <sz val="14"/>
      <name val=".VnTimeH"/>
      <family val="2"/>
    </font>
    <font>
      <sz val="12"/>
      <color indexed="9"/>
      <name val=".VnTime"/>
      <family val="2"/>
    </font>
    <font>
      <sz val="14"/>
      <name val=".VnTime"/>
      <family val="2"/>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color indexed="20"/>
      <name val=".VnTime"/>
      <family val="2"/>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2"/>
      <color indexed="52"/>
      <name val=".VnTime"/>
      <family val="2"/>
    </font>
    <font>
      <b/>
      <sz val="10"/>
      <name val="Helv"/>
    </font>
    <font>
      <b/>
      <sz val="12"/>
      <color indexed="9"/>
      <name val=".VnTime"/>
      <family val="2"/>
    </font>
    <font>
      <sz val="10"/>
      <name val="VNI-Aptima"/>
    </font>
    <font>
      <sz val="11"/>
      <name val="Tms Rmn"/>
    </font>
    <font>
      <sz val="12"/>
      <color theme="1"/>
      <name val="Times New Roman"/>
      <family val="2"/>
      <charset val="163"/>
    </font>
    <font>
      <sz val="10"/>
      <name val="Arial"/>
      <family val="2"/>
      <charset val="163"/>
    </font>
    <font>
      <sz val="11"/>
      <color theme="1"/>
      <name val="Calibri"/>
      <family val="2"/>
      <charset val="163"/>
      <scheme val="minor"/>
    </font>
    <font>
      <sz val="11"/>
      <name val="UVnTime"/>
      <family val="2"/>
    </font>
    <font>
      <sz val="11"/>
      <color indexed="8"/>
      <name val="Arial"/>
      <family val="2"/>
    </font>
    <font>
      <sz val="12"/>
      <name val="VNI-Aptima"/>
    </font>
    <font>
      <b/>
      <sz val="12"/>
      <name val="VNTime"/>
      <family val="2"/>
    </font>
    <font>
      <sz val="10"/>
      <name val="MS Serif"/>
      <family val="1"/>
    </font>
    <font>
      <sz val="11"/>
      <name val="VNtimes new roman"/>
      <family val="2"/>
    </font>
    <font>
      <sz val="12"/>
      <name val="???"/>
      <family val="3"/>
      <charset val="129"/>
    </font>
    <font>
      <sz val="12"/>
      <name val="Arial"/>
      <family val="2"/>
    </font>
    <font>
      <b/>
      <sz val="12"/>
      <name val="VNTimeH"/>
      <family val="2"/>
    </font>
    <font>
      <sz val="10"/>
      <name val="Arial CE"/>
      <charset val="238"/>
    </font>
    <font>
      <sz val="10"/>
      <color indexed="16"/>
      <name val="MS Serif"/>
      <family val="1"/>
    </font>
    <font>
      <sz val="10"/>
      <name val="VNI-Helve-Condense"/>
    </font>
    <font>
      <i/>
      <sz val="12"/>
      <color indexed="23"/>
      <name val=".VnTime"/>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6"/>
      <color indexed="14"/>
      <name val="VNottawa"/>
      <family val="2"/>
    </font>
    <font>
      <sz val="12"/>
      <name val="VNTime"/>
      <family val="2"/>
    </font>
    <font>
      <sz val="12"/>
      <color indexed="17"/>
      <name val=".VnTime"/>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5"/>
      <color indexed="56"/>
      <name val=".VnTime"/>
      <family val="2"/>
    </font>
    <font>
      <b/>
      <sz val="13"/>
      <color indexed="56"/>
      <name val=".VnTime"/>
      <family val="2"/>
    </font>
    <font>
      <b/>
      <sz val="11"/>
      <color indexed="56"/>
      <name val=".VnTime"/>
      <family val="2"/>
    </font>
    <font>
      <b/>
      <sz val="18"/>
      <name val="Arial"/>
      <family val="2"/>
    </font>
    <font>
      <b/>
      <sz val="8"/>
      <name val="MS Sans Serif"/>
      <family val="2"/>
    </font>
    <font>
      <b/>
      <sz val="10"/>
      <name val=".VnTime"/>
      <family val="2"/>
    </font>
    <font>
      <b/>
      <sz val="14"/>
      <name val=".VnTimeH"/>
      <family val="2"/>
    </font>
    <font>
      <sz val="12"/>
      <name val="±¼¸²Ã¼"/>
      <family val="3"/>
      <charset val="129"/>
    </font>
    <font>
      <sz val="12"/>
      <color indexed="62"/>
      <name val=".VnTime"/>
      <family val="2"/>
    </font>
    <font>
      <u/>
      <sz val="10"/>
      <color indexed="12"/>
      <name val=".VnTime"/>
      <family val="2"/>
    </font>
    <font>
      <u/>
      <sz val="12"/>
      <color indexed="12"/>
      <name val=".VnTime"/>
      <family val="2"/>
    </font>
    <font>
      <u/>
      <sz val="12"/>
      <color indexed="12"/>
      <name val="Arial"/>
      <family val="2"/>
    </font>
    <font>
      <sz val="12"/>
      <color indexed="52"/>
      <name val=".VnTime"/>
      <family val="2"/>
    </font>
    <font>
      <i/>
      <sz val="10"/>
      <name val=".VnTime"/>
      <family val="2"/>
    </font>
    <font>
      <sz val="8"/>
      <name val="VNarial"/>
      <family val="2"/>
    </font>
    <font>
      <b/>
      <sz val="11"/>
      <name val="Helv"/>
    </font>
    <font>
      <sz val="12"/>
      <color indexed="60"/>
      <name val=".VnTime"/>
      <family val="2"/>
    </font>
    <font>
      <sz val="7"/>
      <name val="Small Fonts"/>
      <family val="2"/>
    </font>
    <font>
      <b/>
      <sz val="12"/>
      <name val="VN-NTime"/>
      <family val="2"/>
    </font>
    <font>
      <sz val="12"/>
      <name val="???"/>
      <family val="1"/>
      <charset val="129"/>
    </font>
    <font>
      <b/>
      <i/>
      <sz val="16"/>
      <name val="Helv"/>
    </font>
    <font>
      <sz val="10"/>
      <name val="VNtimes new roman"/>
      <family val="2"/>
    </font>
    <font>
      <sz val="12"/>
      <name val="바탕체"/>
      <family val="1"/>
      <charset val="129"/>
    </font>
    <font>
      <sz val="11"/>
      <name val=".VnArial"/>
      <family val="2"/>
    </font>
    <font>
      <sz val="11"/>
      <color theme="1"/>
      <name val="Arial"/>
      <family val="2"/>
    </font>
    <font>
      <sz val="10"/>
      <color indexed="8"/>
      <name val="Times New Roman"/>
      <family val="2"/>
    </font>
    <font>
      <sz val="12"/>
      <color theme="1"/>
      <name val="Times New Roman"/>
      <family val="2"/>
    </font>
    <font>
      <sz val="11"/>
      <color theme="1"/>
      <name val="Times New Roman"/>
      <family val="2"/>
    </font>
    <font>
      <sz val="11"/>
      <name val="VNI-Aptima"/>
    </font>
    <font>
      <sz val="14"/>
      <name val="System"/>
      <family val="2"/>
    </font>
    <font>
      <b/>
      <sz val="11"/>
      <name val="Arial"/>
      <family val="2"/>
    </font>
    <font>
      <b/>
      <sz val="12"/>
      <color indexed="63"/>
      <name val=".VnTime"/>
      <family val="2"/>
    </font>
    <font>
      <sz val="14"/>
      <name val=".VnArial Narrow"/>
      <family val="2"/>
    </font>
    <font>
      <sz val="12"/>
      <color indexed="8"/>
      <name val="Times New Roman"/>
      <family val="1"/>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0"/>
      <name val=".VnTimeH"/>
      <family val="2"/>
    </font>
    <font>
      <b/>
      <sz val="11"/>
      <name val=".VnTimeH"/>
      <family val="2"/>
    </font>
    <font>
      <b/>
      <sz val="10"/>
      <name val=".VnArialH"/>
      <family val="2"/>
    </font>
    <font>
      <b/>
      <sz val="12"/>
      <color indexed="8"/>
      <name val=".VnTime"/>
      <family val="2"/>
    </font>
    <font>
      <sz val="10"/>
      <name val=".VnAvant"/>
      <family val="2"/>
    </font>
    <font>
      <sz val="10"/>
      <name val=".VnArial Narrow"/>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VnTime"/>
      <family val="2"/>
    </font>
    <font>
      <sz val="10"/>
      <name val="Geneva"/>
      <family val="2"/>
    </font>
    <font>
      <b/>
      <i/>
      <sz val="12"/>
      <name val=".VnTime"/>
      <family val="2"/>
    </font>
    <font>
      <sz val="14"/>
      <name val=".VnArial"/>
      <family val="2"/>
    </font>
    <font>
      <sz val="16"/>
      <name val="AngsanaUPC"/>
      <family val="3"/>
    </font>
    <font>
      <sz val="10"/>
      <name val=" "/>
      <family val="1"/>
      <charset val="136"/>
    </font>
    <font>
      <sz val="14"/>
      <name val="뼻뮝"/>
      <family val="3"/>
    </font>
    <font>
      <sz val="12"/>
      <color indexed="8"/>
      <name val="바탕체"/>
      <family val="3"/>
    </font>
    <font>
      <sz val="12"/>
      <name val="뼻뮝"/>
      <family val="3"/>
    </font>
    <font>
      <sz val="10"/>
      <name val="명조"/>
      <family val="3"/>
      <charset val="129"/>
    </font>
    <font>
      <sz val="10"/>
      <name val="돋움체"/>
      <family val="3"/>
      <charset val="129"/>
    </font>
    <font>
      <b/>
      <sz val="13"/>
      <name val="Times New Roman"/>
      <family val="1"/>
    </font>
    <font>
      <i/>
      <sz val="13"/>
      <name val="Times New Roman"/>
      <family val="1"/>
    </font>
    <font>
      <b/>
      <sz val="12"/>
      <name val="Times New Roman"/>
      <family val="1"/>
    </font>
    <font>
      <sz val="11"/>
      <name val="Calibri"/>
      <family val="2"/>
    </font>
    <font>
      <b/>
      <sz val="11"/>
      <name val="Calibri"/>
      <family val="2"/>
    </font>
    <font>
      <b/>
      <sz val="14"/>
      <color theme="1"/>
      <name val="Times New Roman"/>
      <family val="1"/>
    </font>
    <font>
      <sz val="12"/>
      <color theme="1"/>
      <name val="Times New Roman"/>
      <family val="1"/>
    </font>
    <font>
      <i/>
      <sz val="12"/>
      <color theme="1"/>
      <name val="Times New Roman"/>
      <family val="1"/>
    </font>
    <font>
      <b/>
      <sz val="12"/>
      <color theme="1"/>
      <name val="Times New Roman"/>
      <family val="1"/>
    </font>
    <font>
      <sz val="14"/>
      <color theme="1"/>
      <name val="Times New Roman"/>
      <family val="1"/>
    </font>
    <font>
      <sz val="13"/>
      <color theme="1"/>
      <name val="Times New Roman"/>
      <family val="1"/>
    </font>
    <font>
      <i/>
      <sz val="12"/>
      <name val="Times New Roman"/>
      <family val="1"/>
    </font>
    <font>
      <i/>
      <sz val="14"/>
      <color theme="1"/>
      <name val="Times New Roman"/>
      <family val="1"/>
    </font>
    <font>
      <sz val="12"/>
      <color theme="1"/>
      <name val="Calibri"/>
      <family val="2"/>
      <scheme val="minor"/>
    </font>
    <font>
      <sz val="10"/>
      <color theme="1"/>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b/>
      <i/>
      <sz val="13"/>
      <color theme="1"/>
      <name val="Times New Roman"/>
      <family val="1"/>
    </font>
    <font>
      <sz val="13"/>
      <name val="Times New Roman"/>
      <family val="1"/>
    </font>
    <font>
      <b/>
      <i/>
      <sz val="12"/>
      <name val="Times New Roman"/>
      <family val="1"/>
    </font>
    <font>
      <u/>
      <sz val="12"/>
      <name val="Times New Roman"/>
      <family val="1"/>
    </font>
    <font>
      <b/>
      <sz val="12"/>
      <color rgb="FFFF0000"/>
      <name val="Times New Roman"/>
      <family val="1"/>
    </font>
    <font>
      <b/>
      <i/>
      <sz val="12"/>
      <color theme="1"/>
      <name val="Times New Roman"/>
      <family val="1"/>
    </font>
    <font>
      <b/>
      <sz val="12"/>
      <color rgb="FF000000"/>
      <name val="Times New Roman"/>
      <family val="1"/>
    </font>
    <font>
      <sz val="12"/>
      <color rgb="FF000000"/>
      <name val="Times New Roman"/>
      <family val="1"/>
    </font>
    <font>
      <sz val="12"/>
      <color theme="1"/>
      <name val="Calibri"/>
      <family val="2"/>
    </font>
    <font>
      <i/>
      <sz val="11"/>
      <color theme="1"/>
      <name val="Times New Roman"/>
      <family val="1"/>
    </font>
    <font>
      <b/>
      <sz val="12"/>
      <color theme="1"/>
      <name val="Calibri"/>
      <family val="2"/>
    </font>
    <font>
      <sz val="13"/>
      <color theme="1"/>
      <name val="Calibri"/>
      <family val="2"/>
    </font>
    <font>
      <sz val="14"/>
      <color theme="1"/>
      <name val="Calibri"/>
      <family val="2"/>
    </font>
    <font>
      <i/>
      <sz val="11"/>
      <name val="Times New Roman"/>
      <family val="1"/>
    </font>
    <font>
      <i/>
      <sz val="10"/>
      <name val="Times New Roman"/>
      <family val="1"/>
    </font>
    <font>
      <sz val="12"/>
      <color rgb="FFFF0000"/>
      <name val="Times New Roman"/>
      <family val="1"/>
    </font>
  </fonts>
  <fills count="5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hair">
        <color auto="1"/>
      </bottom>
      <diagonal/>
    </border>
    <border>
      <left/>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auto="1"/>
      </left>
      <right style="thin">
        <color auto="1"/>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auto="1"/>
      </left>
      <right style="thin">
        <color auto="1"/>
      </right>
      <top/>
      <bottom style="hair">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thin">
        <color auto="1"/>
      </left>
      <right style="thin">
        <color auto="1"/>
      </right>
      <top style="thin">
        <color auto="1"/>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s>
  <cellStyleXfs count="3812">
    <xf numFmtId="0" fontId="0" fillId="0" borderId="0"/>
    <xf numFmtId="43" fontId="8" fillId="0" borderId="0" applyFont="0" applyFill="0" applyBorder="0" applyAlignment="0" applyProtection="0"/>
    <xf numFmtId="0" fontId="9" fillId="0" borderId="0"/>
    <xf numFmtId="0" fontId="9" fillId="0" borderId="0"/>
    <xf numFmtId="0" fontId="9" fillId="0" borderId="0" applyFont="0" applyFill="0" applyBorder="0" applyAlignment="0" applyProtection="0"/>
    <xf numFmtId="43" fontId="8" fillId="0" borderId="0" applyFont="0" applyFill="0" applyBorder="0" applyAlignment="0" applyProtection="0"/>
    <xf numFmtId="0" fontId="8" fillId="0" borderId="0"/>
    <xf numFmtId="0" fontId="12" fillId="0" borderId="0"/>
    <xf numFmtId="0" fontId="7"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applyFont="0" applyFill="0" applyBorder="0" applyAlignment="0" applyProtection="0"/>
    <xf numFmtId="43" fontId="10" fillId="0" borderId="0" applyFont="0" applyFill="0" applyBorder="0" applyAlignment="0" applyProtection="0"/>
    <xf numFmtId="0" fontId="7" fillId="0" borderId="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3" fillId="0" borderId="0"/>
    <xf numFmtId="166" fontId="16" fillId="0" borderId="0" applyFont="0" applyFill="0" applyBorder="0" applyAlignment="0" applyProtection="0"/>
    <xf numFmtId="0" fontId="17" fillId="0" borderId="0" applyNumberFormat="0" applyFill="0" applyBorder="0" applyAlignment="0" applyProtection="0"/>
    <xf numFmtId="0" fontId="18" fillId="0" borderId="0"/>
    <xf numFmtId="3" fontId="19" fillId="0" borderId="1"/>
    <xf numFmtId="3" fontId="19" fillId="0" borderId="1"/>
    <xf numFmtId="170" fontId="20" fillId="0" borderId="6" applyFont="0" applyBorder="0"/>
    <xf numFmtId="170" fontId="21" fillId="0" borderId="0" applyProtection="0"/>
    <xf numFmtId="0" fontId="22" fillId="0" borderId="0"/>
    <xf numFmtId="173" fontId="23"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applyFont="0" applyFill="0" applyBorder="0" applyAlignment="0" applyProtection="0"/>
    <xf numFmtId="174" fontId="23" fillId="0" borderId="0" applyFont="0" applyFill="0" applyBorder="0" applyAlignment="0" applyProtection="0"/>
    <xf numFmtId="0" fontId="26" fillId="0" borderId="0" applyNumberFormat="0" applyFill="0" applyBorder="0" applyAlignment="0" applyProtection="0"/>
    <xf numFmtId="0" fontId="27" fillId="0" borderId="0" applyFont="0" applyFill="0" applyBorder="0" applyAlignment="0" applyProtection="0"/>
    <xf numFmtId="0" fontId="28" fillId="0" borderId="7"/>
    <xf numFmtId="175" fontId="22" fillId="0" borderId="0" applyFont="0" applyFill="0" applyBorder="0" applyAlignment="0" applyProtection="0"/>
    <xf numFmtId="167" fontId="29" fillId="0" borderId="0" applyFont="0" applyFill="0" applyBorder="0" applyAlignment="0" applyProtection="0"/>
    <xf numFmtId="169" fontId="29" fillId="0" borderId="0" applyFont="0" applyFill="0" applyBorder="0" applyAlignment="0" applyProtection="0"/>
    <xf numFmtId="6" fontId="30" fillId="0" borderId="0" applyFont="0" applyFill="0" applyBorder="0" applyAlignment="0" applyProtection="0"/>
    <xf numFmtId="0" fontId="3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Protection="0"/>
    <xf numFmtId="0" fontId="32" fillId="0" borderId="0"/>
    <xf numFmtId="0" fontId="26" fillId="0" borderId="0" applyNumberFormat="0" applyFill="0" applyBorder="0" applyAlignment="0" applyProtection="0"/>
    <xf numFmtId="0" fontId="26" fillId="0" borderId="0" applyProtection="0"/>
    <xf numFmtId="0" fontId="33" fillId="0" borderId="0" applyNumberFormat="0" applyFill="0" applyBorder="0" applyProtection="0">
      <alignment vertical="center"/>
    </xf>
    <xf numFmtId="167" fontId="1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34" fillId="0" borderId="0"/>
    <xf numFmtId="0" fontId="35" fillId="0" borderId="0" applyFont="0" applyFill="0" applyBorder="0" applyAlignment="0" applyProtection="0"/>
    <xf numFmtId="176" fontId="26" fillId="0" borderId="0" applyFont="0" applyFill="0" applyBorder="0" applyAlignment="0" applyProtection="0"/>
    <xf numFmtId="177" fontId="36" fillId="0" borderId="0" applyFont="0" applyFill="0" applyBorder="0" applyAlignment="0" applyProtection="0"/>
    <xf numFmtId="166" fontId="37" fillId="0" borderId="0" applyFont="0" applyFill="0" applyBorder="0" applyAlignment="0" applyProtection="0"/>
    <xf numFmtId="0" fontId="38" fillId="0" borderId="0"/>
    <xf numFmtId="167" fontId="37" fillId="0" borderId="0" applyFon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9" fontId="39" fillId="0" borderId="0" applyFont="0" applyFill="0" applyBorder="0" applyAlignment="0" applyProtection="0"/>
    <xf numFmtId="169" fontId="37" fillId="0" borderId="0" applyFont="0" applyFill="0" applyBorder="0" applyAlignment="0" applyProtection="0"/>
    <xf numFmtId="178" fontId="2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0" fontId="37" fillId="0" borderId="0"/>
    <xf numFmtId="168" fontId="37" fillId="0" borderId="0" applyFont="0" applyFill="0" applyBorder="0" applyAlignment="0" applyProtection="0"/>
    <xf numFmtId="0" fontId="26" fillId="0" borderId="0"/>
    <xf numFmtId="0" fontId="35" fillId="0" borderId="0" applyFont="0" applyFill="0" applyBorder="0" applyAlignment="0" applyProtection="0"/>
    <xf numFmtId="42" fontId="4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80" fontId="17" fillId="0" borderId="0" applyFont="0" applyFill="0" applyBorder="0" applyAlignment="0" applyProtection="0"/>
    <xf numFmtId="42"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0" fontId="24" fillId="0" borderId="0"/>
    <xf numFmtId="42" fontId="40" fillId="0" borderId="0" applyFont="0" applyFill="0" applyBorder="0" applyAlignment="0" applyProtection="0"/>
    <xf numFmtId="181" fontId="40" fillId="0" borderId="0" applyFont="0" applyFill="0" applyBorder="0" applyAlignment="0" applyProtection="0"/>
    <xf numFmtId="0" fontId="24" fillId="0" borderId="0"/>
    <xf numFmtId="42" fontId="40" fillId="0" borderId="0" applyFont="0" applyFill="0" applyBorder="0" applyAlignment="0" applyProtection="0"/>
    <xf numFmtId="0" fontId="41" fillId="0" borderId="0">
      <alignment vertical="top"/>
    </xf>
    <xf numFmtId="0" fontId="42" fillId="0" borderId="0">
      <alignment vertical="top"/>
    </xf>
    <xf numFmtId="0" fontId="42" fillId="0" borderId="0">
      <alignment vertical="top"/>
    </xf>
    <xf numFmtId="42" fontId="40" fillId="0" borderId="0" applyFont="0" applyFill="0" applyBorder="0" applyAlignment="0" applyProtection="0"/>
    <xf numFmtId="0" fontId="22" fillId="0" borderId="0" applyNumberForma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40" fillId="0" borderId="0" applyFont="0" applyFill="0" applyBorder="0" applyAlignment="0" applyProtection="0"/>
    <xf numFmtId="0" fontId="24" fillId="0" borderId="0"/>
    <xf numFmtId="181" fontId="40" fillId="0" borderId="0" applyFont="0" applyFill="0" applyBorder="0" applyAlignment="0" applyProtection="0"/>
    <xf numFmtId="0" fontId="2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2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0"/>
    <xf numFmtId="0" fontId="24" fillId="0" borderId="0"/>
    <xf numFmtId="0" fontId="24" fillId="0" borderId="0"/>
    <xf numFmtId="182" fontId="40"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0" fontId="24" fillId="0" borderId="0"/>
    <xf numFmtId="181" fontId="40" fillId="0" borderId="0" applyFont="0" applyFill="0" applyBorder="0" applyAlignment="0" applyProtection="0"/>
    <xf numFmtId="0" fontId="24" fillId="0" borderId="0"/>
    <xf numFmtId="166" fontId="16" fillId="0" borderId="0" applyFont="0" applyFill="0" applyBorder="0" applyAlignment="0" applyProtection="0"/>
    <xf numFmtId="42" fontId="4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3" fontId="16" fillId="0" borderId="0" applyFont="0" applyFill="0" applyBorder="0" applyAlignment="0" applyProtection="0"/>
    <xf numFmtId="169" fontId="16"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5"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67" fontId="16" fillId="0" borderId="0" applyFont="0" applyFill="0" applyBorder="0" applyAlignment="0" applyProtection="0"/>
    <xf numFmtId="42"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81"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2" fontId="40" fillId="0" borderId="0" applyFont="0" applyFill="0" applyBorder="0" applyAlignment="0" applyProtection="0"/>
    <xf numFmtId="191" fontId="40" fillId="0" borderId="0" applyFont="0" applyFill="0" applyBorder="0" applyAlignment="0" applyProtection="0"/>
    <xf numFmtId="193"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5"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69" fontId="16"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94"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5"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195"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198" fontId="40"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81"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2" fontId="40" fillId="0" borderId="0" applyFont="0" applyFill="0" applyBorder="0" applyAlignment="0" applyProtection="0"/>
    <xf numFmtId="191" fontId="40" fillId="0" borderId="0" applyFont="0" applyFill="0" applyBorder="0" applyAlignment="0" applyProtection="0"/>
    <xf numFmtId="193" fontId="40" fillId="0" borderId="0" applyFont="0" applyFill="0" applyBorder="0" applyAlignment="0" applyProtection="0"/>
    <xf numFmtId="167" fontId="16"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169" fontId="16" fillId="0" borderId="0" applyFont="0" applyFill="0" applyBorder="0" applyAlignment="0" applyProtection="0"/>
    <xf numFmtId="194"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5"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195"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198" fontId="40"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5"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3" fontId="16"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82"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2" fontId="40" fillId="0" borderId="0" applyFont="0" applyFill="0" applyBorder="0" applyAlignment="0" applyProtection="0"/>
    <xf numFmtId="191" fontId="4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0"/>
    <xf numFmtId="42" fontId="40" fillId="0" borderId="0" applyFont="0" applyFill="0" applyBorder="0" applyAlignment="0" applyProtection="0"/>
    <xf numFmtId="42" fontId="40" fillId="0" borderId="0" applyFont="0" applyFill="0" applyBorder="0" applyAlignment="0" applyProtection="0"/>
    <xf numFmtId="0" fontId="24" fillId="0" borderId="0"/>
    <xf numFmtId="193"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67" fontId="16" fillId="0" borderId="0" applyFont="0" applyFill="0" applyBorder="0" applyAlignment="0" applyProtection="0"/>
    <xf numFmtId="194"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5"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195"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198" fontId="40"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96" fontId="40" fillId="0" borderId="0" applyFont="0" applyFill="0" applyBorder="0" applyAlignment="0" applyProtection="0"/>
    <xf numFmtId="180"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5"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88" fontId="40" fillId="0" borderId="0" applyFont="0" applyFill="0" applyBorder="0" applyAlignment="0" applyProtection="0"/>
    <xf numFmtId="187"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8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3" fontId="16" fillId="0" borderId="0" applyFont="0" applyFill="0" applyBorder="0" applyAlignment="0" applyProtection="0"/>
    <xf numFmtId="169" fontId="16"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40" fillId="0" borderId="0" applyFont="0" applyFill="0" applyBorder="0" applyAlignment="0" applyProtection="0"/>
    <xf numFmtId="0" fontId="41"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0" fontId="42" fillId="0" borderId="0">
      <alignment vertical="top"/>
    </xf>
    <xf numFmtId="0" fontId="41"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183" fontId="21" fillId="0" borderId="0" applyProtection="0"/>
    <xf numFmtId="166" fontId="21" fillId="0" borderId="0" applyProtection="0"/>
    <xf numFmtId="166" fontId="21" fillId="0" borderId="0" applyProtection="0"/>
    <xf numFmtId="0" fontId="18" fillId="0" borderId="0" applyProtection="0"/>
    <xf numFmtId="182" fontId="4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0"/>
    <xf numFmtId="181" fontId="40" fillId="0" borderId="0" applyFont="0" applyFill="0" applyBorder="0" applyAlignment="0" applyProtection="0"/>
    <xf numFmtId="0" fontId="24" fillId="0" borderId="0"/>
    <xf numFmtId="42" fontId="40" fillId="0" borderId="0" applyFont="0" applyFill="0" applyBorder="0" applyAlignment="0" applyProtection="0"/>
    <xf numFmtId="200" fontId="44" fillId="0" borderId="0" applyFont="0" applyFill="0" applyBorder="0" applyAlignment="0" applyProtection="0"/>
    <xf numFmtId="177" fontId="45" fillId="0" borderId="0" applyFont="0" applyFill="0" applyBorder="0" applyAlignment="0" applyProtection="0"/>
    <xf numFmtId="179" fontId="45" fillId="0" borderId="0" applyFont="0" applyFill="0" applyBorder="0" applyAlignment="0" applyProtection="0"/>
    <xf numFmtId="0" fontId="46" fillId="0" borderId="0"/>
    <xf numFmtId="0" fontId="46" fillId="0" borderId="0"/>
    <xf numFmtId="0" fontId="46" fillId="0" borderId="0"/>
    <xf numFmtId="0" fontId="47" fillId="0" borderId="0"/>
    <xf numFmtId="1" fontId="48" fillId="0" borderId="1" applyBorder="0" applyAlignment="0">
      <alignment horizontal="center"/>
    </xf>
    <xf numFmtId="1" fontId="48" fillId="0" borderId="1" applyBorder="0" applyAlignment="0">
      <alignment horizontal="center"/>
    </xf>
    <xf numFmtId="0" fontId="49" fillId="0" borderId="0"/>
    <xf numFmtId="0" fontId="49" fillId="0" borderId="0" applyProtection="0"/>
    <xf numFmtId="3" fontId="19" fillId="0" borderId="1"/>
    <xf numFmtId="3" fontId="19" fillId="0" borderId="1"/>
    <xf numFmtId="3" fontId="19" fillId="0" borderId="1"/>
    <xf numFmtId="3" fontId="19" fillId="0" borderId="1"/>
    <xf numFmtId="200" fontId="44" fillId="0" borderId="0" applyFont="0" applyFill="0" applyBorder="0" applyAlignment="0" applyProtection="0"/>
    <xf numFmtId="0" fontId="50" fillId="3" borderId="0"/>
    <xf numFmtId="0" fontId="50" fillId="3" borderId="0"/>
    <xf numFmtId="200" fontId="44" fillId="0" borderId="0" applyFont="0" applyFill="0" applyBorder="0" applyAlignment="0" applyProtection="0"/>
    <xf numFmtId="0" fontId="50"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200" fontId="44" fillId="0" borderId="0" applyFont="0" applyFill="0" applyBorder="0" applyAlignment="0" applyProtection="0"/>
    <xf numFmtId="0" fontId="50" fillId="3" borderId="0"/>
    <xf numFmtId="0" fontId="50" fillId="3" borderId="0"/>
    <xf numFmtId="0" fontId="50"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0" fillId="3" borderId="0"/>
    <xf numFmtId="0" fontId="50" fillId="3" borderId="0"/>
    <xf numFmtId="0" fontId="52" fillId="0" borderId="0" applyFont="0" applyFill="0" applyBorder="0" applyAlignment="0">
      <alignment horizontal="left"/>
    </xf>
    <xf numFmtId="0" fontId="50" fillId="3" borderId="0"/>
    <xf numFmtId="0" fontId="52" fillId="0" borderId="0" applyFont="0" applyFill="0" applyBorder="0" applyAlignment="0">
      <alignment horizontal="left"/>
    </xf>
    <xf numFmtId="200" fontId="44" fillId="0" borderId="0" applyFont="0" applyFill="0" applyBorder="0" applyAlignment="0" applyProtection="0"/>
    <xf numFmtId="0" fontId="51" fillId="3" borderId="0"/>
    <xf numFmtId="0" fontId="51" fillId="3" borderId="0"/>
    <xf numFmtId="0" fontId="51" fillId="3" borderId="0"/>
    <xf numFmtId="0" fontId="51" fillId="3" borderId="0"/>
    <xf numFmtId="0" fontId="51" fillId="3" borderId="0"/>
    <xf numFmtId="0" fontId="51" fillId="3" borderId="0"/>
    <xf numFmtId="200" fontId="44" fillId="0" borderId="0" applyFont="0" applyFill="0" applyBorder="0" applyAlignment="0" applyProtection="0"/>
    <xf numFmtId="0" fontId="50" fillId="3" borderId="0"/>
    <xf numFmtId="0" fontId="50" fillId="3" borderId="0"/>
    <xf numFmtId="0" fontId="50" fillId="3" borderId="0"/>
    <xf numFmtId="0" fontId="53" fillId="0" borderId="1" applyNumberFormat="0" applyFont="0" applyBorder="0">
      <alignment horizontal="left" indent="2"/>
    </xf>
    <xf numFmtId="0" fontId="53" fillId="0" borderId="1" applyNumberFormat="0" applyFont="0" applyBorder="0">
      <alignment horizontal="left" indent="2"/>
    </xf>
    <xf numFmtId="0" fontId="52" fillId="0" borderId="0" applyFont="0" applyFill="0" applyBorder="0" applyAlignment="0">
      <alignment horizontal="left"/>
    </xf>
    <xf numFmtId="0" fontId="52" fillId="0" borderId="0" applyFont="0" applyFill="0" applyBorder="0" applyAlignment="0">
      <alignment horizontal="left"/>
    </xf>
    <xf numFmtId="0" fontId="54" fillId="0" borderId="0"/>
    <xf numFmtId="0" fontId="55" fillId="4" borderId="8" applyFont="0" applyFill="0" applyAlignment="0">
      <alignment vertical="center" wrapText="1"/>
    </xf>
    <xf numFmtId="9" fontId="56" fillId="0" borderId="0" applyBorder="0" applyAlignment="0" applyProtection="0"/>
    <xf numFmtId="0" fontId="57" fillId="3" borderId="0"/>
    <xf numFmtId="0" fontId="57"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7" fillId="3" borderId="0"/>
    <xf numFmtId="0" fontId="57" fillId="3" borderId="0"/>
    <xf numFmtId="0" fontId="57"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7" fillId="3" borderId="0"/>
    <xf numFmtId="0" fontId="57" fillId="3" borderId="0"/>
    <xf numFmtId="0" fontId="51" fillId="3" borderId="0"/>
    <xf numFmtId="0" fontId="51" fillId="3" borderId="0"/>
    <xf numFmtId="0" fontId="51" fillId="3" borderId="0"/>
    <xf numFmtId="0" fontId="51" fillId="3" borderId="0"/>
    <xf numFmtId="0" fontId="51" fillId="3" borderId="0"/>
    <xf numFmtId="0" fontId="51" fillId="3" borderId="0"/>
    <xf numFmtId="0" fontId="57" fillId="3" borderId="0"/>
    <xf numFmtId="0" fontId="57" fillId="3" borderId="0"/>
    <xf numFmtId="0" fontId="57" fillId="3"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26" fillId="0" borderId="0"/>
    <xf numFmtId="0" fontId="59" fillId="3" borderId="0"/>
    <xf numFmtId="0" fontId="59"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9" fillId="3" borderId="0"/>
    <xf numFmtId="0" fontId="59" fillId="3" borderId="0"/>
    <xf numFmtId="0" fontId="59"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1" fillId="3" borderId="0"/>
    <xf numFmtId="0" fontId="59" fillId="3" borderId="0"/>
    <xf numFmtId="0" fontId="59" fillId="3" borderId="0"/>
    <xf numFmtId="0" fontId="51" fillId="3" borderId="0"/>
    <xf numFmtId="0" fontId="51" fillId="3" borderId="0"/>
    <xf numFmtId="0" fontId="51" fillId="3" borderId="0"/>
    <xf numFmtId="0" fontId="51" fillId="3" borderId="0"/>
    <xf numFmtId="0" fontId="51" fillId="3" borderId="0"/>
    <xf numFmtId="0" fontId="51" fillId="3" borderId="0"/>
    <xf numFmtId="0" fontId="59" fillId="3" borderId="0"/>
    <xf numFmtId="0" fontId="59" fillId="3" borderId="0"/>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8" fillId="14" borderId="0" applyNumberFormat="0" applyBorder="0" applyAlignment="0" applyProtection="0"/>
    <xf numFmtId="170" fontId="61" fillId="0" borderId="5" applyNumberFormat="0" applyFont="0" applyBorder="0" applyAlignment="0">
      <alignment horizontal="center"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2" fillId="15"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22" borderId="0" applyNumberFormat="0" applyBorder="0" applyAlignment="0" applyProtection="0"/>
    <xf numFmtId="201" fontId="64" fillId="0" borderId="0" applyFont="0" applyFill="0" applyBorder="0" applyAlignment="0" applyProtection="0"/>
    <xf numFmtId="0" fontId="65" fillId="0" borderId="0" applyFont="0" applyFill="0" applyBorder="0" applyAlignment="0" applyProtection="0"/>
    <xf numFmtId="202" fontId="66" fillId="0" borderId="0" applyFont="0" applyFill="0" applyBorder="0" applyAlignment="0" applyProtection="0"/>
    <xf numFmtId="196" fontId="64" fillId="0" borderId="0" applyFont="0" applyFill="0" applyBorder="0" applyAlignment="0" applyProtection="0"/>
    <xf numFmtId="0" fontId="65" fillId="0" borderId="0" applyFont="0" applyFill="0" applyBorder="0" applyAlignment="0" applyProtection="0"/>
    <xf numFmtId="203" fontId="64" fillId="0" borderId="0" applyFont="0" applyFill="0" applyBorder="0" applyAlignment="0" applyProtection="0"/>
    <xf numFmtId="0" fontId="67" fillId="0" borderId="0">
      <alignment horizontal="center" wrapText="1"/>
      <protection locked="0"/>
    </xf>
    <xf numFmtId="0" fontId="68" fillId="0" borderId="0" applyNumberFormat="0" applyBorder="0" applyAlignment="0">
      <alignment horizontal="center"/>
    </xf>
    <xf numFmtId="204" fontId="69" fillId="0" borderId="0" applyFont="0" applyFill="0" applyBorder="0" applyAlignment="0" applyProtection="0"/>
    <xf numFmtId="0" fontId="65" fillId="0" borderId="0" applyFont="0" applyFill="0" applyBorder="0" applyAlignment="0" applyProtection="0"/>
    <xf numFmtId="205" fontId="40" fillId="0" borderId="0" applyFont="0" applyFill="0" applyBorder="0" applyAlignment="0" applyProtection="0"/>
    <xf numFmtId="206" fontId="69" fillId="0" borderId="0" applyFont="0" applyFill="0" applyBorder="0" applyAlignment="0" applyProtection="0"/>
    <xf numFmtId="0" fontId="65" fillId="0" borderId="0" applyFont="0" applyFill="0" applyBorder="0" applyAlignment="0" applyProtection="0"/>
    <xf numFmtId="206" fontId="69" fillId="0" borderId="0" applyFont="0" applyFill="0" applyBorder="0" applyAlignment="0" applyProtection="0"/>
    <xf numFmtId="166" fontId="16" fillId="0" borderId="0" applyFont="0" applyFill="0" applyBorder="0" applyAlignment="0" applyProtection="0"/>
    <xf numFmtId="0" fontId="70" fillId="6" borderId="0" applyNumberFormat="0" applyBorder="0" applyAlignment="0" applyProtection="0"/>
    <xf numFmtId="0" fontId="71" fillId="0" borderId="0" applyNumberFormat="0" applyFill="0" applyBorder="0" applyAlignment="0" applyProtection="0"/>
    <xf numFmtId="0" fontId="65" fillId="0" borderId="0"/>
    <xf numFmtId="0" fontId="72" fillId="0" borderId="0"/>
    <xf numFmtId="0" fontId="47" fillId="0" borderId="0"/>
    <xf numFmtId="0" fontId="65" fillId="0" borderId="0"/>
    <xf numFmtId="0" fontId="73" fillId="0" borderId="0"/>
    <xf numFmtId="0" fontId="74" fillId="0" borderId="0"/>
    <xf numFmtId="0" fontId="75" fillId="0" borderId="0"/>
    <xf numFmtId="207"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208" fontId="76" fillId="0" borderId="0" applyFill="0" applyBorder="0" applyAlignment="0"/>
    <xf numFmtId="209" fontId="26" fillId="0" borderId="0" applyFill="0" applyBorder="0" applyAlignment="0"/>
    <xf numFmtId="210" fontId="26" fillId="0" borderId="0" applyFill="0" applyBorder="0" applyAlignment="0"/>
    <xf numFmtId="211" fontId="26" fillId="0" borderId="0" applyFill="0" applyBorder="0" applyAlignment="0"/>
    <xf numFmtId="168" fontId="76" fillId="0" borderId="0" applyFill="0" applyBorder="0" applyAlignment="0"/>
    <xf numFmtId="212" fontId="76" fillId="0" borderId="0" applyFill="0" applyBorder="0" applyAlignment="0"/>
    <xf numFmtId="208" fontId="76" fillId="0" borderId="0" applyFill="0" applyBorder="0" applyAlignment="0"/>
    <xf numFmtId="0" fontId="77" fillId="23" borderId="9" applyNumberFormat="0" applyAlignment="0" applyProtection="0"/>
    <xf numFmtId="0" fontId="77" fillId="23" borderId="9" applyNumberFormat="0" applyAlignment="0" applyProtection="0"/>
    <xf numFmtId="0" fontId="78" fillId="0" borderId="0"/>
    <xf numFmtId="213" fontId="40" fillId="0" borderId="0" applyFont="0" applyFill="0" applyBorder="0" applyAlignment="0" applyProtection="0"/>
    <xf numFmtId="0" fontId="79" fillId="24" borderId="10" applyNumberFormat="0" applyAlignment="0" applyProtection="0"/>
    <xf numFmtId="170" fontId="49" fillId="0" borderId="0" applyFont="0" applyFill="0" applyBorder="0" applyAlignment="0" applyProtection="0"/>
    <xf numFmtId="1" fontId="80" fillId="0" borderId="2" applyBorder="0"/>
    <xf numFmtId="214" fontId="81" fillId="0" borderId="0"/>
    <xf numFmtId="214" fontId="81" fillId="0" borderId="0"/>
    <xf numFmtId="214" fontId="81" fillId="0" borderId="0"/>
    <xf numFmtId="214" fontId="81" fillId="0" borderId="0"/>
    <xf numFmtId="214" fontId="81" fillId="0" borderId="0"/>
    <xf numFmtId="214" fontId="81" fillId="0" borderId="0"/>
    <xf numFmtId="214" fontId="81" fillId="0" borderId="0"/>
    <xf numFmtId="214" fontId="81" fillId="0" borderId="0"/>
    <xf numFmtId="215" fontId="17"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72" fontId="21" fillId="0" borderId="0" applyProtection="0"/>
    <xf numFmtId="172" fontId="21" fillId="0" borderId="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15" fontId="17" fillId="0" borderId="0" applyFont="0" applyFill="0" applyBorder="0" applyAlignment="0" applyProtection="0"/>
    <xf numFmtId="175" fontId="21" fillId="0" borderId="0" applyFont="0" applyFill="0" applyBorder="0" applyAlignment="0" applyProtection="0"/>
    <xf numFmtId="191" fontId="21" fillId="0" borderId="0" applyFont="0" applyFill="0" applyBorder="0" applyAlignment="0" applyProtection="0"/>
    <xf numFmtId="168" fontId="76" fillId="0" borderId="0" applyFont="0" applyFill="0" applyBorder="0" applyAlignment="0" applyProtection="0"/>
    <xf numFmtId="185" fontId="82" fillId="0" borderId="0" applyFont="0" applyFill="0" applyBorder="0" applyAlignment="0" applyProtection="0"/>
    <xf numFmtId="43" fontId="1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0" fontId="10" fillId="0" borderId="0" applyFont="0" applyFill="0" applyBorder="0" applyAlignment="0" applyProtection="0"/>
    <xf numFmtId="43" fontId="8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43" fontId="4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43" fontId="85"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7" fontId="17" fillId="0" borderId="0" applyFont="0" applyFill="0" applyBorder="0" applyAlignment="0" applyProtection="0"/>
    <xf numFmtId="43" fontId="10"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8" fontId="10" fillId="0" borderId="0" applyFont="0" applyFill="0" applyBorder="0" applyAlignment="0" applyProtection="0"/>
    <xf numFmtId="43" fontId="84" fillId="0" borderId="0" applyFont="0" applyFill="0" applyBorder="0" applyAlignment="0" applyProtection="0"/>
    <xf numFmtId="44" fontId="21" fillId="0" borderId="0" applyFont="0" applyFill="0" applyBorder="0" applyAlignment="0" applyProtection="0"/>
    <xf numFmtId="43" fontId="84" fillId="0" borderId="0" applyFont="0" applyFill="0" applyBorder="0" applyAlignment="0" applyProtection="0"/>
    <xf numFmtId="219" fontId="21" fillId="0" borderId="0" applyFont="0" applyFill="0" applyBorder="0" applyAlignment="0" applyProtection="0"/>
    <xf numFmtId="43" fontId="84" fillId="0" borderId="0" applyFont="0" applyFill="0" applyBorder="0" applyAlignment="0" applyProtection="0"/>
    <xf numFmtId="219" fontId="21" fillId="0" borderId="0" applyFont="0" applyFill="0" applyBorder="0" applyAlignment="0" applyProtection="0"/>
    <xf numFmtId="43" fontId="84" fillId="0" borderId="0" applyFont="0" applyFill="0" applyBorder="0" applyAlignment="0" applyProtection="0"/>
    <xf numFmtId="219" fontId="21" fillId="0" borderId="0" applyFont="0" applyFill="0" applyBorder="0" applyAlignment="0" applyProtection="0"/>
    <xf numFmtId="43" fontId="84" fillId="0" borderId="0" applyFont="0" applyFill="0" applyBorder="0" applyAlignment="0" applyProtection="0"/>
    <xf numFmtId="43" fontId="26" fillId="0" borderId="0" applyFont="0" applyFill="0" applyBorder="0" applyAlignment="0" applyProtection="0"/>
    <xf numFmtId="43" fontId="84" fillId="0" borderId="0" applyFont="0" applyFill="0" applyBorder="0" applyAlignment="0" applyProtection="0"/>
    <xf numFmtId="170" fontId="21"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164" fontId="21" fillId="0" borderId="0" applyProtection="0"/>
    <xf numFmtId="43" fontId="84" fillId="0" borderId="0" applyFont="0" applyFill="0" applyBorder="0" applyAlignment="0" applyProtection="0"/>
    <xf numFmtId="43" fontId="17" fillId="0" borderId="0" applyFont="0" applyFill="0" applyBorder="0" applyAlignment="0" applyProtection="0"/>
    <xf numFmtId="220" fontId="26" fillId="0" borderId="0" applyFont="0" applyFill="0" applyBorder="0" applyAlignment="0" applyProtection="0"/>
    <xf numFmtId="0" fontId="26" fillId="0" borderId="0" applyFont="0" applyFill="0" applyBorder="0" applyAlignment="0" applyProtection="0"/>
    <xf numFmtId="169" fontId="63" fillId="0" borderId="0" applyFont="0" applyFill="0" applyBorder="0" applyAlignment="0" applyProtection="0"/>
    <xf numFmtId="221" fontId="21" fillId="0" borderId="0" applyProtection="0"/>
    <xf numFmtId="221" fontId="21" fillId="0" borderId="0" applyProtection="0"/>
    <xf numFmtId="43" fontId="26" fillId="0" borderId="0" applyFont="0" applyFill="0" applyBorder="0" applyAlignment="0" applyProtection="0"/>
    <xf numFmtId="221" fontId="21" fillId="0" borderId="0" applyProtection="0"/>
    <xf numFmtId="43" fontId="86"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22" fontId="17" fillId="0" borderId="0" applyFont="0" applyFill="0" applyBorder="0" applyAlignment="0" applyProtection="0"/>
    <xf numFmtId="0" fontId="17"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221" fontId="21" fillId="0" borderId="0" applyProtection="0"/>
    <xf numFmtId="221" fontId="21" fillId="0" borderId="0" applyProtection="0"/>
    <xf numFmtId="43" fontId="11"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6" fontId="3" fillId="0" borderId="0" applyFont="0" applyFill="0" applyBorder="0" applyAlignment="0" applyProtection="0"/>
    <xf numFmtId="169" fontId="10"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70" fontId="10" fillId="0" borderId="0" applyFont="0" applyFill="0" applyBorder="0" applyAlignment="0" applyProtection="0"/>
    <xf numFmtId="169" fontId="10" fillId="0" borderId="0" applyFont="0" applyFill="0" applyBorder="0" applyAlignment="0" applyProtection="0"/>
    <xf numFmtId="223" fontId="87" fillId="0" borderId="0"/>
    <xf numFmtId="3" fontId="26" fillId="0" borderId="0" applyFont="0" applyFill="0" applyBorder="0" applyAlignment="0" applyProtection="0"/>
    <xf numFmtId="3" fontId="21" fillId="0" borderId="0" applyProtection="0"/>
    <xf numFmtId="0" fontId="88" fillId="0" borderId="0">
      <alignment horizontal="center"/>
    </xf>
    <xf numFmtId="0" fontId="89" fillId="0" borderId="0" applyNumberFormat="0" applyAlignment="0">
      <alignment horizontal="left"/>
    </xf>
    <xf numFmtId="187" fontId="90" fillId="0" borderId="0" applyFont="0" applyFill="0" applyBorder="0" applyAlignment="0" applyProtection="0"/>
    <xf numFmtId="224" fontId="72" fillId="0" borderId="0" applyFont="0" applyFill="0" applyBorder="0" applyAlignment="0" applyProtection="0"/>
    <xf numFmtId="225" fontId="91" fillId="0" borderId="0" applyFont="0" applyFill="0" applyBorder="0" applyAlignment="0" applyProtection="0"/>
    <xf numFmtId="226" fontId="91" fillId="0" borderId="0" applyFont="0" applyFill="0" applyBorder="0" applyAlignment="0" applyProtection="0"/>
    <xf numFmtId="208" fontId="76" fillId="0" borderId="0" applyFont="0" applyFill="0" applyBorder="0" applyAlignment="0" applyProtection="0"/>
    <xf numFmtId="44" fontId="10" fillId="0" borderId="0" applyFont="0" applyFill="0" applyBorder="0" applyAlignment="0" applyProtection="0"/>
    <xf numFmtId="227" fontId="26" fillId="0" borderId="0" applyFont="0" applyFill="0" applyBorder="0" applyAlignment="0" applyProtection="0"/>
    <xf numFmtId="228" fontId="26" fillId="0" borderId="0" applyFont="0" applyFill="0" applyBorder="0" applyAlignment="0" applyProtection="0"/>
    <xf numFmtId="229" fontId="26" fillId="0" borderId="0" applyFont="0" applyFill="0" applyBorder="0" applyAlignment="0" applyProtection="0"/>
    <xf numFmtId="229" fontId="26" fillId="0" borderId="0" applyFont="0" applyFill="0" applyBorder="0" applyAlignment="0" applyProtection="0"/>
    <xf numFmtId="229" fontId="26" fillId="0" borderId="0" applyFont="0" applyFill="0" applyBorder="0" applyAlignment="0" applyProtection="0"/>
    <xf numFmtId="229" fontId="26" fillId="0" borderId="0" applyFont="0" applyFill="0" applyBorder="0" applyAlignment="0" applyProtection="0"/>
    <xf numFmtId="229" fontId="26" fillId="0" borderId="0" applyFont="0" applyFill="0" applyBorder="0" applyAlignment="0" applyProtection="0"/>
    <xf numFmtId="229" fontId="26" fillId="0" borderId="0" applyFont="0" applyFill="0" applyBorder="0" applyAlignment="0" applyProtection="0"/>
    <xf numFmtId="230" fontId="26" fillId="0" borderId="0" applyFont="0" applyFill="0" applyBorder="0" applyAlignment="0" applyProtection="0"/>
    <xf numFmtId="229" fontId="26" fillId="0" borderId="0" applyFont="0" applyFill="0" applyBorder="0" applyAlignment="0" applyProtection="0"/>
    <xf numFmtId="231" fontId="87" fillId="0" borderId="0"/>
    <xf numFmtId="232" fontId="26" fillId="0" borderId="0" applyProtection="0"/>
    <xf numFmtId="207" fontId="17" fillId="0" borderId="11"/>
    <xf numFmtId="0" fontId="26" fillId="0" borderId="0" applyFont="0" applyFill="0" applyBorder="0" applyAlignment="0" applyProtection="0"/>
    <xf numFmtId="0" fontId="21" fillId="0" borderId="0" applyProtection="0"/>
    <xf numFmtId="14" fontId="41" fillId="0" borderId="0" applyFill="0" applyBorder="0" applyAlignment="0"/>
    <xf numFmtId="0" fontId="92" fillId="0" borderId="0" applyProtection="0"/>
    <xf numFmtId="3" fontId="93" fillId="0" borderId="12">
      <alignment horizontal="left" vertical="top" wrapText="1"/>
    </xf>
    <xf numFmtId="233" fontId="26" fillId="0" borderId="13">
      <alignment vertical="center"/>
    </xf>
    <xf numFmtId="0" fontId="26" fillId="0" borderId="0" applyFont="0" applyFill="0" applyBorder="0" applyAlignment="0" applyProtection="0"/>
    <xf numFmtId="0" fontId="26" fillId="0" borderId="0" applyFont="0" applyFill="0" applyBorder="0" applyAlignment="0" applyProtection="0"/>
    <xf numFmtId="234" fontId="17" fillId="0" borderId="0"/>
    <xf numFmtId="235" fontId="22" fillId="0" borderId="1"/>
    <xf numFmtId="235" fontId="22" fillId="0" borderId="1"/>
    <xf numFmtId="236" fontId="87" fillId="0" borderId="0"/>
    <xf numFmtId="237" fontId="26" fillId="0" borderId="0" applyProtection="0"/>
    <xf numFmtId="238" fontId="22" fillId="0" borderId="0"/>
    <xf numFmtId="167" fontId="94" fillId="0" borderId="0" applyFont="0" applyFill="0" applyBorder="0" applyAlignment="0" applyProtection="0"/>
    <xf numFmtId="169"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239" fontId="26" fillId="0" borderId="0" applyFont="0" applyFill="0" applyBorder="0" applyAlignment="0" applyProtection="0"/>
    <xf numFmtId="239" fontId="26" fillId="0" borderId="0" applyFont="0" applyFill="0" applyBorder="0" applyAlignment="0" applyProtection="0"/>
    <xf numFmtId="239" fontId="26" fillId="0" borderId="0" applyFont="0" applyFill="0" applyBorder="0" applyAlignment="0" applyProtection="0"/>
    <xf numFmtId="239" fontId="26"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239" fontId="26" fillId="0" borderId="0" applyFont="0" applyFill="0" applyBorder="0" applyAlignment="0" applyProtection="0"/>
    <xf numFmtId="239" fontId="26"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41" fontId="17"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95" fontId="94" fillId="0" borderId="0" applyFont="0" applyFill="0" applyBorder="0" applyAlignment="0" applyProtection="0"/>
    <xf numFmtId="195" fontId="94" fillId="0" borderId="0" applyFont="0" applyFill="0" applyBorder="0" applyAlignment="0" applyProtection="0"/>
    <xf numFmtId="195" fontId="94" fillId="0" borderId="0" applyFont="0" applyFill="0" applyBorder="0" applyAlignment="0" applyProtection="0"/>
    <xf numFmtId="195" fontId="94" fillId="0" borderId="0" applyFont="0" applyFill="0" applyBorder="0" applyAlignment="0" applyProtection="0"/>
    <xf numFmtId="195" fontId="94" fillId="0" borderId="0" applyFont="0" applyFill="0" applyBorder="0" applyAlignment="0" applyProtection="0"/>
    <xf numFmtId="195"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95" fontId="94" fillId="0" borderId="0" applyFont="0" applyFill="0" applyBorder="0" applyAlignment="0" applyProtection="0"/>
    <xf numFmtId="195" fontId="94" fillId="0" borderId="0" applyFont="0" applyFill="0" applyBorder="0" applyAlignment="0" applyProtection="0"/>
    <xf numFmtId="41"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42" fontId="26" fillId="0" borderId="0" applyFont="0" applyFill="0" applyBorder="0" applyAlignment="0" applyProtection="0"/>
    <xf numFmtId="242" fontId="26" fillId="0" borderId="0" applyFont="0" applyFill="0" applyBorder="0" applyAlignment="0" applyProtection="0"/>
    <xf numFmtId="242" fontId="26" fillId="0" borderId="0" applyFont="0" applyFill="0" applyBorder="0" applyAlignment="0" applyProtection="0"/>
    <xf numFmtId="242" fontId="26"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42" fontId="26" fillId="0" borderId="0" applyFont="0" applyFill="0" applyBorder="0" applyAlignment="0" applyProtection="0"/>
    <xf numFmtId="242" fontId="26"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43" fontId="17" fillId="0" borderId="0" applyFont="0" applyFill="0" applyBorder="0" applyAlignment="0" applyProtection="0"/>
    <xf numFmtId="243" fontId="17"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43" fontId="94" fillId="0" borderId="0" applyFont="0" applyFill="0" applyBorder="0" applyAlignment="0" applyProtection="0"/>
    <xf numFmtId="3" fontId="17" fillId="0" borderId="0" applyFont="0" applyBorder="0" applyAlignment="0"/>
    <xf numFmtId="0" fontId="40" fillId="0" borderId="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208" fontId="76" fillId="0" borderId="0" applyFill="0" applyBorder="0" applyAlignment="0"/>
    <xf numFmtId="168" fontId="76" fillId="0" borderId="0" applyFill="0" applyBorder="0" applyAlignment="0"/>
    <xf numFmtId="212" fontId="76" fillId="0" borderId="0" applyFill="0" applyBorder="0" applyAlignment="0"/>
    <xf numFmtId="208" fontId="76" fillId="0" borderId="0" applyFill="0" applyBorder="0" applyAlignment="0"/>
    <xf numFmtId="0" fontId="95" fillId="0" borderId="0" applyNumberFormat="0" applyAlignment="0">
      <alignment horizontal="left"/>
    </xf>
    <xf numFmtId="0" fontId="96" fillId="0" borderId="0"/>
    <xf numFmtId="0" fontId="97" fillId="0" borderId="0" applyNumberFormat="0" applyFill="0" applyBorder="0" applyAlignment="0" applyProtection="0"/>
    <xf numFmtId="3" fontId="17" fillId="0" borderId="0" applyFont="0" applyBorder="0" applyAlignment="0"/>
    <xf numFmtId="0" fontId="26" fillId="0" borderId="0"/>
    <xf numFmtId="0" fontId="26" fillId="0" borderId="0"/>
    <xf numFmtId="0" fontId="26" fillId="0" borderId="0"/>
    <xf numFmtId="0" fontId="98" fillId="0" borderId="0" applyProtection="0"/>
    <xf numFmtId="0" fontId="99" fillId="0" borderId="0" applyProtection="0"/>
    <xf numFmtId="0" fontId="100" fillId="0" borderId="0" applyProtection="0"/>
    <xf numFmtId="0" fontId="101" fillId="0" borderId="0" applyProtection="0"/>
    <xf numFmtId="0" fontId="102" fillId="0" borderId="0" applyNumberFormat="0" applyFont="0" applyFill="0" applyBorder="0" applyAlignment="0" applyProtection="0"/>
    <xf numFmtId="0" fontId="103" fillId="0" borderId="0" applyProtection="0"/>
    <xf numFmtId="0" fontId="104" fillId="0" borderId="0" applyProtection="0"/>
    <xf numFmtId="2" fontId="26" fillId="0" borderId="0" applyFont="0" applyFill="0" applyBorder="0" applyAlignment="0" applyProtection="0"/>
    <xf numFmtId="2" fontId="21" fillId="0" borderId="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07" fillId="0" borderId="0" applyNumberFormat="0" applyFill="0" applyBorder="0" applyAlignment="0" applyProtection="0"/>
    <xf numFmtId="244" fontId="43" fillId="0" borderId="14" applyNumberFormat="0" applyFill="0" applyBorder="0" applyAlignment="0" applyProtection="0"/>
    <xf numFmtId="0" fontId="110" fillId="0" borderId="0" applyNumberFormat="0" applyFill="0" applyBorder="0" applyAlignment="0" applyProtection="0"/>
    <xf numFmtId="0" fontId="111" fillId="0" borderId="0">
      <alignment vertical="top" wrapText="1"/>
    </xf>
    <xf numFmtId="0" fontId="112" fillId="7" borderId="0" applyNumberFormat="0" applyBorder="0" applyAlignment="0" applyProtection="0"/>
    <xf numFmtId="38" fontId="113" fillId="3" borderId="0" applyNumberFormat="0" applyBorder="0" applyAlignment="0" applyProtection="0"/>
    <xf numFmtId="245" fontId="114" fillId="3" borderId="0" applyBorder="0" applyProtection="0"/>
    <xf numFmtId="0" fontId="115" fillId="0" borderId="15" applyNumberFormat="0" applyFill="0" applyBorder="0" applyAlignment="0" applyProtection="0">
      <alignment horizontal="center" vertical="center"/>
    </xf>
    <xf numFmtId="0" fontId="116" fillId="0" borderId="0" applyNumberFormat="0" applyFont="0" applyBorder="0" applyAlignment="0">
      <alignment horizontal="left" vertical="center"/>
    </xf>
    <xf numFmtId="246" fontId="72" fillId="0" borderId="0" applyFont="0" applyFill="0" applyBorder="0" applyAlignment="0" applyProtection="0"/>
    <xf numFmtId="0" fontId="117" fillId="25" borderId="0"/>
    <xf numFmtId="0" fontId="118" fillId="0" borderId="0">
      <alignment horizontal="left"/>
    </xf>
    <xf numFmtId="0" fontId="33" fillId="0" borderId="16" applyNumberFormat="0" applyAlignment="0" applyProtection="0">
      <alignment horizontal="left" vertical="center"/>
    </xf>
    <xf numFmtId="0" fontId="33" fillId="0" borderId="16" applyNumberFormat="0" applyAlignment="0" applyProtection="0">
      <alignment horizontal="left" vertical="center"/>
    </xf>
    <xf numFmtId="0" fontId="33" fillId="0" borderId="17">
      <alignment horizontal="left" vertical="center"/>
    </xf>
    <xf numFmtId="0" fontId="33" fillId="0" borderId="17">
      <alignment horizontal="left" vertical="center"/>
    </xf>
    <xf numFmtId="0" fontId="33" fillId="0" borderId="17">
      <alignment horizontal="left" vertical="center"/>
    </xf>
    <xf numFmtId="0" fontId="33" fillId="0" borderId="17">
      <alignment horizontal="left" vertical="center"/>
    </xf>
    <xf numFmtId="0" fontId="33" fillId="0" borderId="17">
      <alignment horizontal="left" vertical="center"/>
    </xf>
    <xf numFmtId="0" fontId="33" fillId="0" borderId="17">
      <alignment horizontal="left" vertical="center"/>
    </xf>
    <xf numFmtId="0" fontId="119" fillId="0" borderId="18" applyNumberFormat="0" applyFill="0" applyAlignment="0" applyProtection="0"/>
    <xf numFmtId="0" fontId="120" fillId="0" borderId="19" applyNumberFormat="0" applyFill="0" applyAlignment="0" applyProtection="0"/>
    <xf numFmtId="0" fontId="121" fillId="0" borderId="20" applyNumberFormat="0" applyFill="0" applyAlignment="0" applyProtection="0"/>
    <xf numFmtId="0" fontId="121" fillId="0" borderId="0" applyNumberFormat="0" applyFill="0" applyBorder="0" applyAlignment="0" applyProtection="0"/>
    <xf numFmtId="0" fontId="122" fillId="0" borderId="0" applyProtection="0"/>
    <xf numFmtId="0" fontId="33" fillId="0" borderId="0" applyProtection="0"/>
    <xf numFmtId="0" fontId="33" fillId="0" borderId="0" applyProtection="0"/>
    <xf numFmtId="0" fontId="33" fillId="0" borderId="0" applyProtection="0"/>
    <xf numFmtId="0" fontId="33" fillId="0" borderId="0" applyProtection="0"/>
    <xf numFmtId="0" fontId="33" fillId="0" borderId="0" applyProtection="0"/>
    <xf numFmtId="0" fontId="33" fillId="0" borderId="0" applyProtection="0"/>
    <xf numFmtId="0" fontId="33" fillId="0" borderId="0" applyProtection="0"/>
    <xf numFmtId="0" fontId="33" fillId="0" borderId="0" applyProtection="0"/>
    <xf numFmtId="0" fontId="123" fillId="0" borderId="21">
      <alignment horizontal="center"/>
    </xf>
    <xf numFmtId="0" fontId="123" fillId="0" borderId="0">
      <alignment horizontal="center"/>
    </xf>
    <xf numFmtId="5" fontId="124" fillId="26" borderId="1" applyNumberFormat="0" applyAlignment="0">
      <alignment horizontal="left" vertical="top"/>
    </xf>
    <xf numFmtId="5" fontId="124" fillId="26" borderId="1" applyNumberFormat="0" applyAlignment="0">
      <alignment horizontal="left" vertical="top"/>
    </xf>
    <xf numFmtId="5" fontId="124" fillId="26" borderId="1" applyNumberFormat="0" applyAlignment="0">
      <alignment horizontal="left" vertical="top"/>
    </xf>
    <xf numFmtId="5" fontId="124" fillId="26" borderId="1" applyNumberFormat="0" applyAlignment="0">
      <alignment horizontal="left" vertical="top"/>
    </xf>
    <xf numFmtId="5" fontId="124" fillId="26" borderId="1" applyNumberFormat="0" applyAlignment="0">
      <alignment horizontal="left" vertical="top"/>
    </xf>
    <xf numFmtId="5" fontId="124" fillId="26" borderId="1" applyNumberFormat="0" applyAlignment="0">
      <alignment horizontal="left" vertical="top"/>
    </xf>
    <xf numFmtId="49" fontId="125" fillId="0" borderId="1">
      <alignment vertical="center"/>
    </xf>
    <xf numFmtId="49" fontId="125" fillId="0" borderId="1">
      <alignment vertical="center"/>
    </xf>
    <xf numFmtId="49" fontId="125" fillId="0" borderId="1">
      <alignment vertical="center"/>
    </xf>
    <xf numFmtId="49" fontId="125" fillId="0" borderId="1">
      <alignment vertical="center"/>
    </xf>
    <xf numFmtId="49" fontId="125" fillId="0" borderId="1">
      <alignment vertical="center"/>
    </xf>
    <xf numFmtId="49" fontId="125" fillId="0" borderId="1">
      <alignment vertical="center"/>
    </xf>
    <xf numFmtId="0" fontId="47" fillId="0" borderId="0"/>
    <xf numFmtId="167" fontId="17" fillId="0" borderId="0" applyFont="0" applyFill="0" applyBorder="0" applyAlignment="0" applyProtection="0"/>
    <xf numFmtId="38" fontId="43" fillId="0" borderId="0" applyFont="0" applyFill="0" applyBorder="0" applyAlignment="0" applyProtection="0"/>
    <xf numFmtId="194" fontId="40" fillId="0" borderId="0" applyFont="0" applyFill="0" applyBorder="0" applyAlignment="0" applyProtection="0"/>
    <xf numFmtId="247" fontId="126" fillId="0" borderId="0" applyFont="0" applyFill="0" applyBorder="0" applyAlignment="0" applyProtection="0"/>
    <xf numFmtId="10" fontId="113" fillId="27" borderId="1" applyNumberFormat="0" applyBorder="0" applyAlignment="0" applyProtection="0"/>
    <xf numFmtId="10" fontId="113" fillId="27" borderId="1" applyNumberFormat="0" applyBorder="0" applyAlignment="0" applyProtection="0"/>
    <xf numFmtId="10" fontId="113" fillId="27" borderId="1" applyNumberFormat="0" applyBorder="0" applyAlignment="0" applyProtection="0"/>
    <xf numFmtId="10" fontId="113" fillId="27" borderId="1" applyNumberFormat="0" applyBorder="0" applyAlignment="0" applyProtection="0"/>
    <xf numFmtId="10" fontId="113" fillId="27" borderId="1" applyNumberFormat="0" applyBorder="0" applyAlignment="0" applyProtection="0"/>
    <xf numFmtId="10" fontId="113" fillId="27" borderId="1" applyNumberFormat="0" applyBorder="0" applyAlignment="0" applyProtection="0"/>
    <xf numFmtId="0" fontId="127" fillId="10" borderId="9" applyNumberFormat="0" applyAlignment="0" applyProtection="0"/>
    <xf numFmtId="0" fontId="127" fillId="10" borderId="9" applyNumberFormat="0" applyAlignment="0" applyProtection="0"/>
    <xf numFmtId="0" fontId="127" fillId="10" borderId="9" applyNumberFormat="0" applyAlignment="0" applyProtection="0"/>
    <xf numFmtId="0" fontId="127" fillId="10" borderId="9"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67" fontId="17" fillId="0" borderId="0" applyFont="0" applyFill="0" applyBorder="0" applyAlignment="0" applyProtection="0"/>
    <xf numFmtId="0" fontId="17" fillId="0" borderId="0"/>
    <xf numFmtId="0" fontId="67" fillId="0" borderId="22">
      <alignment horizontal="centerContinuous"/>
    </xf>
    <xf numFmtId="0" fontId="43" fillId="0" borderId="0"/>
    <xf numFmtId="0" fontId="10" fillId="0" borderId="0"/>
    <xf numFmtId="0" fontId="26" fillId="0" borderId="0"/>
    <xf numFmtId="0" fontId="10" fillId="0" borderId="0"/>
    <xf numFmtId="0" fontId="47" fillId="0" borderId="0" applyNumberFormat="0" applyFont="0" applyFill="0" applyBorder="0" applyProtection="0">
      <alignment horizontal="left" vertical="center"/>
    </xf>
    <xf numFmtId="0" fontId="43" fillId="0" borderId="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208" fontId="76" fillId="0" borderId="0" applyFill="0" applyBorder="0" applyAlignment="0"/>
    <xf numFmtId="168" fontId="76" fillId="0" borderId="0" applyFill="0" applyBorder="0" applyAlignment="0"/>
    <xf numFmtId="212" fontId="76" fillId="0" borderId="0" applyFill="0" applyBorder="0" applyAlignment="0"/>
    <xf numFmtId="208" fontId="76" fillId="0" borderId="0" applyFill="0" applyBorder="0" applyAlignment="0"/>
    <xf numFmtId="0" fontId="131" fillId="0" borderId="23" applyNumberFormat="0" applyFill="0" applyAlignment="0" applyProtection="0"/>
    <xf numFmtId="3" fontId="132" fillId="0" borderId="12" applyNumberFormat="0" applyAlignment="0">
      <alignment horizontal="center" vertical="center"/>
    </xf>
    <xf numFmtId="3" fontId="53" fillId="0" borderId="12" applyNumberFormat="0" applyAlignment="0">
      <alignment horizontal="center" vertical="center"/>
    </xf>
    <xf numFmtId="3" fontId="124" fillId="0" borderId="12" applyNumberFormat="0" applyAlignment="0">
      <alignment horizontal="center" vertical="center"/>
    </xf>
    <xf numFmtId="207" fontId="133" fillId="0" borderId="24" applyNumberFormat="0" applyFont="0" applyFill="0" applyBorder="0">
      <alignment horizontal="center"/>
    </xf>
    <xf numFmtId="207" fontId="133" fillId="0" borderId="24" applyNumberFormat="0" applyFont="0" applyFill="0" applyBorder="0">
      <alignment horizontal="center"/>
    </xf>
    <xf numFmtId="38" fontId="43" fillId="0" borderId="0" applyFont="0" applyFill="0" applyBorder="0" applyAlignment="0" applyProtection="0"/>
    <xf numFmtId="40" fontId="43" fillId="0" borderId="0" applyFont="0" applyFill="0" applyBorder="0" applyAlignment="0" applyProtection="0"/>
    <xf numFmtId="167" fontId="26" fillId="0" borderId="0" applyFont="0" applyFill="0" applyBorder="0" applyAlignment="0" applyProtection="0"/>
    <xf numFmtId="169" fontId="26" fillId="0" borderId="0" applyFont="0" applyFill="0" applyBorder="0" applyAlignment="0" applyProtection="0"/>
    <xf numFmtId="0" fontId="134" fillId="0" borderId="21"/>
    <xf numFmtId="248" fontId="26" fillId="0" borderId="24"/>
    <xf numFmtId="248" fontId="83" fillId="0" borderId="24"/>
    <xf numFmtId="249" fontId="43" fillId="0" borderId="0" applyFont="0" applyFill="0" applyBorder="0" applyAlignment="0" applyProtection="0"/>
    <xf numFmtId="250" fontId="43" fillId="0" borderId="0" applyFont="0" applyFill="0" applyBorder="0" applyAlignment="0" applyProtection="0"/>
    <xf numFmtId="251" fontId="26" fillId="0" borderId="0" applyFont="0" applyFill="0" applyBorder="0" applyAlignment="0" applyProtection="0"/>
    <xf numFmtId="252" fontId="26" fillId="0" borderId="0" applyFont="0" applyFill="0" applyBorder="0" applyAlignment="0" applyProtection="0"/>
    <xf numFmtId="0" fontId="92" fillId="0" borderId="0" applyNumberFormat="0" applyFont="0" applyFill="0" applyAlignment="0"/>
    <xf numFmtId="0" fontId="135" fillId="28" borderId="0" applyNumberFormat="0" applyBorder="0" applyAlignment="0" applyProtection="0"/>
    <xf numFmtId="0" fontId="72" fillId="0" borderId="1"/>
    <xf numFmtId="0" fontId="72" fillId="0" borderId="1"/>
    <xf numFmtId="0" fontId="72" fillId="0" borderId="1"/>
    <xf numFmtId="0" fontId="72" fillId="0" borderId="1"/>
    <xf numFmtId="0" fontId="72" fillId="0" borderId="1"/>
    <xf numFmtId="0" fontId="72" fillId="0" borderId="1"/>
    <xf numFmtId="0" fontId="47" fillId="0" borderId="0"/>
    <xf numFmtId="0" fontId="22" fillId="0" borderId="4" applyNumberFormat="0" applyAlignment="0">
      <alignment horizontal="center"/>
    </xf>
    <xf numFmtId="0" fontId="22" fillId="0" borderId="4" applyNumberFormat="0" applyAlignment="0">
      <alignment horizontal="center"/>
    </xf>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0" fontId="138" fillId="0" borderId="0"/>
    <xf numFmtId="253" fontId="139" fillId="0" borderId="0"/>
    <xf numFmtId="254" fontId="140" fillId="0" borderId="0"/>
    <xf numFmtId="0" fontId="26" fillId="0" borderId="0"/>
    <xf numFmtId="0" fontId="141" fillId="0" borderId="0"/>
    <xf numFmtId="0" fontId="84" fillId="0" borderId="0"/>
    <xf numFmtId="0" fontId="8" fillId="0" borderId="0"/>
    <xf numFmtId="0" fontId="84" fillId="0" borderId="0"/>
    <xf numFmtId="0" fontId="3" fillId="0" borderId="0"/>
    <xf numFmtId="0" fontId="10" fillId="0" borderId="0"/>
    <xf numFmtId="0" fontId="3" fillId="0" borderId="0"/>
    <xf numFmtId="0" fontId="3" fillId="0" borderId="0"/>
    <xf numFmtId="0" fontId="3" fillId="0" borderId="0"/>
    <xf numFmtId="0" fontId="83" fillId="0" borderId="0"/>
    <xf numFmtId="0" fontId="3" fillId="0" borderId="0"/>
    <xf numFmtId="0" fontId="3" fillId="0" borderId="0"/>
    <xf numFmtId="0" fontId="3" fillId="0" borderId="0"/>
    <xf numFmtId="0" fontId="3" fillId="0" borderId="0"/>
    <xf numFmtId="0" fontId="21" fillId="0" borderId="0"/>
    <xf numFmtId="0" fontId="3"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38" fontId="142" fillId="0" borderId="0"/>
    <xf numFmtId="0" fontId="26" fillId="0" borderId="0"/>
    <xf numFmtId="0" fontId="26" fillId="0" borderId="0"/>
    <xf numFmtId="0" fontId="3" fillId="0" borderId="0"/>
    <xf numFmtId="0" fontId="10" fillId="0" borderId="0"/>
    <xf numFmtId="0" fontId="10" fillId="0" borderId="0"/>
    <xf numFmtId="0" fontId="10" fillId="0" borderId="0"/>
    <xf numFmtId="0" fontId="11" fillId="0" borderId="0"/>
    <xf numFmtId="0" fontId="11" fillId="0" borderId="0"/>
    <xf numFmtId="0" fontId="10" fillId="0" borderId="0"/>
    <xf numFmtId="0" fontId="143" fillId="0" borderId="0"/>
    <xf numFmtId="0" fontId="143" fillId="0" borderId="0"/>
    <xf numFmtId="0" fontId="143" fillId="0" borderId="0"/>
    <xf numFmtId="0" fontId="83" fillId="0" borderId="0"/>
    <xf numFmtId="0" fontId="10" fillId="0" borderId="0"/>
    <xf numFmtId="0" fontId="10" fillId="0" borderId="0"/>
    <xf numFmtId="0" fontId="144" fillId="0" borderId="0"/>
    <xf numFmtId="0" fontId="17" fillId="0" borderId="0"/>
    <xf numFmtId="0" fontId="10" fillId="0" borderId="0"/>
    <xf numFmtId="0" fontId="8" fillId="0" borderId="0"/>
    <xf numFmtId="0" fontId="10" fillId="0" borderId="0"/>
    <xf numFmtId="0" fontId="8" fillId="0" borderId="0"/>
    <xf numFmtId="0" fontId="26" fillId="0" borderId="0"/>
    <xf numFmtId="0" fontId="11" fillId="0" borderId="0"/>
    <xf numFmtId="0" fontId="11" fillId="0" borderId="0"/>
    <xf numFmtId="0" fontId="11"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49" fillId="0" borderId="0"/>
    <xf numFmtId="0" fontId="143" fillId="0" borderId="0"/>
    <xf numFmtId="0" fontId="26" fillId="0" borderId="0"/>
    <xf numFmtId="0" fontId="63" fillId="0" borderId="0"/>
    <xf numFmtId="0" fontId="63" fillId="0" borderId="0" applyProtection="0"/>
    <xf numFmtId="0" fontId="10" fillId="0" borderId="0" applyProtection="0"/>
    <xf numFmtId="0" fontId="83" fillId="0" borderId="0"/>
    <xf numFmtId="0" fontId="63" fillId="0" borderId="0" applyProtection="0"/>
    <xf numFmtId="0" fontId="145" fillId="0" borderId="0"/>
    <xf numFmtId="0" fontId="145" fillId="0" borderId="0"/>
    <xf numFmtId="0" fontId="2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top"/>
    </xf>
    <xf numFmtId="0" fontId="82" fillId="0" borderId="0"/>
    <xf numFmtId="0" fontId="3" fillId="0" borderId="0"/>
    <xf numFmtId="0" fontId="3" fillId="0" borderId="0"/>
    <xf numFmtId="0" fontId="17" fillId="0" borderId="0"/>
    <xf numFmtId="0" fontId="10" fillId="0" borderId="0"/>
    <xf numFmtId="0" fontId="8" fillId="0" borderId="0"/>
    <xf numFmtId="0" fontId="26" fillId="0" borderId="0"/>
    <xf numFmtId="0" fontId="3" fillId="0" borderId="0"/>
    <xf numFmtId="0" fontId="146"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84" fillId="0" borderId="0"/>
    <xf numFmtId="0" fontId="84" fillId="0" borderId="0"/>
    <xf numFmtId="0" fontId="84" fillId="0" borderId="0"/>
    <xf numFmtId="0" fontId="84" fillId="0" borderId="0"/>
    <xf numFmtId="0" fontId="84" fillId="0" borderId="0"/>
    <xf numFmtId="0" fontId="17" fillId="0" borderId="0"/>
    <xf numFmtId="0" fontId="26" fillId="0" borderId="0" applyProtection="0"/>
    <xf numFmtId="0" fontId="1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7" fillId="0" borderId="0"/>
    <xf numFmtId="0" fontId="16" fillId="0" borderId="0"/>
    <xf numFmtId="0" fontId="144" fillId="0" borderId="0"/>
    <xf numFmtId="0" fontId="84" fillId="0" borderId="0"/>
    <xf numFmtId="0" fontId="22" fillId="0" borderId="0"/>
    <xf numFmtId="0" fontId="17"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26" fillId="0" borderId="0"/>
    <xf numFmtId="0" fontId="3" fillId="0" borderId="0"/>
    <xf numFmtId="0" fontId="26" fillId="0" borderId="0"/>
    <xf numFmtId="0" fontId="17" fillId="0" borderId="0"/>
    <xf numFmtId="0" fontId="48" fillId="0" borderId="0" applyFont="0"/>
    <xf numFmtId="0" fontId="94" fillId="0" borderId="0"/>
    <xf numFmtId="0" fontId="17" fillId="29" borderId="25" applyNumberFormat="0" applyFont="0" applyAlignment="0" applyProtection="0"/>
    <xf numFmtId="0" fontId="17" fillId="29" borderId="25" applyNumberFormat="0" applyFont="0" applyAlignment="0" applyProtection="0"/>
    <xf numFmtId="255" fontId="147" fillId="0" borderId="0" applyFont="0" applyFill="0" applyBorder="0" applyProtection="0">
      <alignment vertical="top" wrapText="1"/>
    </xf>
    <xf numFmtId="0" fontId="22" fillId="0" borderId="0"/>
    <xf numFmtId="0" fontId="22" fillId="0" borderId="0" applyProtection="0"/>
    <xf numFmtId="3" fontId="148" fillId="0" borderId="0" applyFont="0" applyFill="0" applyBorder="0" applyAlignment="0" applyProtection="0"/>
    <xf numFmtId="169" fontId="46" fillId="0" borderId="0" applyFont="0" applyFill="0" applyBorder="0" applyAlignment="0" applyProtection="0"/>
    <xf numFmtId="167" fontId="46"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149" fillId="0" borderId="0" applyProtection="0"/>
    <xf numFmtId="0" fontId="26" fillId="0" borderId="0" applyFont="0" applyFill="0" applyBorder="0" applyAlignment="0" applyProtection="0"/>
    <xf numFmtId="0" fontId="47" fillId="0" borderId="0"/>
    <xf numFmtId="0" fontId="150" fillId="23" borderId="26" applyNumberFormat="0" applyAlignment="0" applyProtection="0"/>
    <xf numFmtId="0" fontId="150" fillId="23" borderId="26" applyNumberFormat="0" applyAlignment="0" applyProtection="0"/>
    <xf numFmtId="170" fontId="151" fillId="0" borderId="4" applyFont="0" applyBorder="0" applyAlignment="0"/>
    <xf numFmtId="170" fontId="151" fillId="0" borderId="4" applyFont="0" applyBorder="0" applyAlignment="0"/>
    <xf numFmtId="0" fontId="152" fillId="30" borderId="0"/>
    <xf numFmtId="0" fontId="66" fillId="0" borderId="0"/>
    <xf numFmtId="14" fontId="67" fillId="0" borderId="0">
      <alignment horizontal="center" wrapText="1"/>
      <protection locked="0"/>
    </xf>
    <xf numFmtId="211" fontId="26" fillId="0" borderId="0" applyFont="0" applyFill="0" applyBorder="0" applyAlignment="0" applyProtection="0"/>
    <xf numFmtId="256" fontId="26" fillId="0" borderId="0" applyFont="0" applyFill="0" applyBorder="0" applyAlignment="0" applyProtection="0"/>
    <xf numFmtId="10" fontId="26" fillId="0" borderId="0" applyFont="0" applyFill="0" applyBorder="0" applyAlignment="0" applyProtection="0"/>
    <xf numFmtId="10" fontId="21" fillId="0" borderId="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 fillId="0" borderId="27" applyNumberFormat="0" applyBorder="0"/>
    <xf numFmtId="9" fontId="43" fillId="0" borderId="27" applyNumberFormat="0" applyBorder="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208" fontId="76" fillId="0" borderId="0" applyFill="0" applyBorder="0" applyAlignment="0"/>
    <xf numFmtId="168" fontId="76" fillId="0" borderId="0" applyFill="0" applyBorder="0" applyAlignment="0"/>
    <xf numFmtId="212" fontId="76" fillId="0" borderId="0" applyFill="0" applyBorder="0" applyAlignment="0"/>
    <xf numFmtId="208" fontId="76" fillId="0" borderId="0" applyFill="0" applyBorder="0" applyAlignment="0"/>
    <xf numFmtId="0" fontId="153" fillId="0" borderId="0"/>
    <xf numFmtId="0" fontId="43" fillId="0" borderId="0" applyNumberFormat="0" applyFont="0" applyFill="0" applyBorder="0" applyAlignment="0" applyProtection="0">
      <alignment horizontal="left"/>
    </xf>
    <xf numFmtId="0" fontId="154" fillId="0" borderId="21">
      <alignment horizontal="center"/>
    </xf>
    <xf numFmtId="1" fontId="26" fillId="0" borderId="12" applyNumberFormat="0" applyFill="0" applyAlignment="0" applyProtection="0">
      <alignment horizontal="center" vertical="center"/>
    </xf>
    <xf numFmtId="0" fontId="155" fillId="31" borderId="0" applyNumberFormat="0" applyFont="0" applyBorder="0" applyAlignment="0">
      <alignment horizontal="center"/>
    </xf>
    <xf numFmtId="14" fontId="156" fillId="0" borderId="0" applyNumberFormat="0" applyFill="0" applyBorder="0" applyAlignment="0" applyProtection="0">
      <alignment horizontal="left"/>
    </xf>
    <xf numFmtId="0" fontId="129" fillId="0" borderId="0"/>
    <xf numFmtId="0" fontId="22" fillId="0" borderId="0"/>
    <xf numFmtId="194" fontId="40" fillId="0" borderId="0" applyFont="0" applyFill="0" applyBorder="0" applyAlignment="0" applyProtection="0"/>
    <xf numFmtId="0" fontId="17" fillId="0" borderId="0" applyNumberFormat="0" applyFill="0" applyBorder="0" applyAlignment="0" applyProtection="0"/>
    <xf numFmtId="0" fontId="17" fillId="0" borderId="0" applyProtection="0"/>
    <xf numFmtId="196" fontId="40" fillId="0" borderId="0" applyFont="0" applyFill="0" applyBorder="0" applyAlignment="0" applyProtection="0"/>
    <xf numFmtId="41" fontId="21" fillId="0" borderId="0" applyProtection="0"/>
    <xf numFmtId="4" fontId="157" fillId="32" borderId="28" applyNumberFormat="0" applyProtection="0">
      <alignment vertical="center"/>
    </xf>
    <xf numFmtId="4" fontId="157" fillId="32" borderId="28" applyNumberFormat="0" applyProtection="0">
      <alignment vertical="center"/>
    </xf>
    <xf numFmtId="4" fontId="158" fillId="32" borderId="28" applyNumberFormat="0" applyProtection="0">
      <alignment vertical="center"/>
    </xf>
    <xf numFmtId="4" fontId="158" fillId="32" borderId="28" applyNumberFormat="0" applyProtection="0">
      <alignment vertical="center"/>
    </xf>
    <xf numFmtId="4" fontId="159" fillId="32" borderId="28" applyNumberFormat="0" applyProtection="0">
      <alignment horizontal="left" vertical="center" indent="1"/>
    </xf>
    <xf numFmtId="4" fontId="159" fillId="32" borderId="28" applyNumberFormat="0" applyProtection="0">
      <alignment horizontal="left" vertical="center" indent="1"/>
    </xf>
    <xf numFmtId="4" fontId="159" fillId="33" borderId="0" applyNumberFormat="0" applyProtection="0">
      <alignment horizontal="left" vertical="center" indent="1"/>
    </xf>
    <xf numFmtId="4" fontId="159" fillId="34" borderId="28" applyNumberFormat="0" applyProtection="0">
      <alignment horizontal="right" vertical="center"/>
    </xf>
    <xf numFmtId="4" fontId="159" fillId="34" borderId="28" applyNumberFormat="0" applyProtection="0">
      <alignment horizontal="right" vertical="center"/>
    </xf>
    <xf numFmtId="4" fontId="159" fillId="35" borderId="28" applyNumberFormat="0" applyProtection="0">
      <alignment horizontal="right" vertical="center"/>
    </xf>
    <xf numFmtId="4" fontId="159" fillId="35" borderId="28" applyNumberFormat="0" applyProtection="0">
      <alignment horizontal="right" vertical="center"/>
    </xf>
    <xf numFmtId="4" fontId="159" fillId="36" borderId="28" applyNumberFormat="0" applyProtection="0">
      <alignment horizontal="right" vertical="center"/>
    </xf>
    <xf numFmtId="4" fontId="159" fillId="36" borderId="28" applyNumberFormat="0" applyProtection="0">
      <alignment horizontal="right" vertical="center"/>
    </xf>
    <xf numFmtId="4" fontId="159" fillId="37" borderId="28" applyNumberFormat="0" applyProtection="0">
      <alignment horizontal="right" vertical="center"/>
    </xf>
    <xf numFmtId="4" fontId="159" fillId="37" borderId="28" applyNumberFormat="0" applyProtection="0">
      <alignment horizontal="right" vertical="center"/>
    </xf>
    <xf numFmtId="4" fontId="159" fillId="38" borderId="28" applyNumberFormat="0" applyProtection="0">
      <alignment horizontal="right" vertical="center"/>
    </xf>
    <xf numFmtId="4" fontId="159" fillId="38" borderId="28" applyNumberFormat="0" applyProtection="0">
      <alignment horizontal="right" vertical="center"/>
    </xf>
    <xf numFmtId="4" fontId="159" fillId="39" borderId="28" applyNumberFormat="0" applyProtection="0">
      <alignment horizontal="right" vertical="center"/>
    </xf>
    <xf numFmtId="4" fontId="159" fillId="39" borderId="28" applyNumberFormat="0" applyProtection="0">
      <alignment horizontal="right" vertical="center"/>
    </xf>
    <xf numFmtId="4" fontId="159" fillId="40" borderId="28" applyNumberFormat="0" applyProtection="0">
      <alignment horizontal="right" vertical="center"/>
    </xf>
    <xf numFmtId="4" fontId="159" fillId="40" borderId="28" applyNumberFormat="0" applyProtection="0">
      <alignment horizontal="right" vertical="center"/>
    </xf>
    <xf numFmtId="4" fontId="159" fillId="41" borderId="28" applyNumberFormat="0" applyProtection="0">
      <alignment horizontal="right" vertical="center"/>
    </xf>
    <xf numFmtId="4" fontId="159" fillId="41" borderId="28" applyNumberFormat="0" applyProtection="0">
      <alignment horizontal="right" vertical="center"/>
    </xf>
    <xf numFmtId="4" fontId="159" fillId="42" borderId="28" applyNumberFormat="0" applyProtection="0">
      <alignment horizontal="right" vertical="center"/>
    </xf>
    <xf numFmtId="4" fontId="159" fillId="42" borderId="28" applyNumberFormat="0" applyProtection="0">
      <alignment horizontal="right" vertical="center"/>
    </xf>
    <xf numFmtId="4" fontId="157" fillId="43" borderId="29" applyNumberFormat="0" applyProtection="0">
      <alignment horizontal="left" vertical="center" indent="1"/>
    </xf>
    <xf numFmtId="4" fontId="157" fillId="44" borderId="0" applyNumberFormat="0" applyProtection="0">
      <alignment horizontal="left" vertical="center" indent="1"/>
    </xf>
    <xf numFmtId="4" fontId="157" fillId="33" borderId="0" applyNumberFormat="0" applyProtection="0">
      <alignment horizontal="left" vertical="center" indent="1"/>
    </xf>
    <xf numFmtId="4" fontId="159" fillId="44" borderId="28" applyNumberFormat="0" applyProtection="0">
      <alignment horizontal="right" vertical="center"/>
    </xf>
    <xf numFmtId="4" fontId="159" fillId="44" borderId="28" applyNumberFormat="0" applyProtection="0">
      <alignment horizontal="right" vertical="center"/>
    </xf>
    <xf numFmtId="4" fontId="41" fillId="44" borderId="0" applyNumberFormat="0" applyProtection="0">
      <alignment horizontal="left" vertical="center" indent="1"/>
    </xf>
    <xf numFmtId="4" fontId="41" fillId="33" borderId="0" applyNumberFormat="0" applyProtection="0">
      <alignment horizontal="left" vertical="center" indent="1"/>
    </xf>
    <xf numFmtId="4" fontId="159" fillId="45" borderId="28" applyNumberFormat="0" applyProtection="0">
      <alignment vertical="center"/>
    </xf>
    <xf numFmtId="4" fontId="159" fillId="45" borderId="28" applyNumberFormat="0" applyProtection="0">
      <alignment vertical="center"/>
    </xf>
    <xf numFmtId="4" fontId="160" fillId="45" borderId="28" applyNumberFormat="0" applyProtection="0">
      <alignment vertical="center"/>
    </xf>
    <xf numFmtId="4" fontId="160" fillId="45" borderId="28" applyNumberFormat="0" applyProtection="0">
      <alignment vertical="center"/>
    </xf>
    <xf numFmtId="4" fontId="157" fillId="44" borderId="30" applyNumberFormat="0" applyProtection="0">
      <alignment horizontal="left" vertical="center" indent="1"/>
    </xf>
    <xf numFmtId="4" fontId="157" fillId="44" borderId="30" applyNumberFormat="0" applyProtection="0">
      <alignment horizontal="left" vertical="center" indent="1"/>
    </xf>
    <xf numFmtId="4" fontId="159" fillId="45" borderId="28" applyNumberFormat="0" applyProtection="0">
      <alignment horizontal="right" vertical="center"/>
    </xf>
    <xf numFmtId="4" fontId="159" fillId="45" borderId="28" applyNumberFormat="0" applyProtection="0">
      <alignment horizontal="right" vertical="center"/>
    </xf>
    <xf numFmtId="4" fontId="160" fillId="45" borderId="28" applyNumberFormat="0" applyProtection="0">
      <alignment horizontal="right" vertical="center"/>
    </xf>
    <xf numFmtId="4" fontId="160" fillId="45" borderId="28" applyNumberFormat="0" applyProtection="0">
      <alignment horizontal="right" vertical="center"/>
    </xf>
    <xf numFmtId="4" fontId="157" fillId="44" borderId="28" applyNumberFormat="0" applyProtection="0">
      <alignment horizontal="left" vertical="center" indent="1"/>
    </xf>
    <xf numFmtId="4" fontId="157" fillId="44" borderId="28" applyNumberFormat="0" applyProtection="0">
      <alignment horizontal="left" vertical="center" indent="1"/>
    </xf>
    <xf numFmtId="4" fontId="161" fillId="26" borderId="30" applyNumberFormat="0" applyProtection="0">
      <alignment horizontal="left" vertical="center" indent="1"/>
    </xf>
    <xf numFmtId="4" fontId="161" fillId="26" borderId="30" applyNumberFormat="0" applyProtection="0">
      <alignment horizontal="left" vertical="center" indent="1"/>
    </xf>
    <xf numFmtId="4" fontId="162" fillId="45" borderId="28" applyNumberFormat="0" applyProtection="0">
      <alignment horizontal="right" vertical="center"/>
    </xf>
    <xf numFmtId="4" fontId="162" fillId="45" borderId="28" applyNumberFormat="0" applyProtection="0">
      <alignment horizontal="right" vertical="center"/>
    </xf>
    <xf numFmtId="257" fontId="163" fillId="0" borderId="0" applyFont="0" applyFill="0" applyBorder="0" applyAlignment="0" applyProtection="0"/>
    <xf numFmtId="0" fontId="155" fillId="1" borderId="17" applyNumberFormat="0" applyFont="0" applyAlignment="0">
      <alignment horizontal="center"/>
    </xf>
    <xf numFmtId="0" fontId="155" fillId="1" borderId="17" applyNumberFormat="0" applyFont="0" applyAlignment="0">
      <alignment horizontal="center"/>
    </xf>
    <xf numFmtId="0" fontId="155" fillId="1" borderId="17" applyNumberFormat="0" applyFont="0" applyAlignment="0">
      <alignment horizontal="center"/>
    </xf>
    <xf numFmtId="0" fontId="155" fillId="1" borderId="17" applyNumberFormat="0" applyFont="0" applyAlignment="0">
      <alignment horizontal="center"/>
    </xf>
    <xf numFmtId="0" fontId="155" fillId="1" borderId="17" applyNumberFormat="0" applyFont="0" applyAlignment="0">
      <alignment horizontal="center"/>
    </xf>
    <xf numFmtId="0" fontId="155" fillId="1" borderId="17" applyNumberFormat="0" applyFont="0" applyAlignment="0">
      <alignment horizontal="center"/>
    </xf>
    <xf numFmtId="3" fontId="16" fillId="0" borderId="0"/>
    <xf numFmtId="0" fontId="164" fillId="0" borderId="0" applyNumberFormat="0" applyFill="0" applyBorder="0" applyAlignment="0">
      <alignment horizontal="center"/>
    </xf>
    <xf numFmtId="0" fontId="26" fillId="0" borderId="0"/>
    <xf numFmtId="170" fontId="165" fillId="0" borderId="0" applyNumberFormat="0" applyBorder="0" applyAlignment="0">
      <alignment horizontal="centerContinuous"/>
    </xf>
    <xf numFmtId="0" fontId="22" fillId="0" borderId="0" applyNumberFormat="0" applyFill="0" applyBorder="0" applyAlignment="0" applyProtection="0"/>
    <xf numFmtId="0" fontId="24" fillId="0" borderId="0"/>
    <xf numFmtId="170" fontId="49"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41" fontId="40" fillId="0" borderId="0" applyFont="0" applyFill="0" applyBorder="0" applyAlignment="0" applyProtection="0"/>
    <xf numFmtId="198" fontId="40"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7" fontId="17" fillId="0" borderId="0" applyFont="0" applyFill="0" applyBorder="0" applyAlignment="0" applyProtection="0"/>
    <xf numFmtId="181"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67" fontId="17"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2" fontId="40" fillId="0" borderId="0" applyFont="0" applyFill="0" applyBorder="0" applyAlignment="0" applyProtection="0"/>
    <xf numFmtId="191" fontId="40" fillId="0" borderId="0" applyFont="0" applyFill="0" applyBorder="0" applyAlignment="0" applyProtection="0"/>
    <xf numFmtId="193"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67" fontId="17" fillId="0" borderId="0" applyFont="0" applyFill="0" applyBorder="0" applyAlignment="0" applyProtection="0"/>
    <xf numFmtId="42" fontId="40" fillId="0" borderId="0" applyFont="0" applyFill="0" applyBorder="0" applyAlignment="0" applyProtection="0"/>
    <xf numFmtId="0" fontId="22" fillId="0" borderId="0"/>
    <xf numFmtId="258" fontId="72" fillId="0" borderId="0" applyFont="0" applyFill="0" applyBorder="0" applyAlignment="0" applyProtection="0"/>
    <xf numFmtId="181" fontId="40" fillId="0" borderId="0" applyFont="0" applyFill="0" applyBorder="0" applyAlignment="0" applyProtection="0"/>
    <xf numFmtId="18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70" fontId="49"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2" fontId="40" fillId="0" borderId="0" applyFont="0" applyFill="0" applyBorder="0" applyAlignment="0" applyProtection="0"/>
    <xf numFmtId="191" fontId="40" fillId="0" borderId="0" applyFont="0" applyFill="0" applyBorder="0" applyAlignment="0" applyProtection="0"/>
    <xf numFmtId="170" fontId="49" fillId="0" borderId="0" applyFont="0" applyFill="0" applyBorder="0" applyAlignment="0" applyProtection="0"/>
    <xf numFmtId="193"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0" fontId="22" fillId="0" borderId="0"/>
    <xf numFmtId="258" fontId="72" fillId="0" borderId="0" applyFont="0" applyFill="0" applyBorder="0" applyAlignment="0" applyProtection="0"/>
    <xf numFmtId="41"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80" fontId="40" fillId="0" borderId="0" applyFont="0" applyFill="0" applyBorder="0" applyAlignment="0" applyProtection="0"/>
    <xf numFmtId="170" fontId="49"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2"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1" fontId="40" fillId="0" borderId="0" applyFont="0" applyFill="0" applyBorder="0" applyAlignment="0" applyProtection="0"/>
    <xf numFmtId="0" fontId="22" fillId="0" borderId="0"/>
    <xf numFmtId="258" fontId="72"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94"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95" fontId="40" fillId="0" borderId="0" applyFont="0" applyFill="0" applyBorder="0" applyAlignment="0" applyProtection="0"/>
    <xf numFmtId="195"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42" fontId="40" fillId="0" borderId="0" applyFont="0" applyFill="0" applyBorder="0" applyAlignment="0" applyProtection="0"/>
    <xf numFmtId="167"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5"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195"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98" fontId="40" fillId="0" borderId="0" applyFont="0" applyFill="0" applyBorder="0" applyAlignment="0" applyProtection="0"/>
    <xf numFmtId="199" fontId="40" fillId="0" borderId="0" applyFont="0" applyFill="0" applyBorder="0" applyAlignment="0" applyProtection="0"/>
    <xf numFmtId="4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91" fontId="16" fillId="0" borderId="0" applyFont="0" applyFill="0" applyBorder="0" applyAlignment="0" applyProtection="0"/>
    <xf numFmtId="195" fontId="40" fillId="0" borderId="0" applyFont="0" applyFill="0" applyBorder="0" applyAlignment="0" applyProtection="0"/>
    <xf numFmtId="192" fontId="40" fillId="0" borderId="0" applyFont="0" applyFill="0" applyBorder="0" applyAlignment="0" applyProtection="0"/>
    <xf numFmtId="191" fontId="40" fillId="0" borderId="0" applyFont="0" applyFill="0" applyBorder="0" applyAlignment="0" applyProtection="0"/>
    <xf numFmtId="193" fontId="40" fillId="0" borderId="0" applyFont="0" applyFill="0" applyBorder="0" applyAlignment="0" applyProtection="0"/>
    <xf numFmtId="0" fontId="22" fillId="0" borderId="0"/>
    <xf numFmtId="258" fontId="72" fillId="0" borderId="0" applyFont="0" applyFill="0" applyBorder="0" applyAlignment="0" applyProtection="0"/>
    <xf numFmtId="195" fontId="40" fillId="0" borderId="0" applyFont="0" applyFill="0" applyBorder="0" applyAlignment="0" applyProtection="0"/>
    <xf numFmtId="167" fontId="40" fillId="0" borderId="0" applyFont="0" applyFill="0" applyBorder="0" applyAlignment="0" applyProtection="0"/>
    <xf numFmtId="195"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97" fontId="40" fillId="0" borderId="0" applyFont="0" applyFill="0" applyBorder="0" applyAlignment="0" applyProtection="0"/>
    <xf numFmtId="195"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80" fontId="40" fillId="0" borderId="0" applyFont="0" applyFill="0" applyBorder="0" applyAlignment="0" applyProtection="0"/>
    <xf numFmtId="167"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197" fontId="40" fillId="0" borderId="0" applyFont="0" applyFill="0" applyBorder="0" applyAlignment="0" applyProtection="0"/>
    <xf numFmtId="195" fontId="40" fillId="0" borderId="0" applyFont="0" applyFill="0" applyBorder="0" applyAlignment="0" applyProtection="0"/>
    <xf numFmtId="197" fontId="40" fillId="0" borderId="0" applyFont="0" applyFill="0" applyBorder="0" applyAlignment="0" applyProtection="0"/>
    <xf numFmtId="180" fontId="40" fillId="0" borderId="0" applyFont="0" applyFill="0" applyBorder="0" applyAlignment="0" applyProtection="0"/>
    <xf numFmtId="41" fontId="40" fillId="0" borderId="0" applyFont="0" applyFill="0" applyBorder="0" applyAlignment="0" applyProtection="0"/>
    <xf numFmtId="14" fontId="166" fillId="0" borderId="0"/>
    <xf numFmtId="0" fontId="167" fillId="0" borderId="0"/>
    <xf numFmtId="0" fontId="134" fillId="0" borderId="0"/>
    <xf numFmtId="40" fontId="168" fillId="0" borderId="0" applyBorder="0">
      <alignment horizontal="right"/>
    </xf>
    <xf numFmtId="0" fontId="169" fillId="0" borderId="0"/>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60" fontId="63"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48" fontId="170"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61" fontId="40" fillId="0" borderId="31">
      <alignment horizontal="right" vertical="center"/>
    </xf>
    <xf numFmtId="261" fontId="40" fillId="0" borderId="31">
      <alignment horizontal="right" vertical="center"/>
    </xf>
    <xf numFmtId="261" fontId="40" fillId="0" borderId="31">
      <alignment horizontal="right" vertical="center"/>
    </xf>
    <xf numFmtId="261" fontId="40"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9" fontId="72"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51" fontId="17" fillId="0" borderId="31">
      <alignment horizontal="right" vertical="center"/>
    </xf>
    <xf numFmtId="262" fontId="171" fillId="3" borderId="32" applyFont="0" applyFill="0" applyBorder="0"/>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4" fontId="26" fillId="0" borderId="3">
      <alignment horizontal="right" vertical="center"/>
    </xf>
    <xf numFmtId="264" fontId="26" fillId="0" borderId="3">
      <alignment horizontal="right" vertical="center"/>
    </xf>
    <xf numFmtId="264" fontId="26" fillId="0" borderId="3">
      <alignment horizontal="right" vertical="center"/>
    </xf>
    <xf numFmtId="264" fontId="26"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4" fontId="26" fillId="0" borderId="3">
      <alignment horizontal="right" vertical="center"/>
    </xf>
    <xf numFmtId="264" fontId="26" fillId="0" borderId="3">
      <alignment horizontal="right" vertical="center"/>
    </xf>
    <xf numFmtId="264" fontId="26" fillId="0" borderId="3">
      <alignment horizontal="right" vertical="center"/>
    </xf>
    <xf numFmtId="264" fontId="26"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4" fontId="26" fillId="0" borderId="3">
      <alignment horizontal="right" vertical="center"/>
    </xf>
    <xf numFmtId="264" fontId="83" fillId="0" borderId="3">
      <alignment horizontal="right" vertical="center"/>
    </xf>
    <xf numFmtId="264" fontId="83" fillId="0" borderId="3">
      <alignment horizontal="right" vertical="center"/>
    </xf>
    <xf numFmtId="264" fontId="26"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68" fontId="49"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2" fontId="171" fillId="3" borderId="32" applyFont="0" applyFill="0" applyBorder="0"/>
    <xf numFmtId="262" fontId="171" fillId="3" borderId="32" applyFont="0" applyFill="0" applyBorder="0"/>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2" fontId="171" fillId="3" borderId="32" applyFont="0" applyFill="0" applyBorder="0"/>
    <xf numFmtId="262" fontId="171" fillId="3" borderId="32" applyFont="0" applyFill="0" applyBorder="0"/>
    <xf numFmtId="264" fontId="83" fillId="0" borderId="3">
      <alignment horizontal="right" vertical="center"/>
    </xf>
    <xf numFmtId="264" fontId="83" fillId="0" borderId="3">
      <alignment horizontal="right" vertical="center"/>
    </xf>
    <xf numFmtId="264" fontId="83" fillId="0" borderId="3">
      <alignment horizontal="right" vertical="center"/>
    </xf>
    <xf numFmtId="264" fontId="83"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2" fontId="171" fillId="3" borderId="32" applyFont="0" applyFill="0" applyBorder="0"/>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26"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7" fontId="83"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6" fontId="17" fillId="0" borderId="3">
      <alignment horizontal="right" vertical="center"/>
    </xf>
    <xf numFmtId="264" fontId="26" fillId="0" borderId="3">
      <alignment horizontal="right" vertical="center"/>
    </xf>
    <xf numFmtId="264" fontId="26" fillId="0" borderId="3">
      <alignment horizontal="right" vertical="center"/>
    </xf>
    <xf numFmtId="264" fontId="26" fillId="0" borderId="3">
      <alignment horizontal="right" vertical="center"/>
    </xf>
    <xf numFmtId="264" fontId="26"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69"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70"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71" fontId="63"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3" fontId="17"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0" fontId="63" fillId="0" borderId="3">
      <alignment horizontal="right" vertical="center"/>
    </xf>
    <xf numFmtId="262" fontId="171" fillId="3" borderId="32" applyFont="0" applyFill="0" applyBorder="0"/>
    <xf numFmtId="262" fontId="171" fillId="3" borderId="32" applyFont="0" applyFill="0" applyBorder="0"/>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1"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48" fontId="170"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165" fontId="17"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5" fontId="22" fillId="0" borderId="3">
      <alignment horizontal="right" vertical="center"/>
    </xf>
    <xf numFmtId="262" fontId="171" fillId="3" borderId="32" applyFont="0" applyFill="0" applyBorder="0"/>
    <xf numFmtId="262" fontId="171" fillId="3" borderId="32" applyFont="0" applyFill="0" applyBorder="0"/>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72" fontId="172"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61" fontId="40"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259" fontId="72" fillId="0" borderId="3">
      <alignment horizontal="right" vertical="center"/>
    </xf>
    <xf numFmtId="49" fontId="41"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270" fontId="26" fillId="0" borderId="0" applyFill="0" applyBorder="0" applyAlignment="0"/>
    <xf numFmtId="191" fontId="72" fillId="0" borderId="3">
      <alignment horizontal="center"/>
    </xf>
    <xf numFmtId="191" fontId="72" fillId="0" borderId="3">
      <alignment horizontal="center"/>
    </xf>
    <xf numFmtId="191" fontId="72" fillId="0" borderId="3">
      <alignment horizontal="center"/>
    </xf>
    <xf numFmtId="191" fontId="72" fillId="0" borderId="3">
      <alignment horizontal="center"/>
    </xf>
    <xf numFmtId="191" fontId="72" fillId="0" borderId="3">
      <alignment horizontal="center"/>
    </xf>
    <xf numFmtId="191" fontId="72" fillId="0" borderId="3">
      <alignment horizontal="center"/>
    </xf>
    <xf numFmtId="0" fontId="173" fillId="0" borderId="33" applyProtection="0"/>
    <xf numFmtId="0" fontId="72" fillId="0" borderId="0" applyProtection="0"/>
    <xf numFmtId="0" fontId="26" fillId="0" borderId="0" applyProtection="0"/>
    <xf numFmtId="0" fontId="149" fillId="0" borderId="0" applyProtection="0"/>
    <xf numFmtId="273" fontId="174" fillId="0" borderId="0" applyNumberFormat="0" applyFont="0" applyFill="0" applyBorder="0" applyAlignment="0">
      <alignment horizontal="centerContinuous"/>
    </xf>
    <xf numFmtId="0" fontId="173" fillId="0" borderId="34"/>
    <xf numFmtId="0" fontId="72" fillId="0" borderId="0" applyNumberFormat="0" applyFill="0" applyBorder="0" applyAlignment="0" applyProtection="0"/>
    <xf numFmtId="0" fontId="26" fillId="0" borderId="0" applyNumberFormat="0" applyFill="0" applyBorder="0" applyAlignment="0" applyProtection="0"/>
    <xf numFmtId="0" fontId="149" fillId="0" borderId="0" applyNumberFormat="0" applyFill="0" applyBorder="0" applyAlignment="0" applyProtection="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49" fillId="0" borderId="4" applyNumberFormat="0" applyBorder="0" applyAlignment="0"/>
    <xf numFmtId="0" fontId="175" fillId="0" borderId="24" applyNumberFormat="0" applyBorder="0" applyAlignment="0">
      <alignment horizontal="center"/>
    </xf>
    <xf numFmtId="0" fontId="175" fillId="0" borderId="24" applyNumberFormat="0" applyBorder="0" applyAlignment="0">
      <alignment horizontal="center"/>
    </xf>
    <xf numFmtId="3" fontId="176" fillId="0" borderId="15" applyNumberFormat="0" applyBorder="0" applyAlignment="0"/>
    <xf numFmtId="0" fontId="177" fillId="0" borderId="4">
      <alignment horizontal="center" vertical="center" wrapText="1"/>
    </xf>
    <xf numFmtId="0" fontId="177" fillId="0" borderId="4">
      <alignment horizontal="center" vertical="center" wrapText="1"/>
    </xf>
    <xf numFmtId="0" fontId="178" fillId="0" borderId="0">
      <alignment horizontal="center"/>
    </xf>
    <xf numFmtId="40" fontId="114" fillId="0" borderId="0"/>
    <xf numFmtId="3" fontId="179" fillId="0" borderId="0" applyNumberFormat="0" applyFill="0" applyBorder="0" applyAlignment="0" applyProtection="0">
      <alignment horizontal="center" wrapText="1"/>
    </xf>
    <xf numFmtId="0" fontId="180" fillId="0" borderId="35" applyBorder="0" applyAlignment="0">
      <alignment horizontal="center" vertical="center"/>
    </xf>
    <xf numFmtId="0" fontId="180" fillId="0" borderId="35" applyBorder="0" applyAlignment="0">
      <alignment horizontal="center" vertical="center"/>
    </xf>
    <xf numFmtId="0" fontId="180" fillId="0" borderId="35" applyBorder="0" applyAlignment="0">
      <alignment horizontal="center" vertical="center"/>
    </xf>
    <xf numFmtId="0" fontId="180" fillId="0" borderId="35" applyBorder="0" applyAlignment="0">
      <alignment horizontal="center" vertical="center"/>
    </xf>
    <xf numFmtId="0" fontId="181" fillId="0" borderId="0" applyNumberFormat="0" applyFill="0" applyBorder="0" applyAlignment="0" applyProtection="0">
      <alignment horizontal="centerContinuous"/>
    </xf>
    <xf numFmtId="0" fontId="115" fillId="0" borderId="36" applyNumberFormat="0" applyFill="0" applyBorder="0" applyAlignment="0" applyProtection="0">
      <alignment horizontal="center" vertical="center" wrapText="1"/>
    </xf>
    <xf numFmtId="0" fontId="182" fillId="0" borderId="0" applyNumberFormat="0" applyFill="0" applyBorder="0" applyAlignment="0" applyProtection="0"/>
    <xf numFmtId="3" fontId="183" fillId="0" borderId="12" applyNumberFormat="0" applyAlignment="0">
      <alignment horizontal="center" vertical="center"/>
    </xf>
    <xf numFmtId="3" fontId="184" fillId="0" borderId="4" applyNumberFormat="0" applyAlignment="0">
      <alignment horizontal="left" wrapText="1"/>
    </xf>
    <xf numFmtId="3" fontId="184" fillId="0" borderId="4" applyNumberFormat="0" applyAlignment="0">
      <alignment horizontal="left" wrapText="1"/>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5" fillId="0" borderId="37" applyNumberFormat="0" applyBorder="0" applyAlignment="0">
      <alignment vertical="center"/>
    </xf>
    <xf numFmtId="0" fontId="186" fillId="0" borderId="38" applyNumberFormat="0" applyFill="0" applyAlignment="0" applyProtection="0"/>
    <xf numFmtId="0" fontId="186" fillId="0" borderId="38" applyNumberFormat="0" applyFill="0" applyAlignment="0" applyProtection="0"/>
    <xf numFmtId="0" fontId="187" fillId="0" borderId="39" applyNumberFormat="0" applyAlignment="0">
      <alignment horizontal="center"/>
    </xf>
    <xf numFmtId="0" fontId="188" fillId="0" borderId="40">
      <alignment horizontal="center"/>
    </xf>
    <xf numFmtId="167" fontId="26" fillId="0" borderId="0" applyFont="0" applyFill="0" applyBorder="0" applyAlignment="0" applyProtection="0"/>
    <xf numFmtId="274" fontId="26" fillId="0" borderId="0" applyFont="0" applyFill="0" applyBorder="0" applyAlignment="0" applyProtection="0"/>
    <xf numFmtId="164" fontId="126" fillId="0" borderId="0" applyFont="0" applyFill="0" applyBorder="0" applyAlignment="0" applyProtection="0"/>
    <xf numFmtId="166" fontId="26" fillId="0" borderId="0" applyFont="0" applyFill="0" applyBorder="0" applyAlignment="0" applyProtection="0"/>
    <xf numFmtId="275" fontId="26" fillId="0" borderId="0" applyFont="0" applyFill="0" applyBorder="0" applyAlignment="0" applyProtection="0"/>
    <xf numFmtId="0" fontId="33" fillId="0" borderId="41">
      <alignment horizontal="center"/>
    </xf>
    <xf numFmtId="0" fontId="33" fillId="0" borderId="41">
      <alignment horizontal="center"/>
    </xf>
    <xf numFmtId="270" fontId="72" fillId="0" borderId="0"/>
    <xf numFmtId="244" fontId="72" fillId="0" borderId="1"/>
    <xf numFmtId="244" fontId="72" fillId="0" borderId="1"/>
    <xf numFmtId="244" fontId="72" fillId="0" borderId="1"/>
    <xf numFmtId="244" fontId="72" fillId="0" borderId="1"/>
    <xf numFmtId="244" fontId="72" fillId="0" borderId="1"/>
    <xf numFmtId="244" fontId="72" fillId="0" borderId="1"/>
    <xf numFmtId="0" fontId="140" fillId="0" borderId="0"/>
    <xf numFmtId="0" fontId="140" fillId="0" borderId="0" applyProtection="0"/>
    <xf numFmtId="3" fontId="72" fillId="0" borderId="0" applyNumberFormat="0" applyBorder="0" applyAlignment="0" applyProtection="0">
      <alignment horizontal="centerContinuous"/>
      <protection locked="0"/>
    </xf>
    <xf numFmtId="3" fontId="189" fillId="0" borderId="0">
      <protection locked="0"/>
    </xf>
    <xf numFmtId="0" fontId="140" fillId="0" borderId="0"/>
    <xf numFmtId="0" fontId="140" fillId="0" borderId="0" applyProtection="0"/>
    <xf numFmtId="0" fontId="190" fillId="0" borderId="42" applyFill="0" applyBorder="0" applyAlignment="0">
      <alignment horizontal="center"/>
    </xf>
    <xf numFmtId="5" fontId="191" fillId="46" borderId="35">
      <alignment vertical="top"/>
    </xf>
    <xf numFmtId="5" fontId="191" fillId="46" borderId="35">
      <alignment vertical="top"/>
    </xf>
    <xf numFmtId="5" fontId="191" fillId="46" borderId="35">
      <alignment vertical="top"/>
    </xf>
    <xf numFmtId="5" fontId="191" fillId="46" borderId="35">
      <alignment vertical="top"/>
    </xf>
    <xf numFmtId="0" fontId="192" fillId="47" borderId="1">
      <alignment horizontal="left" vertical="center"/>
    </xf>
    <xf numFmtId="0" fontId="192" fillId="47" borderId="1">
      <alignment horizontal="left" vertical="center"/>
    </xf>
    <xf numFmtId="0" fontId="192" fillId="47" borderId="1">
      <alignment horizontal="left" vertical="center"/>
    </xf>
    <xf numFmtId="0" fontId="192" fillId="47" borderId="1">
      <alignment horizontal="left" vertical="center"/>
    </xf>
    <xf numFmtId="0" fontId="192" fillId="47" borderId="1">
      <alignment horizontal="left" vertical="center"/>
    </xf>
    <xf numFmtId="0" fontId="192" fillId="47" borderId="1">
      <alignment horizontal="left" vertical="center"/>
    </xf>
    <xf numFmtId="6" fontId="193" fillId="48" borderId="35"/>
    <xf numFmtId="6" fontId="193" fillId="48" borderId="35"/>
    <xf numFmtId="6" fontId="193" fillId="48" borderId="35"/>
    <xf numFmtId="6" fontId="193" fillId="48" borderId="35"/>
    <xf numFmtId="5" fontId="124" fillId="0" borderId="35">
      <alignment horizontal="left" vertical="top"/>
    </xf>
    <xf numFmtId="5" fontId="124" fillId="0" borderId="35">
      <alignment horizontal="left" vertical="top"/>
    </xf>
    <xf numFmtId="5" fontId="124" fillId="0" borderId="35">
      <alignment horizontal="left" vertical="top"/>
    </xf>
    <xf numFmtId="5" fontId="124" fillId="0" borderId="35">
      <alignment horizontal="left" vertical="top"/>
    </xf>
    <xf numFmtId="0" fontId="194" fillId="49" borderId="0">
      <alignment horizontal="left" vertical="center"/>
    </xf>
    <xf numFmtId="5" fontId="22" fillId="0" borderId="12">
      <alignment horizontal="left" vertical="top"/>
    </xf>
    <xf numFmtId="0" fontId="195" fillId="0" borderId="12">
      <alignment horizontal="left" vertical="center"/>
    </xf>
    <xf numFmtId="0" fontId="26" fillId="0" borderId="0" applyFont="0" applyFill="0" applyBorder="0" applyAlignment="0" applyProtection="0"/>
    <xf numFmtId="0" fontId="26" fillId="0" borderId="0" applyFont="0" applyFill="0" applyBorder="0" applyAlignment="0" applyProtection="0"/>
    <xf numFmtId="276" fontId="26" fillId="0" borderId="0" applyFont="0" applyFill="0" applyBorder="0" applyAlignment="0" applyProtection="0"/>
    <xf numFmtId="277" fontId="26"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196" fillId="0" borderId="0" applyNumberFormat="0" applyFill="0" applyBorder="0" applyAlignment="0" applyProtection="0"/>
    <xf numFmtId="0" fontId="197" fillId="0" borderId="0" applyNumberFormat="0" applyFont="0" applyFill="0" applyBorder="0" applyProtection="0">
      <alignment horizontal="center" vertical="center" wrapText="1"/>
    </xf>
    <xf numFmtId="0" fontId="26" fillId="0" borderId="0" applyFont="0" applyFill="0" applyBorder="0" applyAlignment="0" applyProtection="0"/>
    <xf numFmtId="0" fontId="26" fillId="0" borderId="0" applyFont="0" applyFill="0" applyBorder="0" applyAlignment="0" applyProtection="0"/>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8" fillId="0" borderId="43" applyNumberFormat="0" applyFont="0" applyAlignment="0">
      <alignment horizontal="center"/>
    </xf>
    <xf numFmtId="0" fontId="199" fillId="0" borderId="0" applyNumberFormat="0" applyFill="0" applyBorder="0" applyAlignment="0" applyProtection="0"/>
    <xf numFmtId="0" fontId="63" fillId="0" borderId="44" applyFont="0" applyBorder="0" applyAlignment="0">
      <alignment horizontal="center"/>
    </xf>
    <xf numFmtId="0" fontId="63" fillId="0" borderId="44" applyFont="0" applyBorder="0" applyAlignment="0">
      <alignment horizontal="center"/>
    </xf>
    <xf numFmtId="167" fontId="17" fillId="0" borderId="0" applyFont="0" applyFill="0" applyBorder="0" applyAlignment="0" applyProtection="0"/>
    <xf numFmtId="278" fontId="200" fillId="0" borderId="0" applyFont="0" applyFill="0" applyBorder="0" applyAlignment="0" applyProtection="0"/>
    <xf numFmtId="279" fontId="200" fillId="0" borderId="0" applyFont="0" applyFill="0" applyBorder="0" applyAlignment="0" applyProtection="0"/>
    <xf numFmtId="0" fontId="200" fillId="0" borderId="0"/>
    <xf numFmtId="0" fontId="201" fillId="0" borderId="0" applyFont="0" applyFill="0" applyBorder="0" applyAlignment="0" applyProtection="0"/>
    <xf numFmtId="0" fontId="201" fillId="0" borderId="0" applyFont="0" applyFill="0" applyBorder="0" applyAlignment="0" applyProtection="0"/>
    <xf numFmtId="0" fontId="11" fillId="0" borderId="0">
      <alignment vertical="center"/>
    </xf>
    <xf numFmtId="40" fontId="202" fillId="0" borderId="0" applyFont="0" applyFill="0" applyBorder="0" applyAlignment="0" applyProtection="0"/>
    <xf numFmtId="38" fontId="202" fillId="0" borderId="0" applyFont="0" applyFill="0" applyBorder="0" applyAlignment="0" applyProtection="0"/>
    <xf numFmtId="0" fontId="202" fillId="0" borderId="0" applyFont="0" applyFill="0" applyBorder="0" applyAlignment="0" applyProtection="0"/>
    <xf numFmtId="0" fontId="202" fillId="0" borderId="0" applyFont="0" applyFill="0" applyBorder="0" applyAlignment="0" applyProtection="0"/>
    <xf numFmtId="9" fontId="203" fillId="0" borderId="0" applyBorder="0" applyAlignment="0" applyProtection="0"/>
    <xf numFmtId="0" fontId="204" fillId="0" borderId="0"/>
    <xf numFmtId="0" fontId="205" fillId="0" borderId="7"/>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1" fillId="0" borderId="0" applyFont="0" applyFill="0" applyBorder="0" applyAlignment="0" applyProtection="0"/>
    <xf numFmtId="0" fontId="141" fillId="0" borderId="0" applyFont="0" applyFill="0" applyBorder="0" applyAlignment="0" applyProtection="0"/>
    <xf numFmtId="166" fontId="26" fillId="0" borderId="0" applyFont="0" applyFill="0" applyBorder="0" applyAlignment="0" applyProtection="0"/>
    <xf numFmtId="168" fontId="26" fillId="0" borderId="0" applyFont="0" applyFill="0" applyBorder="0" applyAlignment="0" applyProtection="0"/>
    <xf numFmtId="0" fontId="141" fillId="0" borderId="0"/>
    <xf numFmtId="0" fontId="206" fillId="0" borderId="0"/>
    <xf numFmtId="0" fontId="92" fillId="0" borderId="0"/>
    <xf numFmtId="167" fontId="21" fillId="0" borderId="0" applyFont="0" applyFill="0" applyBorder="0" applyAlignment="0" applyProtection="0"/>
    <xf numFmtId="169" fontId="2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0" fontId="26" fillId="0" borderId="0"/>
    <xf numFmtId="166" fontId="21" fillId="0" borderId="0" applyFont="0" applyFill="0" applyBorder="0" applyAlignment="0" applyProtection="0"/>
    <xf numFmtId="280" fontId="30" fillId="0" borderId="0" applyFont="0" applyFill="0" applyBorder="0" applyAlignment="0" applyProtection="0"/>
    <xf numFmtId="168" fontId="21"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0" fontId="2" fillId="0" borderId="0"/>
    <xf numFmtId="0" fontId="84" fillId="0" borderId="0"/>
    <xf numFmtId="43"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35">
    <xf numFmtId="0" fontId="0" fillId="0" borderId="0" xfId="0"/>
    <xf numFmtId="3" fontId="11" fillId="0" borderId="0" xfId="0" applyNumberFormat="1" applyFont="1" applyFill="1" applyAlignment="1">
      <alignment horizontal="justify" vertical="center"/>
    </xf>
    <xf numFmtId="3" fontId="11" fillId="0" borderId="0" xfId="0" applyNumberFormat="1" applyFont="1" applyFill="1" applyAlignment="1">
      <alignment horizontal="center" vertical="center"/>
    </xf>
    <xf numFmtId="3" fontId="13" fillId="0" borderId="0" xfId="0" applyNumberFormat="1" applyFont="1" applyFill="1" applyAlignment="1">
      <alignment horizontal="justify" vertical="center"/>
    </xf>
    <xf numFmtId="3" fontId="14" fillId="0" borderId="0" xfId="0" applyNumberFormat="1" applyFont="1" applyFill="1" applyAlignment="1">
      <alignment horizontal="center" vertical="center"/>
    </xf>
    <xf numFmtId="3" fontId="14" fillId="0" borderId="0" xfId="0" applyNumberFormat="1" applyFont="1" applyFill="1" applyAlignment="1">
      <alignment horizontal="justify" vertical="center"/>
    </xf>
    <xf numFmtId="0" fontId="114" fillId="0" borderId="35" xfId="3799" applyFont="1" applyFill="1" applyBorder="1" applyAlignment="1">
      <alignment horizontal="center" vertical="center" wrapText="1"/>
    </xf>
    <xf numFmtId="3" fontId="209" fillId="0" borderId="35" xfId="3799" applyNumberFormat="1" applyFont="1" applyFill="1" applyBorder="1" applyAlignment="1">
      <alignment horizontal="center" vertical="center" wrapText="1"/>
    </xf>
    <xf numFmtId="3" fontId="209" fillId="0" borderId="35" xfId="3799" applyNumberFormat="1" applyFont="1" applyFill="1" applyBorder="1" applyAlignment="1">
      <alignment horizontal="right" vertical="center" wrapText="1"/>
    </xf>
    <xf numFmtId="3" fontId="209" fillId="0" borderId="35" xfId="3799" applyNumberFormat="1" applyFont="1" applyFill="1" applyBorder="1" applyAlignment="1">
      <alignment vertical="center" wrapText="1"/>
    </xf>
    <xf numFmtId="0" fontId="210" fillId="0" borderId="0" xfId="0" applyFont="1"/>
    <xf numFmtId="0" fontId="210" fillId="0" borderId="0" xfId="0" applyFont="1" applyFill="1"/>
    <xf numFmtId="0" fontId="211" fillId="0" borderId="0" xfId="0" applyFont="1"/>
    <xf numFmtId="0" fontId="208" fillId="0" borderId="5" xfId="3799" applyFont="1" applyFill="1" applyBorder="1" applyAlignment="1">
      <alignment horizontal="center" vertical="center" wrapText="1"/>
    </xf>
    <xf numFmtId="3" fontId="209" fillId="0" borderId="45" xfId="0" applyNumberFormat="1" applyFont="1" applyFill="1" applyBorder="1" applyAlignment="1">
      <alignment horizontal="center" vertical="center"/>
    </xf>
    <xf numFmtId="3" fontId="209" fillId="0" borderId="45" xfId="0" applyNumberFormat="1" applyFont="1" applyFill="1" applyBorder="1" applyAlignment="1">
      <alignment horizontal="right" vertical="center"/>
    </xf>
    <xf numFmtId="3" fontId="11" fillId="0" borderId="45" xfId="0" applyNumberFormat="1" applyFont="1" applyFill="1" applyBorder="1" applyAlignment="1">
      <alignment horizontal="center" vertical="center"/>
    </xf>
    <xf numFmtId="3" fontId="11" fillId="0" borderId="45" xfId="0" applyNumberFormat="1" applyFont="1" applyFill="1" applyBorder="1" applyAlignment="1">
      <alignment horizontal="right" vertical="center"/>
    </xf>
    <xf numFmtId="0" fontId="11" fillId="0" borderId="45" xfId="0" applyFont="1" applyFill="1" applyBorder="1" applyAlignment="1">
      <alignment horizontal="left" vertical="center" wrapText="1"/>
    </xf>
    <xf numFmtId="0" fontId="215" fillId="0" borderId="1" xfId="0" applyFont="1" applyBorder="1" applyAlignment="1">
      <alignment horizontal="center" vertical="center" wrapText="1"/>
    </xf>
    <xf numFmtId="3" fontId="11" fillId="0" borderId="45" xfId="0" applyNumberFormat="1" applyFont="1" applyFill="1" applyBorder="1" applyAlignment="1">
      <alignment horizontal="center" vertical="center" wrapText="1"/>
    </xf>
    <xf numFmtId="0" fontId="0" fillId="0" borderId="0" xfId="0" applyAlignment="1">
      <alignment wrapText="1"/>
    </xf>
    <xf numFmtId="0" fontId="216" fillId="0" borderId="0" xfId="0" applyFont="1" applyAlignment="1">
      <alignment wrapText="1"/>
    </xf>
    <xf numFmtId="0" fontId="213" fillId="0" borderId="0" xfId="0" applyFont="1" applyAlignment="1">
      <alignment wrapText="1"/>
    </xf>
    <xf numFmtId="0" fontId="220" fillId="0" borderId="0" xfId="0" applyFont="1" applyAlignment="1">
      <alignment wrapText="1"/>
    </xf>
    <xf numFmtId="0" fontId="221" fillId="0" borderId="0" xfId="0" applyFont="1" applyFill="1"/>
    <xf numFmtId="0" fontId="221" fillId="0" borderId="0" xfId="0" applyFont="1" applyFill="1" applyAlignment="1">
      <alignment horizontal="center" vertical="center"/>
    </xf>
    <xf numFmtId="0" fontId="221" fillId="0" borderId="0" xfId="0" applyFont="1" applyFill="1" applyAlignment="1">
      <alignment horizontal="center" vertical="center" wrapText="1"/>
    </xf>
    <xf numFmtId="0" fontId="11" fillId="0" borderId="45" xfId="0" applyFont="1" applyFill="1" applyBorder="1" applyAlignment="1">
      <alignment horizontal="center" vertical="center"/>
    </xf>
    <xf numFmtId="0" fontId="209" fillId="0" borderId="45" xfId="0" applyFont="1" applyFill="1" applyBorder="1" applyAlignment="1">
      <alignment horizontal="left" vertical="center" wrapText="1"/>
    </xf>
    <xf numFmtId="281" fontId="221" fillId="0" borderId="0" xfId="0" applyNumberFormat="1" applyFont="1" applyFill="1"/>
    <xf numFmtId="0" fontId="209" fillId="0" borderId="45" xfId="0" applyFont="1" applyFill="1" applyBorder="1" applyAlignment="1">
      <alignment horizontal="center" vertical="center"/>
    </xf>
    <xf numFmtId="0" fontId="222" fillId="0" borderId="0" xfId="0" applyFont="1" applyFill="1"/>
    <xf numFmtId="282" fontId="222" fillId="0" borderId="0" xfId="0" applyNumberFormat="1" applyFont="1" applyFill="1"/>
    <xf numFmtId="281" fontId="222" fillId="0" borderId="0" xfId="0" applyNumberFormat="1" applyFont="1" applyFill="1"/>
    <xf numFmtId="49" fontId="213" fillId="0" borderId="45" xfId="0" applyNumberFormat="1" applyFont="1" applyFill="1" applyBorder="1" applyAlignment="1">
      <alignment horizontal="center" vertical="center"/>
    </xf>
    <xf numFmtId="0" fontId="11" fillId="0" borderId="45" xfId="0" applyFont="1" applyBorder="1" applyAlignment="1">
      <alignment horizontal="justify" vertical="center" wrapText="1"/>
    </xf>
    <xf numFmtId="3" fontId="11" fillId="0" borderId="45" xfId="0" applyNumberFormat="1" applyFont="1" applyBorder="1" applyAlignment="1">
      <alignment horizontal="right" vertical="center" wrapText="1"/>
    </xf>
    <xf numFmtId="3" fontId="11" fillId="0" borderId="45" xfId="0" applyNumberFormat="1" applyFont="1" applyBorder="1" applyAlignment="1">
      <alignment horizontal="center" vertical="center" wrapText="1"/>
    </xf>
    <xf numFmtId="3" fontId="11" fillId="0" borderId="45" xfId="0" applyNumberFormat="1" applyFont="1" applyBorder="1" applyAlignment="1">
      <alignment horizontal="right" vertical="center"/>
    </xf>
    <xf numFmtId="3" fontId="11" fillId="0" borderId="45" xfId="0" applyNumberFormat="1" applyFont="1" applyBorder="1" applyAlignment="1">
      <alignment vertical="center"/>
    </xf>
    <xf numFmtId="171" fontId="11" fillId="0" borderId="45" xfId="0" applyNumberFormat="1" applyFont="1" applyBorder="1" applyAlignment="1">
      <alignment vertical="center"/>
    </xf>
    <xf numFmtId="0" fontId="11" fillId="0" borderId="45" xfId="0" applyFont="1" applyBorder="1" applyAlignment="1">
      <alignment horizontal="center" vertical="center" wrapText="1"/>
    </xf>
    <xf numFmtId="171" fontId="11" fillId="0" borderId="45" xfId="0" applyNumberFormat="1" applyFont="1" applyBorder="1" applyAlignment="1">
      <alignment horizontal="right" vertical="center" wrapText="1"/>
    </xf>
    <xf numFmtId="3" fontId="213" fillId="0" borderId="45" xfId="0" applyNumberFormat="1" applyFont="1" applyBorder="1" applyAlignment="1">
      <alignment horizontal="center" vertical="center" wrapText="1"/>
    </xf>
    <xf numFmtId="49" fontId="213" fillId="0" borderId="46" xfId="0" applyNumberFormat="1" applyFont="1" applyFill="1" applyBorder="1" applyAlignment="1">
      <alignment horizontal="center" vertical="center"/>
    </xf>
    <xf numFmtId="0" fontId="11" fillId="0" borderId="46" xfId="0" applyFont="1" applyBorder="1" applyAlignment="1">
      <alignment horizontal="justify" vertical="center" wrapText="1"/>
    </xf>
    <xf numFmtId="3" fontId="11" fillId="0" borderId="46" xfId="0" applyNumberFormat="1" applyFont="1" applyBorder="1" applyAlignment="1">
      <alignment horizontal="right" vertical="center"/>
    </xf>
    <xf numFmtId="3" fontId="11" fillId="0" borderId="46" xfId="0" applyNumberFormat="1" applyFont="1" applyBorder="1" applyAlignment="1">
      <alignment horizontal="center" vertical="center" wrapText="1"/>
    </xf>
    <xf numFmtId="3" fontId="213" fillId="0" borderId="46" xfId="0" applyNumberFormat="1" applyFont="1" applyBorder="1" applyAlignment="1">
      <alignment horizontal="center" vertical="center" wrapText="1"/>
    </xf>
    <xf numFmtId="3" fontId="221" fillId="0" borderId="0" xfId="0" applyNumberFormat="1" applyFont="1" applyFill="1" applyAlignment="1">
      <alignment horizontal="center" vertical="center"/>
    </xf>
    <xf numFmtId="0" fontId="11" fillId="0" borderId="24" xfId="0" applyFont="1" applyFill="1" applyBorder="1" applyAlignment="1">
      <alignment horizontal="center" vertical="center"/>
    </xf>
    <xf numFmtId="0" fontId="209" fillId="0" borderId="24" xfId="0" applyFont="1" applyFill="1" applyBorder="1" applyAlignment="1">
      <alignment horizontal="left" vertical="center" wrapText="1"/>
    </xf>
    <xf numFmtId="3" fontId="209" fillId="0" borderId="24" xfId="0" applyNumberFormat="1" applyFont="1" applyFill="1" applyBorder="1" applyAlignment="1">
      <alignment horizontal="right" vertical="center"/>
    </xf>
    <xf numFmtId="3" fontId="11" fillId="0" borderId="24" xfId="0" applyNumberFormat="1" applyFont="1" applyFill="1" applyBorder="1" applyAlignment="1">
      <alignment horizontal="center" vertical="center"/>
    </xf>
    <xf numFmtId="3" fontId="11" fillId="0" borderId="45" xfId="0" applyNumberFormat="1" applyFont="1" applyBorder="1" applyAlignment="1">
      <alignment vertical="center" wrapText="1"/>
    </xf>
    <xf numFmtId="0" fontId="215" fillId="0" borderId="24" xfId="0" applyFont="1" applyBorder="1" applyAlignment="1">
      <alignment horizontal="center" vertical="center" wrapText="1"/>
    </xf>
    <xf numFmtId="3" fontId="215" fillId="0" borderId="24" xfId="0" applyNumberFormat="1" applyFont="1" applyBorder="1" applyAlignment="1">
      <alignment horizontal="right" vertical="center" wrapText="1"/>
    </xf>
    <xf numFmtId="0" fontId="213" fillId="0" borderId="45" xfId="0" applyFont="1" applyBorder="1" applyAlignment="1">
      <alignment horizontal="center" vertical="center" wrapText="1"/>
    </xf>
    <xf numFmtId="0" fontId="213" fillId="0" borderId="45" xfId="0" applyFont="1" applyBorder="1" applyAlignment="1">
      <alignment vertical="center" wrapText="1"/>
    </xf>
    <xf numFmtId="3" fontId="213" fillId="0" borderId="45" xfId="0" applyNumberFormat="1" applyFont="1" applyBorder="1" applyAlignment="1">
      <alignment vertical="center" wrapText="1"/>
    </xf>
    <xf numFmtId="3" fontId="11" fillId="0" borderId="45" xfId="0" applyNumberFormat="1" applyFont="1" applyBorder="1" applyAlignment="1">
      <alignment horizontal="center" vertical="center" wrapText="1"/>
    </xf>
    <xf numFmtId="0" fontId="11" fillId="0" borderId="24" xfId="0" applyFont="1" applyFill="1" applyBorder="1" applyAlignment="1">
      <alignment horizontal="center" vertical="center" wrapText="1"/>
    </xf>
    <xf numFmtId="0" fontId="209" fillId="0" borderId="24" xfId="0" applyFont="1" applyFill="1" applyBorder="1" applyAlignment="1">
      <alignment horizontal="justify" vertical="center" wrapText="1"/>
    </xf>
    <xf numFmtId="170" fontId="209" fillId="0" borderId="24" xfId="5" applyNumberFormat="1" applyFont="1" applyFill="1" applyBorder="1" applyAlignment="1">
      <alignment horizontal="justify" vertical="center" wrapText="1"/>
    </xf>
    <xf numFmtId="170" fontId="11" fillId="0" borderId="24" xfId="1" applyNumberFormat="1" applyFont="1" applyFill="1" applyBorder="1" applyAlignment="1">
      <alignment horizontal="center" vertical="center" wrapText="1"/>
    </xf>
    <xf numFmtId="3" fontId="209" fillId="0" borderId="45" xfId="0" applyNumberFormat="1" applyFont="1" applyFill="1" applyBorder="1" applyAlignment="1">
      <alignment horizontal="justify" vertical="center"/>
    </xf>
    <xf numFmtId="3" fontId="228" fillId="0" borderId="45" xfId="0" applyNumberFormat="1" applyFont="1" applyFill="1" applyBorder="1" applyAlignment="1">
      <alignment horizontal="center" vertical="center"/>
    </xf>
    <xf numFmtId="3" fontId="228" fillId="0" borderId="45" xfId="0" applyNumberFormat="1" applyFont="1" applyFill="1" applyBorder="1" applyAlignment="1">
      <alignment horizontal="justify" vertical="center"/>
    </xf>
    <xf numFmtId="3" fontId="228" fillId="0" borderId="45" xfId="0" applyNumberFormat="1" applyFont="1" applyFill="1" applyBorder="1" applyAlignment="1">
      <alignment horizontal="right" vertical="center"/>
    </xf>
    <xf numFmtId="171" fontId="11" fillId="0" borderId="45" xfId="0" applyNumberFormat="1" applyFont="1" applyFill="1" applyBorder="1" applyAlignment="1">
      <alignment horizontal="center" vertical="center"/>
    </xf>
    <xf numFmtId="3" fontId="11" fillId="0" borderId="45" xfId="0" applyNumberFormat="1" applyFont="1" applyFill="1" applyBorder="1" applyAlignment="1">
      <alignment horizontal="justify" vertical="center"/>
    </xf>
    <xf numFmtId="3" fontId="209" fillId="0" borderId="45" xfId="0" applyNumberFormat="1" applyFont="1" applyFill="1" applyBorder="1" applyAlignment="1">
      <alignment horizontal="left" vertical="center"/>
    </xf>
    <xf numFmtId="3" fontId="209" fillId="0" borderId="45" xfId="0" applyNumberFormat="1" applyFont="1" applyFill="1" applyBorder="1" applyAlignment="1">
      <alignment horizontal="center" vertical="center" wrapText="1"/>
    </xf>
    <xf numFmtId="3" fontId="11" fillId="0" borderId="45" xfId="0" applyNumberFormat="1" applyFont="1" applyFill="1" applyBorder="1" applyAlignment="1">
      <alignment horizontal="justify" vertical="center" wrapText="1"/>
    </xf>
    <xf numFmtId="3" fontId="11" fillId="0" borderId="45" xfId="0" applyNumberFormat="1" applyFont="1" applyFill="1" applyBorder="1" applyAlignment="1">
      <alignment vertical="center"/>
    </xf>
    <xf numFmtId="3" fontId="209" fillId="0" borderId="45" xfId="0" applyNumberFormat="1" applyFont="1" applyFill="1" applyBorder="1" applyAlignment="1">
      <alignment horizontal="justify" vertical="center" wrapText="1"/>
    </xf>
    <xf numFmtId="0" fontId="11" fillId="0" borderId="45" xfId="0" applyFont="1" applyFill="1" applyBorder="1" applyAlignment="1">
      <alignment vertical="center" wrapText="1"/>
    </xf>
    <xf numFmtId="3" fontId="11" fillId="0" borderId="45" xfId="0" quotePrefix="1" applyNumberFormat="1" applyFont="1" applyFill="1" applyBorder="1" applyAlignment="1">
      <alignment horizontal="center" vertical="center" wrapText="1"/>
    </xf>
    <xf numFmtId="0" fontId="11" fillId="0" borderId="45" xfId="0" quotePrefix="1" applyFont="1" applyFill="1" applyBorder="1" applyAlignment="1">
      <alignment horizontal="center" vertical="center" wrapText="1"/>
    </xf>
    <xf numFmtId="170" fontId="11" fillId="0" borderId="45" xfId="5" applyNumberFormat="1" applyFont="1" applyFill="1" applyBorder="1" applyAlignment="1">
      <alignment vertical="center" wrapText="1"/>
    </xf>
    <xf numFmtId="3" fontId="11" fillId="0" borderId="45" xfId="0" applyNumberFormat="1" applyFont="1" applyFill="1" applyBorder="1" applyAlignment="1">
      <alignment vertical="center" wrapText="1"/>
    </xf>
    <xf numFmtId="3" fontId="229" fillId="0" borderId="45" xfId="0" applyNumberFormat="1" applyFont="1" applyFill="1" applyBorder="1" applyAlignment="1">
      <alignment horizontal="center" vertical="center" wrapText="1"/>
    </xf>
    <xf numFmtId="0" fontId="209" fillId="0" borderId="45" xfId="0" applyFont="1" applyFill="1" applyBorder="1" applyAlignment="1">
      <alignment vertical="center" wrapText="1"/>
    </xf>
    <xf numFmtId="0" fontId="11" fillId="0" borderId="45" xfId="0" quotePrefix="1" applyFont="1" applyFill="1" applyBorder="1" applyAlignment="1">
      <alignment horizontal="center" vertical="center"/>
    </xf>
    <xf numFmtId="3" fontId="11" fillId="0" borderId="45" xfId="0" applyNumberFormat="1" applyFont="1" applyFill="1" applyBorder="1" applyAlignment="1">
      <alignment horizontal="right" vertical="center" wrapText="1"/>
    </xf>
    <xf numFmtId="3" fontId="11" fillId="0" borderId="45" xfId="0" applyNumberFormat="1" applyFont="1" applyFill="1" applyBorder="1" applyAlignment="1">
      <alignment horizontal="left" vertical="center"/>
    </xf>
    <xf numFmtId="3" fontId="11" fillId="0" borderId="45" xfId="0" quotePrefix="1" applyNumberFormat="1" applyFont="1" applyFill="1" applyBorder="1" applyAlignment="1">
      <alignment horizontal="left" vertical="center" wrapText="1"/>
    </xf>
    <xf numFmtId="3" fontId="207" fillId="0" borderId="47" xfId="0" applyNumberFormat="1" applyFont="1" applyFill="1" applyBorder="1" applyAlignment="1">
      <alignment horizontal="center" vertical="center"/>
    </xf>
    <xf numFmtId="3" fontId="207" fillId="0" borderId="47" xfId="0" applyNumberFormat="1" applyFont="1" applyFill="1" applyBorder="1" applyAlignment="1">
      <alignment horizontal="center" vertical="center" wrapText="1"/>
    </xf>
    <xf numFmtId="0" fontId="207" fillId="0" borderId="47" xfId="0" applyFont="1" applyFill="1" applyBorder="1" applyAlignment="1">
      <alignment horizontal="center" vertical="center" wrapText="1"/>
    </xf>
    <xf numFmtId="0" fontId="207" fillId="0" borderId="47" xfId="0" applyFont="1" applyFill="1" applyBorder="1" applyAlignment="1">
      <alignment horizontal="justify" vertical="center" wrapText="1"/>
    </xf>
    <xf numFmtId="170" fontId="227" fillId="0" borderId="47" xfId="5" applyNumberFormat="1" applyFont="1" applyFill="1" applyBorder="1" applyAlignment="1">
      <alignment horizontal="justify" vertical="center" wrapText="1"/>
    </xf>
    <xf numFmtId="170" fontId="207" fillId="0" borderId="47" xfId="1" applyNumberFormat="1" applyFont="1" applyFill="1" applyBorder="1" applyAlignment="1">
      <alignment horizontal="center" vertical="center" wrapText="1"/>
    </xf>
    <xf numFmtId="170" fontId="207" fillId="0" borderId="47" xfId="1" applyNumberFormat="1" applyFont="1" applyFill="1" applyBorder="1" applyAlignment="1">
      <alignment horizontal="right" vertical="center" wrapText="1"/>
    </xf>
    <xf numFmtId="3" fontId="209" fillId="0" borderId="0" xfId="0" applyNumberFormat="1" applyFont="1" applyFill="1" applyAlignment="1">
      <alignment horizontal="justify" vertical="center"/>
    </xf>
    <xf numFmtId="3" fontId="209" fillId="0" borderId="47" xfId="3799" applyNumberFormat="1" applyFont="1" applyFill="1" applyBorder="1" applyAlignment="1">
      <alignment horizontal="center" vertical="center" wrapText="1"/>
    </xf>
    <xf numFmtId="3" fontId="209" fillId="0" borderId="47" xfId="3799" applyNumberFormat="1" applyFont="1" applyFill="1" applyBorder="1" applyAlignment="1">
      <alignment vertical="center" wrapText="1"/>
    </xf>
    <xf numFmtId="3" fontId="11" fillId="0" borderId="47" xfId="3799" applyNumberFormat="1" applyFont="1" applyFill="1" applyBorder="1" applyAlignment="1">
      <alignment horizontal="center" vertical="center" wrapText="1"/>
    </xf>
    <xf numFmtId="3" fontId="11" fillId="0" borderId="47" xfId="3799" applyNumberFormat="1" applyFont="1" applyFill="1" applyBorder="1" applyAlignment="1">
      <alignment vertical="center" wrapText="1"/>
    </xf>
    <xf numFmtId="3" fontId="11" fillId="0" borderId="45" xfId="0" applyNumberFormat="1" applyFont="1" applyFill="1" applyBorder="1" applyAlignment="1">
      <alignment horizontal="center" vertical="center" wrapText="1"/>
    </xf>
    <xf numFmtId="3" fontId="11" fillId="0" borderId="45" xfId="0" applyNumberFormat="1" applyFont="1" applyFill="1" applyBorder="1" applyAlignment="1">
      <alignment horizontal="left" vertical="center" wrapText="1"/>
    </xf>
    <xf numFmtId="0" fontId="213" fillId="0" borderId="0" xfId="3804" applyFont="1" applyAlignment="1">
      <alignment horizontal="justify" vertical="center"/>
    </xf>
    <xf numFmtId="3" fontId="213" fillId="0" borderId="0" xfId="3804" applyNumberFormat="1" applyFont="1" applyAlignment="1">
      <alignment horizontal="justify" vertical="center"/>
    </xf>
    <xf numFmtId="0" fontId="213" fillId="0" borderId="0" xfId="3804" applyFont="1" applyAlignment="1">
      <alignment horizontal="center" vertical="center"/>
    </xf>
    <xf numFmtId="0" fontId="214" fillId="0" borderId="5" xfId="3804" applyFont="1" applyBorder="1" applyAlignment="1">
      <alignment horizontal="right" vertical="center"/>
    </xf>
    <xf numFmtId="0" fontId="215" fillId="0" borderId="47" xfId="3804" applyFont="1" applyBorder="1" applyAlignment="1">
      <alignment horizontal="center" vertical="center" wrapText="1"/>
    </xf>
    <xf numFmtId="0" fontId="215" fillId="0" borderId="35" xfId="3804" applyFont="1" applyBorder="1" applyAlignment="1">
      <alignment horizontal="center" vertical="center" wrapText="1"/>
    </xf>
    <xf numFmtId="0" fontId="215" fillId="0" borderId="47" xfId="3804" applyFont="1" applyBorder="1" applyAlignment="1">
      <alignment vertical="center"/>
    </xf>
    <xf numFmtId="3" fontId="215" fillId="0" borderId="47" xfId="1224" applyNumberFormat="1" applyFont="1" applyBorder="1" applyAlignment="1">
      <alignment horizontal="right" vertical="center" wrapText="1"/>
    </xf>
    <xf numFmtId="221" fontId="215" fillId="0" borderId="47" xfId="3804" applyNumberFormat="1" applyFont="1" applyBorder="1" applyAlignment="1">
      <alignment horizontal="justify" vertical="center"/>
    </xf>
    <xf numFmtId="3" fontId="215" fillId="0" borderId="0" xfId="3804" applyNumberFormat="1" applyFont="1" applyAlignment="1">
      <alignment horizontal="justify" vertical="center"/>
    </xf>
    <xf numFmtId="0" fontId="215" fillId="0" borderId="0" xfId="3804" applyFont="1" applyAlignment="1">
      <alignment horizontal="justify" vertical="center"/>
    </xf>
    <xf numFmtId="0" fontId="215" fillId="0" borderId="47" xfId="3804" applyFont="1" applyBorder="1" applyAlignment="1">
      <alignment horizontal="center" vertical="center"/>
    </xf>
    <xf numFmtId="0" fontId="215" fillId="0" borderId="47" xfId="3804" applyFont="1" applyBorder="1" applyAlignment="1">
      <alignment horizontal="justify" vertical="center" wrapText="1"/>
    </xf>
    <xf numFmtId="0" fontId="213" fillId="0" borderId="47" xfId="3804" applyFont="1" applyBorder="1" applyAlignment="1">
      <alignment horizontal="justify" vertical="center"/>
    </xf>
    <xf numFmtId="43" fontId="215" fillId="0" borderId="0" xfId="3804" applyNumberFormat="1" applyFont="1" applyAlignment="1">
      <alignment horizontal="justify" vertical="center"/>
    </xf>
    <xf numFmtId="2" fontId="215" fillId="0" borderId="0" xfId="3804" applyNumberFormat="1" applyFont="1" applyAlignment="1">
      <alignment horizontal="justify" vertical="center"/>
    </xf>
    <xf numFmtId="0" fontId="215" fillId="0" borderId="47" xfId="3804" applyFont="1" applyBorder="1" applyAlignment="1">
      <alignment horizontal="justify" vertical="center"/>
    </xf>
    <xf numFmtId="3" fontId="215" fillId="0" borderId="0" xfId="3804" applyNumberFormat="1" applyFont="1" applyAlignment="1">
      <alignment horizontal="right" vertical="center"/>
    </xf>
    <xf numFmtId="43" fontId="215" fillId="0" borderId="0" xfId="3804" applyNumberFormat="1" applyFont="1" applyAlignment="1">
      <alignment horizontal="right" vertical="center"/>
    </xf>
    <xf numFmtId="0" fontId="215" fillId="0" borderId="0" xfId="3804" applyFont="1" applyAlignment="1">
      <alignment horizontal="right" vertical="center"/>
    </xf>
    <xf numFmtId="0" fontId="11" fillId="0" borderId="47" xfId="3804" applyFont="1" applyFill="1" applyBorder="1" applyAlignment="1">
      <alignment horizontal="center" vertical="center" wrapText="1"/>
    </xf>
    <xf numFmtId="0" fontId="11" fillId="0" borderId="47" xfId="3804" applyFont="1" applyFill="1" applyBorder="1" applyAlignment="1">
      <alignment horizontal="justify" vertical="center" wrapText="1"/>
    </xf>
    <xf numFmtId="3" fontId="11" fillId="2" borderId="47" xfId="3" applyNumberFormat="1" applyFont="1" applyFill="1" applyBorder="1" applyAlignment="1">
      <alignment horizontal="right" vertical="center" wrapText="1"/>
    </xf>
    <xf numFmtId="43" fontId="215" fillId="0" borderId="0" xfId="5" applyFont="1" applyAlignment="1">
      <alignment horizontal="right" vertical="center"/>
    </xf>
    <xf numFmtId="0" fontId="209" fillId="0" borderId="47" xfId="3804" applyFont="1" applyFill="1" applyBorder="1" applyAlignment="1">
      <alignment horizontal="center" vertical="center" wrapText="1"/>
    </xf>
    <xf numFmtId="0" fontId="209" fillId="0" borderId="47" xfId="3804" applyFont="1" applyFill="1" applyBorder="1" applyAlignment="1">
      <alignment horizontal="justify" vertical="center" wrapText="1"/>
    </xf>
    <xf numFmtId="3" fontId="209" fillId="2" borderId="47" xfId="3" applyNumberFormat="1" applyFont="1" applyFill="1" applyBorder="1" applyAlignment="1">
      <alignment horizontal="right" vertical="center" wrapText="1"/>
    </xf>
    <xf numFmtId="0" fontId="209" fillId="0" borderId="47" xfId="3804" applyFont="1" applyBorder="1" applyAlignment="1">
      <alignment horizontal="justify" vertical="center"/>
    </xf>
    <xf numFmtId="0" fontId="230" fillId="0" borderId="0" xfId="3804" applyFont="1" applyAlignment="1">
      <alignment horizontal="right" vertical="center"/>
    </xf>
    <xf numFmtId="3" fontId="230" fillId="0" borderId="0" xfId="3804" applyNumberFormat="1" applyFont="1" applyAlignment="1">
      <alignment horizontal="right" vertical="center"/>
    </xf>
    <xf numFmtId="0" fontId="230" fillId="0" borderId="0" xfId="3804" applyFont="1" applyAlignment="1">
      <alignment horizontal="justify" vertical="center"/>
    </xf>
    <xf numFmtId="0" fontId="209" fillId="0" borderId="0" xfId="3804" applyFont="1" applyAlignment="1">
      <alignment horizontal="right" vertical="center"/>
    </xf>
    <xf numFmtId="0" fontId="209" fillId="0" borderId="0" xfId="3804" applyFont="1" applyAlignment="1">
      <alignment horizontal="justify" vertical="center"/>
    </xf>
    <xf numFmtId="0" fontId="213" fillId="0" borderId="47" xfId="3804" applyFont="1" applyBorder="1" applyAlignment="1">
      <alignment horizontal="center" vertical="center"/>
    </xf>
    <xf numFmtId="0" fontId="11" fillId="0" borderId="47" xfId="3804" applyFont="1" applyBorder="1" applyAlignment="1">
      <alignment horizontal="justify" vertical="center"/>
    </xf>
    <xf numFmtId="283" fontId="213" fillId="0" borderId="0" xfId="3804" applyNumberFormat="1" applyFont="1" applyAlignment="1">
      <alignment horizontal="justify" vertical="center"/>
    </xf>
    <xf numFmtId="0" fontId="209" fillId="0" borderId="45" xfId="0" applyFont="1" applyFill="1" applyBorder="1" applyAlignment="1">
      <alignment horizontal="justify" vertical="center" wrapText="1"/>
    </xf>
    <xf numFmtId="170" fontId="209" fillId="0" borderId="45" xfId="5" applyNumberFormat="1" applyFont="1" applyFill="1" applyBorder="1" applyAlignment="1">
      <alignment horizontal="justify" vertical="center" wrapText="1"/>
    </xf>
    <xf numFmtId="170" fontId="11" fillId="0" borderId="45" xfId="1" applyNumberFormat="1" applyFont="1" applyFill="1" applyBorder="1" applyAlignment="1">
      <alignment horizontal="center" vertical="center" wrapText="1"/>
    </xf>
    <xf numFmtId="3" fontId="14" fillId="0" borderId="45" xfId="0" applyNumberFormat="1" applyFont="1" applyFill="1" applyBorder="1" applyAlignment="1">
      <alignment horizontal="justify" vertical="center"/>
    </xf>
    <xf numFmtId="3" fontId="209" fillId="0" borderId="46" xfId="0" applyNumberFormat="1" applyFont="1" applyFill="1" applyBorder="1" applyAlignment="1">
      <alignment horizontal="center" vertical="center"/>
    </xf>
    <xf numFmtId="3" fontId="209" fillId="0" borderId="46" xfId="0" applyNumberFormat="1" applyFont="1" applyFill="1" applyBorder="1" applyAlignment="1">
      <alignment horizontal="justify" vertical="center"/>
    </xf>
    <xf numFmtId="3" fontId="209" fillId="0" borderId="46" xfId="0" applyNumberFormat="1" applyFont="1" applyFill="1" applyBorder="1" applyAlignment="1">
      <alignment horizontal="right" vertical="center"/>
    </xf>
    <xf numFmtId="0" fontId="215" fillId="0" borderId="45" xfId="0" applyFont="1" applyBorder="1" applyAlignment="1">
      <alignment horizontal="center" vertical="center" wrapText="1"/>
    </xf>
    <xf numFmtId="0" fontId="215" fillId="0" borderId="45" xfId="0" applyFont="1" applyBorder="1" applyAlignment="1">
      <alignment horizontal="left" vertical="center" wrapText="1"/>
    </xf>
    <xf numFmtId="3" fontId="215" fillId="0" borderId="45" xfId="0" applyNumberFormat="1" applyFont="1" applyBorder="1" applyAlignment="1">
      <alignment horizontal="right" vertical="center" wrapText="1"/>
    </xf>
    <xf numFmtId="0" fontId="217" fillId="0" borderId="0" xfId="3810" applyFont="1" applyFill="1"/>
    <xf numFmtId="0" fontId="217" fillId="0" borderId="0" xfId="3810" applyFont="1" applyFill="1" applyAlignment="1">
      <alignment horizontal="center"/>
    </xf>
    <xf numFmtId="0" fontId="217" fillId="0" borderId="0" xfId="3810" applyFont="1" applyFill="1" applyAlignment="1">
      <alignment horizontal="left"/>
    </xf>
    <xf numFmtId="170" fontId="225" fillId="0" borderId="0" xfId="3811" applyNumberFormat="1" applyFont="1" applyFill="1" applyAlignment="1">
      <alignment horizontal="right" vertical="center"/>
    </xf>
    <xf numFmtId="170" fontId="223" fillId="0" borderId="47" xfId="3811" applyNumberFormat="1" applyFont="1" applyFill="1" applyBorder="1" applyAlignment="1">
      <alignment horizontal="center" vertical="center" wrapText="1"/>
    </xf>
    <xf numFmtId="0" fontId="223" fillId="0" borderId="47" xfId="3810" applyFont="1" applyFill="1" applyBorder="1" applyAlignment="1">
      <alignment horizontal="center" vertical="center"/>
    </xf>
    <xf numFmtId="170" fontId="223" fillId="0" borderId="2" xfId="3810" applyNumberFormat="1" applyFont="1" applyFill="1" applyBorder="1" applyAlignment="1">
      <alignment horizontal="center" vertical="center"/>
    </xf>
    <xf numFmtId="170" fontId="223" fillId="0" borderId="2" xfId="3811" applyNumberFormat="1" applyFont="1" applyFill="1" applyBorder="1" applyAlignment="1">
      <alignment horizontal="center" vertical="center" wrapText="1"/>
    </xf>
    <xf numFmtId="0" fontId="223" fillId="0" borderId="2" xfId="3810" applyFont="1" applyFill="1" applyBorder="1" applyAlignment="1">
      <alignment horizontal="left" vertical="center"/>
    </xf>
    <xf numFmtId="0" fontId="223" fillId="0" borderId="47" xfId="3810" applyFont="1" applyFill="1" applyBorder="1" applyAlignment="1">
      <alignment horizontal="left" vertical="center"/>
    </xf>
    <xf numFmtId="0" fontId="217" fillId="0" borderId="47" xfId="3810" applyFont="1" applyFill="1" applyBorder="1" applyAlignment="1">
      <alignment horizontal="left" vertical="center" wrapText="1"/>
    </xf>
    <xf numFmtId="170" fontId="217" fillId="0" borderId="2" xfId="3810" applyNumberFormat="1" applyFont="1" applyFill="1" applyBorder="1" applyAlignment="1">
      <alignment horizontal="center" vertical="center"/>
    </xf>
    <xf numFmtId="170" fontId="217" fillId="0" borderId="2" xfId="3811" applyNumberFormat="1" applyFont="1" applyFill="1" applyBorder="1" applyAlignment="1">
      <alignment horizontal="center" vertical="center" wrapText="1"/>
    </xf>
    <xf numFmtId="0" fontId="217" fillId="0" borderId="2" xfId="3810" applyFont="1" applyFill="1" applyBorder="1" applyAlignment="1">
      <alignment horizontal="left" vertical="center" wrapText="1"/>
    </xf>
    <xf numFmtId="0" fontId="223" fillId="0" borderId="47" xfId="3810" applyFont="1" applyFill="1" applyBorder="1" applyAlignment="1">
      <alignment horizontal="left" vertical="center" wrapText="1"/>
    </xf>
    <xf numFmtId="170" fontId="223" fillId="0" borderId="47" xfId="3810" applyNumberFormat="1" applyFont="1" applyFill="1" applyBorder="1" applyAlignment="1">
      <alignment horizontal="right" vertical="center" wrapText="1"/>
    </xf>
    <xf numFmtId="0" fontId="217" fillId="0" borderId="47" xfId="3810" applyFont="1" applyFill="1" applyBorder="1" applyAlignment="1">
      <alignment horizontal="left" wrapText="1"/>
    </xf>
    <xf numFmtId="0" fontId="225" fillId="0" borderId="47" xfId="3810" applyFont="1" applyFill="1" applyBorder="1" applyAlignment="1">
      <alignment horizontal="center" vertical="center" wrapText="1"/>
    </xf>
    <xf numFmtId="0" fontId="225" fillId="0" borderId="47" xfId="3810" applyFont="1" applyFill="1" applyBorder="1" applyAlignment="1">
      <alignment horizontal="left" vertical="center"/>
    </xf>
    <xf numFmtId="170" fontId="225" fillId="0" borderId="2" xfId="3810" applyNumberFormat="1" applyFont="1" applyFill="1" applyBorder="1" applyAlignment="1">
      <alignment horizontal="center" vertical="center"/>
    </xf>
    <xf numFmtId="170" fontId="225" fillId="0" borderId="47" xfId="3810" applyNumberFormat="1" applyFont="1" applyFill="1" applyBorder="1" applyAlignment="1">
      <alignment horizontal="right" vertical="center"/>
    </xf>
    <xf numFmtId="170" fontId="225" fillId="0" borderId="47" xfId="3810" applyNumberFormat="1" applyFont="1" applyFill="1" applyBorder="1" applyAlignment="1">
      <alignment horizontal="right" vertical="center" wrapText="1"/>
    </xf>
    <xf numFmtId="0" fontId="225" fillId="0" borderId="0" xfId="3810" applyFont="1" applyFill="1"/>
    <xf numFmtId="0" fontId="217" fillId="0" borderId="47" xfId="3810" applyFont="1" applyFill="1" applyBorder="1" applyAlignment="1">
      <alignment horizontal="center" vertical="center"/>
    </xf>
    <xf numFmtId="0" fontId="217" fillId="0" borderId="47" xfId="3810" applyFont="1" applyFill="1" applyBorder="1" applyAlignment="1">
      <alignment horizontal="left" vertical="center"/>
    </xf>
    <xf numFmtId="170" fontId="217" fillId="0" borderId="47" xfId="3810" applyNumberFormat="1" applyFont="1" applyFill="1" applyBorder="1" applyAlignment="1">
      <alignment horizontal="right" vertical="center"/>
    </xf>
    <xf numFmtId="0" fontId="226" fillId="0" borderId="47" xfId="3810" applyFont="1" applyFill="1" applyBorder="1" applyAlignment="1">
      <alignment horizontal="left" vertical="center" wrapText="1"/>
    </xf>
    <xf numFmtId="170" fontId="226" fillId="0" borderId="2" xfId="3810" applyNumberFormat="1" applyFont="1" applyFill="1" applyBorder="1" applyAlignment="1">
      <alignment horizontal="center" vertical="center"/>
    </xf>
    <xf numFmtId="170" fontId="226" fillId="0" borderId="47" xfId="3810" applyNumberFormat="1" applyFont="1" applyFill="1" applyBorder="1" applyAlignment="1">
      <alignment horizontal="right" vertical="center" wrapText="1"/>
    </xf>
    <xf numFmtId="0" fontId="225" fillId="0" borderId="47" xfId="3810" applyFont="1" applyFill="1" applyBorder="1" applyAlignment="1">
      <alignment horizontal="center" vertical="center"/>
    </xf>
    <xf numFmtId="0" fontId="223" fillId="0" borderId="2" xfId="3810" applyFont="1" applyFill="1" applyBorder="1" applyAlignment="1">
      <alignment horizontal="left" vertical="center" wrapText="1"/>
    </xf>
    <xf numFmtId="170" fontId="217" fillId="0" borderId="0" xfId="3811" applyNumberFormat="1" applyFont="1" applyFill="1" applyAlignment="1">
      <alignment horizontal="right"/>
    </xf>
    <xf numFmtId="0" fontId="213" fillId="0" borderId="46" xfId="0" applyFont="1" applyBorder="1" applyAlignment="1">
      <alignment horizontal="center" vertical="center" wrapText="1"/>
    </xf>
    <xf numFmtId="0" fontId="213" fillId="0" borderId="46" xfId="0" applyFont="1" applyBorder="1" applyAlignment="1">
      <alignment vertical="center" wrapText="1"/>
    </xf>
    <xf numFmtId="3" fontId="213" fillId="0" borderId="46" xfId="0" applyNumberFormat="1" applyFont="1" applyBorder="1" applyAlignment="1">
      <alignment vertical="center" wrapText="1"/>
    </xf>
    <xf numFmtId="0" fontId="215" fillId="0" borderId="45" xfId="0" applyFont="1" applyBorder="1" applyAlignment="1">
      <alignment vertical="center" wrapText="1"/>
    </xf>
    <xf numFmtId="3" fontId="215" fillId="0" borderId="45" xfId="0" applyNumberFormat="1" applyFont="1" applyBorder="1" applyAlignment="1">
      <alignment vertical="center" wrapText="1"/>
    </xf>
    <xf numFmtId="0" fontId="213" fillId="0" borderId="0" xfId="0" applyFont="1" applyFill="1" applyAlignment="1">
      <alignment horizontal="left"/>
    </xf>
    <xf numFmtId="3" fontId="11" fillId="0" borderId="0" xfId="0" applyNumberFormat="1" applyFont="1" applyFill="1" applyAlignment="1">
      <alignment horizontal="left" wrapText="1"/>
    </xf>
    <xf numFmtId="0" fontId="214" fillId="0" borderId="5" xfId="0" applyFont="1" applyBorder="1" applyAlignment="1">
      <alignment horizontal="center" wrapText="1"/>
    </xf>
    <xf numFmtId="0" fontId="214" fillId="0" borderId="5" xfId="0" applyFont="1" applyBorder="1" applyAlignment="1">
      <alignment horizontal="right" vertical="center" wrapText="1"/>
    </xf>
    <xf numFmtId="0" fontId="215" fillId="0" borderId="47" xfId="0" applyFont="1" applyFill="1" applyBorder="1" applyAlignment="1">
      <alignment horizontal="center" vertical="center" wrapText="1"/>
    </xf>
    <xf numFmtId="0" fontId="213" fillId="0" borderId="47" xfId="0" applyFont="1" applyFill="1" applyBorder="1" applyAlignment="1">
      <alignment horizontal="center" vertical="center"/>
    </xf>
    <xf numFmtId="0" fontId="213" fillId="0" borderId="0" xfId="0" applyFont="1" applyFill="1" applyAlignment="1">
      <alignment horizontal="center" vertical="center"/>
    </xf>
    <xf numFmtId="3" fontId="232" fillId="0" borderId="47" xfId="0" applyNumberFormat="1" applyFont="1" applyFill="1" applyBorder="1" applyAlignment="1">
      <alignment horizontal="right" vertical="center" wrapText="1"/>
    </xf>
    <xf numFmtId="0" fontId="213" fillId="0" borderId="47" xfId="0" applyFont="1" applyFill="1" applyBorder="1" applyAlignment="1">
      <alignment horizontal="left" vertical="center"/>
    </xf>
    <xf numFmtId="0" fontId="213" fillId="0" borderId="0" xfId="0" applyFont="1" applyFill="1" applyAlignment="1">
      <alignment horizontal="left" vertical="center"/>
    </xf>
    <xf numFmtId="0" fontId="213" fillId="0" borderId="47" xfId="0" applyFont="1" applyFill="1" applyBorder="1" applyAlignment="1">
      <alignment horizontal="center" vertical="center" wrapText="1"/>
    </xf>
    <xf numFmtId="0" fontId="213" fillId="0" borderId="47" xfId="0" applyFont="1" applyFill="1" applyBorder="1" applyAlignment="1">
      <alignment horizontal="left" vertical="center" wrapText="1"/>
    </xf>
    <xf numFmtId="0" fontId="233" fillId="0" borderId="47" xfId="0" applyFont="1" applyFill="1" applyBorder="1" applyAlignment="1">
      <alignment horizontal="right" vertical="center" wrapText="1"/>
    </xf>
    <xf numFmtId="0" fontId="233" fillId="0" borderId="47"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7" xfId="0" applyFont="1" applyFill="1" applyBorder="1" applyAlignment="1">
      <alignment horizontal="left" vertical="center" wrapText="1"/>
    </xf>
    <xf numFmtId="0" fontId="11" fillId="0" borderId="47" xfId="0" applyFont="1" applyFill="1" applyBorder="1" applyAlignment="1">
      <alignment horizontal="left" vertical="center"/>
    </xf>
    <xf numFmtId="0" fontId="11" fillId="0" borderId="0" xfId="0" applyFont="1" applyFill="1" applyAlignment="1">
      <alignment horizontal="left" vertical="center"/>
    </xf>
    <xf numFmtId="0" fontId="11" fillId="0" borderId="35" xfId="0" applyFont="1" applyFill="1" applyBorder="1" applyAlignment="1">
      <alignment horizontal="center" vertical="center" wrapText="1"/>
    </xf>
    <xf numFmtId="0" fontId="11" fillId="0" borderId="35" xfId="0" applyFont="1" applyFill="1" applyBorder="1" applyAlignment="1">
      <alignment horizontal="left" vertical="center" wrapText="1"/>
    </xf>
    <xf numFmtId="0" fontId="11" fillId="0" borderId="35" xfId="0" applyFont="1" applyFill="1" applyBorder="1" applyAlignment="1">
      <alignment horizontal="left" vertical="center"/>
    </xf>
    <xf numFmtId="0" fontId="11" fillId="0" borderId="0" xfId="0" applyFont="1" applyFill="1" applyBorder="1" applyAlignment="1">
      <alignment horizontal="left" vertical="center" wrapText="1"/>
    </xf>
    <xf numFmtId="0" fontId="213" fillId="0" borderId="2" xfId="0" applyFont="1" applyFill="1" applyBorder="1" applyAlignment="1">
      <alignment horizontal="center" vertical="center"/>
    </xf>
    <xf numFmtId="0" fontId="213" fillId="0" borderId="2" xfId="0" applyFont="1" applyFill="1" applyBorder="1" applyAlignment="1">
      <alignment horizontal="left" vertical="center" wrapText="1"/>
    </xf>
    <xf numFmtId="0" fontId="213" fillId="0" borderId="2" xfId="0" applyFont="1" applyFill="1" applyBorder="1" applyAlignment="1">
      <alignment horizontal="left" vertical="center"/>
    </xf>
    <xf numFmtId="0" fontId="213" fillId="0" borderId="0" xfId="0" applyFont="1" applyFill="1" applyAlignment="1">
      <alignment horizontal="center"/>
    </xf>
    <xf numFmtId="0" fontId="213" fillId="0" borderId="0" xfId="0" applyFont="1" applyFill="1" applyAlignment="1">
      <alignment horizontal="right"/>
    </xf>
    <xf numFmtId="0" fontId="234" fillId="0" borderId="0" xfId="0" applyFont="1"/>
    <xf numFmtId="3" fontId="11" fillId="0" borderId="0" xfId="0" applyNumberFormat="1" applyFont="1" applyFill="1" applyAlignment="1">
      <alignment vertical="center" wrapText="1"/>
    </xf>
    <xf numFmtId="0" fontId="214" fillId="0" borderId="0" xfId="0" applyFont="1" applyBorder="1" applyAlignment="1">
      <alignment horizontal="center" vertical="center" wrapText="1"/>
    </xf>
    <xf numFmtId="0" fontId="214" fillId="0" borderId="0" xfId="0" applyFont="1" applyBorder="1" applyAlignment="1">
      <alignment horizontal="right" vertical="center" wrapText="1"/>
    </xf>
    <xf numFmtId="0" fontId="223" fillId="0" borderId="47" xfId="0" applyFont="1" applyBorder="1" applyAlignment="1">
      <alignment horizontal="center" vertical="center" wrapText="1"/>
    </xf>
    <xf numFmtId="170" fontId="223" fillId="0" borderId="47" xfId="5" applyNumberFormat="1" applyFont="1" applyBorder="1" applyAlignment="1">
      <alignment horizontal="center" vertical="center" wrapText="1"/>
    </xf>
    <xf numFmtId="0" fontId="223" fillId="0" borderId="47" xfId="0" applyFont="1" applyBorder="1" applyAlignment="1">
      <alignment horizontal="left" vertical="center" wrapText="1"/>
    </xf>
    <xf numFmtId="0" fontId="217" fillId="0" borderId="47" xfId="0" applyFont="1" applyBorder="1" applyAlignment="1">
      <alignment horizontal="center" vertical="center" wrapText="1"/>
    </xf>
    <xf numFmtId="0" fontId="217" fillId="0" borderId="47" xfId="0" applyFont="1" applyBorder="1" applyAlignment="1">
      <alignment horizontal="left" vertical="center" wrapText="1"/>
    </xf>
    <xf numFmtId="170" fontId="217" fillId="0" borderId="47" xfId="5" applyNumberFormat="1" applyFont="1" applyBorder="1" applyAlignment="1">
      <alignment horizontal="center" vertical="center" wrapText="1"/>
    </xf>
    <xf numFmtId="0" fontId="217" fillId="0" borderId="47" xfId="0" applyFont="1" applyBorder="1" applyAlignment="1">
      <alignment vertical="center" wrapText="1"/>
    </xf>
    <xf numFmtId="0" fontId="217" fillId="0" borderId="47" xfId="0" applyFont="1" applyBorder="1" applyAlignment="1">
      <alignment horizontal="justify" vertical="center" wrapText="1"/>
    </xf>
    <xf numFmtId="0" fontId="223" fillId="0" borderId="47" xfId="0" applyFont="1" applyBorder="1" applyAlignment="1">
      <alignment vertical="center" wrapText="1"/>
    </xf>
    <xf numFmtId="0" fontId="236" fillId="0" borderId="0" xfId="0" applyFont="1"/>
    <xf numFmtId="0" fontId="237" fillId="0" borderId="12" xfId="0" applyFont="1" applyBorder="1" applyAlignment="1">
      <alignment horizontal="center" vertical="center" wrapText="1"/>
    </xf>
    <xf numFmtId="0" fontId="217" fillId="0" borderId="12" xfId="0" applyFont="1" applyBorder="1" applyAlignment="1">
      <alignment vertical="center" wrapText="1"/>
    </xf>
    <xf numFmtId="170" fontId="217" fillId="0" borderId="47" xfId="5" applyNumberFormat="1" applyFont="1" applyBorder="1" applyAlignment="1">
      <alignment vertical="center" wrapText="1"/>
    </xf>
    <xf numFmtId="0" fontId="213" fillId="0" borderId="0" xfId="0" applyFont="1"/>
    <xf numFmtId="0" fontId="234" fillId="0" borderId="0" xfId="0" applyFont="1" applyAlignment="1">
      <alignment horizontal="center"/>
    </xf>
    <xf numFmtId="0" fontId="238" fillId="0" borderId="0" xfId="0" applyFont="1" applyAlignment="1">
      <alignment vertical="center"/>
    </xf>
    <xf numFmtId="0" fontId="215" fillId="0" borderId="0" xfId="0" applyFont="1" applyAlignment="1">
      <alignment vertical="center" wrapText="1"/>
    </xf>
    <xf numFmtId="0" fontId="234" fillId="0" borderId="0" xfId="0" applyFont="1" applyAlignment="1">
      <alignment vertical="center"/>
    </xf>
    <xf numFmtId="0" fontId="214" fillId="0" borderId="5" xfId="0" applyFont="1" applyBorder="1" applyAlignment="1">
      <alignment horizontal="center" vertical="center" wrapText="1"/>
    </xf>
    <xf numFmtId="0" fontId="215" fillId="0" borderId="47" xfId="0" applyFont="1" applyBorder="1" applyAlignment="1">
      <alignment horizontal="center" vertical="center" wrapText="1"/>
    </xf>
    <xf numFmtId="170" fontId="215" fillId="0" borderId="24" xfId="5" applyNumberFormat="1" applyFont="1" applyBorder="1" applyAlignment="1">
      <alignment horizontal="right" vertical="center" wrapText="1"/>
    </xf>
    <xf numFmtId="0" fontId="215" fillId="0" borderId="45" xfId="0" applyFont="1" applyBorder="1" applyAlignment="1">
      <alignment horizontal="right" vertical="center" wrapText="1"/>
    </xf>
    <xf numFmtId="0" fontId="233" fillId="0" borderId="45" xfId="0" applyFont="1" applyBorder="1" applyAlignment="1">
      <alignment horizontal="right" vertical="center" wrapText="1"/>
    </xf>
    <xf numFmtId="0" fontId="233" fillId="0" borderId="45" xfId="0" applyFont="1" applyBorder="1" applyAlignment="1">
      <alignment horizontal="center" vertical="center" wrapText="1"/>
    </xf>
    <xf numFmtId="0" fontId="213" fillId="0" borderId="45" xfId="0" applyFont="1" applyBorder="1" applyAlignment="1">
      <alignment horizontal="justify" vertical="center" wrapText="1"/>
    </xf>
    <xf numFmtId="0" fontId="232" fillId="0" borderId="45" xfId="0" applyFont="1" applyBorder="1" applyAlignment="1">
      <alignment horizontal="right" vertical="center" wrapText="1"/>
    </xf>
    <xf numFmtId="0" fontId="236" fillId="0" borderId="0" xfId="0" applyFont="1" applyAlignment="1">
      <alignment vertical="center"/>
    </xf>
    <xf numFmtId="0" fontId="232" fillId="0" borderId="45" xfId="0" applyFont="1" applyBorder="1" applyAlignment="1">
      <alignment vertical="center" wrapText="1"/>
    </xf>
    <xf numFmtId="0" fontId="233" fillId="0" borderId="45" xfId="0" applyFont="1" applyBorder="1" applyAlignment="1">
      <alignment vertical="center" wrapText="1"/>
    </xf>
    <xf numFmtId="0" fontId="213" fillId="0" borderId="45" xfId="0" applyFont="1" applyBorder="1" applyAlignment="1">
      <alignment horizontal="center" vertical="center"/>
    </xf>
    <xf numFmtId="0" fontId="213" fillId="0" borderId="45" xfId="0" applyFont="1" applyBorder="1" applyAlignment="1">
      <alignment vertical="center"/>
    </xf>
    <xf numFmtId="0" fontId="215" fillId="0" borderId="45" xfId="0" applyFont="1" applyBorder="1" applyAlignment="1">
      <alignment horizontal="center" vertical="center"/>
    </xf>
    <xf numFmtId="0" fontId="215" fillId="0" borderId="45" xfId="0" applyFont="1" applyBorder="1" applyAlignment="1">
      <alignment vertical="center"/>
    </xf>
    <xf numFmtId="0" fontId="213" fillId="0" borderId="46" xfId="0" applyFont="1" applyBorder="1" applyAlignment="1">
      <alignment horizontal="center" vertical="center"/>
    </xf>
    <xf numFmtId="0" fontId="213" fillId="0" borderId="46" xfId="0" applyFont="1" applyBorder="1" applyAlignment="1">
      <alignment vertical="center"/>
    </xf>
    <xf numFmtId="0" fontId="234" fillId="0" borderId="0" xfId="0" applyFont="1" applyAlignment="1">
      <alignment horizontal="center" vertical="center"/>
    </xf>
    <xf numFmtId="0" fontId="216" fillId="0" borderId="0" xfId="0" applyFont="1" applyFill="1" applyAlignment="1">
      <alignment vertical="center"/>
    </xf>
    <xf numFmtId="3" fontId="13" fillId="0" borderId="0" xfId="0" applyNumberFormat="1" applyFont="1" applyFill="1" applyAlignment="1">
      <alignment vertical="center" wrapText="1"/>
    </xf>
    <xf numFmtId="3" fontId="218" fillId="0" borderId="5" xfId="0" applyNumberFormat="1" applyFont="1" applyFill="1" applyBorder="1" applyAlignment="1">
      <alignment horizontal="center" vertical="center" wrapText="1"/>
    </xf>
    <xf numFmtId="3" fontId="218" fillId="0" borderId="5" xfId="0" applyNumberFormat="1" applyFont="1" applyFill="1" applyBorder="1" applyAlignment="1">
      <alignment horizontal="right" vertical="center" wrapText="1"/>
    </xf>
    <xf numFmtId="0" fontId="213" fillId="0" borderId="0" xfId="0" applyFont="1" applyFill="1" applyAlignment="1">
      <alignment vertical="center"/>
    </xf>
    <xf numFmtId="0" fontId="213" fillId="0" borderId="47" xfId="0" applyFont="1" applyBorder="1" applyAlignment="1">
      <alignment vertical="center"/>
    </xf>
    <xf numFmtId="0" fontId="11" fillId="0" borderId="0" xfId="0" applyFont="1" applyFill="1" applyAlignment="1">
      <alignment vertical="center"/>
    </xf>
    <xf numFmtId="0" fontId="213" fillId="0" borderId="35" xfId="0" applyFont="1" applyBorder="1" applyAlignment="1">
      <alignment vertical="center"/>
    </xf>
    <xf numFmtId="0" fontId="233" fillId="0" borderId="35" xfId="0" applyFont="1" applyFill="1" applyBorder="1" applyAlignment="1">
      <alignment horizontal="right" vertical="center" wrapText="1"/>
    </xf>
    <xf numFmtId="0" fontId="11" fillId="0" borderId="0" xfId="0" applyFont="1" applyFill="1" applyBorder="1" applyAlignment="1">
      <alignment vertical="center" wrapText="1"/>
    </xf>
    <xf numFmtId="0" fontId="213" fillId="0" borderId="2" xfId="0" applyFont="1" applyBorder="1" applyAlignment="1">
      <alignment vertical="center"/>
    </xf>
    <xf numFmtId="0" fontId="233" fillId="0" borderId="2" xfId="0" applyFont="1" applyFill="1" applyBorder="1" applyAlignment="1">
      <alignment horizontal="right" vertical="center" wrapText="1"/>
    </xf>
    <xf numFmtId="3" fontId="208" fillId="0" borderId="5" xfId="3799" applyNumberFormat="1" applyFont="1" applyFill="1" applyBorder="1" applyAlignment="1">
      <alignment horizontal="center" vertical="center" wrapText="1"/>
    </xf>
    <xf numFmtId="3" fontId="11" fillId="0" borderId="47" xfId="3799" applyNumberFormat="1" applyFont="1" applyFill="1" applyBorder="1" applyAlignment="1">
      <alignment horizontal="right" vertical="center" wrapText="1"/>
    </xf>
    <xf numFmtId="3" fontId="209" fillId="0" borderId="47" xfId="3799" applyNumberFormat="1" applyFont="1" applyFill="1" applyBorder="1" applyAlignment="1">
      <alignment horizontal="right" vertical="center" wrapText="1"/>
    </xf>
    <xf numFmtId="3" fontId="240" fillId="0" borderId="47" xfId="3799" applyNumberFormat="1" applyFont="1" applyFill="1" applyBorder="1" applyAlignment="1">
      <alignment vertical="center" wrapText="1"/>
    </xf>
    <xf numFmtId="3" fontId="218" fillId="0" borderId="47" xfId="3799" applyNumberFormat="1" applyFont="1" applyFill="1" applyBorder="1" applyAlignment="1">
      <alignment vertical="center" wrapText="1"/>
    </xf>
    <xf numFmtId="3" fontId="11" fillId="0" borderId="0" xfId="3799" applyNumberFormat="1" applyFont="1" applyFill="1" applyBorder="1" applyAlignment="1">
      <alignment horizontal="center" vertical="center" wrapText="1"/>
    </xf>
    <xf numFmtId="3" fontId="11" fillId="0" borderId="0" xfId="3799" applyNumberFormat="1" applyFont="1" applyFill="1" applyBorder="1" applyAlignment="1">
      <alignment vertical="center" wrapText="1"/>
    </xf>
    <xf numFmtId="0" fontId="213" fillId="0" borderId="47" xfId="3804" applyFont="1" applyBorder="1" applyAlignment="1">
      <alignment vertical="center" wrapText="1"/>
    </xf>
    <xf numFmtId="0" fontId="209" fillId="0" borderId="45" xfId="0" applyFont="1" applyFill="1" applyBorder="1" applyAlignment="1">
      <alignment horizontal="center" vertical="center" wrapText="1"/>
    </xf>
    <xf numFmtId="170" fontId="11" fillId="0" borderId="24" xfId="1" applyNumberFormat="1" applyFont="1" applyFill="1" applyBorder="1" applyAlignment="1">
      <alignment horizontal="justify" vertical="center" wrapText="1"/>
    </xf>
    <xf numFmtId="170" fontId="11" fillId="0" borderId="45" xfId="1" applyNumberFormat="1" applyFont="1" applyFill="1" applyBorder="1" applyAlignment="1">
      <alignment horizontal="justify" vertical="center" wrapText="1"/>
    </xf>
    <xf numFmtId="3" fontId="228" fillId="0" borderId="45" xfId="0" applyNumberFormat="1" applyFont="1" applyFill="1" applyBorder="1" applyAlignment="1">
      <alignment horizontal="justify" vertical="center" wrapText="1"/>
    </xf>
    <xf numFmtId="3" fontId="241" fillId="0" borderId="45" xfId="0" applyNumberFormat="1" applyFont="1" applyFill="1" applyBorder="1" applyAlignment="1">
      <alignment horizontal="justify" vertical="center" wrapText="1"/>
    </xf>
    <xf numFmtId="3" fontId="11" fillId="0" borderId="46" xfId="0" applyNumberFormat="1" applyFont="1" applyFill="1" applyBorder="1" applyAlignment="1">
      <alignment horizontal="justify" vertical="center" wrapText="1"/>
    </xf>
    <xf numFmtId="3" fontId="241" fillId="0" borderId="45" xfId="0" applyNumberFormat="1" applyFont="1" applyFill="1" applyBorder="1" applyAlignment="1">
      <alignment horizontal="right" vertical="center"/>
    </xf>
    <xf numFmtId="0" fontId="213" fillId="0" borderId="47" xfId="3804" applyFont="1" applyBorder="1" applyAlignment="1">
      <alignment horizontal="justify" vertical="center" wrapText="1"/>
    </xf>
    <xf numFmtId="3" fontId="213" fillId="0" borderId="47" xfId="1224" applyNumberFormat="1" applyFont="1" applyBorder="1" applyAlignment="1">
      <alignment horizontal="right" vertical="center" wrapText="1"/>
    </xf>
    <xf numFmtId="0" fontId="11" fillId="0" borderId="47" xfId="3804" applyFont="1" applyBorder="1" applyAlignment="1">
      <alignment horizontal="left" vertical="center" wrapText="1"/>
    </xf>
    <xf numFmtId="0" fontId="11" fillId="0" borderId="47" xfId="3804" applyFont="1" applyBorder="1" applyAlignment="1">
      <alignment vertical="center" wrapText="1"/>
    </xf>
    <xf numFmtId="0" fontId="215" fillId="0" borderId="0" xfId="0" applyFont="1" applyAlignment="1">
      <alignment horizontal="center" vertical="center" wrapText="1"/>
    </xf>
    <xf numFmtId="0" fontId="212" fillId="0" borderId="0" xfId="0" applyFont="1" applyAlignment="1">
      <alignment horizontal="center" vertical="center" wrapText="1"/>
    </xf>
    <xf numFmtId="0" fontId="215" fillId="0" borderId="1" xfId="0" applyFont="1" applyBorder="1" applyAlignment="1">
      <alignment horizontal="center" vertical="center" wrapText="1"/>
    </xf>
    <xf numFmtId="0" fontId="215" fillId="0" borderId="1" xfId="0" applyFont="1" applyBorder="1" applyAlignment="1">
      <alignment horizontal="center" vertical="center"/>
    </xf>
    <xf numFmtId="0" fontId="219" fillId="0" borderId="0" xfId="0" applyFont="1" applyAlignment="1">
      <alignment horizontal="center" vertical="center" wrapText="1"/>
    </xf>
    <xf numFmtId="0" fontId="224" fillId="0" borderId="0" xfId="0" applyFont="1" applyFill="1" applyAlignment="1">
      <alignment horizontal="left" vertical="center" wrapText="1"/>
    </xf>
    <xf numFmtId="3" fontId="11" fillId="0" borderId="45" xfId="0" applyNumberFormat="1" applyFont="1" applyBorder="1" applyAlignment="1">
      <alignment horizontal="center" vertical="center" wrapText="1"/>
    </xf>
    <xf numFmtId="0" fontId="214" fillId="0" borderId="5" xfId="0" applyFont="1" applyFill="1" applyBorder="1" applyAlignment="1">
      <alignment horizontal="right" vertical="center"/>
    </xf>
    <xf numFmtId="0" fontId="215" fillId="0" borderId="0" xfId="0" applyFont="1" applyFill="1" applyAlignment="1">
      <alignment horizontal="center" vertical="center"/>
    </xf>
    <xf numFmtId="0" fontId="215" fillId="0" borderId="0" xfId="0" applyFont="1" applyFill="1" applyAlignment="1">
      <alignment horizontal="center" vertical="center" wrapText="1"/>
    </xf>
    <xf numFmtId="3" fontId="215" fillId="0" borderId="0" xfId="0" applyNumberFormat="1" applyFont="1" applyFill="1" applyAlignment="1">
      <alignment horizontal="center" vertical="center" wrapText="1"/>
    </xf>
    <xf numFmtId="0" fontId="214" fillId="0" borderId="0" xfId="0" applyFont="1" applyFill="1" applyAlignment="1">
      <alignment horizontal="center" vertical="center"/>
    </xf>
    <xf numFmtId="3" fontId="214" fillId="0" borderId="0" xfId="0" applyNumberFormat="1" applyFont="1" applyFill="1" applyAlignment="1">
      <alignment horizontal="center" vertical="center"/>
    </xf>
    <xf numFmtId="0" fontId="209" fillId="0" borderId="24" xfId="0" applyFont="1" applyFill="1" applyBorder="1" applyAlignment="1">
      <alignment horizontal="center" vertical="center"/>
    </xf>
    <xf numFmtId="0" fontId="209" fillId="0" borderId="46" xfId="0" applyFont="1" applyFill="1" applyBorder="1" applyAlignment="1">
      <alignment horizontal="center" vertical="center"/>
    </xf>
    <xf numFmtId="0" fontId="209" fillId="0" borderId="24" xfId="0" applyFont="1" applyFill="1" applyBorder="1" applyAlignment="1">
      <alignment horizontal="center" vertical="center" wrapText="1"/>
    </xf>
    <xf numFmtId="0" fontId="209" fillId="0" borderId="46" xfId="0" applyFont="1" applyFill="1" applyBorder="1" applyAlignment="1">
      <alignment horizontal="center" vertical="center" wrapText="1"/>
    </xf>
    <xf numFmtId="3" fontId="209" fillId="0" borderId="24" xfId="0" applyNumberFormat="1" applyFont="1" applyFill="1" applyBorder="1" applyAlignment="1">
      <alignment horizontal="center" vertical="center" wrapText="1"/>
    </xf>
    <xf numFmtId="3" fontId="209" fillId="0" borderId="46" xfId="0" applyNumberFormat="1" applyFont="1" applyFill="1" applyBorder="1" applyAlignment="1">
      <alignment horizontal="center" vertical="center" wrapText="1"/>
    </xf>
    <xf numFmtId="0" fontId="223" fillId="0" borderId="0" xfId="3810" applyFont="1" applyFill="1" applyAlignment="1">
      <alignment horizontal="center" vertical="center"/>
    </xf>
    <xf numFmtId="0" fontId="212" fillId="0" borderId="0" xfId="3810" applyFont="1" applyFill="1" applyAlignment="1">
      <alignment horizontal="center" vertical="center" wrapText="1"/>
    </xf>
    <xf numFmtId="0" fontId="223" fillId="0" borderId="47" xfId="3810" applyFont="1" applyFill="1" applyBorder="1" applyAlignment="1">
      <alignment horizontal="center" vertical="center"/>
    </xf>
    <xf numFmtId="170" fontId="223" fillId="0" borderId="31" xfId="3811" applyNumberFormat="1" applyFont="1" applyFill="1" applyBorder="1" applyAlignment="1">
      <alignment horizontal="center" vertical="center" wrapText="1"/>
    </xf>
    <xf numFmtId="170" fontId="223" fillId="0" borderId="17" xfId="3811" applyNumberFormat="1" applyFont="1" applyFill="1" applyBorder="1" applyAlignment="1">
      <alignment horizontal="center" vertical="center" wrapText="1"/>
    </xf>
    <xf numFmtId="170" fontId="223" fillId="0" borderId="48" xfId="3811" applyNumberFormat="1" applyFont="1" applyFill="1" applyBorder="1" applyAlignment="1">
      <alignment horizontal="center" vertical="center" wrapText="1"/>
    </xf>
    <xf numFmtId="0" fontId="223" fillId="0" borderId="35" xfId="3810" applyFont="1" applyFill="1" applyBorder="1" applyAlignment="1">
      <alignment horizontal="center" vertical="center"/>
    </xf>
    <xf numFmtId="0" fontId="223" fillId="0" borderId="12" xfId="3810" applyFont="1" applyFill="1" applyBorder="1" applyAlignment="1">
      <alignment horizontal="center" vertical="center"/>
    </xf>
    <xf numFmtId="0" fontId="223" fillId="0" borderId="2" xfId="3810" applyFont="1" applyFill="1" applyBorder="1" applyAlignment="1">
      <alignment horizontal="center" vertical="center"/>
    </xf>
    <xf numFmtId="170" fontId="223" fillId="0" borderId="47" xfId="3811" applyNumberFormat="1" applyFont="1" applyFill="1" applyBorder="1" applyAlignment="1">
      <alignment horizontal="center" vertical="center" wrapText="1"/>
    </xf>
    <xf numFmtId="3" fontId="11" fillId="0" borderId="45" xfId="0" applyNumberFormat="1" applyFont="1" applyFill="1" applyBorder="1" applyAlignment="1">
      <alignment horizontal="center" vertical="center" wrapText="1"/>
    </xf>
    <xf numFmtId="3" fontId="14" fillId="0" borderId="0" xfId="0" applyNumberFormat="1" applyFont="1" applyFill="1" applyAlignment="1">
      <alignment horizontal="center" vertical="center" wrapText="1"/>
    </xf>
    <xf numFmtId="0" fontId="218" fillId="0" borderId="0" xfId="3808" applyFont="1" applyFill="1" applyBorder="1" applyAlignment="1">
      <alignment horizontal="center" vertical="center" wrapText="1"/>
    </xf>
    <xf numFmtId="3" fontId="15" fillId="0" borderId="0" xfId="0" applyNumberFormat="1" applyFont="1" applyFill="1" applyAlignment="1">
      <alignment horizontal="right" vertical="center"/>
    </xf>
    <xf numFmtId="3" fontId="11" fillId="0" borderId="45" xfId="0" applyNumberFormat="1" applyFont="1" applyFill="1" applyBorder="1" applyAlignment="1">
      <alignment horizontal="justify" vertical="center" wrapText="1"/>
    </xf>
    <xf numFmtId="0" fontId="207" fillId="0" borderId="0" xfId="3799" applyFont="1" applyFill="1" applyBorder="1" applyAlignment="1">
      <alignment horizontal="center" vertical="center" wrapText="1"/>
    </xf>
    <xf numFmtId="0" fontId="218" fillId="0" borderId="0" xfId="3799" applyFont="1" applyFill="1" applyBorder="1" applyAlignment="1">
      <alignment horizontal="center" vertical="center" wrapText="1"/>
    </xf>
    <xf numFmtId="0" fontId="208" fillId="0" borderId="0" xfId="3799" applyFont="1" applyFill="1" applyBorder="1" applyAlignment="1">
      <alignment horizontal="center" vertical="center" wrapText="1"/>
    </xf>
    <xf numFmtId="0" fontId="208" fillId="0" borderId="5" xfId="3799" applyFont="1" applyFill="1" applyBorder="1" applyAlignment="1">
      <alignment horizontal="right" vertical="center" wrapText="1"/>
    </xf>
    <xf numFmtId="0" fontId="223" fillId="0" borderId="0" xfId="0" applyFont="1" applyFill="1" applyAlignment="1">
      <alignment horizontal="center" wrapText="1"/>
    </xf>
    <xf numFmtId="0" fontId="214" fillId="0" borderId="0" xfId="0" applyFont="1" applyBorder="1" applyAlignment="1">
      <alignment horizontal="center" vertical="center" wrapText="1"/>
    </xf>
    <xf numFmtId="0" fontId="213" fillId="0" borderId="0" xfId="0" applyFont="1" applyFill="1" applyAlignment="1">
      <alignment horizontal="left" vertical="center" wrapText="1"/>
    </xf>
    <xf numFmtId="0" fontId="215" fillId="0" borderId="49" xfId="0" applyFont="1" applyFill="1" applyBorder="1" applyAlignment="1">
      <alignment horizontal="center" vertical="center"/>
    </xf>
    <xf numFmtId="0" fontId="223" fillId="0" borderId="0" xfId="0" applyFont="1" applyAlignment="1">
      <alignment horizontal="center" vertical="center" wrapText="1"/>
    </xf>
    <xf numFmtId="0" fontId="235" fillId="0" borderId="0" xfId="0" applyFont="1" applyBorder="1" applyAlignment="1">
      <alignment horizontal="center" vertical="center" wrapText="1"/>
    </xf>
    <xf numFmtId="0" fontId="213" fillId="0" borderId="0" xfId="0" applyFont="1" applyAlignment="1">
      <alignment horizontal="left" vertical="center" wrapText="1"/>
    </xf>
    <xf numFmtId="0" fontId="215" fillId="0" borderId="49" xfId="0" applyFont="1" applyBorder="1" applyAlignment="1">
      <alignment horizontal="center"/>
    </xf>
    <xf numFmtId="0" fontId="231" fillId="0" borderId="0" xfId="0" applyFont="1" applyAlignment="1">
      <alignment horizontal="left" vertical="center" wrapText="1"/>
    </xf>
    <xf numFmtId="0" fontId="223" fillId="0" borderId="0" xfId="0" applyFont="1" applyFill="1" applyAlignment="1">
      <alignment horizontal="center" vertical="center" wrapText="1"/>
    </xf>
    <xf numFmtId="3" fontId="239" fillId="0" borderId="0" xfId="0" applyNumberFormat="1" applyFont="1" applyFill="1" applyBorder="1" applyAlignment="1">
      <alignment horizontal="center" vertical="center" wrapText="1"/>
    </xf>
    <xf numFmtId="3" fontId="239" fillId="0" borderId="0" xfId="3799" applyNumberFormat="1" applyFont="1" applyFill="1" applyBorder="1" applyAlignment="1">
      <alignment horizontal="center" vertical="center" wrapText="1"/>
    </xf>
    <xf numFmtId="0" fontId="215" fillId="0" borderId="0" xfId="3804" applyFont="1" applyAlignment="1">
      <alignment horizontal="center" vertical="center"/>
    </xf>
    <xf numFmtId="0" fontId="215" fillId="0" borderId="0" xfId="3804" applyFont="1" applyAlignment="1">
      <alignment horizontal="center" vertical="center" wrapText="1"/>
    </xf>
  </cellXfs>
  <cellStyles count="3812">
    <cellStyle name="_x0001_" xfId="25"/>
    <cellStyle name="          _x000d__x000a_shell=progman.exe_x000d__x000a_m" xfId="26"/>
    <cellStyle name="_x000d__x000a_JournalTemplate=C:\COMFO\CTALK\JOURSTD.TPL_x000d__x000a_LbStateAddress=3 3 0 251 1 89 2 311_x000d__x000a_LbStateJou" xfId="27"/>
    <cellStyle name="#,##0" xfId="28"/>
    <cellStyle name="#,##0 2" xfId="29"/>
    <cellStyle name="." xfId="30"/>
    <cellStyle name=". 2" xfId="31"/>
    <cellStyle name=".d©y" xfId="32"/>
    <cellStyle name="??" xfId="33"/>
    <cellStyle name="?? [ - ??1" xfId="34"/>
    <cellStyle name="?? [ - ??2" xfId="35"/>
    <cellStyle name="?? [ - ??3" xfId="36"/>
    <cellStyle name="?? [ - ??4" xfId="37"/>
    <cellStyle name="?? [ - ??5" xfId="38"/>
    <cellStyle name="?? [ - ??6" xfId="39"/>
    <cellStyle name="?? [ - ??7" xfId="40"/>
    <cellStyle name="?? [ - ??8" xfId="41"/>
    <cellStyle name="?? [0.00]_ Att. 1- Cover" xfId="42"/>
    <cellStyle name="?? [0]" xfId="43"/>
    <cellStyle name="?_x001d_??%U©÷u&amp;H©÷9_x0008_? s_x000a__x0007__x0001__x0001_" xfId="44"/>
    <cellStyle name="???? [0.00]_      " xfId="45"/>
    <cellStyle name="??????" xfId="46"/>
    <cellStyle name="????_      " xfId="47"/>
    <cellStyle name="???[0]_?? DI" xfId="48"/>
    <cellStyle name="???_?? DI" xfId="49"/>
    <cellStyle name="??[0]_BRE" xfId="50"/>
    <cellStyle name="??_      " xfId="51"/>
    <cellStyle name="??A? [0]_laroux_1_¢¬???¢â? " xfId="52"/>
    <cellStyle name="??A?_laroux_1_¢¬???¢â? " xfId="53"/>
    <cellStyle name="?_x005f_x001d_??%U©÷u&amp;H©÷9_x005f_x0008_? s_x005f_x000a__x005f_x0007__x005f_x0001__x005f_x0001_" xfId="54"/>
    <cellStyle name="?¡±¢¥?_?¨ù??¢´¢¥_¢¬???¢â? " xfId="55"/>
    <cellStyle name="?ðÇ%U?&amp;H?_x0008_?s_x000a__x0007__x0001__x0001_" xfId="56"/>
    <cellStyle name="?ðÇ%U?&amp;H?_x005f_x0008_?s_x005f_x000a__x005f_x0007__x005f_x0001__x005f_x0001_" xfId="57"/>
    <cellStyle name="@ET_Style?.font5" xfId="58"/>
    <cellStyle name="[0]_Chi phÝ kh¸c_V" xfId="59"/>
    <cellStyle name="_!1 1 bao cao giao KH ve HTCMT vung TNB   12-12-2011" xfId="60"/>
    <cellStyle name="_x0001__!1 1 bao cao giao KH ve HTCMT vung TNB   12-12-2011" xfId="61"/>
    <cellStyle name="_?_BOOKSHIP" xfId="62"/>
    <cellStyle name="__ [0.00]_PRODUCT DETAIL Q1" xfId="63"/>
    <cellStyle name="__ [0]_1202" xfId="64"/>
    <cellStyle name="__ [0]_1202_Result Red Store Jun" xfId="65"/>
    <cellStyle name="__ [0]_Book1" xfId="66"/>
    <cellStyle name="___(____)______" xfId="67"/>
    <cellStyle name="___[0]_Book1" xfId="68"/>
    <cellStyle name="____ [0.00]_PRODUCT DETAIL Q1" xfId="69"/>
    <cellStyle name="_____PRODUCT DETAIL Q1" xfId="70"/>
    <cellStyle name="____95" xfId="71"/>
    <cellStyle name="____Book1" xfId="72"/>
    <cellStyle name="___1202" xfId="73"/>
    <cellStyle name="___1202_Result Red Store Jun" xfId="74"/>
    <cellStyle name="___1202_Result Red Store Jun_1" xfId="75"/>
    <cellStyle name="___Book1" xfId="76"/>
    <cellStyle name="___Book1_Result Red Store Jun" xfId="77"/>
    <cellStyle name="___kc-elec system check list" xfId="78"/>
    <cellStyle name="___PRODUCT DETAIL Q1" xfId="79"/>
    <cellStyle name="_1 TONG HOP - CA NA" xfId="80"/>
    <cellStyle name="_123_DONG_THANH_Moi" xfId="81"/>
    <cellStyle name="_123_DONG_THANH_Moi_!1 1 bao cao giao KH ve HTCMT vung TNB   12-12-2011" xfId="82"/>
    <cellStyle name="_123_DONG_THANH_Moi_KH TPCP vung TNB (03-1-2012)" xfId="83"/>
    <cellStyle name="_Bang Chi tieu (2)" xfId="84"/>
    <cellStyle name="_BAO GIA NGAY 24-10-08 (co dam)" xfId="85"/>
    <cellStyle name="_BC  NAM 2007" xfId="86"/>
    <cellStyle name="_BC CV 6403 BKHĐT" xfId="87"/>
    <cellStyle name="_BEN TRE" xfId="88"/>
    <cellStyle name="_Bieu mau cong trinh khoi cong moi 3-4" xfId="89"/>
    <cellStyle name="_Bieu Tay Nam Bo 25-11" xfId="90"/>
    <cellStyle name="_Bieu3ODA" xfId="91"/>
    <cellStyle name="_Bieu3ODA_1" xfId="92"/>
    <cellStyle name="_Bieu4HTMT" xfId="93"/>
    <cellStyle name="_Bieu4HTMT_!1 1 bao cao giao KH ve HTCMT vung TNB   12-12-2011" xfId="94"/>
    <cellStyle name="_Bieu4HTMT_KH TPCP vung TNB (03-1-2012)" xfId="95"/>
    <cellStyle name="_Book1" xfId="96"/>
    <cellStyle name="_Book1_!1 1 bao cao giao KH ve HTCMT vung TNB   12-12-2011" xfId="97"/>
    <cellStyle name="_Book1_1" xfId="98"/>
    <cellStyle name="_Book1_Bieu3ODA" xfId="99"/>
    <cellStyle name="_Book1_Bieu4HTMT" xfId="100"/>
    <cellStyle name="_Book1_Bieu4HTMT_!1 1 bao cao giao KH ve HTCMT vung TNB   12-12-2011" xfId="101"/>
    <cellStyle name="_Book1_Bieu4HTMT_KH TPCP vung TNB (03-1-2012)" xfId="102"/>
    <cellStyle name="_Book1_bo sung von KCH nam 2010 va Du an tre kho khan" xfId="103"/>
    <cellStyle name="_Book1_bo sung von KCH nam 2010 va Du an tre kho khan_!1 1 bao cao giao KH ve HTCMT vung TNB   12-12-2011" xfId="104"/>
    <cellStyle name="_Book1_bo sung von KCH nam 2010 va Du an tre kho khan_KH TPCP vung TNB (03-1-2012)" xfId="105"/>
    <cellStyle name="_Book1_cong hang rao" xfId="106"/>
    <cellStyle name="_Book1_cong hang rao_!1 1 bao cao giao KH ve HTCMT vung TNB   12-12-2011" xfId="107"/>
    <cellStyle name="_Book1_cong hang rao_KH TPCP vung TNB (03-1-2012)" xfId="108"/>
    <cellStyle name="_Book1_danh muc chuan bi dau tu 2011 ngay 07-6-2011" xfId="109"/>
    <cellStyle name="_Book1_danh muc chuan bi dau tu 2011 ngay 07-6-2011_!1 1 bao cao giao KH ve HTCMT vung TNB   12-12-2011" xfId="110"/>
    <cellStyle name="_Book1_danh muc chuan bi dau tu 2011 ngay 07-6-2011_KH TPCP vung TNB (03-1-2012)" xfId="111"/>
    <cellStyle name="_Book1_Danh muc pbo nguon von XSKT, XDCB nam 2009 chuyen qua nam 2010" xfId="112"/>
    <cellStyle name="_Book1_Danh muc pbo nguon von XSKT, XDCB nam 2009 chuyen qua nam 2010_!1 1 bao cao giao KH ve HTCMT vung TNB   12-12-2011" xfId="113"/>
    <cellStyle name="_Book1_Danh muc pbo nguon von XSKT, XDCB nam 2009 chuyen qua nam 2010_KH TPCP vung TNB (03-1-2012)" xfId="114"/>
    <cellStyle name="_Book1_dieu chinh KH 2011 ngay 26-5-2011111" xfId="115"/>
    <cellStyle name="_Book1_dieu chinh KH 2011 ngay 26-5-2011111_!1 1 bao cao giao KH ve HTCMT vung TNB   12-12-2011" xfId="116"/>
    <cellStyle name="_Book1_dieu chinh KH 2011 ngay 26-5-2011111_KH TPCP vung TNB (03-1-2012)" xfId="117"/>
    <cellStyle name="_Book1_DS KCH PHAN BO VON NSDP NAM 2010" xfId="118"/>
    <cellStyle name="_Book1_DS KCH PHAN BO VON NSDP NAM 2010_!1 1 bao cao giao KH ve HTCMT vung TNB   12-12-2011" xfId="119"/>
    <cellStyle name="_Book1_DS KCH PHAN BO VON NSDP NAM 2010_KH TPCP vung TNB (03-1-2012)" xfId="120"/>
    <cellStyle name="_Book1_giao KH 2011 ngay 10-12-2010" xfId="121"/>
    <cellStyle name="_Book1_giao KH 2011 ngay 10-12-2010_!1 1 bao cao giao KH ve HTCMT vung TNB   12-12-2011" xfId="122"/>
    <cellStyle name="_Book1_giao KH 2011 ngay 10-12-2010_KH TPCP vung TNB (03-1-2012)" xfId="123"/>
    <cellStyle name="_Book1_IN" xfId="124"/>
    <cellStyle name="_Book1_Kh ql62 (2010) 11-09" xfId="125"/>
    <cellStyle name="_Book1_KH TPCP vung TNB (03-1-2012)" xfId="126"/>
    <cellStyle name="_Book1_Khung 2012" xfId="127"/>
    <cellStyle name="_Book1_kien giang 2" xfId="128"/>
    <cellStyle name="_Book1_phu luc tong ket tinh hinh TH giai doan 03-10 (ngay 30)" xfId="129"/>
    <cellStyle name="_Book1_phu luc tong ket tinh hinh TH giai doan 03-10 (ngay 30)_!1 1 bao cao giao KH ve HTCMT vung TNB   12-12-2011" xfId="130"/>
    <cellStyle name="_Book1_phu luc tong ket tinh hinh TH giai doan 03-10 (ngay 30)_KH TPCP vung TNB (03-1-2012)" xfId="131"/>
    <cellStyle name="_C.cong+B.luong-Sanluong" xfId="132"/>
    <cellStyle name="_cong hang rao" xfId="133"/>
    <cellStyle name="_dien chieu sang" xfId="134"/>
    <cellStyle name="_DO-D1500-KHONG CO TRONG DT" xfId="135"/>
    <cellStyle name="_Dong Thap" xfId="136"/>
    <cellStyle name="_Duyet TK thay đôi" xfId="137"/>
    <cellStyle name="_Duyet TK thay đôi_!1 1 bao cao giao KH ve HTCMT vung TNB   12-12-2011" xfId="138"/>
    <cellStyle name="_Duyet TK thay đôi_Bieu4HTMT" xfId="139"/>
    <cellStyle name="_Duyet TK thay đôi_Bieu4HTMT_!1 1 bao cao giao KH ve HTCMT vung TNB   12-12-2011" xfId="140"/>
    <cellStyle name="_Duyet TK thay đôi_Bieu4HTMT_KH TPCP vung TNB (03-1-2012)" xfId="141"/>
    <cellStyle name="_Duyet TK thay đôi_KH TPCP vung TNB (03-1-2012)" xfId="142"/>
    <cellStyle name="_GOITHAUSO2" xfId="143"/>
    <cellStyle name="_GOITHAUSO3" xfId="144"/>
    <cellStyle name="_GOITHAUSO4" xfId="145"/>
    <cellStyle name="_GTGT 2003" xfId="146"/>
    <cellStyle name="_HaHoa_TDT_DienCSang" xfId="147"/>
    <cellStyle name="_HaHoa19-5-07" xfId="148"/>
    <cellStyle name="_IN" xfId="149"/>
    <cellStyle name="_IN_!1 1 bao cao giao KH ve HTCMT vung TNB   12-12-2011" xfId="150"/>
    <cellStyle name="_IN_KH TPCP vung TNB (03-1-2012)" xfId="151"/>
    <cellStyle name="_KE KHAI THUE GTGT 2004" xfId="152"/>
    <cellStyle name="_KE KHAI THUE GTGT 2004_BCTC2004" xfId="153"/>
    <cellStyle name="_KH 2012 (TPCP) Bac Lieu (25-12-2011)" xfId="154"/>
    <cellStyle name="_Kh ql62 (2010) 11-09" xfId="155"/>
    <cellStyle name="_KH TPCP vung TNB (03-1-2012)" xfId="156"/>
    <cellStyle name="_Khung 2012" xfId="157"/>
    <cellStyle name="_x0001__kien giang 2" xfId="158"/>
    <cellStyle name="_KT (2)" xfId="159"/>
    <cellStyle name="_KT (2)_1" xfId="160"/>
    <cellStyle name="_KT (2)_1_Lora-tungchau" xfId="161"/>
    <cellStyle name="_KT (2)_1_Qt-HT3PQ1(CauKho)" xfId="162"/>
    <cellStyle name="_KT (2)_2" xfId="163"/>
    <cellStyle name="_KT (2)_2_TG-TH" xfId="164"/>
    <cellStyle name="_KT (2)_2_TG-TH_ApGiaVatTu_cayxanh_latgach" xfId="165"/>
    <cellStyle name="_KT (2)_2_TG-TH_BANG TONG HOP TINH HINH THANH QUYET TOAN (MOI I)" xfId="166"/>
    <cellStyle name="_KT (2)_2_TG-TH_BAO GIA NGAY 24-10-08 (co dam)" xfId="167"/>
    <cellStyle name="_KT (2)_2_TG-TH_BC  NAM 2007" xfId="168"/>
    <cellStyle name="_KT (2)_2_TG-TH_BC CV 6403 BKHĐT" xfId="169"/>
    <cellStyle name="_KT (2)_2_TG-TH_BC NQ11-CP - chinh sua lai" xfId="170"/>
    <cellStyle name="_KT (2)_2_TG-TH_BC NQ11-CP-Quynh sau bieu so3" xfId="171"/>
    <cellStyle name="_KT (2)_2_TG-TH_BC_NQ11-CP_-_Thao_sua_lai" xfId="172"/>
    <cellStyle name="_KT (2)_2_TG-TH_Bieu mau cong trinh khoi cong moi 3-4" xfId="173"/>
    <cellStyle name="_KT (2)_2_TG-TH_Bieu3ODA" xfId="174"/>
    <cellStyle name="_KT (2)_2_TG-TH_Bieu3ODA_1" xfId="175"/>
    <cellStyle name="_KT (2)_2_TG-TH_Bieu4HTMT" xfId="176"/>
    <cellStyle name="_KT (2)_2_TG-TH_bo sung von KCH nam 2010 va Du an tre kho khan" xfId="177"/>
    <cellStyle name="_KT (2)_2_TG-TH_Book1" xfId="178"/>
    <cellStyle name="_KT (2)_2_TG-TH_Book1_1" xfId="179"/>
    <cellStyle name="_KT (2)_2_TG-TH_Book1_1_BC CV 6403 BKHĐT" xfId="180"/>
    <cellStyle name="_KT (2)_2_TG-TH_Book1_1_Bieu mau cong trinh khoi cong moi 3-4" xfId="181"/>
    <cellStyle name="_KT (2)_2_TG-TH_Book1_1_Bieu3ODA" xfId="182"/>
    <cellStyle name="_KT (2)_2_TG-TH_Book1_1_Bieu4HTMT" xfId="183"/>
    <cellStyle name="_KT (2)_2_TG-TH_Book1_1_Book1" xfId="184"/>
    <cellStyle name="_KT (2)_2_TG-TH_Book1_1_Luy ke von ung nam 2011 -Thoa gui ngay 12-8-2012" xfId="185"/>
    <cellStyle name="_KT (2)_2_TG-TH_Book1_2" xfId="186"/>
    <cellStyle name="_KT (2)_2_TG-TH_Book1_2_BC CV 6403 BKHĐT" xfId="187"/>
    <cellStyle name="_KT (2)_2_TG-TH_Book1_2_Bieu3ODA" xfId="188"/>
    <cellStyle name="_KT (2)_2_TG-TH_Book1_2_Luy ke von ung nam 2011 -Thoa gui ngay 12-8-2012" xfId="189"/>
    <cellStyle name="_KT (2)_2_TG-TH_Book1_3" xfId="190"/>
    <cellStyle name="_KT (2)_2_TG-TH_Book1_BC CV 6403 BKHĐT" xfId="191"/>
    <cellStyle name="_KT (2)_2_TG-TH_Book1_Bieu mau cong trinh khoi cong moi 3-4" xfId="192"/>
    <cellStyle name="_KT (2)_2_TG-TH_Book1_Bieu3ODA" xfId="193"/>
    <cellStyle name="_KT (2)_2_TG-TH_Book1_Bieu4HTMT" xfId="194"/>
    <cellStyle name="_KT (2)_2_TG-TH_Book1_bo sung von KCH nam 2010 va Du an tre kho khan" xfId="195"/>
    <cellStyle name="_KT (2)_2_TG-TH_Book1_danh muc chuan bi dau tu 2011 ngay 07-6-2011" xfId="196"/>
    <cellStyle name="_KT (2)_2_TG-TH_Book1_Danh muc pbo nguon von XSKT, XDCB nam 2009 chuyen qua nam 2010" xfId="197"/>
    <cellStyle name="_KT (2)_2_TG-TH_Book1_dieu chinh KH 2011 ngay 26-5-2011111" xfId="198"/>
    <cellStyle name="_KT (2)_2_TG-TH_Book1_DS KCH PHAN BO VON NSDP NAM 2010" xfId="199"/>
    <cellStyle name="_KT (2)_2_TG-TH_Book1_giao KH 2011 ngay 10-12-2010" xfId="200"/>
    <cellStyle name="_KT (2)_2_TG-TH_Book1_Luy ke von ung nam 2011 -Thoa gui ngay 12-8-2012" xfId="201"/>
    <cellStyle name="_KT (2)_2_TG-TH_CAU Khanh Nam(Thi Cong)" xfId="202"/>
    <cellStyle name="_KT (2)_2_TG-TH_ChiHuong_ApGia" xfId="203"/>
    <cellStyle name="_KT (2)_2_TG-TH_CoCauPhi (version 1)" xfId="204"/>
    <cellStyle name="_KT (2)_2_TG-TH_danh muc chuan bi dau tu 2011 ngay 07-6-2011" xfId="205"/>
    <cellStyle name="_KT (2)_2_TG-TH_Danh muc pbo nguon von XSKT, XDCB nam 2009 chuyen qua nam 2010" xfId="206"/>
    <cellStyle name="_KT (2)_2_TG-TH_DAU NOI PL-CL TAI PHU LAMHC" xfId="207"/>
    <cellStyle name="_KT (2)_2_TG-TH_dieu chinh KH 2011 ngay 26-5-2011111" xfId="208"/>
    <cellStyle name="_KT (2)_2_TG-TH_DS KCH PHAN BO VON NSDP NAM 2010" xfId="209"/>
    <cellStyle name="_KT (2)_2_TG-TH_DU TRU VAT TU" xfId="210"/>
    <cellStyle name="_KT (2)_2_TG-TH_giao KH 2011 ngay 10-12-2010" xfId="211"/>
    <cellStyle name="_KT (2)_2_TG-TH_GTGT 2003" xfId="212"/>
    <cellStyle name="_KT (2)_2_TG-TH_KE KHAI THUE GTGT 2004" xfId="213"/>
    <cellStyle name="_KT (2)_2_TG-TH_KE KHAI THUE GTGT 2004_BCTC2004" xfId="214"/>
    <cellStyle name="_KT (2)_2_TG-TH_KH TPCP vung TNB (03-1-2012)" xfId="215"/>
    <cellStyle name="_KT (2)_2_TG-TH_kien giang 2" xfId="216"/>
    <cellStyle name="_KT (2)_2_TG-TH_Lora-tungchau" xfId="217"/>
    <cellStyle name="_KT (2)_2_TG-TH_Luy ke von ung nam 2011 -Thoa gui ngay 12-8-2012" xfId="218"/>
    <cellStyle name="_KT (2)_2_TG-TH_NhanCong" xfId="219"/>
    <cellStyle name="_KT (2)_2_TG-TH_N-X-T-04" xfId="220"/>
    <cellStyle name="_KT (2)_2_TG-TH_phu luc tong ket tinh hinh TH giai doan 03-10 (ngay 30)" xfId="221"/>
    <cellStyle name="_KT (2)_2_TG-TH_Qt-HT3PQ1(CauKho)" xfId="222"/>
    <cellStyle name="_KT (2)_2_TG-TH_Sheet1" xfId="223"/>
    <cellStyle name="_KT (2)_2_TG-TH_TK152-04" xfId="224"/>
    <cellStyle name="_KT (2)_2_TG-TH_ÿÿÿÿÿ" xfId="225"/>
    <cellStyle name="_KT (2)_2_TG-TH_ÿÿÿÿÿ_Bieu mau cong trinh khoi cong moi 3-4" xfId="226"/>
    <cellStyle name="_KT (2)_2_TG-TH_ÿÿÿÿÿ_Bieu3ODA" xfId="227"/>
    <cellStyle name="_KT (2)_2_TG-TH_ÿÿÿÿÿ_Bieu4HTMT" xfId="228"/>
    <cellStyle name="_KT (2)_2_TG-TH_ÿÿÿÿÿ_KH TPCP vung TNB (03-1-2012)" xfId="229"/>
    <cellStyle name="_KT (2)_2_TG-TH_ÿÿÿÿÿ_kien giang 2" xfId="230"/>
    <cellStyle name="_KT (2)_3" xfId="231"/>
    <cellStyle name="_KT (2)_3_TG-TH" xfId="232"/>
    <cellStyle name="_KT (2)_3_TG-TH_BC  NAM 2007" xfId="233"/>
    <cellStyle name="_KT (2)_3_TG-TH_Bieu mau cong trinh khoi cong moi 3-4" xfId="234"/>
    <cellStyle name="_KT (2)_3_TG-TH_Bieu3ODA" xfId="235"/>
    <cellStyle name="_KT (2)_3_TG-TH_Bieu3ODA_1" xfId="236"/>
    <cellStyle name="_KT (2)_3_TG-TH_Bieu4HTMT" xfId="237"/>
    <cellStyle name="_KT (2)_3_TG-TH_bo sung von KCH nam 2010 va Du an tre kho khan" xfId="238"/>
    <cellStyle name="_KT (2)_3_TG-TH_Book1" xfId="239"/>
    <cellStyle name="_KT (2)_3_TG-TH_Book1_KH TPCP vung TNB (03-1-2012)" xfId="240"/>
    <cellStyle name="_KT (2)_3_TG-TH_Book1_kien giang 2" xfId="241"/>
    <cellStyle name="_KT (2)_3_TG-TH_danh muc chuan bi dau tu 2011 ngay 07-6-2011" xfId="242"/>
    <cellStyle name="_KT (2)_3_TG-TH_Danh muc pbo nguon von XSKT, XDCB nam 2009 chuyen qua nam 2010" xfId="243"/>
    <cellStyle name="_KT (2)_3_TG-TH_dieu chinh KH 2011 ngay 26-5-2011111" xfId="244"/>
    <cellStyle name="_KT (2)_3_TG-TH_DS KCH PHAN BO VON NSDP NAM 2010" xfId="245"/>
    <cellStyle name="_KT (2)_3_TG-TH_giao KH 2011 ngay 10-12-2010" xfId="246"/>
    <cellStyle name="_KT (2)_3_TG-TH_GTGT 2003" xfId="247"/>
    <cellStyle name="_KT (2)_3_TG-TH_KE KHAI THUE GTGT 2004" xfId="248"/>
    <cellStyle name="_KT (2)_3_TG-TH_KE KHAI THUE GTGT 2004_BCTC2004" xfId="249"/>
    <cellStyle name="_KT (2)_3_TG-TH_KH TPCP vung TNB (03-1-2012)" xfId="250"/>
    <cellStyle name="_KT (2)_3_TG-TH_kien giang 2" xfId="251"/>
    <cellStyle name="_KT (2)_3_TG-TH_Lora-tungchau" xfId="252"/>
    <cellStyle name="_KT (2)_3_TG-TH_N-X-T-04" xfId="253"/>
    <cellStyle name="_KT (2)_3_TG-TH_PERSONAL" xfId="254"/>
    <cellStyle name="_KT (2)_3_TG-TH_PERSONAL_BC CV 6403 BKHĐT" xfId="255"/>
    <cellStyle name="_KT (2)_3_TG-TH_PERSONAL_Bieu mau cong trinh khoi cong moi 3-4" xfId="256"/>
    <cellStyle name="_KT (2)_3_TG-TH_PERSONAL_Bieu3ODA" xfId="257"/>
    <cellStyle name="_KT (2)_3_TG-TH_PERSONAL_Bieu4HTMT" xfId="258"/>
    <cellStyle name="_KT (2)_3_TG-TH_PERSONAL_Book1" xfId="259"/>
    <cellStyle name="_KT (2)_3_TG-TH_PERSONAL_Luy ke von ung nam 2011 -Thoa gui ngay 12-8-2012" xfId="260"/>
    <cellStyle name="_KT (2)_3_TG-TH_PERSONAL_Tong hop KHCB 2001" xfId="261"/>
    <cellStyle name="_KT (2)_3_TG-TH_Qt-HT3PQ1(CauKho)" xfId="262"/>
    <cellStyle name="_KT (2)_3_TG-TH_TK152-04" xfId="263"/>
    <cellStyle name="_KT (2)_3_TG-TH_ÿÿÿÿÿ" xfId="264"/>
    <cellStyle name="_KT (2)_3_TG-TH_ÿÿÿÿÿ_KH TPCP vung TNB (03-1-2012)" xfId="265"/>
    <cellStyle name="_KT (2)_3_TG-TH_ÿÿÿÿÿ_kien giang 2" xfId="266"/>
    <cellStyle name="_KT (2)_4" xfId="267"/>
    <cellStyle name="_KT (2)_4_ApGiaVatTu_cayxanh_latgach" xfId="268"/>
    <cellStyle name="_KT (2)_4_BANG TONG HOP TINH HINH THANH QUYET TOAN (MOI I)" xfId="269"/>
    <cellStyle name="_KT (2)_4_BAO GIA NGAY 24-10-08 (co dam)" xfId="270"/>
    <cellStyle name="_KT (2)_4_BC  NAM 2007" xfId="271"/>
    <cellStyle name="_KT (2)_4_BC CV 6403 BKHĐT" xfId="272"/>
    <cellStyle name="_KT (2)_4_BC NQ11-CP - chinh sua lai" xfId="273"/>
    <cellStyle name="_KT (2)_4_BC NQ11-CP-Quynh sau bieu so3" xfId="274"/>
    <cellStyle name="_KT (2)_4_BC_NQ11-CP_-_Thao_sua_lai" xfId="275"/>
    <cellStyle name="_KT (2)_4_Bieu mau cong trinh khoi cong moi 3-4" xfId="276"/>
    <cellStyle name="_KT (2)_4_Bieu3ODA" xfId="277"/>
    <cellStyle name="_KT (2)_4_Bieu3ODA_1" xfId="278"/>
    <cellStyle name="_KT (2)_4_Bieu4HTMT" xfId="279"/>
    <cellStyle name="_KT (2)_4_bo sung von KCH nam 2010 va Du an tre kho khan" xfId="280"/>
    <cellStyle name="_KT (2)_4_Book1" xfId="281"/>
    <cellStyle name="_KT (2)_4_Book1_1" xfId="282"/>
    <cellStyle name="_KT (2)_4_Book1_1_BC CV 6403 BKHĐT" xfId="283"/>
    <cellStyle name="_KT (2)_4_Book1_1_Bieu mau cong trinh khoi cong moi 3-4" xfId="284"/>
    <cellStyle name="_KT (2)_4_Book1_1_Bieu3ODA" xfId="285"/>
    <cellStyle name="_KT (2)_4_Book1_1_Bieu4HTMT" xfId="286"/>
    <cellStyle name="_KT (2)_4_Book1_1_Book1" xfId="287"/>
    <cellStyle name="_KT (2)_4_Book1_1_Luy ke von ung nam 2011 -Thoa gui ngay 12-8-2012" xfId="288"/>
    <cellStyle name="_KT (2)_4_Book1_2" xfId="289"/>
    <cellStyle name="_KT (2)_4_Book1_2_BC CV 6403 BKHĐT" xfId="290"/>
    <cellStyle name="_KT (2)_4_Book1_2_Bieu3ODA" xfId="291"/>
    <cellStyle name="_KT (2)_4_Book1_2_Luy ke von ung nam 2011 -Thoa gui ngay 12-8-2012" xfId="292"/>
    <cellStyle name="_KT (2)_4_Book1_3" xfId="293"/>
    <cellStyle name="_KT (2)_4_Book1_BC CV 6403 BKHĐT" xfId="294"/>
    <cellStyle name="_KT (2)_4_Book1_Bieu mau cong trinh khoi cong moi 3-4" xfId="295"/>
    <cellStyle name="_KT (2)_4_Book1_Bieu3ODA" xfId="296"/>
    <cellStyle name="_KT (2)_4_Book1_Bieu4HTMT" xfId="297"/>
    <cellStyle name="_KT (2)_4_Book1_bo sung von KCH nam 2010 va Du an tre kho khan" xfId="298"/>
    <cellStyle name="_KT (2)_4_Book1_danh muc chuan bi dau tu 2011 ngay 07-6-2011" xfId="299"/>
    <cellStyle name="_KT (2)_4_Book1_Danh muc pbo nguon von XSKT, XDCB nam 2009 chuyen qua nam 2010" xfId="300"/>
    <cellStyle name="_KT (2)_4_Book1_dieu chinh KH 2011 ngay 26-5-2011111" xfId="301"/>
    <cellStyle name="_KT (2)_4_Book1_DS KCH PHAN BO VON NSDP NAM 2010" xfId="302"/>
    <cellStyle name="_KT (2)_4_Book1_giao KH 2011 ngay 10-12-2010" xfId="303"/>
    <cellStyle name="_KT (2)_4_Book1_Luy ke von ung nam 2011 -Thoa gui ngay 12-8-2012" xfId="304"/>
    <cellStyle name="_KT (2)_4_CAU Khanh Nam(Thi Cong)" xfId="305"/>
    <cellStyle name="_KT (2)_4_ChiHuong_ApGia" xfId="306"/>
    <cellStyle name="_KT (2)_4_CoCauPhi (version 1)" xfId="307"/>
    <cellStyle name="_KT (2)_4_danh muc chuan bi dau tu 2011 ngay 07-6-2011" xfId="308"/>
    <cellStyle name="_KT (2)_4_Danh muc pbo nguon von XSKT, XDCB nam 2009 chuyen qua nam 2010" xfId="309"/>
    <cellStyle name="_KT (2)_4_DAU NOI PL-CL TAI PHU LAMHC" xfId="310"/>
    <cellStyle name="_KT (2)_4_dieu chinh KH 2011 ngay 26-5-2011111" xfId="311"/>
    <cellStyle name="_KT (2)_4_DS KCH PHAN BO VON NSDP NAM 2010" xfId="312"/>
    <cellStyle name="_KT (2)_4_DU TRU VAT TU" xfId="313"/>
    <cellStyle name="_KT (2)_4_giao KH 2011 ngay 10-12-2010" xfId="314"/>
    <cellStyle name="_KT (2)_4_GTGT 2003" xfId="315"/>
    <cellStyle name="_KT (2)_4_KE KHAI THUE GTGT 2004" xfId="316"/>
    <cellStyle name="_KT (2)_4_KE KHAI THUE GTGT 2004_BCTC2004" xfId="317"/>
    <cellStyle name="_KT (2)_4_KH TPCP vung TNB (03-1-2012)" xfId="318"/>
    <cellStyle name="_KT (2)_4_kien giang 2" xfId="319"/>
    <cellStyle name="_KT (2)_4_Lora-tungchau" xfId="320"/>
    <cellStyle name="_KT (2)_4_Luy ke von ung nam 2011 -Thoa gui ngay 12-8-2012" xfId="321"/>
    <cellStyle name="_KT (2)_4_NhanCong" xfId="322"/>
    <cellStyle name="_KT (2)_4_N-X-T-04" xfId="323"/>
    <cellStyle name="_KT (2)_4_phu luc tong ket tinh hinh TH giai doan 03-10 (ngay 30)" xfId="324"/>
    <cellStyle name="_KT (2)_4_Qt-HT3PQ1(CauKho)" xfId="325"/>
    <cellStyle name="_KT (2)_4_Sheet1" xfId="326"/>
    <cellStyle name="_KT (2)_4_TG-TH" xfId="327"/>
    <cellStyle name="_KT (2)_4_TK152-04" xfId="328"/>
    <cellStyle name="_KT (2)_4_ÿÿÿÿÿ" xfId="329"/>
    <cellStyle name="_KT (2)_4_ÿÿÿÿÿ_Bieu mau cong trinh khoi cong moi 3-4" xfId="330"/>
    <cellStyle name="_KT (2)_4_ÿÿÿÿÿ_Bieu3ODA" xfId="331"/>
    <cellStyle name="_KT (2)_4_ÿÿÿÿÿ_Bieu4HTMT" xfId="332"/>
    <cellStyle name="_KT (2)_4_ÿÿÿÿÿ_KH TPCP vung TNB (03-1-2012)" xfId="333"/>
    <cellStyle name="_KT (2)_4_ÿÿÿÿÿ_kien giang 2" xfId="334"/>
    <cellStyle name="_KT (2)_5" xfId="335"/>
    <cellStyle name="_KT (2)_5_ApGiaVatTu_cayxanh_latgach" xfId="336"/>
    <cellStyle name="_KT (2)_5_BANG TONG HOP TINH HINH THANH QUYET TOAN (MOI I)" xfId="337"/>
    <cellStyle name="_KT (2)_5_BAO GIA NGAY 24-10-08 (co dam)" xfId="338"/>
    <cellStyle name="_KT (2)_5_BC  NAM 2007" xfId="339"/>
    <cellStyle name="_KT (2)_5_BC CV 6403 BKHĐT" xfId="340"/>
    <cellStyle name="_KT (2)_5_BC NQ11-CP - chinh sua lai" xfId="341"/>
    <cellStyle name="_KT (2)_5_BC NQ11-CP-Quynh sau bieu so3" xfId="342"/>
    <cellStyle name="_KT (2)_5_BC_NQ11-CP_-_Thao_sua_lai" xfId="343"/>
    <cellStyle name="_KT (2)_5_Bieu mau cong trinh khoi cong moi 3-4" xfId="344"/>
    <cellStyle name="_KT (2)_5_Bieu3ODA" xfId="345"/>
    <cellStyle name="_KT (2)_5_Bieu3ODA_1" xfId="346"/>
    <cellStyle name="_KT (2)_5_Bieu4HTMT" xfId="347"/>
    <cellStyle name="_KT (2)_5_bo sung von KCH nam 2010 va Du an tre kho khan" xfId="348"/>
    <cellStyle name="_KT (2)_5_Book1" xfId="349"/>
    <cellStyle name="_KT (2)_5_Book1_1" xfId="350"/>
    <cellStyle name="_KT (2)_5_Book1_1_BC CV 6403 BKHĐT" xfId="351"/>
    <cellStyle name="_KT (2)_5_Book1_1_Bieu mau cong trinh khoi cong moi 3-4" xfId="352"/>
    <cellStyle name="_KT (2)_5_Book1_1_Bieu3ODA" xfId="353"/>
    <cellStyle name="_KT (2)_5_Book1_1_Bieu4HTMT" xfId="354"/>
    <cellStyle name="_KT (2)_5_Book1_1_Book1" xfId="355"/>
    <cellStyle name="_KT (2)_5_Book1_1_Luy ke von ung nam 2011 -Thoa gui ngay 12-8-2012" xfId="356"/>
    <cellStyle name="_KT (2)_5_Book1_2" xfId="357"/>
    <cellStyle name="_KT (2)_5_Book1_2_BC CV 6403 BKHĐT" xfId="358"/>
    <cellStyle name="_KT (2)_5_Book1_2_Bieu3ODA" xfId="359"/>
    <cellStyle name="_KT (2)_5_Book1_2_Luy ke von ung nam 2011 -Thoa gui ngay 12-8-2012" xfId="360"/>
    <cellStyle name="_KT (2)_5_Book1_3" xfId="361"/>
    <cellStyle name="_KT (2)_5_Book1_BC CV 6403 BKHĐT" xfId="362"/>
    <cellStyle name="_KT (2)_5_Book1_Bieu mau cong trinh khoi cong moi 3-4" xfId="363"/>
    <cellStyle name="_KT (2)_5_Book1_Bieu3ODA" xfId="364"/>
    <cellStyle name="_KT (2)_5_Book1_Bieu4HTMT" xfId="365"/>
    <cellStyle name="_KT (2)_5_Book1_bo sung von KCH nam 2010 va Du an tre kho khan" xfId="366"/>
    <cellStyle name="_KT (2)_5_Book1_danh muc chuan bi dau tu 2011 ngay 07-6-2011" xfId="367"/>
    <cellStyle name="_KT (2)_5_Book1_Danh muc pbo nguon von XSKT, XDCB nam 2009 chuyen qua nam 2010" xfId="368"/>
    <cellStyle name="_KT (2)_5_Book1_dieu chinh KH 2011 ngay 26-5-2011111" xfId="369"/>
    <cellStyle name="_KT (2)_5_Book1_DS KCH PHAN BO VON NSDP NAM 2010" xfId="370"/>
    <cellStyle name="_KT (2)_5_Book1_giao KH 2011 ngay 10-12-2010" xfId="371"/>
    <cellStyle name="_KT (2)_5_Book1_Luy ke von ung nam 2011 -Thoa gui ngay 12-8-2012" xfId="372"/>
    <cellStyle name="_KT (2)_5_CAU Khanh Nam(Thi Cong)" xfId="373"/>
    <cellStyle name="_KT (2)_5_ChiHuong_ApGia" xfId="374"/>
    <cellStyle name="_KT (2)_5_CoCauPhi (version 1)" xfId="375"/>
    <cellStyle name="_KT (2)_5_danh muc chuan bi dau tu 2011 ngay 07-6-2011" xfId="376"/>
    <cellStyle name="_KT (2)_5_Danh muc pbo nguon von XSKT, XDCB nam 2009 chuyen qua nam 2010" xfId="377"/>
    <cellStyle name="_KT (2)_5_DAU NOI PL-CL TAI PHU LAMHC" xfId="378"/>
    <cellStyle name="_KT (2)_5_dieu chinh KH 2011 ngay 26-5-2011111" xfId="379"/>
    <cellStyle name="_KT (2)_5_DS KCH PHAN BO VON NSDP NAM 2010" xfId="380"/>
    <cellStyle name="_KT (2)_5_DU TRU VAT TU" xfId="381"/>
    <cellStyle name="_KT (2)_5_giao KH 2011 ngay 10-12-2010" xfId="382"/>
    <cellStyle name="_KT (2)_5_GTGT 2003" xfId="383"/>
    <cellStyle name="_KT (2)_5_KE KHAI THUE GTGT 2004" xfId="384"/>
    <cellStyle name="_KT (2)_5_KE KHAI THUE GTGT 2004_BCTC2004" xfId="385"/>
    <cellStyle name="_KT (2)_5_KH TPCP vung TNB (03-1-2012)" xfId="386"/>
    <cellStyle name="_KT (2)_5_kien giang 2" xfId="387"/>
    <cellStyle name="_KT (2)_5_Lora-tungchau" xfId="388"/>
    <cellStyle name="_KT (2)_5_Luy ke von ung nam 2011 -Thoa gui ngay 12-8-2012" xfId="389"/>
    <cellStyle name="_KT (2)_5_NhanCong" xfId="390"/>
    <cellStyle name="_KT (2)_5_N-X-T-04" xfId="391"/>
    <cellStyle name="_KT (2)_5_phu luc tong ket tinh hinh TH giai doan 03-10 (ngay 30)" xfId="392"/>
    <cellStyle name="_KT (2)_5_Qt-HT3PQ1(CauKho)" xfId="393"/>
    <cellStyle name="_KT (2)_5_Sheet1" xfId="394"/>
    <cellStyle name="_KT (2)_5_TK152-04" xfId="395"/>
    <cellStyle name="_KT (2)_5_ÿÿÿÿÿ" xfId="396"/>
    <cellStyle name="_KT (2)_5_ÿÿÿÿÿ_Bieu mau cong trinh khoi cong moi 3-4" xfId="397"/>
    <cellStyle name="_KT (2)_5_ÿÿÿÿÿ_Bieu3ODA" xfId="398"/>
    <cellStyle name="_KT (2)_5_ÿÿÿÿÿ_Bieu4HTMT" xfId="399"/>
    <cellStyle name="_KT (2)_5_ÿÿÿÿÿ_KH TPCP vung TNB (03-1-2012)" xfId="400"/>
    <cellStyle name="_KT (2)_5_ÿÿÿÿÿ_kien giang 2" xfId="401"/>
    <cellStyle name="_KT (2)_BC  NAM 2007" xfId="402"/>
    <cellStyle name="_KT (2)_Bieu mau cong trinh khoi cong moi 3-4" xfId="403"/>
    <cellStyle name="_KT (2)_Bieu3ODA" xfId="404"/>
    <cellStyle name="_KT (2)_Bieu3ODA_1" xfId="405"/>
    <cellStyle name="_KT (2)_Bieu4HTMT" xfId="406"/>
    <cellStyle name="_KT (2)_bo sung von KCH nam 2010 va Du an tre kho khan" xfId="407"/>
    <cellStyle name="_KT (2)_Book1" xfId="408"/>
    <cellStyle name="_KT (2)_Book1_KH TPCP vung TNB (03-1-2012)" xfId="409"/>
    <cellStyle name="_KT (2)_Book1_kien giang 2" xfId="410"/>
    <cellStyle name="_KT (2)_danh muc chuan bi dau tu 2011 ngay 07-6-2011" xfId="411"/>
    <cellStyle name="_KT (2)_Danh muc pbo nguon von XSKT, XDCB nam 2009 chuyen qua nam 2010" xfId="412"/>
    <cellStyle name="_KT (2)_dieu chinh KH 2011 ngay 26-5-2011111" xfId="413"/>
    <cellStyle name="_KT (2)_DS KCH PHAN BO VON NSDP NAM 2010" xfId="414"/>
    <cellStyle name="_KT (2)_giao KH 2011 ngay 10-12-2010" xfId="415"/>
    <cellStyle name="_KT (2)_GTGT 2003" xfId="416"/>
    <cellStyle name="_KT (2)_KE KHAI THUE GTGT 2004" xfId="417"/>
    <cellStyle name="_KT (2)_KE KHAI THUE GTGT 2004_BCTC2004" xfId="418"/>
    <cellStyle name="_KT (2)_KH TPCP vung TNB (03-1-2012)" xfId="419"/>
    <cellStyle name="_KT (2)_kien giang 2" xfId="420"/>
    <cellStyle name="_KT (2)_Lora-tungchau" xfId="421"/>
    <cellStyle name="_KT (2)_N-X-T-04" xfId="422"/>
    <cellStyle name="_KT (2)_PERSONAL" xfId="423"/>
    <cellStyle name="_KT (2)_PERSONAL_BC CV 6403 BKHĐT" xfId="424"/>
    <cellStyle name="_KT (2)_PERSONAL_Bieu mau cong trinh khoi cong moi 3-4" xfId="425"/>
    <cellStyle name="_KT (2)_PERSONAL_Bieu3ODA" xfId="426"/>
    <cellStyle name="_KT (2)_PERSONAL_Bieu4HTMT" xfId="427"/>
    <cellStyle name="_KT (2)_PERSONAL_Book1" xfId="428"/>
    <cellStyle name="_KT (2)_PERSONAL_Luy ke von ung nam 2011 -Thoa gui ngay 12-8-2012" xfId="429"/>
    <cellStyle name="_KT (2)_PERSONAL_Tong hop KHCB 2001" xfId="430"/>
    <cellStyle name="_KT (2)_Qt-HT3PQ1(CauKho)" xfId="431"/>
    <cellStyle name="_KT (2)_TG-TH" xfId="432"/>
    <cellStyle name="_KT (2)_TK152-04" xfId="433"/>
    <cellStyle name="_KT (2)_ÿÿÿÿÿ" xfId="434"/>
    <cellStyle name="_KT (2)_ÿÿÿÿÿ_KH TPCP vung TNB (03-1-2012)" xfId="435"/>
    <cellStyle name="_KT (2)_ÿÿÿÿÿ_kien giang 2" xfId="436"/>
    <cellStyle name="_KT_TG" xfId="437"/>
    <cellStyle name="_KT_TG_1" xfId="438"/>
    <cellStyle name="_KT_TG_1_ApGiaVatTu_cayxanh_latgach" xfId="439"/>
    <cellStyle name="_KT_TG_1_BANG TONG HOP TINH HINH THANH QUYET TOAN (MOI I)" xfId="440"/>
    <cellStyle name="_KT_TG_1_BAO GIA NGAY 24-10-08 (co dam)" xfId="441"/>
    <cellStyle name="_KT_TG_1_BC  NAM 2007" xfId="442"/>
    <cellStyle name="_KT_TG_1_BC CV 6403 BKHĐT" xfId="443"/>
    <cellStyle name="_KT_TG_1_BC NQ11-CP - chinh sua lai" xfId="444"/>
    <cellStyle name="_KT_TG_1_BC NQ11-CP-Quynh sau bieu so3" xfId="445"/>
    <cellStyle name="_KT_TG_1_BC_NQ11-CP_-_Thao_sua_lai" xfId="446"/>
    <cellStyle name="_KT_TG_1_Bieu mau cong trinh khoi cong moi 3-4" xfId="447"/>
    <cellStyle name="_KT_TG_1_Bieu3ODA" xfId="448"/>
    <cellStyle name="_KT_TG_1_Bieu3ODA_1" xfId="449"/>
    <cellStyle name="_KT_TG_1_Bieu4HTMT" xfId="450"/>
    <cellStyle name="_KT_TG_1_bo sung von KCH nam 2010 va Du an tre kho khan" xfId="451"/>
    <cellStyle name="_KT_TG_1_Book1" xfId="452"/>
    <cellStyle name="_KT_TG_1_Book1_1" xfId="453"/>
    <cellStyle name="_KT_TG_1_Book1_1_BC CV 6403 BKHĐT" xfId="454"/>
    <cellStyle name="_KT_TG_1_Book1_1_Bieu mau cong trinh khoi cong moi 3-4" xfId="455"/>
    <cellStyle name="_KT_TG_1_Book1_1_Bieu3ODA" xfId="456"/>
    <cellStyle name="_KT_TG_1_Book1_1_Bieu4HTMT" xfId="457"/>
    <cellStyle name="_KT_TG_1_Book1_1_Book1" xfId="458"/>
    <cellStyle name="_KT_TG_1_Book1_1_Luy ke von ung nam 2011 -Thoa gui ngay 12-8-2012" xfId="459"/>
    <cellStyle name="_KT_TG_1_Book1_2" xfId="460"/>
    <cellStyle name="_KT_TG_1_Book1_2_BC CV 6403 BKHĐT" xfId="461"/>
    <cellStyle name="_KT_TG_1_Book1_2_Bieu3ODA" xfId="462"/>
    <cellStyle name="_KT_TG_1_Book1_2_Luy ke von ung nam 2011 -Thoa gui ngay 12-8-2012" xfId="463"/>
    <cellStyle name="_KT_TG_1_Book1_3" xfId="464"/>
    <cellStyle name="_KT_TG_1_Book1_BC CV 6403 BKHĐT" xfId="465"/>
    <cellStyle name="_KT_TG_1_Book1_Bieu mau cong trinh khoi cong moi 3-4" xfId="466"/>
    <cellStyle name="_KT_TG_1_Book1_Bieu3ODA" xfId="467"/>
    <cellStyle name="_KT_TG_1_Book1_Bieu4HTMT" xfId="468"/>
    <cellStyle name="_KT_TG_1_Book1_bo sung von KCH nam 2010 va Du an tre kho khan" xfId="469"/>
    <cellStyle name="_KT_TG_1_Book1_danh muc chuan bi dau tu 2011 ngay 07-6-2011" xfId="470"/>
    <cellStyle name="_KT_TG_1_Book1_Danh muc pbo nguon von XSKT, XDCB nam 2009 chuyen qua nam 2010" xfId="471"/>
    <cellStyle name="_KT_TG_1_Book1_dieu chinh KH 2011 ngay 26-5-2011111" xfId="472"/>
    <cellStyle name="_KT_TG_1_Book1_DS KCH PHAN BO VON NSDP NAM 2010" xfId="473"/>
    <cellStyle name="_KT_TG_1_Book1_giao KH 2011 ngay 10-12-2010" xfId="474"/>
    <cellStyle name="_KT_TG_1_Book1_Luy ke von ung nam 2011 -Thoa gui ngay 12-8-2012" xfId="475"/>
    <cellStyle name="_KT_TG_1_CAU Khanh Nam(Thi Cong)" xfId="476"/>
    <cellStyle name="_KT_TG_1_ChiHuong_ApGia" xfId="477"/>
    <cellStyle name="_KT_TG_1_CoCauPhi (version 1)" xfId="478"/>
    <cellStyle name="_KT_TG_1_danh muc chuan bi dau tu 2011 ngay 07-6-2011" xfId="479"/>
    <cellStyle name="_KT_TG_1_Danh muc pbo nguon von XSKT, XDCB nam 2009 chuyen qua nam 2010" xfId="480"/>
    <cellStyle name="_KT_TG_1_DAU NOI PL-CL TAI PHU LAMHC" xfId="481"/>
    <cellStyle name="_KT_TG_1_dieu chinh KH 2011 ngay 26-5-2011111" xfId="482"/>
    <cellStyle name="_KT_TG_1_DS KCH PHAN BO VON NSDP NAM 2010" xfId="483"/>
    <cellStyle name="_KT_TG_1_DU TRU VAT TU" xfId="484"/>
    <cellStyle name="_KT_TG_1_giao KH 2011 ngay 10-12-2010" xfId="485"/>
    <cellStyle name="_KT_TG_1_GTGT 2003" xfId="486"/>
    <cellStyle name="_KT_TG_1_KE KHAI THUE GTGT 2004" xfId="487"/>
    <cellStyle name="_KT_TG_1_KE KHAI THUE GTGT 2004_BCTC2004" xfId="488"/>
    <cellStyle name="_KT_TG_1_KH TPCP vung TNB (03-1-2012)" xfId="489"/>
    <cellStyle name="_KT_TG_1_kien giang 2" xfId="490"/>
    <cellStyle name="_KT_TG_1_Lora-tungchau" xfId="491"/>
    <cellStyle name="_KT_TG_1_Luy ke von ung nam 2011 -Thoa gui ngay 12-8-2012" xfId="492"/>
    <cellStyle name="_KT_TG_1_NhanCong" xfId="493"/>
    <cellStyle name="_KT_TG_1_N-X-T-04" xfId="494"/>
    <cellStyle name="_KT_TG_1_phu luc tong ket tinh hinh TH giai doan 03-10 (ngay 30)" xfId="495"/>
    <cellStyle name="_KT_TG_1_Qt-HT3PQ1(CauKho)" xfId="496"/>
    <cellStyle name="_KT_TG_1_Sheet1" xfId="497"/>
    <cellStyle name="_KT_TG_1_TK152-04" xfId="498"/>
    <cellStyle name="_KT_TG_1_ÿÿÿÿÿ" xfId="499"/>
    <cellStyle name="_KT_TG_1_ÿÿÿÿÿ_Bieu mau cong trinh khoi cong moi 3-4" xfId="500"/>
    <cellStyle name="_KT_TG_1_ÿÿÿÿÿ_Bieu3ODA" xfId="501"/>
    <cellStyle name="_KT_TG_1_ÿÿÿÿÿ_Bieu4HTMT" xfId="502"/>
    <cellStyle name="_KT_TG_1_ÿÿÿÿÿ_KH TPCP vung TNB (03-1-2012)" xfId="503"/>
    <cellStyle name="_KT_TG_1_ÿÿÿÿÿ_kien giang 2" xfId="504"/>
    <cellStyle name="_KT_TG_2" xfId="505"/>
    <cellStyle name="_KT_TG_2_ApGiaVatTu_cayxanh_latgach" xfId="506"/>
    <cellStyle name="_KT_TG_2_BANG TONG HOP TINH HINH THANH QUYET TOAN (MOI I)" xfId="507"/>
    <cellStyle name="_KT_TG_2_BAO GIA NGAY 24-10-08 (co dam)" xfId="508"/>
    <cellStyle name="_KT_TG_2_BC  NAM 2007" xfId="509"/>
    <cellStyle name="_KT_TG_2_BC CV 6403 BKHĐT" xfId="510"/>
    <cellStyle name="_KT_TG_2_BC NQ11-CP - chinh sua lai" xfId="511"/>
    <cellStyle name="_KT_TG_2_BC NQ11-CP-Quynh sau bieu so3" xfId="512"/>
    <cellStyle name="_KT_TG_2_BC_NQ11-CP_-_Thao_sua_lai" xfId="513"/>
    <cellStyle name="_KT_TG_2_Bieu mau cong trinh khoi cong moi 3-4" xfId="514"/>
    <cellStyle name="_KT_TG_2_Bieu3ODA" xfId="515"/>
    <cellStyle name="_KT_TG_2_Bieu3ODA_1" xfId="516"/>
    <cellStyle name="_KT_TG_2_Bieu4HTMT" xfId="517"/>
    <cellStyle name="_KT_TG_2_bo sung von KCH nam 2010 va Du an tre kho khan" xfId="518"/>
    <cellStyle name="_KT_TG_2_Book1" xfId="519"/>
    <cellStyle name="_KT_TG_2_Book1_1" xfId="520"/>
    <cellStyle name="_KT_TG_2_Book1_1_BC CV 6403 BKHĐT" xfId="521"/>
    <cellStyle name="_KT_TG_2_Book1_1_Bieu mau cong trinh khoi cong moi 3-4" xfId="522"/>
    <cellStyle name="_KT_TG_2_Book1_1_Bieu3ODA" xfId="523"/>
    <cellStyle name="_KT_TG_2_Book1_1_Bieu4HTMT" xfId="524"/>
    <cellStyle name="_KT_TG_2_Book1_1_Book1" xfId="525"/>
    <cellStyle name="_KT_TG_2_Book1_1_Luy ke von ung nam 2011 -Thoa gui ngay 12-8-2012" xfId="526"/>
    <cellStyle name="_KT_TG_2_Book1_2" xfId="527"/>
    <cellStyle name="_KT_TG_2_Book1_2_BC CV 6403 BKHĐT" xfId="528"/>
    <cellStyle name="_KT_TG_2_Book1_2_Bieu3ODA" xfId="529"/>
    <cellStyle name="_KT_TG_2_Book1_2_Luy ke von ung nam 2011 -Thoa gui ngay 12-8-2012" xfId="530"/>
    <cellStyle name="_KT_TG_2_Book1_3" xfId="531"/>
    <cellStyle name="_KT_TG_2_Book1_BC CV 6403 BKHĐT" xfId="532"/>
    <cellStyle name="_KT_TG_2_Book1_Bieu mau cong trinh khoi cong moi 3-4" xfId="533"/>
    <cellStyle name="_KT_TG_2_Book1_Bieu3ODA" xfId="534"/>
    <cellStyle name="_KT_TG_2_Book1_Bieu4HTMT" xfId="535"/>
    <cellStyle name="_KT_TG_2_Book1_bo sung von KCH nam 2010 va Du an tre kho khan" xfId="536"/>
    <cellStyle name="_KT_TG_2_Book1_danh muc chuan bi dau tu 2011 ngay 07-6-2011" xfId="537"/>
    <cellStyle name="_KT_TG_2_Book1_Danh muc pbo nguon von XSKT, XDCB nam 2009 chuyen qua nam 2010" xfId="538"/>
    <cellStyle name="_KT_TG_2_Book1_dieu chinh KH 2011 ngay 26-5-2011111" xfId="539"/>
    <cellStyle name="_KT_TG_2_Book1_DS KCH PHAN BO VON NSDP NAM 2010" xfId="540"/>
    <cellStyle name="_KT_TG_2_Book1_giao KH 2011 ngay 10-12-2010" xfId="541"/>
    <cellStyle name="_KT_TG_2_Book1_Luy ke von ung nam 2011 -Thoa gui ngay 12-8-2012" xfId="542"/>
    <cellStyle name="_KT_TG_2_CAU Khanh Nam(Thi Cong)" xfId="543"/>
    <cellStyle name="_KT_TG_2_ChiHuong_ApGia" xfId="544"/>
    <cellStyle name="_KT_TG_2_CoCauPhi (version 1)" xfId="545"/>
    <cellStyle name="_KT_TG_2_danh muc chuan bi dau tu 2011 ngay 07-6-2011" xfId="546"/>
    <cellStyle name="_KT_TG_2_Danh muc pbo nguon von XSKT, XDCB nam 2009 chuyen qua nam 2010" xfId="547"/>
    <cellStyle name="_KT_TG_2_DAU NOI PL-CL TAI PHU LAMHC" xfId="548"/>
    <cellStyle name="_KT_TG_2_dieu chinh KH 2011 ngay 26-5-2011111" xfId="549"/>
    <cellStyle name="_KT_TG_2_DS KCH PHAN BO VON NSDP NAM 2010" xfId="550"/>
    <cellStyle name="_KT_TG_2_DU TRU VAT TU" xfId="551"/>
    <cellStyle name="_KT_TG_2_giao KH 2011 ngay 10-12-2010" xfId="552"/>
    <cellStyle name="_KT_TG_2_GTGT 2003" xfId="553"/>
    <cellStyle name="_KT_TG_2_KE KHAI THUE GTGT 2004" xfId="554"/>
    <cellStyle name="_KT_TG_2_KE KHAI THUE GTGT 2004_BCTC2004" xfId="555"/>
    <cellStyle name="_KT_TG_2_KH TPCP vung TNB (03-1-2012)" xfId="556"/>
    <cellStyle name="_KT_TG_2_kien giang 2" xfId="557"/>
    <cellStyle name="_KT_TG_2_Lora-tungchau" xfId="558"/>
    <cellStyle name="_KT_TG_2_Luy ke von ung nam 2011 -Thoa gui ngay 12-8-2012" xfId="559"/>
    <cellStyle name="_KT_TG_2_NhanCong" xfId="560"/>
    <cellStyle name="_KT_TG_2_N-X-T-04" xfId="561"/>
    <cellStyle name="_KT_TG_2_phu luc tong ket tinh hinh TH giai doan 03-10 (ngay 30)" xfId="562"/>
    <cellStyle name="_KT_TG_2_Qt-HT3PQ1(CauKho)" xfId="563"/>
    <cellStyle name="_KT_TG_2_Sheet1" xfId="564"/>
    <cellStyle name="_KT_TG_2_TK152-04" xfId="565"/>
    <cellStyle name="_KT_TG_2_ÿÿÿÿÿ" xfId="566"/>
    <cellStyle name="_KT_TG_2_ÿÿÿÿÿ_Bieu mau cong trinh khoi cong moi 3-4" xfId="567"/>
    <cellStyle name="_KT_TG_2_ÿÿÿÿÿ_Bieu3ODA" xfId="568"/>
    <cellStyle name="_KT_TG_2_ÿÿÿÿÿ_Bieu4HTMT" xfId="569"/>
    <cellStyle name="_KT_TG_2_ÿÿÿÿÿ_KH TPCP vung TNB (03-1-2012)" xfId="570"/>
    <cellStyle name="_KT_TG_2_ÿÿÿÿÿ_kien giang 2" xfId="571"/>
    <cellStyle name="_KT_TG_3" xfId="572"/>
    <cellStyle name="_KT_TG_4" xfId="573"/>
    <cellStyle name="_KT_TG_4_Lora-tungchau" xfId="574"/>
    <cellStyle name="_KT_TG_4_Qt-HT3PQ1(CauKho)" xfId="575"/>
    <cellStyle name="_Lora-tungchau" xfId="576"/>
    <cellStyle name="_Luy ke von ung nam 2011 -Thoa gui ngay 12-8-2012" xfId="577"/>
    <cellStyle name="_mau so 3" xfId="578"/>
    <cellStyle name="_MauThanTKKT-goi7-DonGia2143(vl t7)" xfId="579"/>
    <cellStyle name="_MauThanTKKT-goi7-DonGia2143(vl t7)_!1 1 bao cao giao KH ve HTCMT vung TNB   12-12-2011" xfId="580"/>
    <cellStyle name="_MauThanTKKT-goi7-DonGia2143(vl t7)_Bieu4HTMT" xfId="581"/>
    <cellStyle name="_MauThanTKKT-goi7-DonGia2143(vl t7)_Bieu4HTMT_!1 1 bao cao giao KH ve HTCMT vung TNB   12-12-2011" xfId="582"/>
    <cellStyle name="_MauThanTKKT-goi7-DonGia2143(vl t7)_Bieu4HTMT_KH TPCP vung TNB (03-1-2012)" xfId="583"/>
    <cellStyle name="_MauThanTKKT-goi7-DonGia2143(vl t7)_KH TPCP vung TNB (03-1-2012)" xfId="584"/>
    <cellStyle name="_Nhu cau von ung truoc 2011 Tha h Hoa + Nge An gui TW" xfId="585"/>
    <cellStyle name="_Nhu cau von ung truoc 2011 Tha h Hoa + Nge An gui TW_!1 1 bao cao giao KH ve HTCMT vung TNB   12-12-2011" xfId="586"/>
    <cellStyle name="_Nhu cau von ung truoc 2011 Tha h Hoa + Nge An gui TW_Bieu4HTMT" xfId="587"/>
    <cellStyle name="_Nhu cau von ung truoc 2011 Tha h Hoa + Nge An gui TW_Bieu4HTMT_!1 1 bao cao giao KH ve HTCMT vung TNB   12-12-2011" xfId="588"/>
    <cellStyle name="_Nhu cau von ung truoc 2011 Tha h Hoa + Nge An gui TW_Bieu4HTMT_KH TPCP vung TNB (03-1-2012)" xfId="589"/>
    <cellStyle name="_Nhu cau von ung truoc 2011 Tha h Hoa + Nge An gui TW_KH TPCP vung TNB (03-1-2012)" xfId="590"/>
    <cellStyle name="_N-X-T-04" xfId="591"/>
    <cellStyle name="_PERSONAL" xfId="592"/>
    <cellStyle name="_PERSONAL_BC CV 6403 BKHĐT" xfId="593"/>
    <cellStyle name="_PERSONAL_Bieu mau cong trinh khoi cong moi 3-4" xfId="594"/>
    <cellStyle name="_PERSONAL_Bieu3ODA" xfId="595"/>
    <cellStyle name="_PERSONAL_Bieu4HTMT" xfId="596"/>
    <cellStyle name="_PERSONAL_Book1" xfId="597"/>
    <cellStyle name="_PERSONAL_Luy ke von ung nam 2011 -Thoa gui ngay 12-8-2012" xfId="598"/>
    <cellStyle name="_PERSONAL_Tong hop KHCB 2001" xfId="599"/>
    <cellStyle name="_phong bo mon22" xfId="600"/>
    <cellStyle name="_phong bo mon22_!1 1 bao cao giao KH ve HTCMT vung TNB   12-12-2011" xfId="601"/>
    <cellStyle name="_phong bo mon22_KH TPCP vung TNB (03-1-2012)" xfId="602"/>
    <cellStyle name="_phu luc tong ket tinh hinh TH giai doan 03-10 (ngay 30)" xfId="603"/>
    <cellStyle name="_Q TOAN  SCTX QL.62 QUI I ( oanh)" xfId="604"/>
    <cellStyle name="_Q TOAN  SCTX QL.62 QUI II ( oanh)" xfId="605"/>
    <cellStyle name="_QT SCTXQL62_QT1 (Cty QL)" xfId="606"/>
    <cellStyle name="_Qt-HT3PQ1(CauKho)" xfId="607"/>
    <cellStyle name="_Sheet1" xfId="608"/>
    <cellStyle name="_Sheet2" xfId="609"/>
    <cellStyle name="_TG-TH" xfId="610"/>
    <cellStyle name="_TG-TH_1" xfId="611"/>
    <cellStyle name="_TG-TH_1_ApGiaVatTu_cayxanh_latgach" xfId="612"/>
    <cellStyle name="_TG-TH_1_BANG TONG HOP TINH HINH THANH QUYET TOAN (MOI I)" xfId="613"/>
    <cellStyle name="_TG-TH_1_BAO GIA NGAY 24-10-08 (co dam)" xfId="614"/>
    <cellStyle name="_TG-TH_1_BC  NAM 2007" xfId="615"/>
    <cellStyle name="_TG-TH_1_BC CV 6403 BKHĐT" xfId="616"/>
    <cellStyle name="_TG-TH_1_BC NQ11-CP - chinh sua lai" xfId="617"/>
    <cellStyle name="_TG-TH_1_BC NQ11-CP-Quynh sau bieu so3" xfId="618"/>
    <cellStyle name="_TG-TH_1_BC_NQ11-CP_-_Thao_sua_lai" xfId="619"/>
    <cellStyle name="_TG-TH_1_Bieu mau cong trinh khoi cong moi 3-4" xfId="620"/>
    <cellStyle name="_TG-TH_1_Bieu3ODA" xfId="621"/>
    <cellStyle name="_TG-TH_1_Bieu3ODA_1" xfId="622"/>
    <cellStyle name="_TG-TH_1_Bieu4HTMT" xfId="623"/>
    <cellStyle name="_TG-TH_1_bo sung von KCH nam 2010 va Du an tre kho khan" xfId="624"/>
    <cellStyle name="_TG-TH_1_Book1" xfId="625"/>
    <cellStyle name="_TG-TH_1_Book1_1" xfId="626"/>
    <cellStyle name="_TG-TH_1_Book1_1_BC CV 6403 BKHĐT" xfId="627"/>
    <cellStyle name="_TG-TH_1_Book1_1_Bieu mau cong trinh khoi cong moi 3-4" xfId="628"/>
    <cellStyle name="_TG-TH_1_Book1_1_Bieu3ODA" xfId="629"/>
    <cellStyle name="_TG-TH_1_Book1_1_Bieu4HTMT" xfId="630"/>
    <cellStyle name="_TG-TH_1_Book1_1_Book1" xfId="631"/>
    <cellStyle name="_TG-TH_1_Book1_1_Luy ke von ung nam 2011 -Thoa gui ngay 12-8-2012" xfId="632"/>
    <cellStyle name="_TG-TH_1_Book1_2" xfId="633"/>
    <cellStyle name="_TG-TH_1_Book1_2_BC CV 6403 BKHĐT" xfId="634"/>
    <cellStyle name="_TG-TH_1_Book1_2_Bieu3ODA" xfId="635"/>
    <cellStyle name="_TG-TH_1_Book1_2_Luy ke von ung nam 2011 -Thoa gui ngay 12-8-2012" xfId="636"/>
    <cellStyle name="_TG-TH_1_Book1_3" xfId="637"/>
    <cellStyle name="_TG-TH_1_Book1_BC CV 6403 BKHĐT" xfId="638"/>
    <cellStyle name="_TG-TH_1_Book1_Bieu mau cong trinh khoi cong moi 3-4" xfId="639"/>
    <cellStyle name="_TG-TH_1_Book1_Bieu3ODA" xfId="640"/>
    <cellStyle name="_TG-TH_1_Book1_Bieu4HTMT" xfId="641"/>
    <cellStyle name="_TG-TH_1_Book1_bo sung von KCH nam 2010 va Du an tre kho khan" xfId="642"/>
    <cellStyle name="_TG-TH_1_Book1_danh muc chuan bi dau tu 2011 ngay 07-6-2011" xfId="643"/>
    <cellStyle name="_TG-TH_1_Book1_Danh muc pbo nguon von XSKT, XDCB nam 2009 chuyen qua nam 2010" xfId="644"/>
    <cellStyle name="_TG-TH_1_Book1_dieu chinh KH 2011 ngay 26-5-2011111" xfId="645"/>
    <cellStyle name="_TG-TH_1_Book1_DS KCH PHAN BO VON NSDP NAM 2010" xfId="646"/>
    <cellStyle name="_TG-TH_1_Book1_giao KH 2011 ngay 10-12-2010" xfId="647"/>
    <cellStyle name="_TG-TH_1_Book1_Luy ke von ung nam 2011 -Thoa gui ngay 12-8-2012" xfId="648"/>
    <cellStyle name="_TG-TH_1_CAU Khanh Nam(Thi Cong)" xfId="649"/>
    <cellStyle name="_TG-TH_1_ChiHuong_ApGia" xfId="650"/>
    <cellStyle name="_TG-TH_1_CoCauPhi (version 1)" xfId="651"/>
    <cellStyle name="_TG-TH_1_danh muc chuan bi dau tu 2011 ngay 07-6-2011" xfId="652"/>
    <cellStyle name="_TG-TH_1_Danh muc pbo nguon von XSKT, XDCB nam 2009 chuyen qua nam 2010" xfId="653"/>
    <cellStyle name="_TG-TH_1_DAU NOI PL-CL TAI PHU LAMHC" xfId="654"/>
    <cellStyle name="_TG-TH_1_dieu chinh KH 2011 ngay 26-5-2011111" xfId="655"/>
    <cellStyle name="_TG-TH_1_DS KCH PHAN BO VON NSDP NAM 2010" xfId="656"/>
    <cellStyle name="_TG-TH_1_DU TRU VAT TU" xfId="657"/>
    <cellStyle name="_TG-TH_1_giao KH 2011 ngay 10-12-2010" xfId="658"/>
    <cellStyle name="_TG-TH_1_GTGT 2003" xfId="659"/>
    <cellStyle name="_TG-TH_1_KE KHAI THUE GTGT 2004" xfId="660"/>
    <cellStyle name="_TG-TH_1_KE KHAI THUE GTGT 2004_BCTC2004" xfId="661"/>
    <cellStyle name="_TG-TH_1_KH TPCP vung TNB (03-1-2012)" xfId="662"/>
    <cellStyle name="_TG-TH_1_kien giang 2" xfId="663"/>
    <cellStyle name="_TG-TH_1_Lora-tungchau" xfId="664"/>
    <cellStyle name="_TG-TH_1_Luy ke von ung nam 2011 -Thoa gui ngay 12-8-2012" xfId="665"/>
    <cellStyle name="_TG-TH_1_NhanCong" xfId="666"/>
    <cellStyle name="_TG-TH_1_N-X-T-04" xfId="667"/>
    <cellStyle name="_TG-TH_1_phu luc tong ket tinh hinh TH giai doan 03-10 (ngay 30)" xfId="668"/>
    <cellStyle name="_TG-TH_1_Qt-HT3PQ1(CauKho)" xfId="669"/>
    <cellStyle name="_TG-TH_1_Sheet1" xfId="670"/>
    <cellStyle name="_TG-TH_1_TK152-04" xfId="671"/>
    <cellStyle name="_TG-TH_1_ÿÿÿÿÿ" xfId="672"/>
    <cellStyle name="_TG-TH_1_ÿÿÿÿÿ_Bieu mau cong trinh khoi cong moi 3-4" xfId="673"/>
    <cellStyle name="_TG-TH_1_ÿÿÿÿÿ_Bieu3ODA" xfId="674"/>
    <cellStyle name="_TG-TH_1_ÿÿÿÿÿ_Bieu4HTMT" xfId="675"/>
    <cellStyle name="_TG-TH_1_ÿÿÿÿÿ_KH TPCP vung TNB (03-1-2012)" xfId="676"/>
    <cellStyle name="_TG-TH_1_ÿÿÿÿÿ_kien giang 2" xfId="677"/>
    <cellStyle name="_TG-TH_2" xfId="678"/>
    <cellStyle name="_TG-TH_2_ApGiaVatTu_cayxanh_latgach" xfId="679"/>
    <cellStyle name="_TG-TH_2_BANG TONG HOP TINH HINH THANH QUYET TOAN (MOI I)" xfId="680"/>
    <cellStyle name="_TG-TH_2_BAO GIA NGAY 24-10-08 (co dam)" xfId="681"/>
    <cellStyle name="_TG-TH_2_BC  NAM 2007" xfId="682"/>
    <cellStyle name="_TG-TH_2_BC CV 6403 BKHĐT" xfId="683"/>
    <cellStyle name="_TG-TH_2_BC NQ11-CP - chinh sua lai" xfId="684"/>
    <cellStyle name="_TG-TH_2_BC NQ11-CP-Quynh sau bieu so3" xfId="685"/>
    <cellStyle name="_TG-TH_2_BC_NQ11-CP_-_Thao_sua_lai" xfId="686"/>
    <cellStyle name="_TG-TH_2_Bieu mau cong trinh khoi cong moi 3-4" xfId="687"/>
    <cellStyle name="_TG-TH_2_Bieu3ODA" xfId="688"/>
    <cellStyle name="_TG-TH_2_Bieu3ODA_1" xfId="689"/>
    <cellStyle name="_TG-TH_2_Bieu4HTMT" xfId="690"/>
    <cellStyle name="_TG-TH_2_bo sung von KCH nam 2010 va Du an tre kho khan" xfId="691"/>
    <cellStyle name="_TG-TH_2_Book1" xfId="692"/>
    <cellStyle name="_TG-TH_2_Book1_1" xfId="693"/>
    <cellStyle name="_TG-TH_2_Book1_1_BC CV 6403 BKHĐT" xfId="694"/>
    <cellStyle name="_TG-TH_2_Book1_1_Bieu mau cong trinh khoi cong moi 3-4" xfId="695"/>
    <cellStyle name="_TG-TH_2_Book1_1_Bieu3ODA" xfId="696"/>
    <cellStyle name="_TG-TH_2_Book1_1_Bieu4HTMT" xfId="697"/>
    <cellStyle name="_TG-TH_2_Book1_1_Book1" xfId="698"/>
    <cellStyle name="_TG-TH_2_Book1_1_Luy ke von ung nam 2011 -Thoa gui ngay 12-8-2012" xfId="699"/>
    <cellStyle name="_TG-TH_2_Book1_2" xfId="700"/>
    <cellStyle name="_TG-TH_2_Book1_2_BC CV 6403 BKHĐT" xfId="701"/>
    <cellStyle name="_TG-TH_2_Book1_2_Bieu3ODA" xfId="702"/>
    <cellStyle name="_TG-TH_2_Book1_2_Luy ke von ung nam 2011 -Thoa gui ngay 12-8-2012" xfId="703"/>
    <cellStyle name="_TG-TH_2_Book1_3" xfId="704"/>
    <cellStyle name="_TG-TH_2_Book1_BC CV 6403 BKHĐT" xfId="705"/>
    <cellStyle name="_TG-TH_2_Book1_Bieu mau cong trinh khoi cong moi 3-4" xfId="706"/>
    <cellStyle name="_TG-TH_2_Book1_Bieu3ODA" xfId="707"/>
    <cellStyle name="_TG-TH_2_Book1_Bieu4HTMT" xfId="708"/>
    <cellStyle name="_TG-TH_2_Book1_bo sung von KCH nam 2010 va Du an tre kho khan" xfId="709"/>
    <cellStyle name="_TG-TH_2_Book1_danh muc chuan bi dau tu 2011 ngay 07-6-2011" xfId="710"/>
    <cellStyle name="_TG-TH_2_Book1_Danh muc pbo nguon von XSKT, XDCB nam 2009 chuyen qua nam 2010" xfId="711"/>
    <cellStyle name="_TG-TH_2_Book1_dieu chinh KH 2011 ngay 26-5-2011111" xfId="712"/>
    <cellStyle name="_TG-TH_2_Book1_DS KCH PHAN BO VON NSDP NAM 2010" xfId="713"/>
    <cellStyle name="_TG-TH_2_Book1_giao KH 2011 ngay 10-12-2010" xfId="714"/>
    <cellStyle name="_TG-TH_2_Book1_Luy ke von ung nam 2011 -Thoa gui ngay 12-8-2012" xfId="715"/>
    <cellStyle name="_TG-TH_2_CAU Khanh Nam(Thi Cong)" xfId="716"/>
    <cellStyle name="_TG-TH_2_ChiHuong_ApGia" xfId="717"/>
    <cellStyle name="_TG-TH_2_CoCauPhi (version 1)" xfId="718"/>
    <cellStyle name="_TG-TH_2_danh muc chuan bi dau tu 2011 ngay 07-6-2011" xfId="719"/>
    <cellStyle name="_TG-TH_2_Danh muc pbo nguon von XSKT, XDCB nam 2009 chuyen qua nam 2010" xfId="720"/>
    <cellStyle name="_TG-TH_2_DAU NOI PL-CL TAI PHU LAMHC" xfId="721"/>
    <cellStyle name="_TG-TH_2_dieu chinh KH 2011 ngay 26-5-2011111" xfId="722"/>
    <cellStyle name="_TG-TH_2_DS KCH PHAN BO VON NSDP NAM 2010" xfId="723"/>
    <cellStyle name="_TG-TH_2_DU TRU VAT TU" xfId="724"/>
    <cellStyle name="_TG-TH_2_giao KH 2011 ngay 10-12-2010" xfId="725"/>
    <cellStyle name="_TG-TH_2_GTGT 2003" xfId="726"/>
    <cellStyle name="_TG-TH_2_KE KHAI THUE GTGT 2004" xfId="727"/>
    <cellStyle name="_TG-TH_2_KE KHAI THUE GTGT 2004_BCTC2004" xfId="728"/>
    <cellStyle name="_TG-TH_2_KH TPCP vung TNB (03-1-2012)" xfId="729"/>
    <cellStyle name="_TG-TH_2_kien giang 2" xfId="730"/>
    <cellStyle name="_TG-TH_2_Lora-tungchau" xfId="731"/>
    <cellStyle name="_TG-TH_2_Luy ke von ung nam 2011 -Thoa gui ngay 12-8-2012" xfId="732"/>
    <cellStyle name="_TG-TH_2_NhanCong" xfId="733"/>
    <cellStyle name="_TG-TH_2_N-X-T-04" xfId="734"/>
    <cellStyle name="_TG-TH_2_phu luc tong ket tinh hinh TH giai doan 03-10 (ngay 30)" xfId="735"/>
    <cellStyle name="_TG-TH_2_Qt-HT3PQ1(CauKho)" xfId="736"/>
    <cellStyle name="_TG-TH_2_Sheet1" xfId="737"/>
    <cellStyle name="_TG-TH_2_TK152-04" xfId="738"/>
    <cellStyle name="_TG-TH_2_ÿÿÿÿÿ" xfId="739"/>
    <cellStyle name="_TG-TH_2_ÿÿÿÿÿ_Bieu mau cong trinh khoi cong moi 3-4" xfId="740"/>
    <cellStyle name="_TG-TH_2_ÿÿÿÿÿ_Bieu3ODA" xfId="741"/>
    <cellStyle name="_TG-TH_2_ÿÿÿÿÿ_Bieu4HTMT" xfId="742"/>
    <cellStyle name="_TG-TH_2_ÿÿÿÿÿ_KH TPCP vung TNB (03-1-2012)" xfId="743"/>
    <cellStyle name="_TG-TH_2_ÿÿÿÿÿ_kien giang 2" xfId="744"/>
    <cellStyle name="_TG-TH_3" xfId="745"/>
    <cellStyle name="_TG-TH_3_Lora-tungchau" xfId="746"/>
    <cellStyle name="_TG-TH_3_Qt-HT3PQ1(CauKho)" xfId="747"/>
    <cellStyle name="_TG-TH_4" xfId="748"/>
    <cellStyle name="_TK152-04" xfId="749"/>
    <cellStyle name="_Tong dutoan PP LAHAI" xfId="750"/>
    <cellStyle name="_TPCP GT-24-5-Mien Nui" xfId="751"/>
    <cellStyle name="_TPCP GT-24-5-Mien Nui_!1 1 bao cao giao KH ve HTCMT vung TNB   12-12-2011" xfId="752"/>
    <cellStyle name="_TPCP GT-24-5-Mien Nui_Bieu4HTMT" xfId="753"/>
    <cellStyle name="_TPCP GT-24-5-Mien Nui_Bieu4HTMT_!1 1 bao cao giao KH ve HTCMT vung TNB   12-12-2011" xfId="754"/>
    <cellStyle name="_TPCP GT-24-5-Mien Nui_Bieu4HTMT_KH TPCP vung TNB (03-1-2012)" xfId="755"/>
    <cellStyle name="_TPCP GT-24-5-Mien Nui_KH TPCP vung TNB (03-1-2012)" xfId="756"/>
    <cellStyle name="_ung truoc 2011 NSTW Thanh Hoa + Nge An gui Thu 12-5" xfId="757"/>
    <cellStyle name="_ung truoc 2011 NSTW Thanh Hoa + Nge An gui Thu 12-5_!1 1 bao cao giao KH ve HTCMT vung TNB   12-12-2011" xfId="758"/>
    <cellStyle name="_ung truoc 2011 NSTW Thanh Hoa + Nge An gui Thu 12-5_Bieu4HTMT" xfId="759"/>
    <cellStyle name="_ung truoc 2011 NSTW Thanh Hoa + Nge An gui Thu 12-5_Bieu4HTMT_!1 1 bao cao giao KH ve HTCMT vung TNB   12-12-2011" xfId="760"/>
    <cellStyle name="_ung truoc 2011 NSTW Thanh Hoa + Nge An gui Thu 12-5_Bieu4HTMT_KH TPCP vung TNB (03-1-2012)" xfId="761"/>
    <cellStyle name="_ung truoc 2011 NSTW Thanh Hoa + Nge An gui Thu 12-5_KH TPCP vung TNB (03-1-2012)" xfId="762"/>
    <cellStyle name="_ung truoc cua long an (6-5-2010)" xfId="763"/>
    <cellStyle name="_Ung von nam 2011 vung TNB - Doan Cong tac (12-5-2010)" xfId="764"/>
    <cellStyle name="_Ung von nam 2011 vung TNB - Doan Cong tac (12-5-2010)_!1 1 bao cao giao KH ve HTCMT vung TNB   12-12-2011" xfId="765"/>
    <cellStyle name="_Ung von nam 2011 vung TNB - Doan Cong tac (12-5-2010)_Bieu4HTMT" xfId="766"/>
    <cellStyle name="_Ung von nam 2011 vung TNB - Doan Cong tac (12-5-2010)_Bieu4HTMT_!1 1 bao cao giao KH ve HTCMT vung TNB   12-12-2011" xfId="767"/>
    <cellStyle name="_Ung von nam 2011 vung TNB - Doan Cong tac (12-5-2010)_Bieu4HTMT_KH TPCP vung TNB (03-1-2012)" xfId="768"/>
    <cellStyle name="_Ung von nam 2011 vung TNB - Doan Cong tac (12-5-2010)_Cong trinh co y kien LD_Dang_NN_2011-Tay nguyen-9-10" xfId="769"/>
    <cellStyle name="_Ung von nam 2011 vung TNB - Doan Cong tac (12-5-2010)_Cong trinh co y kien LD_Dang_NN_2011-Tay nguyen-9-10_!1 1 bao cao giao KH ve HTCMT vung TNB   12-12-2011" xfId="770"/>
    <cellStyle name="_Ung von nam 2011 vung TNB - Doan Cong tac (12-5-2010)_Cong trinh co y kien LD_Dang_NN_2011-Tay nguyen-9-10_Bieu4HTMT" xfId="771"/>
    <cellStyle name="_Ung von nam 2011 vung TNB - Doan Cong tac (12-5-2010)_Cong trinh co y kien LD_Dang_NN_2011-Tay nguyen-9-10_Bieu4HTMT_!1 1 bao cao giao KH ve HTCMT vung TNB   12-12-2011" xfId="772"/>
    <cellStyle name="_Ung von nam 2011 vung TNB - Doan Cong tac (12-5-2010)_Cong trinh co y kien LD_Dang_NN_2011-Tay nguyen-9-10_Bieu4HTMT_KH TPCP vung TNB (03-1-2012)" xfId="773"/>
    <cellStyle name="_Ung von nam 2011 vung TNB - Doan Cong tac (12-5-2010)_Cong trinh co y kien LD_Dang_NN_2011-Tay nguyen-9-10_KH TPCP vung TNB (03-1-2012)" xfId="774"/>
    <cellStyle name="_Ung von nam 2011 vung TNB - Doan Cong tac (12-5-2010)_KH TPCP vung TNB (03-1-2012)" xfId="775"/>
    <cellStyle name="_Ung von nam 2011 vung TNB - Doan Cong tac (12-5-2010)_TN - Ho tro khac 2011" xfId="776"/>
    <cellStyle name="_Ung von nam 2011 vung TNB - Doan Cong tac (12-5-2010)_TN - Ho tro khac 2011_!1 1 bao cao giao KH ve HTCMT vung TNB   12-12-2011" xfId="777"/>
    <cellStyle name="_Ung von nam 2011 vung TNB - Doan Cong tac (12-5-2010)_TN - Ho tro khac 2011_Bieu4HTMT" xfId="778"/>
    <cellStyle name="_Ung von nam 2011 vung TNB - Doan Cong tac (12-5-2010)_TN - Ho tro khac 2011_Bieu4HTMT_!1 1 bao cao giao KH ve HTCMT vung TNB   12-12-2011" xfId="779"/>
    <cellStyle name="_Ung von nam 2011 vung TNB - Doan Cong tac (12-5-2010)_TN - Ho tro khac 2011_Bieu4HTMT_KH TPCP vung TNB (03-1-2012)" xfId="780"/>
    <cellStyle name="_Ung von nam 2011 vung TNB - Doan Cong tac (12-5-2010)_TN - Ho tro khac 2011_KH TPCP vung TNB (03-1-2012)" xfId="781"/>
    <cellStyle name="_x005f_x0001_" xfId="782"/>
    <cellStyle name="_x005f_x0001__!1 1 bao cao giao KH ve HTCMT vung TNB   12-12-2011" xfId="783"/>
    <cellStyle name="_x005f_x0001__kien giang 2" xfId="784"/>
    <cellStyle name="_x005f_x000d__x005f_x000a_JournalTemplate=C:\COMFO\CTALK\JOURSTD.TPL_x005f_x000d__x005f_x000a_LbStateAddress=3 3 0 251 1 89 2 311_x005f_x000d__x005f_x000a_LbStateJou" xfId="785"/>
    <cellStyle name="_XDCB thang 12.2010" xfId="786"/>
    <cellStyle name="_ÿÿÿÿÿ" xfId="787"/>
    <cellStyle name="_ÿÿÿÿÿ_Bieu mau cong trinh khoi cong moi 3-4" xfId="788"/>
    <cellStyle name="_ÿÿÿÿÿ_Bieu mau cong trinh khoi cong moi 3-4_!1 1 bao cao giao KH ve HTCMT vung TNB   12-12-2011" xfId="789"/>
    <cellStyle name="_ÿÿÿÿÿ_Bieu mau cong trinh khoi cong moi 3-4_KH TPCP vung TNB (03-1-2012)" xfId="790"/>
    <cellStyle name="_ÿÿÿÿÿ_Bieu3ODA" xfId="791"/>
    <cellStyle name="_ÿÿÿÿÿ_Bieu3ODA_!1 1 bao cao giao KH ve HTCMT vung TNB   12-12-2011" xfId="792"/>
    <cellStyle name="_ÿÿÿÿÿ_Bieu3ODA_KH TPCP vung TNB (03-1-2012)" xfId="793"/>
    <cellStyle name="_ÿÿÿÿÿ_Bieu4HTMT" xfId="794"/>
    <cellStyle name="_ÿÿÿÿÿ_Bieu4HTMT_!1 1 bao cao giao KH ve HTCMT vung TNB   12-12-2011" xfId="795"/>
    <cellStyle name="_ÿÿÿÿÿ_Bieu4HTMT_KH TPCP vung TNB (03-1-2012)" xfId="796"/>
    <cellStyle name="_ÿÿÿÿÿ_Kh ql62 (2010) 11-09" xfId="797"/>
    <cellStyle name="_ÿÿÿÿÿ_KH TPCP vung TNB (03-1-2012)" xfId="798"/>
    <cellStyle name="_ÿÿÿÿÿ_Khung 2012" xfId="799"/>
    <cellStyle name="_ÿÿÿÿÿ_kien giang 2" xfId="800"/>
    <cellStyle name="~1" xfId="801"/>
    <cellStyle name="’Ê‰Ý [0.00]_laroux" xfId="802"/>
    <cellStyle name="’Ê‰Ý_laroux" xfId="803"/>
    <cellStyle name="•W?_Format" xfId="804"/>
    <cellStyle name="•W€_’·Šú‰p•¶" xfId="805"/>
    <cellStyle name="•W_’·Šú‰p•¶" xfId="806"/>
    <cellStyle name="W_MARINE" xfId="807"/>
    <cellStyle name="0" xfId="808"/>
    <cellStyle name="0 2" xfId="809"/>
    <cellStyle name="0,0_x000d__x000a_NA_x000d__x000a_" xfId="810"/>
    <cellStyle name="0,0_x005f_x000d__x005f_x000a_NA_x005f_x000d__x005f_x000a_" xfId="811"/>
    <cellStyle name="0.0" xfId="812"/>
    <cellStyle name="0.0 2" xfId="813"/>
    <cellStyle name="0.00" xfId="814"/>
    <cellStyle name="0.00 2" xfId="815"/>
    <cellStyle name="1" xfId="816"/>
    <cellStyle name="1_!1 1 bao cao giao KH ve HTCMT vung TNB   12-12-2011" xfId="817"/>
    <cellStyle name="1_BAO GIA NGAY 24-10-08 (co dam)" xfId="818"/>
    <cellStyle name="1_Bieu4HTMT" xfId="819"/>
    <cellStyle name="1_Book1" xfId="820"/>
    <cellStyle name="1_Book1_1" xfId="821"/>
    <cellStyle name="1_Book1_1_!1 1 bao cao giao KH ve HTCMT vung TNB   12-12-2011" xfId="822"/>
    <cellStyle name="1_Book1_1_Bieu4HTMT" xfId="823"/>
    <cellStyle name="1_Book1_1_Bieu4HTMT_!1 1 bao cao giao KH ve HTCMT vung TNB   12-12-2011" xfId="824"/>
    <cellStyle name="1_Book1_1_Bieu4HTMT_KH TPCP vung TNB (03-1-2012)" xfId="825"/>
    <cellStyle name="1_Book1_1_KH TPCP vung TNB (03-1-2012)" xfId="826"/>
    <cellStyle name="1_Cau thuy dien Ban La (Cu Anh)" xfId="827"/>
    <cellStyle name="1_Cau thuy dien Ban La (Cu Anh)_!1 1 bao cao giao KH ve HTCMT vung TNB   12-12-2011" xfId="828"/>
    <cellStyle name="1_Cau thuy dien Ban La (Cu Anh)_Bieu4HTMT" xfId="829"/>
    <cellStyle name="1_Cau thuy dien Ban La (Cu Anh)_Bieu4HTMT_!1 1 bao cao giao KH ve HTCMT vung TNB   12-12-2011" xfId="830"/>
    <cellStyle name="1_Cau thuy dien Ban La (Cu Anh)_Bieu4HTMT_KH TPCP vung TNB (03-1-2012)" xfId="831"/>
    <cellStyle name="1_Cau thuy dien Ban La (Cu Anh)_KH TPCP vung TNB (03-1-2012)" xfId="832"/>
    <cellStyle name="1_Cong trinh co y kien LD_Dang_NN_2011-Tay nguyen-9-10" xfId="833"/>
    <cellStyle name="1_DT KT ngay 10-9-2005" xfId="834"/>
    <cellStyle name="1_DT R1 duyet" xfId="835"/>
    <cellStyle name="1_DTXL goi 11(20-9-05)" xfId="836"/>
    <cellStyle name="1_Du toan (5 - 04 - 2004)" xfId="837"/>
    <cellStyle name="1_Du toan 558 (Km17+508.12 - Km 22)" xfId="838"/>
    <cellStyle name="1_Du toan 558 (Km17+508.12 - Km 22)_!1 1 bao cao giao KH ve HTCMT vung TNB   12-12-2011" xfId="839"/>
    <cellStyle name="1_Du toan 558 (Km17+508.12 - Km 22)_Bieu4HTMT" xfId="840"/>
    <cellStyle name="1_Du toan 558 (Km17+508.12 - Km 22)_Bieu4HTMT_!1 1 bao cao giao KH ve HTCMT vung TNB   12-12-2011" xfId="841"/>
    <cellStyle name="1_Du toan 558 (Km17+508.12 - Km 22)_Bieu4HTMT_KH TPCP vung TNB (03-1-2012)" xfId="842"/>
    <cellStyle name="1_Du toan 558 (Km17+508.12 - Km 22)_KH TPCP vung TNB (03-1-2012)" xfId="843"/>
    <cellStyle name="1_Dutoan xuatban" xfId="844"/>
    <cellStyle name="1_Dutoan xuatbanlan2" xfId="845"/>
    <cellStyle name="1_Gia_VLQL48_duyet " xfId="846"/>
    <cellStyle name="1_Gia_VLQL48_duyet _!1 1 bao cao giao KH ve HTCMT vung TNB   12-12-2011" xfId="847"/>
    <cellStyle name="1_Gia_VLQL48_duyet _Bieu4HTMT" xfId="848"/>
    <cellStyle name="1_Gia_VLQL48_duyet _Bieu4HTMT_!1 1 bao cao giao KH ve HTCMT vung TNB   12-12-2011" xfId="849"/>
    <cellStyle name="1_Gia_VLQL48_duyet _Bieu4HTMT_KH TPCP vung TNB (03-1-2012)" xfId="850"/>
    <cellStyle name="1_Gia_VLQL48_duyet _KH TPCP vung TNB (03-1-2012)" xfId="851"/>
    <cellStyle name="1_goi 1" xfId="852"/>
    <cellStyle name="1_Hoi Song" xfId="853"/>
    <cellStyle name="1_Kh ql62 (2010) 11-09" xfId="854"/>
    <cellStyle name="1_KH TPCP vung TNB (03-1-2012)" xfId="855"/>
    <cellStyle name="1_Khung 2012" xfId="856"/>
    <cellStyle name="1_KLNMD" xfId="857"/>
    <cellStyle name="1_KlQdinhduyet" xfId="858"/>
    <cellStyle name="1_KlQdinhduyet_!1 1 bao cao giao KH ve HTCMT vung TNB   12-12-2011" xfId="859"/>
    <cellStyle name="1_KlQdinhduyet_Bieu4HTMT" xfId="860"/>
    <cellStyle name="1_KlQdinhduyet_Bieu4HTMT_!1 1 bao cao giao KH ve HTCMT vung TNB   12-12-2011" xfId="861"/>
    <cellStyle name="1_KlQdinhduyet_Bieu4HTMT_KH TPCP vung TNB (03-1-2012)" xfId="862"/>
    <cellStyle name="1_KlQdinhduyet_KH TPCP vung TNB (03-1-2012)" xfId="863"/>
    <cellStyle name="1_TN - Ho tro khac 2011" xfId="864"/>
    <cellStyle name="1_TRUNG PMU 5" xfId="865"/>
    <cellStyle name="1_TT C1 QL7-ql482" xfId="866"/>
    <cellStyle name="1_ÿÿÿÿÿ" xfId="867"/>
    <cellStyle name="1_ÿÿÿÿÿ_Bieu tong hop nhu cau ung 2011 da chon loc -Mien nui" xfId="868"/>
    <cellStyle name="1_ÿÿÿÿÿ_Bieu tong hop nhu cau ung 2011 da chon loc -Mien nui 2" xfId="869"/>
    <cellStyle name="1_ÿÿÿÿÿ_Kh ql62 (2010) 11-09" xfId="870"/>
    <cellStyle name="1_ÿÿÿÿÿ_Khung 2012" xfId="871"/>
    <cellStyle name="15" xfId="872"/>
    <cellStyle name="18" xfId="873"/>
    <cellStyle name="¹éºÐÀ²_      " xfId="874"/>
    <cellStyle name="2" xfId="875"/>
    <cellStyle name="2_Book1" xfId="876"/>
    <cellStyle name="2_Book1_1" xfId="877"/>
    <cellStyle name="2_Book1_1_!1 1 bao cao giao KH ve HTCMT vung TNB   12-12-2011" xfId="878"/>
    <cellStyle name="2_Book1_1_Bieu4HTMT" xfId="879"/>
    <cellStyle name="2_Book1_1_Bieu4HTMT_!1 1 bao cao giao KH ve HTCMT vung TNB   12-12-2011" xfId="880"/>
    <cellStyle name="2_Book1_1_Bieu4HTMT_KH TPCP vung TNB (03-1-2012)" xfId="881"/>
    <cellStyle name="2_Book1_1_KH TPCP vung TNB (03-1-2012)" xfId="882"/>
    <cellStyle name="2_Cau thuy dien Ban La (Cu Anh)" xfId="883"/>
    <cellStyle name="2_Cau thuy dien Ban La (Cu Anh)_!1 1 bao cao giao KH ve HTCMT vung TNB   12-12-2011" xfId="884"/>
    <cellStyle name="2_Cau thuy dien Ban La (Cu Anh)_Bieu4HTMT" xfId="885"/>
    <cellStyle name="2_Cau thuy dien Ban La (Cu Anh)_Bieu4HTMT_!1 1 bao cao giao KH ve HTCMT vung TNB   12-12-2011" xfId="886"/>
    <cellStyle name="2_Cau thuy dien Ban La (Cu Anh)_Bieu4HTMT_KH TPCP vung TNB (03-1-2012)" xfId="887"/>
    <cellStyle name="2_Cau thuy dien Ban La (Cu Anh)_KH TPCP vung TNB (03-1-2012)" xfId="888"/>
    <cellStyle name="2_DT KT ngay 10-9-2005" xfId="889"/>
    <cellStyle name="2_DT R1 duyet" xfId="890"/>
    <cellStyle name="2_DTXL goi 11(20-9-05)" xfId="891"/>
    <cellStyle name="2_Du toan (5 - 04 - 2004)" xfId="892"/>
    <cellStyle name="2_Du toan 558 (Km17+508.12 - Km 22)" xfId="893"/>
    <cellStyle name="2_Du toan 558 (Km17+508.12 - Km 22)_!1 1 bao cao giao KH ve HTCMT vung TNB   12-12-2011" xfId="894"/>
    <cellStyle name="2_Du toan 558 (Km17+508.12 - Km 22)_Bieu4HTMT" xfId="895"/>
    <cellStyle name="2_Du toan 558 (Km17+508.12 - Km 22)_Bieu4HTMT_!1 1 bao cao giao KH ve HTCMT vung TNB   12-12-2011" xfId="896"/>
    <cellStyle name="2_Du toan 558 (Km17+508.12 - Km 22)_Bieu4HTMT_KH TPCP vung TNB (03-1-2012)" xfId="897"/>
    <cellStyle name="2_Du toan 558 (Km17+508.12 - Km 22)_KH TPCP vung TNB (03-1-2012)" xfId="898"/>
    <cellStyle name="2_Dutoan xuatban" xfId="899"/>
    <cellStyle name="2_Dutoan xuatbanlan2" xfId="900"/>
    <cellStyle name="2_Gia_VLQL48_duyet " xfId="901"/>
    <cellStyle name="2_Gia_VLQL48_duyet _!1 1 bao cao giao KH ve HTCMT vung TNB   12-12-2011" xfId="902"/>
    <cellStyle name="2_Gia_VLQL48_duyet _Bieu4HTMT" xfId="903"/>
    <cellStyle name="2_Gia_VLQL48_duyet _Bieu4HTMT_!1 1 bao cao giao KH ve HTCMT vung TNB   12-12-2011" xfId="904"/>
    <cellStyle name="2_Gia_VLQL48_duyet _Bieu4HTMT_KH TPCP vung TNB (03-1-2012)" xfId="905"/>
    <cellStyle name="2_Gia_VLQL48_duyet _KH TPCP vung TNB (03-1-2012)" xfId="906"/>
    <cellStyle name="2_goi 1" xfId="907"/>
    <cellStyle name="2_Hoi Song" xfId="908"/>
    <cellStyle name="2_KlQdinhduyet" xfId="909"/>
    <cellStyle name="2_KlQdinhduyet_!1 1 bao cao giao KH ve HTCMT vung TNB   12-12-2011" xfId="910"/>
    <cellStyle name="2_KlQdinhduyet_Bieu4HTMT" xfId="911"/>
    <cellStyle name="2_KlQdinhduyet_Bieu4HTMT_!1 1 bao cao giao KH ve HTCMT vung TNB   12-12-2011" xfId="912"/>
    <cellStyle name="2_KlQdinhduyet_Bieu4HTMT_KH TPCP vung TNB (03-1-2012)" xfId="913"/>
    <cellStyle name="2_KlQdinhduyet_KH TPCP vung TNB (03-1-2012)" xfId="914"/>
    <cellStyle name="2_TRUNG PMU 5" xfId="915"/>
    <cellStyle name="2_TT C1 QL7-ql482" xfId="916"/>
    <cellStyle name="2_ÿÿÿÿÿ" xfId="917"/>
    <cellStyle name="2_ÿÿÿÿÿ_Bieu tong hop nhu cau ung 2011 da chon loc -Mien nui" xfId="918"/>
    <cellStyle name="2_ÿÿÿÿÿ_Bieu tong hop nhu cau ung 2011 da chon loc -Mien nui 2" xfId="919"/>
    <cellStyle name="20% - Accent1 2" xfId="920"/>
    <cellStyle name="20% - Accent2 2" xfId="921"/>
    <cellStyle name="20% - Accent3 2" xfId="922"/>
    <cellStyle name="20% - Accent4 2" xfId="923"/>
    <cellStyle name="20% - Accent5 2" xfId="924"/>
    <cellStyle name="20% - Accent6 2" xfId="925"/>
    <cellStyle name="-2001" xfId="926"/>
    <cellStyle name="3" xfId="927"/>
    <cellStyle name="3_Book1" xfId="928"/>
    <cellStyle name="3_Book1_1" xfId="929"/>
    <cellStyle name="3_Book1_1_!1 1 bao cao giao KH ve HTCMT vung TNB   12-12-2011" xfId="930"/>
    <cellStyle name="3_Book1_1_Bieu4HTMT" xfId="931"/>
    <cellStyle name="3_Book1_1_Bieu4HTMT_!1 1 bao cao giao KH ve HTCMT vung TNB   12-12-2011" xfId="932"/>
    <cellStyle name="3_Book1_1_Bieu4HTMT_KH TPCP vung TNB (03-1-2012)" xfId="933"/>
    <cellStyle name="3_Book1_1_KH TPCP vung TNB (03-1-2012)" xfId="934"/>
    <cellStyle name="3_Cau thuy dien Ban La (Cu Anh)" xfId="935"/>
    <cellStyle name="3_Cau thuy dien Ban La (Cu Anh)_!1 1 bao cao giao KH ve HTCMT vung TNB   12-12-2011" xfId="936"/>
    <cellStyle name="3_Cau thuy dien Ban La (Cu Anh)_Bieu4HTMT" xfId="937"/>
    <cellStyle name="3_Cau thuy dien Ban La (Cu Anh)_Bieu4HTMT_!1 1 bao cao giao KH ve HTCMT vung TNB   12-12-2011" xfId="938"/>
    <cellStyle name="3_Cau thuy dien Ban La (Cu Anh)_Bieu4HTMT_KH TPCP vung TNB (03-1-2012)" xfId="939"/>
    <cellStyle name="3_Cau thuy dien Ban La (Cu Anh)_KH TPCP vung TNB (03-1-2012)" xfId="940"/>
    <cellStyle name="3_DT KT ngay 10-9-2005" xfId="941"/>
    <cellStyle name="3_DT R1 duyet" xfId="942"/>
    <cellStyle name="3_DTXL goi 11(20-9-05)" xfId="943"/>
    <cellStyle name="3_Du toan (5 - 04 - 2004)" xfId="944"/>
    <cellStyle name="3_Du toan 558 (Km17+508.12 - Km 22)" xfId="945"/>
    <cellStyle name="3_Du toan 558 (Km17+508.12 - Km 22)_!1 1 bao cao giao KH ve HTCMT vung TNB   12-12-2011" xfId="946"/>
    <cellStyle name="3_Du toan 558 (Km17+508.12 - Km 22)_Bieu4HTMT" xfId="947"/>
    <cellStyle name="3_Du toan 558 (Km17+508.12 - Km 22)_Bieu4HTMT_!1 1 bao cao giao KH ve HTCMT vung TNB   12-12-2011" xfId="948"/>
    <cellStyle name="3_Du toan 558 (Km17+508.12 - Km 22)_Bieu4HTMT_KH TPCP vung TNB (03-1-2012)" xfId="949"/>
    <cellStyle name="3_Du toan 558 (Km17+508.12 - Km 22)_KH TPCP vung TNB (03-1-2012)" xfId="950"/>
    <cellStyle name="3_Dutoan xuatban" xfId="951"/>
    <cellStyle name="3_Dutoan xuatbanlan2" xfId="952"/>
    <cellStyle name="3_Gia_VLQL48_duyet " xfId="953"/>
    <cellStyle name="3_Gia_VLQL48_duyet _!1 1 bao cao giao KH ve HTCMT vung TNB   12-12-2011" xfId="954"/>
    <cellStyle name="3_Gia_VLQL48_duyet _Bieu4HTMT" xfId="955"/>
    <cellStyle name="3_Gia_VLQL48_duyet _Bieu4HTMT_!1 1 bao cao giao KH ve HTCMT vung TNB   12-12-2011" xfId="956"/>
    <cellStyle name="3_Gia_VLQL48_duyet _Bieu4HTMT_KH TPCP vung TNB (03-1-2012)" xfId="957"/>
    <cellStyle name="3_Gia_VLQL48_duyet _KH TPCP vung TNB (03-1-2012)" xfId="958"/>
    <cellStyle name="3_goi 1" xfId="959"/>
    <cellStyle name="3_Hoi Song" xfId="960"/>
    <cellStyle name="3_KlQdinhduyet" xfId="961"/>
    <cellStyle name="3_KlQdinhduyet_!1 1 bao cao giao KH ve HTCMT vung TNB   12-12-2011" xfId="962"/>
    <cellStyle name="3_KlQdinhduyet_Bieu4HTMT" xfId="963"/>
    <cellStyle name="3_KlQdinhduyet_Bieu4HTMT_!1 1 bao cao giao KH ve HTCMT vung TNB   12-12-2011" xfId="964"/>
    <cellStyle name="3_KlQdinhduyet_Bieu4HTMT_KH TPCP vung TNB (03-1-2012)" xfId="965"/>
    <cellStyle name="3_KlQdinhduyet_KH TPCP vung TNB (03-1-2012)" xfId="966"/>
    <cellStyle name="3_TT C1 QL7-ql482" xfId="967"/>
    <cellStyle name="3_ÿÿÿÿÿ" xfId="968"/>
    <cellStyle name="4" xfId="969"/>
    <cellStyle name="4_Book1" xfId="970"/>
    <cellStyle name="4_Book1_1" xfId="971"/>
    <cellStyle name="4_Book1_1_!1 1 bao cao giao KH ve HTCMT vung TNB   12-12-2011" xfId="972"/>
    <cellStyle name="4_Book1_1_Bieu4HTMT" xfId="973"/>
    <cellStyle name="4_Book1_1_Bieu4HTMT_!1 1 bao cao giao KH ve HTCMT vung TNB   12-12-2011" xfId="974"/>
    <cellStyle name="4_Book1_1_Bieu4HTMT_KH TPCP vung TNB (03-1-2012)" xfId="975"/>
    <cellStyle name="4_Book1_1_KH TPCP vung TNB (03-1-2012)" xfId="976"/>
    <cellStyle name="4_Cau thuy dien Ban La (Cu Anh)" xfId="977"/>
    <cellStyle name="4_Cau thuy dien Ban La (Cu Anh)_!1 1 bao cao giao KH ve HTCMT vung TNB   12-12-2011" xfId="978"/>
    <cellStyle name="4_Cau thuy dien Ban La (Cu Anh)_Bieu4HTMT" xfId="979"/>
    <cellStyle name="4_Cau thuy dien Ban La (Cu Anh)_Bieu4HTMT_!1 1 bao cao giao KH ve HTCMT vung TNB   12-12-2011" xfId="980"/>
    <cellStyle name="4_Cau thuy dien Ban La (Cu Anh)_Bieu4HTMT_KH TPCP vung TNB (03-1-2012)" xfId="981"/>
    <cellStyle name="4_Cau thuy dien Ban La (Cu Anh)_KH TPCP vung TNB (03-1-2012)" xfId="982"/>
    <cellStyle name="4_DT KT ngay 10-9-2005" xfId="983"/>
    <cellStyle name="4_DT R1 duyet" xfId="984"/>
    <cellStyle name="4_DTXL goi 11(20-9-05)" xfId="985"/>
    <cellStyle name="4_Du toan (5 - 04 - 2004)" xfId="986"/>
    <cellStyle name="4_Du toan 558 (Km17+508.12 - Km 22)" xfId="987"/>
    <cellStyle name="4_Du toan 558 (Km17+508.12 - Km 22)_!1 1 bao cao giao KH ve HTCMT vung TNB   12-12-2011" xfId="988"/>
    <cellStyle name="4_Du toan 558 (Km17+508.12 - Km 22)_Bieu4HTMT" xfId="989"/>
    <cellStyle name="4_Du toan 558 (Km17+508.12 - Km 22)_Bieu4HTMT_!1 1 bao cao giao KH ve HTCMT vung TNB   12-12-2011" xfId="990"/>
    <cellStyle name="4_Du toan 558 (Km17+508.12 - Km 22)_Bieu4HTMT_KH TPCP vung TNB (03-1-2012)" xfId="991"/>
    <cellStyle name="4_Du toan 558 (Km17+508.12 - Km 22)_KH TPCP vung TNB (03-1-2012)" xfId="992"/>
    <cellStyle name="4_Dutoan xuatban" xfId="993"/>
    <cellStyle name="4_Dutoan xuatbanlan2" xfId="994"/>
    <cellStyle name="4_Gia_VLQL48_duyet " xfId="995"/>
    <cellStyle name="4_Gia_VLQL48_duyet _!1 1 bao cao giao KH ve HTCMT vung TNB   12-12-2011" xfId="996"/>
    <cellStyle name="4_Gia_VLQL48_duyet _Bieu4HTMT" xfId="997"/>
    <cellStyle name="4_Gia_VLQL48_duyet _Bieu4HTMT_!1 1 bao cao giao KH ve HTCMT vung TNB   12-12-2011" xfId="998"/>
    <cellStyle name="4_Gia_VLQL48_duyet _Bieu4HTMT_KH TPCP vung TNB (03-1-2012)" xfId="999"/>
    <cellStyle name="4_Gia_VLQL48_duyet _KH TPCP vung TNB (03-1-2012)" xfId="1000"/>
    <cellStyle name="4_goi 1" xfId="1001"/>
    <cellStyle name="4_Hoi Song" xfId="1002"/>
    <cellStyle name="4_KlQdinhduyet" xfId="1003"/>
    <cellStyle name="4_KlQdinhduyet_!1 1 bao cao giao KH ve HTCMT vung TNB   12-12-2011" xfId="1004"/>
    <cellStyle name="4_KlQdinhduyet_Bieu4HTMT" xfId="1005"/>
    <cellStyle name="4_KlQdinhduyet_Bieu4HTMT_!1 1 bao cao giao KH ve HTCMT vung TNB   12-12-2011" xfId="1006"/>
    <cellStyle name="4_KlQdinhduyet_Bieu4HTMT_KH TPCP vung TNB (03-1-2012)" xfId="1007"/>
    <cellStyle name="4_KlQdinhduyet_KH TPCP vung TNB (03-1-2012)" xfId="1008"/>
    <cellStyle name="4_TT C1 QL7-ql482" xfId="1009"/>
    <cellStyle name="4_ÿÿÿÿÿ" xfId="1010"/>
    <cellStyle name="40% - Accent1 2" xfId="1011"/>
    <cellStyle name="40% - Accent2 2" xfId="1012"/>
    <cellStyle name="40% - Accent3 2" xfId="1013"/>
    <cellStyle name="40% - Accent4 2" xfId="1014"/>
    <cellStyle name="40% - Accent5 2" xfId="1015"/>
    <cellStyle name="40% - Accent6 2" xfId="1016"/>
    <cellStyle name="52" xfId="1017"/>
    <cellStyle name="6" xfId="1018"/>
    <cellStyle name="6_Cong trinh co y kien LD_Dang_NN_2011-Tay nguyen-9-10" xfId="1019"/>
    <cellStyle name="6_Cong trinh co y kien LD_Dang_NN_2011-Tay nguyen-9-10_!1 1 bao cao giao KH ve HTCMT vung TNB   12-12-2011" xfId="1020"/>
    <cellStyle name="6_Cong trinh co y kien LD_Dang_NN_2011-Tay nguyen-9-10_Bieu4HTMT" xfId="1021"/>
    <cellStyle name="6_Cong trinh co y kien LD_Dang_NN_2011-Tay nguyen-9-10_Bieu4HTMT_!1 1 bao cao giao KH ve HTCMT vung TNB   12-12-2011" xfId="1022"/>
    <cellStyle name="6_Cong trinh co y kien LD_Dang_NN_2011-Tay nguyen-9-10_Bieu4HTMT_KH TPCP vung TNB (03-1-2012)" xfId="1023"/>
    <cellStyle name="6_Cong trinh co y kien LD_Dang_NN_2011-Tay nguyen-9-10_KH TPCP vung TNB (03-1-2012)" xfId="1024"/>
    <cellStyle name="6_thanh toan cau tran (dot 7)-" xfId="1025"/>
    <cellStyle name="6_thanh_toan_cau_tran_dot_12" xfId="1026"/>
    <cellStyle name="6_thanh_toandot_14" xfId="1027"/>
    <cellStyle name="6_TN - Ho tro khac 2011" xfId="1028"/>
    <cellStyle name="6_TN - Ho tro khac 2011_!1 1 bao cao giao KH ve HTCMT vung TNB   12-12-2011" xfId="1029"/>
    <cellStyle name="6_TN - Ho tro khac 2011_Bieu4HTMT" xfId="1030"/>
    <cellStyle name="6_TN - Ho tro khac 2011_Bieu4HTMT_!1 1 bao cao giao KH ve HTCMT vung TNB   12-12-2011" xfId="1031"/>
    <cellStyle name="6_TN - Ho tro khac 2011_Bieu4HTMT_KH TPCP vung TNB (03-1-2012)" xfId="1032"/>
    <cellStyle name="6_TN - Ho tro khac 2011_KH TPCP vung TNB (03-1-2012)" xfId="1033"/>
    <cellStyle name="60% - Accent1 2" xfId="1034"/>
    <cellStyle name="60% - Accent2 2" xfId="1035"/>
    <cellStyle name="60% - Accent3 2" xfId="1036"/>
    <cellStyle name="60% - Accent4 2" xfId="1037"/>
    <cellStyle name="60% - Accent5 2" xfId="1038"/>
    <cellStyle name="60% - Accent6 2" xfId="1039"/>
    <cellStyle name="9" xfId="1040"/>
    <cellStyle name="9_!1 1 bao cao giao KH ve HTCMT vung TNB   12-12-2011" xfId="1041"/>
    <cellStyle name="9_Bieu4HTMT" xfId="1042"/>
    <cellStyle name="9_Bieu4HTMT_!1 1 bao cao giao KH ve HTCMT vung TNB   12-12-2011" xfId="1043"/>
    <cellStyle name="9_Bieu4HTMT_KH TPCP vung TNB (03-1-2012)" xfId="1044"/>
    <cellStyle name="9_KH TPCP vung TNB (03-1-2012)" xfId="1045"/>
    <cellStyle name="Accent1 2" xfId="1046"/>
    <cellStyle name="Accent2 2" xfId="1047"/>
    <cellStyle name="Accent3 2" xfId="1048"/>
    <cellStyle name="Accent4 2" xfId="1049"/>
    <cellStyle name="Accent5 2" xfId="1050"/>
    <cellStyle name="Accent6 2" xfId="1051"/>
    <cellStyle name="ÅëÈ­ [0]_      " xfId="1052"/>
    <cellStyle name="AeE­ [0]_INQUIRY ¿?¾÷AßAø " xfId="1053"/>
    <cellStyle name="ÅëÈ­ [0]_L601CPT" xfId="1054"/>
    <cellStyle name="ÅëÈ­_      " xfId="1055"/>
    <cellStyle name="AeE­_INQUIRY ¿?¾÷AßAø " xfId="1056"/>
    <cellStyle name="ÅëÈ­_L601CPT" xfId="1057"/>
    <cellStyle name="args.style" xfId="1058"/>
    <cellStyle name="at" xfId="1059"/>
    <cellStyle name="ÄÞ¸¶ [0]_      " xfId="1060"/>
    <cellStyle name="AÞ¸¶ [0]_INQUIRY ¿?¾÷AßAø " xfId="1061"/>
    <cellStyle name="ÄÞ¸¶ [0]_L601CPT" xfId="1062"/>
    <cellStyle name="ÄÞ¸¶_      " xfId="1063"/>
    <cellStyle name="AÞ¸¶_INQUIRY ¿?¾÷AßAø " xfId="1064"/>
    <cellStyle name="ÄÞ¸¶_L601CPT" xfId="1065"/>
    <cellStyle name="AutoFormat Options" xfId="1066"/>
    <cellStyle name="Bad 2" xfId="1067"/>
    <cellStyle name="Body" xfId="1068"/>
    <cellStyle name="C?AØ_¿?¾÷CoE² " xfId="1069"/>
    <cellStyle name="C~1" xfId="1070"/>
    <cellStyle name="Ç¥ÁØ_      " xfId="1071"/>
    <cellStyle name="C￥AØ_¿μ¾÷CoE² " xfId="1072"/>
    <cellStyle name="Ç¥ÁØ_±¸¹Ì´ëÃ¥" xfId="1073"/>
    <cellStyle name="C￥AØ_Sheet1_¿μ¾÷CoE² " xfId="1074"/>
    <cellStyle name="Ç¥ÁØ_ÿÿÿÿÿÿ_4_ÃÑÇÕ°è " xfId="1075"/>
    <cellStyle name="Calc Currency (0)" xfId="1076"/>
    <cellStyle name="Calc Currency (0) 2" xfId="1077"/>
    <cellStyle name="Calc Currency (0) 3" xfId="1078"/>
    <cellStyle name="Calc Currency (0) 4" xfId="1079"/>
    <cellStyle name="Calc Currency (0) 5" xfId="1080"/>
    <cellStyle name="Calc Currency (0) 6" xfId="1081"/>
    <cellStyle name="Calc Currency (0) 7" xfId="1082"/>
    <cellStyle name="Calc Currency (0)_Bien ban" xfId="1083"/>
    <cellStyle name="Calc Currency (2)" xfId="1084"/>
    <cellStyle name="Calc Percent (0)" xfId="1085"/>
    <cellStyle name="Calc Percent (1)" xfId="1086"/>
    <cellStyle name="Calc Percent (2)" xfId="1087"/>
    <cellStyle name="Calc Units (0)" xfId="1088"/>
    <cellStyle name="Calc Units (1)" xfId="1089"/>
    <cellStyle name="Calc Units (2)" xfId="1090"/>
    <cellStyle name="Calculation 2" xfId="1091"/>
    <cellStyle name="Calculation 2 2" xfId="1092"/>
    <cellStyle name="category" xfId="1093"/>
    <cellStyle name="Cerrency_Sheet2_XANGDAU" xfId="1094"/>
    <cellStyle name="Check Cell 2" xfId="1095"/>
    <cellStyle name="Chi phÝ kh¸c_Book1" xfId="1096"/>
    <cellStyle name="CHUONG" xfId="1097"/>
    <cellStyle name="Comma" xfId="5" builtinId="3"/>
    <cellStyle name="Comma  - Style1" xfId="1098"/>
    <cellStyle name="Comma  - Style2" xfId="1099"/>
    <cellStyle name="Comma  - Style3" xfId="1100"/>
    <cellStyle name="Comma  - Style4" xfId="1101"/>
    <cellStyle name="Comma  - Style5" xfId="1102"/>
    <cellStyle name="Comma  - Style6" xfId="1103"/>
    <cellStyle name="Comma  - Style7" xfId="1104"/>
    <cellStyle name="Comma  - Style8" xfId="1105"/>
    <cellStyle name="Comma [0] 2" xfId="1106"/>
    <cellStyle name="Comma [0] 2 10" xfId="1107"/>
    <cellStyle name="Comma [0] 2 11" xfId="1108"/>
    <cellStyle name="Comma [0] 2 12" xfId="1109"/>
    <cellStyle name="Comma [0] 2 13" xfId="1110"/>
    <cellStyle name="Comma [0] 2 14" xfId="1111"/>
    <cellStyle name="Comma [0] 2 15" xfId="1112"/>
    <cellStyle name="Comma [0] 2 16" xfId="1113"/>
    <cellStyle name="Comma [0] 2 17" xfId="1114"/>
    <cellStyle name="Comma [0] 2 18" xfId="1115"/>
    <cellStyle name="Comma [0] 2 19" xfId="1116"/>
    <cellStyle name="Comma [0] 2 2" xfId="1117"/>
    <cellStyle name="Comma [0] 2 20" xfId="1118"/>
    <cellStyle name="Comma [0] 2 21" xfId="1119"/>
    <cellStyle name="Comma [0] 2 22" xfId="1120"/>
    <cellStyle name="Comma [0] 2 23" xfId="1121"/>
    <cellStyle name="Comma [0] 2 24" xfId="1122"/>
    <cellStyle name="Comma [0] 2 25" xfId="1123"/>
    <cellStyle name="Comma [0] 2 3" xfId="1124"/>
    <cellStyle name="Comma [0] 2 4" xfId="1125"/>
    <cellStyle name="Comma [0] 2 5" xfId="1126"/>
    <cellStyle name="Comma [0] 2 6" xfId="1127"/>
    <cellStyle name="Comma [0] 2 7" xfId="1128"/>
    <cellStyle name="Comma [0] 2 8" xfId="1129"/>
    <cellStyle name="Comma [0] 2 9" xfId="1130"/>
    <cellStyle name="Comma [0] 3" xfId="1131"/>
    <cellStyle name="Comma [0] 3 2" xfId="1132"/>
    <cellStyle name="Comma [0] 4" xfId="1133"/>
    <cellStyle name="Comma [00]" xfId="1134"/>
    <cellStyle name="Comma 10" xfId="1135"/>
    <cellStyle name="Comma 10 10" xfId="3800"/>
    <cellStyle name="Comma 10 10 2" xfId="1136"/>
    <cellStyle name="Comma 10 10 3" xfId="3801"/>
    <cellStyle name="Comma 10 2" xfId="1137"/>
    <cellStyle name="Comma 10 2 2" xfId="1138"/>
    <cellStyle name="Comma 11" xfId="1139"/>
    <cellStyle name="Comma 11 2" xfId="1140"/>
    <cellStyle name="Comma 12" xfId="1141"/>
    <cellStyle name="Comma 12 2" xfId="1142"/>
    <cellStyle name="Comma 13" xfId="1143"/>
    <cellStyle name="Comma 13 2" xfId="1144"/>
    <cellStyle name="Comma 13 2 2" xfId="1145"/>
    <cellStyle name="Comma 13 2 2 2" xfId="1146"/>
    <cellStyle name="Comma 13 2 2 3" xfId="1147"/>
    <cellStyle name="Comma 13 2 3" xfId="1148"/>
    <cellStyle name="Comma 13 2 3 2" xfId="1149"/>
    <cellStyle name="Comma 13 2 4" xfId="1150"/>
    <cellStyle name="Comma 13 3" xfId="1151"/>
    <cellStyle name="Comma 14" xfId="1152"/>
    <cellStyle name="Comma 14 2" xfId="1153"/>
    <cellStyle name="Comma 15" xfId="9"/>
    <cellStyle name="Comma 16" xfId="1154"/>
    <cellStyle name="Comma 16 2" xfId="1155"/>
    <cellStyle name="Comma 17" xfId="10"/>
    <cellStyle name="Comma 17 2" xfId="1156"/>
    <cellStyle name="Comma 18" xfId="1157"/>
    <cellStyle name="Comma 18 2" xfId="1158"/>
    <cellStyle name="Comma 19" xfId="11"/>
    <cellStyle name="Comma 19 2" xfId="1159"/>
    <cellStyle name="Comma 2" xfId="1"/>
    <cellStyle name="Comma 2 10" xfId="1160"/>
    <cellStyle name="Comma 2 11" xfId="1161"/>
    <cellStyle name="Comma 2 12" xfId="1162"/>
    <cellStyle name="Comma 2 13" xfId="1163"/>
    <cellStyle name="Comma 2 14" xfId="1164"/>
    <cellStyle name="Comma 2 15" xfId="1165"/>
    <cellStyle name="Comma 2 16" xfId="1166"/>
    <cellStyle name="Comma 2 17" xfId="1167"/>
    <cellStyle name="Comma 2 18" xfId="1168"/>
    <cellStyle name="Comma 2 19" xfId="1169"/>
    <cellStyle name="Comma 2 2" xfId="1170"/>
    <cellStyle name="Comma 2 2 10" xfId="1171"/>
    <cellStyle name="Comma 2 2 11" xfId="1172"/>
    <cellStyle name="Comma 2 2 12" xfId="1173"/>
    <cellStyle name="Comma 2 2 13" xfId="1174"/>
    <cellStyle name="Comma 2 2 14" xfId="1175"/>
    <cellStyle name="Comma 2 2 15" xfId="1176"/>
    <cellStyle name="Comma 2 2 16" xfId="1177"/>
    <cellStyle name="Comma 2 2 17" xfId="1178"/>
    <cellStyle name="Comma 2 2 18" xfId="1179"/>
    <cellStyle name="Comma 2 2 19" xfId="1180"/>
    <cellStyle name="Comma 2 2 2" xfId="1181"/>
    <cellStyle name="Comma 2 2 2 10" xfId="1182"/>
    <cellStyle name="Comma 2 2 2 11" xfId="1183"/>
    <cellStyle name="Comma 2 2 2 12" xfId="1184"/>
    <cellStyle name="Comma 2 2 2 13" xfId="1185"/>
    <cellStyle name="Comma 2 2 2 14" xfId="1186"/>
    <cellStyle name="Comma 2 2 2 15" xfId="1187"/>
    <cellStyle name="Comma 2 2 2 16" xfId="1188"/>
    <cellStyle name="Comma 2 2 2 17" xfId="1189"/>
    <cellStyle name="Comma 2 2 2 18" xfId="1190"/>
    <cellStyle name="Comma 2 2 2 19" xfId="1191"/>
    <cellStyle name="Comma 2 2 2 2" xfId="1192"/>
    <cellStyle name="Comma 2 2 2 20" xfId="1193"/>
    <cellStyle name="Comma 2 2 2 21" xfId="1194"/>
    <cellStyle name="Comma 2 2 2 22" xfId="1195"/>
    <cellStyle name="Comma 2 2 2 23" xfId="1196"/>
    <cellStyle name="Comma 2 2 2 3" xfId="1197"/>
    <cellStyle name="Comma 2 2 2 4" xfId="1198"/>
    <cellStyle name="Comma 2 2 2 5" xfId="1199"/>
    <cellStyle name="Comma 2 2 2 6" xfId="1200"/>
    <cellStyle name="Comma 2 2 2 7" xfId="1201"/>
    <cellStyle name="Comma 2 2 2 8" xfId="1202"/>
    <cellStyle name="Comma 2 2 2 9" xfId="1203"/>
    <cellStyle name="Comma 2 2 20" xfId="1204"/>
    <cellStyle name="Comma 2 2 21" xfId="1205"/>
    <cellStyle name="Comma 2 2 22" xfId="1206"/>
    <cellStyle name="Comma 2 2 23" xfId="1207"/>
    <cellStyle name="Comma 2 2 24" xfId="1208"/>
    <cellStyle name="Comma 2 2 3" xfId="1209"/>
    <cellStyle name="Comma 2 2 4" xfId="1210"/>
    <cellStyle name="Comma 2 2 5" xfId="1211"/>
    <cellStyle name="Comma 2 2 6" xfId="1212"/>
    <cellStyle name="Comma 2 2 7" xfId="1213"/>
    <cellStyle name="Comma 2 2 8" xfId="1214"/>
    <cellStyle name="Comma 2 2 9" xfId="1215"/>
    <cellStyle name="Comma 2 20" xfId="1216"/>
    <cellStyle name="Comma 2 21" xfId="1217"/>
    <cellStyle name="Comma 2 22" xfId="1218"/>
    <cellStyle name="Comma 2 23" xfId="1219"/>
    <cellStyle name="Comma 2 24" xfId="1220"/>
    <cellStyle name="Comma 2 25" xfId="1221"/>
    <cellStyle name="Comma 2 26" xfId="3802"/>
    <cellStyle name="Comma 2 26 2" xfId="3811"/>
    <cellStyle name="Comma 2 3" xfId="1222"/>
    <cellStyle name="Comma 2 3 2" xfId="1223"/>
    <cellStyle name="Comma 2 4" xfId="1224"/>
    <cellStyle name="Comma 2 5" xfId="1225"/>
    <cellStyle name="Comma 2 6" xfId="1226"/>
    <cellStyle name="Comma 2 7" xfId="1227"/>
    <cellStyle name="Comma 2 8" xfId="1228"/>
    <cellStyle name="Comma 2 9" xfId="1229"/>
    <cellStyle name="Comma 2_B7HTMT KH 2" xfId="1230"/>
    <cellStyle name="Comma 20" xfId="1231"/>
    <cellStyle name="Comma 20 2" xfId="1232"/>
    <cellStyle name="Comma 21" xfId="1233"/>
    <cellStyle name="Comma 21 2" xfId="1234"/>
    <cellStyle name="Comma 22" xfId="1235"/>
    <cellStyle name="Comma 22 2" xfId="1236"/>
    <cellStyle name="Comma 23" xfId="1237"/>
    <cellStyle name="Comma 23 2" xfId="1238"/>
    <cellStyle name="Comma 24" xfId="1239"/>
    <cellStyle name="Comma 24 2" xfId="1240"/>
    <cellStyle name="Comma 25" xfId="1241"/>
    <cellStyle name="Comma 25 2" xfId="1242"/>
    <cellStyle name="Comma 26" xfId="1243"/>
    <cellStyle name="Comma 26 2" xfId="1244"/>
    <cellStyle name="Comma 27" xfId="1245"/>
    <cellStyle name="Comma 27 2" xfId="1246"/>
    <cellStyle name="Comma 28" xfId="1247"/>
    <cellStyle name="Comma 29" xfId="1248"/>
    <cellStyle name="Comma 3" xfId="19"/>
    <cellStyle name="Comma 3 2" xfId="1249"/>
    <cellStyle name="Comma 3 2 2" xfId="1250"/>
    <cellStyle name="Comma 3 2 2 2" xfId="1251"/>
    <cellStyle name="Comma 3 2 3" xfId="1252"/>
    <cellStyle name="Comma 3 2 3 2" xfId="1253"/>
    <cellStyle name="Comma 3 3" xfId="1254"/>
    <cellStyle name="Comma 3 4" xfId="1255"/>
    <cellStyle name="Comma 3 5" xfId="1256"/>
    <cellStyle name="Comma 30" xfId="1257"/>
    <cellStyle name="Comma 31" xfId="1258"/>
    <cellStyle name="Comma 32" xfId="1259"/>
    <cellStyle name="Comma 32 2" xfId="4"/>
    <cellStyle name="Comma 32 2 2" xfId="12"/>
    <cellStyle name="Comma 33" xfId="3805"/>
    <cellStyle name="Comma 33 2" xfId="3809"/>
    <cellStyle name="Comma 35" xfId="1260"/>
    <cellStyle name="Comma 35 5 3 3" xfId="1261"/>
    <cellStyle name="Comma 35 7" xfId="1262"/>
    <cellStyle name="Comma 4" xfId="23"/>
    <cellStyle name="Comma 4 2" xfId="1263"/>
    <cellStyle name="Comma 4 2 2" xfId="1264"/>
    <cellStyle name="Comma 4 3" xfId="1265"/>
    <cellStyle name="Comma 4 3 2" xfId="1266"/>
    <cellStyle name="Comma 4 4" xfId="1267"/>
    <cellStyle name="Comma 4 4 2" xfId="1268"/>
    <cellStyle name="Comma 4 4 3" xfId="1269"/>
    <cellStyle name="Comma 4_THEO DOI THUC HIEN (GỐC 1)" xfId="1270"/>
    <cellStyle name="Comma 5" xfId="1271"/>
    <cellStyle name="Comma 5 2" xfId="1272"/>
    <cellStyle name="Comma 5 2 2" xfId="1273"/>
    <cellStyle name="Comma 5 3" xfId="1274"/>
    <cellStyle name="Comma 5 4" xfId="1275"/>
    <cellStyle name="Comma 5 5" xfId="1276"/>
    <cellStyle name="Comma 6" xfId="1277"/>
    <cellStyle name="Comma 6 2" xfId="1278"/>
    <cellStyle name="Comma 6 2 2" xfId="1279"/>
    <cellStyle name="Comma 7" xfId="1280"/>
    <cellStyle name="Comma 8" xfId="13"/>
    <cellStyle name="Comma 8 2" xfId="1281"/>
    <cellStyle name="Comma 9" xfId="1282"/>
    <cellStyle name="Comma 9 2" xfId="1283"/>
    <cellStyle name="Comma 9 2 2" xfId="1284"/>
    <cellStyle name="Comma 9 3" xfId="1285"/>
    <cellStyle name="Comma 9 4" xfId="1286"/>
    <cellStyle name="comma zerodec" xfId="1287"/>
    <cellStyle name="Comma0" xfId="1288"/>
    <cellStyle name="Comma0 2" xfId="1289"/>
    <cellStyle name="cong" xfId="1290"/>
    <cellStyle name="Copied" xfId="1291"/>
    <cellStyle name="Co聭ma_Sheet1" xfId="1292"/>
    <cellStyle name="Cࡵrrency_Sheet1_PRODUCTĠ" xfId="1293"/>
    <cellStyle name="Curråncy [0]_FCST_RESULTS" xfId="1294"/>
    <cellStyle name="Currency [0]ßmud plant bolted_RESULTS" xfId="1295"/>
    <cellStyle name="Currency [00]" xfId="1296"/>
    <cellStyle name="Currency 2" xfId="1297"/>
    <cellStyle name="Currency![0]_FCSt (2)" xfId="1298"/>
    <cellStyle name="Currency0" xfId="1299"/>
    <cellStyle name="Currency0 2" xfId="1300"/>
    <cellStyle name="Currency0 3" xfId="1301"/>
    <cellStyle name="Currency0 4" xfId="1302"/>
    <cellStyle name="Currency0 5" xfId="1303"/>
    <cellStyle name="Currency0 6" xfId="1304"/>
    <cellStyle name="Currency0 7" xfId="1305"/>
    <cellStyle name="Currency0 8" xfId="1306"/>
    <cellStyle name="Currency0_IPC No.4 ADB5-TTH04 - T7,8-2008" xfId="1307"/>
    <cellStyle name="Currency1" xfId="1308"/>
    <cellStyle name="Currency1 2" xfId="1309"/>
    <cellStyle name="D1" xfId="1310"/>
    <cellStyle name="Date" xfId="1311"/>
    <cellStyle name="Date 2" xfId="1312"/>
    <cellStyle name="Date Short" xfId="1313"/>
    <cellStyle name="Date_Bao Cao Kiem Tra  trung bay Ke milk-yomilk CK 2" xfId="1314"/>
    <cellStyle name="DAUDE" xfId="1315"/>
    <cellStyle name="DELTA" xfId="1316"/>
    <cellStyle name="Dezimal [0]_35ERI8T2gbIEMixb4v26icuOo" xfId="1317"/>
    <cellStyle name="Dezimal_35ERI8T2gbIEMixb4v26icuOo" xfId="1318"/>
    <cellStyle name="Dg" xfId="1319"/>
    <cellStyle name="Dgia" xfId="1320"/>
    <cellStyle name="Dgia 2" xfId="1321"/>
    <cellStyle name="Dollar (zero dec)" xfId="1322"/>
    <cellStyle name="Dollar (zero dec) 2" xfId="1323"/>
    <cellStyle name="Don gia" xfId="1324"/>
    <cellStyle name="Dziesi?tny [0]_Invoices2001Slovakia" xfId="1325"/>
    <cellStyle name="Dziesi?tny_Invoices2001Slovakia" xfId="1326"/>
    <cellStyle name="Dziesietny [0]_Invoices2001Slovakia" xfId="1327"/>
    <cellStyle name="Dziesiętny [0]_Invoices2001Slovakia" xfId="1328"/>
    <cellStyle name="Dziesietny [0]_Invoices2001Slovakia_01_Nha so 1_Dien" xfId="1329"/>
    <cellStyle name="Dziesiętny [0]_Invoices2001Slovakia_01_Nha so 1_Dien" xfId="1330"/>
    <cellStyle name="Dziesietny [0]_Invoices2001Slovakia_10_Nha so 10_Dien1" xfId="1331"/>
    <cellStyle name="Dziesiętny [0]_Invoices2001Slovakia_10_Nha so 10_Dien1" xfId="1332"/>
    <cellStyle name="Dziesietny [0]_Invoices2001Slovakia_Book1" xfId="1333"/>
    <cellStyle name="Dziesiętny [0]_Invoices2001Slovakia_Book1" xfId="1334"/>
    <cellStyle name="Dziesietny [0]_Invoices2001Slovakia_Book1_1" xfId="1335"/>
    <cellStyle name="Dziesiętny [0]_Invoices2001Slovakia_Book1_1" xfId="1336"/>
    <cellStyle name="Dziesietny [0]_Invoices2001Slovakia_Book1_1_Book1" xfId="1337"/>
    <cellStyle name="Dziesiętny [0]_Invoices2001Slovakia_Book1_1_Book1" xfId="1338"/>
    <cellStyle name="Dziesietny [0]_Invoices2001Slovakia_Book1_2" xfId="1339"/>
    <cellStyle name="Dziesiętny [0]_Invoices2001Slovakia_Book1_2" xfId="1340"/>
    <cellStyle name="Dziesietny [0]_Invoices2001Slovakia_Book1_Nhu cau von ung truoc 2011 Tha h Hoa + Nge An gui TW" xfId="1341"/>
    <cellStyle name="Dziesiętny [0]_Invoices2001Slovakia_Book1_Nhu cau von ung truoc 2011 Tha h Hoa + Nge An gui TW" xfId="1342"/>
    <cellStyle name="Dziesietny [0]_Invoices2001Slovakia_Book1_Tong hop Cac tuyen(9-1-06)" xfId="1343"/>
    <cellStyle name="Dziesiętny [0]_Invoices2001Slovakia_Book1_Tong hop Cac tuyen(9-1-06)" xfId="1344"/>
    <cellStyle name="Dziesietny [0]_Invoices2001Slovakia_Book1_Tong hop Cac tuyen(9-1-06)_Book1" xfId="1345"/>
    <cellStyle name="Dziesiętny [0]_Invoices2001Slovakia_Book1_Tong hop Cac tuyen(9-1-06)_Book1" xfId="1346"/>
    <cellStyle name="Dziesietny [0]_Invoices2001Slovakia_Book1_ung truoc 2011 NSTW Thanh Hoa + Nge An gui Thu 12-5" xfId="1347"/>
    <cellStyle name="Dziesiętny [0]_Invoices2001Slovakia_Book1_ung truoc 2011 NSTW Thanh Hoa + Nge An gui Thu 12-5" xfId="1348"/>
    <cellStyle name="Dziesietny [0]_Invoices2001Slovakia_d-uong+TDT" xfId="1349"/>
    <cellStyle name="Dziesiętny [0]_Invoices2001Slovakia_Nhµ ®Ó xe" xfId="1350"/>
    <cellStyle name="Dziesietny [0]_Invoices2001Slovakia_Nha bao ve(28-7-05)" xfId="1351"/>
    <cellStyle name="Dziesiętny [0]_Invoices2001Slovakia_Nha bao ve(28-7-05)" xfId="1352"/>
    <cellStyle name="Dziesietny [0]_Invoices2001Slovakia_NHA de xe nguyen du" xfId="1353"/>
    <cellStyle name="Dziesiętny [0]_Invoices2001Slovakia_NHA de xe nguyen du" xfId="1354"/>
    <cellStyle name="Dziesietny [0]_Invoices2001Slovakia_Nhalamviec VTC(25-1-05)" xfId="1355"/>
    <cellStyle name="Dziesiętny [0]_Invoices2001Slovakia_Nhalamviec VTC(25-1-05)" xfId="1356"/>
    <cellStyle name="Dziesietny [0]_Invoices2001Slovakia_Nhu cau von ung truoc 2011 Tha h Hoa + Nge An gui TW" xfId="1357"/>
    <cellStyle name="Dziesiętny [0]_Invoices2001Slovakia_TDT KHANH HOA" xfId="1358"/>
    <cellStyle name="Dziesietny [0]_Invoices2001Slovakia_TDT KHANH HOA_Tong hop Cac tuyen(9-1-06)" xfId="1359"/>
    <cellStyle name="Dziesiętny [0]_Invoices2001Slovakia_TDT KHANH HOA_Tong hop Cac tuyen(9-1-06)" xfId="1360"/>
    <cellStyle name="Dziesietny [0]_Invoices2001Slovakia_TDT KHANH HOA_Tong hop Cac tuyen(9-1-06)_Book1" xfId="1361"/>
    <cellStyle name="Dziesiętny [0]_Invoices2001Slovakia_TDT KHANH HOA_Tong hop Cac tuyen(9-1-06)_Book1" xfId="1362"/>
    <cellStyle name="Dziesietny [0]_Invoices2001Slovakia_TDT quangngai" xfId="1363"/>
    <cellStyle name="Dziesiętny [0]_Invoices2001Slovakia_TDT quangngai" xfId="1364"/>
    <cellStyle name="Dziesietny [0]_Invoices2001Slovakia_TMDT(10-5-06)" xfId="1365"/>
    <cellStyle name="Dziesietny_Invoices2001Slovakia" xfId="1366"/>
    <cellStyle name="Dziesiętny_Invoices2001Slovakia" xfId="1367"/>
    <cellStyle name="Dziesietny_Invoices2001Slovakia_01_Nha so 1_Dien" xfId="1368"/>
    <cellStyle name="Dziesiętny_Invoices2001Slovakia_01_Nha so 1_Dien" xfId="1369"/>
    <cellStyle name="Dziesietny_Invoices2001Slovakia_10_Nha so 10_Dien1" xfId="1370"/>
    <cellStyle name="Dziesiętny_Invoices2001Slovakia_10_Nha so 10_Dien1" xfId="1371"/>
    <cellStyle name="Dziesietny_Invoices2001Slovakia_Book1" xfId="1372"/>
    <cellStyle name="Dziesiętny_Invoices2001Slovakia_Book1" xfId="1373"/>
    <cellStyle name="Dziesietny_Invoices2001Slovakia_Book1_1" xfId="1374"/>
    <cellStyle name="Dziesiętny_Invoices2001Slovakia_Book1_1" xfId="1375"/>
    <cellStyle name="Dziesietny_Invoices2001Slovakia_Book1_1_Book1" xfId="1376"/>
    <cellStyle name="Dziesiętny_Invoices2001Slovakia_Book1_1_Book1" xfId="1377"/>
    <cellStyle name="Dziesietny_Invoices2001Slovakia_Book1_2" xfId="1378"/>
    <cellStyle name="Dziesiętny_Invoices2001Slovakia_Book1_2" xfId="1379"/>
    <cellStyle name="Dziesietny_Invoices2001Slovakia_Book1_Nhu cau von ung truoc 2011 Tha h Hoa + Nge An gui TW" xfId="1380"/>
    <cellStyle name="Dziesiętny_Invoices2001Slovakia_Book1_Nhu cau von ung truoc 2011 Tha h Hoa + Nge An gui TW" xfId="1381"/>
    <cellStyle name="Dziesietny_Invoices2001Slovakia_Book1_Tong hop Cac tuyen(9-1-06)" xfId="1382"/>
    <cellStyle name="Dziesiętny_Invoices2001Slovakia_Book1_Tong hop Cac tuyen(9-1-06)" xfId="1383"/>
    <cellStyle name="Dziesietny_Invoices2001Slovakia_Book1_Tong hop Cac tuyen(9-1-06)_Book1" xfId="1384"/>
    <cellStyle name="Dziesiętny_Invoices2001Slovakia_Book1_Tong hop Cac tuyen(9-1-06)_Book1" xfId="1385"/>
    <cellStyle name="Dziesietny_Invoices2001Slovakia_Book1_ung truoc 2011 NSTW Thanh Hoa + Nge An gui Thu 12-5" xfId="1386"/>
    <cellStyle name="Dziesiętny_Invoices2001Slovakia_Book1_ung truoc 2011 NSTW Thanh Hoa + Nge An gui Thu 12-5" xfId="1387"/>
    <cellStyle name="Dziesietny_Invoices2001Slovakia_d-uong+TDT" xfId="1388"/>
    <cellStyle name="Dziesiętny_Invoices2001Slovakia_Nhµ ®Ó xe" xfId="1389"/>
    <cellStyle name="Dziesietny_Invoices2001Slovakia_Nha bao ve(28-7-05)" xfId="1390"/>
    <cellStyle name="Dziesiętny_Invoices2001Slovakia_Nha bao ve(28-7-05)" xfId="1391"/>
    <cellStyle name="Dziesietny_Invoices2001Slovakia_NHA de xe nguyen du" xfId="1392"/>
    <cellStyle name="Dziesiętny_Invoices2001Slovakia_NHA de xe nguyen du" xfId="1393"/>
    <cellStyle name="Dziesietny_Invoices2001Slovakia_Nhalamviec VTC(25-1-05)" xfId="1394"/>
    <cellStyle name="Dziesiętny_Invoices2001Slovakia_Nhalamviec VTC(25-1-05)" xfId="1395"/>
    <cellStyle name="Dziesietny_Invoices2001Slovakia_Nhu cau von ung truoc 2011 Tha h Hoa + Nge An gui TW" xfId="1396"/>
    <cellStyle name="Dziesiętny_Invoices2001Slovakia_TDT KHANH HOA" xfId="1397"/>
    <cellStyle name="Dziesietny_Invoices2001Slovakia_TDT KHANH HOA_Tong hop Cac tuyen(9-1-06)" xfId="1398"/>
    <cellStyle name="Dziesiętny_Invoices2001Slovakia_TDT KHANH HOA_Tong hop Cac tuyen(9-1-06)" xfId="1399"/>
    <cellStyle name="Dziesietny_Invoices2001Slovakia_TDT KHANH HOA_Tong hop Cac tuyen(9-1-06)_Book1" xfId="1400"/>
    <cellStyle name="Dziesiętny_Invoices2001Slovakia_TDT KHANH HOA_Tong hop Cac tuyen(9-1-06)_Book1" xfId="1401"/>
    <cellStyle name="Dziesietny_Invoices2001Slovakia_TDT quangngai" xfId="1402"/>
    <cellStyle name="Dziesiętny_Invoices2001Slovakia_TDT quangngai" xfId="1403"/>
    <cellStyle name="Dziesietny_Invoices2001Slovakia_TMDT(10-5-06)" xfId="1404"/>
    <cellStyle name="e" xfId="1405"/>
    <cellStyle name="EN CO.," xfId="1406"/>
    <cellStyle name="Enter Currency (0)" xfId="1407"/>
    <cellStyle name="Enter Currency (0) 2" xfId="1408"/>
    <cellStyle name="Enter Currency (0) 3" xfId="1409"/>
    <cellStyle name="Enter Currency (0) 4" xfId="1410"/>
    <cellStyle name="Enter Currency (0) 5" xfId="1411"/>
    <cellStyle name="Enter Currency (0) 6" xfId="1412"/>
    <cellStyle name="Enter Currency (0) 7" xfId="1413"/>
    <cellStyle name="Enter Currency (0)_Bien ban" xfId="1414"/>
    <cellStyle name="Enter Currency (2)" xfId="1415"/>
    <cellStyle name="Enter Units (0)" xfId="1416"/>
    <cellStyle name="Enter Units (1)" xfId="1417"/>
    <cellStyle name="Enter Units (2)" xfId="1418"/>
    <cellStyle name="Entered" xfId="1419"/>
    <cellStyle name="Euro" xfId="1420"/>
    <cellStyle name="Explanatory Text 2" xfId="1421"/>
    <cellStyle name="f" xfId="1422"/>
    <cellStyle name="f_Danhmuc_Quyhoach2009" xfId="1423"/>
    <cellStyle name="f_Danhmuc_Quyhoach2009 2" xfId="1424"/>
    <cellStyle name="f_Danhmuc_Quyhoach2009 2 2" xfId="1425"/>
    <cellStyle name="F2" xfId="1426"/>
    <cellStyle name="F3" xfId="1427"/>
    <cellStyle name="F4" xfId="1428"/>
    <cellStyle name="F5" xfId="1429"/>
    <cellStyle name="F6" xfId="1430"/>
    <cellStyle name="F7" xfId="1431"/>
    <cellStyle name="F8" xfId="1432"/>
    <cellStyle name="Fixed" xfId="1433"/>
    <cellStyle name="Fixed 2" xfId="1434"/>
    <cellStyle name="Font Britannic16" xfId="1435"/>
    <cellStyle name="Font Britannic18" xfId="1436"/>
    <cellStyle name="Font CenturyCond 18" xfId="1437"/>
    <cellStyle name="Font Cond20" xfId="1438"/>
    <cellStyle name="Font LucidaSans16" xfId="1439"/>
    <cellStyle name="Font NewCenturyCond18" xfId="1440"/>
    <cellStyle name="Font Ottawa14" xfId="1441"/>
    <cellStyle name="Font Ottawa16" xfId="1442"/>
    <cellStyle name="gia" xfId="1443"/>
    <cellStyle name="Good 2" xfId="1444"/>
    <cellStyle name="Grey" xfId="1445"/>
    <cellStyle name="Group" xfId="1446"/>
    <cellStyle name="H" xfId="1447"/>
    <cellStyle name="ha" xfId="1448"/>
    <cellStyle name="HAI" xfId="1449"/>
    <cellStyle name="Head 1" xfId="1450"/>
    <cellStyle name="HEADER" xfId="1451"/>
    <cellStyle name="Header1" xfId="1452"/>
    <cellStyle name="Header1 2" xfId="1453"/>
    <cellStyle name="Header2" xfId="1454"/>
    <cellStyle name="Header2 2" xfId="1455"/>
    <cellStyle name="Header2 2 2" xfId="1456"/>
    <cellStyle name="Header2 2 3" xfId="1457"/>
    <cellStyle name="Header2 3" xfId="1458"/>
    <cellStyle name="Header2 4" xfId="1459"/>
    <cellStyle name="Heading 1 2" xfId="1460"/>
    <cellStyle name="Heading 2 2" xfId="1461"/>
    <cellStyle name="Heading 3 2" xfId="1462"/>
    <cellStyle name="Heading 4 2" xfId="1463"/>
    <cellStyle name="HEADING1" xfId="1464"/>
    <cellStyle name="HEADING2" xfId="1465"/>
    <cellStyle name="HEADING2 2" xfId="1466"/>
    <cellStyle name="HEADING2 3" xfId="1467"/>
    <cellStyle name="HEADING2 4" xfId="1468"/>
    <cellStyle name="HEADING2 5" xfId="1469"/>
    <cellStyle name="HEADING2 6" xfId="1470"/>
    <cellStyle name="HEADING2 7" xfId="1471"/>
    <cellStyle name="HEADING2_Bien ban" xfId="1472"/>
    <cellStyle name="HEADINGS" xfId="1473"/>
    <cellStyle name="HEADINGSTOP" xfId="1474"/>
    <cellStyle name="headoption" xfId="1475"/>
    <cellStyle name="headoption 2" xfId="1476"/>
    <cellStyle name="headoption 2 2" xfId="1477"/>
    <cellStyle name="headoption 2 3" xfId="1478"/>
    <cellStyle name="headoption 3" xfId="1479"/>
    <cellStyle name="headoption 4" xfId="1480"/>
    <cellStyle name="Hoa-Scholl" xfId="1481"/>
    <cellStyle name="Hoa-Scholl 2" xfId="1482"/>
    <cellStyle name="Hoa-Scholl 2 2" xfId="1483"/>
    <cellStyle name="Hoa-Scholl 2 3" xfId="1484"/>
    <cellStyle name="Hoa-Scholl 3" xfId="1485"/>
    <cellStyle name="Hoa-Scholl 4" xfId="1486"/>
    <cellStyle name="HUY" xfId="1487"/>
    <cellStyle name="i phÝ kh¸c_B¶ng 2" xfId="1488"/>
    <cellStyle name="I.3" xfId="1489"/>
    <cellStyle name="i·0" xfId="1490"/>
    <cellStyle name="ï-¾È»ê_BiÓu TB" xfId="1491"/>
    <cellStyle name="Input [yellow]" xfId="1492"/>
    <cellStyle name="Input [yellow] 2" xfId="1493"/>
    <cellStyle name="Input [yellow] 2 2" xfId="1494"/>
    <cellStyle name="Input [yellow] 2 3" xfId="1495"/>
    <cellStyle name="Input [yellow] 3" xfId="1496"/>
    <cellStyle name="Input [yellow] 4" xfId="1497"/>
    <cellStyle name="Input 2" xfId="1498"/>
    <cellStyle name="Input 2 2" xfId="1499"/>
    <cellStyle name="Input 3" xfId="1500"/>
    <cellStyle name="Input 3 2" xfId="1501"/>
    <cellStyle name="k_TONG HOP KINH PHI" xfId="1502"/>
    <cellStyle name="k_TONG HOP KINH PHI_!1 1 bao cao giao KH ve HTCMT vung TNB   12-12-2011" xfId="1503"/>
    <cellStyle name="k_TONG HOP KINH PHI_Bieu4HTMT" xfId="1504"/>
    <cellStyle name="k_TONG HOP KINH PHI_Bieu4HTMT_!1 1 bao cao giao KH ve HTCMT vung TNB   12-12-2011" xfId="1505"/>
    <cellStyle name="k_TONG HOP KINH PHI_Bieu4HTMT_KH TPCP vung TNB (03-1-2012)" xfId="1506"/>
    <cellStyle name="k_TONG HOP KINH PHI_KH TPCP vung TNB (03-1-2012)" xfId="1507"/>
    <cellStyle name="k_ÿÿÿÿÿ" xfId="1508"/>
    <cellStyle name="k_ÿÿÿÿÿ_!1 1 bao cao giao KH ve HTCMT vung TNB   12-12-2011" xfId="1509"/>
    <cellStyle name="k_ÿÿÿÿÿ_1" xfId="1510"/>
    <cellStyle name="k_ÿÿÿÿÿ_2" xfId="1511"/>
    <cellStyle name="k_ÿÿÿÿÿ_2_!1 1 bao cao giao KH ve HTCMT vung TNB   12-12-2011" xfId="1512"/>
    <cellStyle name="k_ÿÿÿÿÿ_2_Bieu4HTMT" xfId="1513"/>
    <cellStyle name="k_ÿÿÿÿÿ_2_Bieu4HTMT_!1 1 bao cao giao KH ve HTCMT vung TNB   12-12-2011" xfId="1514"/>
    <cellStyle name="k_ÿÿÿÿÿ_2_Bieu4HTMT_KH TPCP vung TNB (03-1-2012)" xfId="1515"/>
    <cellStyle name="k_ÿÿÿÿÿ_2_KH TPCP vung TNB (03-1-2012)" xfId="1516"/>
    <cellStyle name="k_ÿÿÿÿÿ_Bieu4HTMT" xfId="1517"/>
    <cellStyle name="k_ÿÿÿÿÿ_Bieu4HTMT_!1 1 bao cao giao KH ve HTCMT vung TNB   12-12-2011" xfId="1518"/>
    <cellStyle name="k_ÿÿÿÿÿ_Bieu4HTMT_KH TPCP vung TNB (03-1-2012)" xfId="1519"/>
    <cellStyle name="k_ÿÿÿÿÿ_KH TPCP vung TNB (03-1-2012)" xfId="1520"/>
    <cellStyle name="kh¸c_Bang Chi tieu" xfId="1521"/>
    <cellStyle name="khanh" xfId="1522"/>
    <cellStyle name="khung" xfId="1523"/>
    <cellStyle name="Ledger 17 x 11 in" xfId="1524"/>
    <cellStyle name="Ledger 17 x 11 in 2" xfId="1525"/>
    <cellStyle name="Ledger 17 x 11 in 3" xfId="1526"/>
    <cellStyle name="Ledger 17 x 11 in_Báo cáo công nợ đến 15-9-2015 2" xfId="1527"/>
    <cellStyle name="left" xfId="1528"/>
    <cellStyle name="Line" xfId="1529"/>
    <cellStyle name="Link Currency (0)" xfId="1530"/>
    <cellStyle name="Link Currency (0) 2" xfId="1531"/>
    <cellStyle name="Link Currency (0) 3" xfId="1532"/>
    <cellStyle name="Link Currency (0) 4" xfId="1533"/>
    <cellStyle name="Link Currency (0) 5" xfId="1534"/>
    <cellStyle name="Link Currency (0) 6" xfId="1535"/>
    <cellStyle name="Link Currency (0) 7" xfId="1536"/>
    <cellStyle name="Link Currency (0)_Bien ban" xfId="1537"/>
    <cellStyle name="Link Currency (2)" xfId="1538"/>
    <cellStyle name="Link Units (0)" xfId="1539"/>
    <cellStyle name="Link Units (1)" xfId="1540"/>
    <cellStyle name="Link Units (2)" xfId="1541"/>
    <cellStyle name="Linked Cell 2" xfId="1542"/>
    <cellStyle name="Loai CBDT" xfId="1543"/>
    <cellStyle name="Loai CT" xfId="1544"/>
    <cellStyle name="Loai GD" xfId="1545"/>
    <cellStyle name="MAU" xfId="1546"/>
    <cellStyle name="MAU 2" xfId="1547"/>
    <cellStyle name="Millares [0]_Well Timing" xfId="1548"/>
    <cellStyle name="Millares_Well Timing" xfId="1549"/>
    <cellStyle name="Milliers [0]_      " xfId="1550"/>
    <cellStyle name="Milliers_      " xfId="1551"/>
    <cellStyle name="Model" xfId="1552"/>
    <cellStyle name="moi" xfId="1553"/>
    <cellStyle name="moi 2" xfId="1554"/>
    <cellStyle name="Moneda [0]_Well Timing" xfId="1555"/>
    <cellStyle name="Moneda_Well Timing" xfId="1556"/>
    <cellStyle name="Monétaire [0]_      " xfId="1557"/>
    <cellStyle name="Monétaire_      " xfId="1558"/>
    <cellStyle name="n" xfId="1559"/>
    <cellStyle name="Neutral 2" xfId="1560"/>
    <cellStyle name="New" xfId="1561"/>
    <cellStyle name="New 2" xfId="1562"/>
    <cellStyle name="New 2 2" xfId="1563"/>
    <cellStyle name="New 2 3" xfId="1564"/>
    <cellStyle name="New 3" xfId="1565"/>
    <cellStyle name="New 4" xfId="1566"/>
    <cellStyle name="New Times Roman" xfId="1567"/>
    <cellStyle name="nga" xfId="1568"/>
    <cellStyle name="nga 2" xfId="1569"/>
    <cellStyle name="no dec" xfId="1570"/>
    <cellStyle name="ÑONVÒ" xfId="1571"/>
    <cellStyle name="ÑONVÒ 2" xfId="1572"/>
    <cellStyle name="ÑONVÒ 2 2" xfId="1573"/>
    <cellStyle name="ÑONVÒ 2 3" xfId="1574"/>
    <cellStyle name="ÑONVÒ 3" xfId="1575"/>
    <cellStyle name="ÑONVÒ 4" xfId="1576"/>
    <cellStyle name="Normal" xfId="0" builtinId="0"/>
    <cellStyle name="Normal - ??1" xfId="1577"/>
    <cellStyle name="Normal - Style1" xfId="1578"/>
    <cellStyle name="Normal - Style1 2" xfId="1579"/>
    <cellStyle name="Normal - Style1 2 2" xfId="1580"/>
    <cellStyle name="Normal - 유형1" xfId="1581"/>
    <cellStyle name="Normal 10" xfId="1582"/>
    <cellStyle name="Normal 10 2" xfId="1583"/>
    <cellStyle name="Normal 10 7" xfId="1584"/>
    <cellStyle name="Normal 11" xfId="1585"/>
    <cellStyle name="Normal 11 2" xfId="1586"/>
    <cellStyle name="Normal 12" xfId="1587"/>
    <cellStyle name="Normal 13" xfId="1588"/>
    <cellStyle name="Normal 14" xfId="1589"/>
    <cellStyle name="Normal 14 2" xfId="1590"/>
    <cellStyle name="Normal 15" xfId="1591"/>
    <cellStyle name="Normal 16" xfId="1592"/>
    <cellStyle name="Normal 17" xfId="1593"/>
    <cellStyle name="Normal 18" xfId="1594"/>
    <cellStyle name="Normal 18 2" xfId="1595"/>
    <cellStyle name="Normal 19" xfId="1596"/>
    <cellStyle name="Normal 2" xfId="6"/>
    <cellStyle name="Normal 2 10" xfId="1597"/>
    <cellStyle name="Normal 2 11" xfId="1598"/>
    <cellStyle name="Normal 2 12" xfId="1599"/>
    <cellStyle name="Normal 2 13" xfId="1600"/>
    <cellStyle name="Normal 2 14" xfId="1601"/>
    <cellStyle name="Normal 2 14 2" xfId="1602"/>
    <cellStyle name="Normal 2 15" xfId="1603"/>
    <cellStyle name="Normal 2 16" xfId="1604"/>
    <cellStyle name="Normal 2 17" xfId="1605"/>
    <cellStyle name="Normal 2 18" xfId="1606"/>
    <cellStyle name="Normal 2 19" xfId="1607"/>
    <cellStyle name="Normal 2 2" xfId="1608"/>
    <cellStyle name="Normal 2 2 2" xfId="1609"/>
    <cellStyle name="Normal 2 2 2 2" xfId="1610"/>
    <cellStyle name="Normal 2 2 33 4" xfId="1611"/>
    <cellStyle name="Normal 2 2 33 4 2" xfId="3810"/>
    <cellStyle name="Normal 2 2 4" xfId="1612"/>
    <cellStyle name="Normal 2 2 4 2" xfId="1613"/>
    <cellStyle name="Normal 2 2_Bieu giao TTg" xfId="1614"/>
    <cellStyle name="Normal 2 20" xfId="1615"/>
    <cellStyle name="Normal 2 21" xfId="1616"/>
    <cellStyle name="Normal 2 22" xfId="1617"/>
    <cellStyle name="Normal 2 23" xfId="1618"/>
    <cellStyle name="Normal 2 24" xfId="1619"/>
    <cellStyle name="Normal 2 25" xfId="1620"/>
    <cellStyle name="Normal 2 26" xfId="3804"/>
    <cellStyle name="Normal 2 3" xfId="1621"/>
    <cellStyle name="Normal 2 3 2" xfId="1622"/>
    <cellStyle name="Normal 2 3_Bieu 2 TH nganh, linh vuc" xfId="1623"/>
    <cellStyle name="Normal 2 32" xfId="1624"/>
    <cellStyle name="Normal 2 4" xfId="1625"/>
    <cellStyle name="Normal 2 4 2" xfId="1626"/>
    <cellStyle name="Normal 2 4 3" xfId="1627"/>
    <cellStyle name="Normal 2 4_TT UB von ung NSTW KH 2015" xfId="1628"/>
    <cellStyle name="Normal 2 5" xfId="1629"/>
    <cellStyle name="Normal 2 6" xfId="1630"/>
    <cellStyle name="Normal 2 7" xfId="1631"/>
    <cellStyle name="Normal 2 8" xfId="1632"/>
    <cellStyle name="Normal 2 9" xfId="1633"/>
    <cellStyle name="Normal 2_08.5.18 Phu luc bieu bao cao 6 thang dau nam hop HDND tinh" xfId="1634"/>
    <cellStyle name="Normal 20" xfId="1635"/>
    <cellStyle name="Normal 21" xfId="1636"/>
    <cellStyle name="Normal 22" xfId="1637"/>
    <cellStyle name="Normal 23" xfId="1638"/>
    <cellStyle name="Normal 24" xfId="1639"/>
    <cellStyle name="Normal 24_phu luc ngay 11.4.2016 co TPCP gui UBND tinh kem theo cv so 90 VPDP" xfId="3799"/>
    <cellStyle name="Normal 25" xfId="1640"/>
    <cellStyle name="Normal 25 2" xfId="1641"/>
    <cellStyle name="Normal 26" xfId="1642"/>
    <cellStyle name="Normal 27" xfId="1643"/>
    <cellStyle name="Normal 28" xfId="1644"/>
    <cellStyle name="Normal 29" xfId="1645"/>
    <cellStyle name="Normal 3" xfId="7"/>
    <cellStyle name="Normal 3 2" xfId="1646"/>
    <cellStyle name="Normal 3 2 2" xfId="1647"/>
    <cellStyle name="Normal 3 2 2 2" xfId="1648"/>
    <cellStyle name="Normal 3 2 3" xfId="1649"/>
    <cellStyle name="Normal 3 2 3 2" xfId="1650"/>
    <cellStyle name="Normal 3 2 4" xfId="1651"/>
    <cellStyle name="Normal 3 3" xfId="1652"/>
    <cellStyle name="Normal 3 4" xfId="1653"/>
    <cellStyle name="Normal 3 5" xfId="1654"/>
    <cellStyle name="Normal 3 6" xfId="1655"/>
    <cellStyle name="Normal 3 8" xfId="1656"/>
    <cellStyle name="Normal 3_Bieu TH TPCP Vung TNB ngay 4-1-2012" xfId="1657"/>
    <cellStyle name="Normal 30" xfId="1658"/>
    <cellStyle name="Normal 31" xfId="1659"/>
    <cellStyle name="Normal 31 2 3 2" xfId="1660"/>
    <cellStyle name="Normal 31 2 3 2 2" xfId="1661"/>
    <cellStyle name="Normal 31 2 3 3 3" xfId="1662"/>
    <cellStyle name="Normal 31 7" xfId="1663"/>
    <cellStyle name="Normal 32" xfId="2"/>
    <cellStyle name="Normal 32 2" xfId="3"/>
    <cellStyle name="Normal 32 2 2" xfId="8"/>
    <cellStyle name="Normal 32 2 2 2" xfId="16"/>
    <cellStyle name="Normal 32 2 2 3" xfId="18"/>
    <cellStyle name="Normal 32 2 2 4" xfId="21"/>
    <cellStyle name="Normal 32 2 3" xfId="15"/>
    <cellStyle name="Normal 32 2 4" xfId="17"/>
    <cellStyle name="Normal 32 2 4 2" xfId="3807"/>
    <cellStyle name="Normal 32 2 4 2 2" xfId="3808"/>
    <cellStyle name="Normal 32 2 5" xfId="20"/>
    <cellStyle name="Normal 32 2 5 2" xfId="3798"/>
    <cellStyle name="Normal 32 2 6" xfId="24"/>
    <cellStyle name="Normal 32 2 7" xfId="3806"/>
    <cellStyle name="Normal 32 3" xfId="14"/>
    <cellStyle name="Normal 33" xfId="1664"/>
    <cellStyle name="Normal 34" xfId="1665"/>
    <cellStyle name="Normal 35" xfId="1666"/>
    <cellStyle name="Normal 36" xfId="1667"/>
    <cellStyle name="Normal 37" xfId="1668"/>
    <cellStyle name="Normal 38" xfId="1669"/>
    <cellStyle name="Normal 39" xfId="1670"/>
    <cellStyle name="Normal 4" xfId="22"/>
    <cellStyle name="Normal 4 2" xfId="1671"/>
    <cellStyle name="Normal 4 3" xfId="1672"/>
    <cellStyle name="Normal 4 4" xfId="1673"/>
    <cellStyle name="Normal 4_Bang bieu" xfId="1674"/>
    <cellStyle name="Normal 40" xfId="1675"/>
    <cellStyle name="Normal 41" xfId="1676"/>
    <cellStyle name="Normal 42" xfId="1677"/>
    <cellStyle name="Normal 42 2" xfId="1678"/>
    <cellStyle name="Normal 42 2 2" xfId="1679"/>
    <cellStyle name="Normal 43" xfId="1680"/>
    <cellStyle name="Normal 43 2" xfId="1681"/>
    <cellStyle name="Normal 44" xfId="1682"/>
    <cellStyle name="Normal 44 2" xfId="1683"/>
    <cellStyle name="Normal 45" xfId="1684"/>
    <cellStyle name="Normal 46" xfId="1685"/>
    <cellStyle name="Normal 47" xfId="1686"/>
    <cellStyle name="Normal 48" xfId="1687"/>
    <cellStyle name="Normal 49" xfId="1688"/>
    <cellStyle name="Normal 5" xfId="1689"/>
    <cellStyle name="Normal 5 2" xfId="1690"/>
    <cellStyle name="Normal 5_Bao cao chi tiet NSDP thang 13-2010 (KH+TC)" xfId="1691"/>
    <cellStyle name="Normal 50" xfId="1692"/>
    <cellStyle name="Normal 51" xfId="1693"/>
    <cellStyle name="Normal 52" xfId="1694"/>
    <cellStyle name="Normal 53" xfId="1695"/>
    <cellStyle name="Normal 54" xfId="1696"/>
    <cellStyle name="Normal 55" xfId="1697"/>
    <cellStyle name="Normal 56" xfId="1698"/>
    <cellStyle name="Normal 57" xfId="3803"/>
    <cellStyle name="Normal 6" xfId="1699"/>
    <cellStyle name="Normal 6 2" xfId="1700"/>
    <cellStyle name="Normal 6_TPCP trinh UBND ngay 27-12" xfId="1701"/>
    <cellStyle name="Normal 63" xfId="1702"/>
    <cellStyle name="Normal 7" xfId="1703"/>
    <cellStyle name="Normal 7 2" xfId="1704"/>
    <cellStyle name="Normal 7 3" xfId="1705"/>
    <cellStyle name="Normal 7_!1 1 bao cao giao KH ve HTCMT vung TNB   12-12-2011" xfId="1706"/>
    <cellStyle name="Normal 8" xfId="1707"/>
    <cellStyle name="Normal 8 2" xfId="1708"/>
    <cellStyle name="Normal 8 2 2" xfId="1709"/>
    <cellStyle name="Normal 8_Bieu 2 TH nganh, linh vuc" xfId="1710"/>
    <cellStyle name="Normal 9" xfId="1711"/>
    <cellStyle name="Normal 9 2" xfId="1712"/>
    <cellStyle name="Normal 9 3" xfId="1713"/>
    <cellStyle name="Normal 9_Bieu 2 TH nganh, linh vuc" xfId="1714"/>
    <cellStyle name="Normal1" xfId="1715"/>
    <cellStyle name="Normal8" xfId="1716"/>
    <cellStyle name="Normalny_Cennik obowiazuje od 06-08-2001 r (1)" xfId="1717"/>
    <cellStyle name="Note 2" xfId="1718"/>
    <cellStyle name="Note 2 2" xfId="1719"/>
    <cellStyle name="NWM" xfId="1720"/>
    <cellStyle name="Ò_x000d_Normal_123569" xfId="1721"/>
    <cellStyle name="Ò_x005f_x000d_Normal_123569" xfId="1722"/>
    <cellStyle name="Œ…‹æ_Ø‚è [0.00]_ÆÂ__" xfId="1723"/>
    <cellStyle name="Œ…‹æØ‚è [0.00]_††††† " xfId="1724"/>
    <cellStyle name="Œ…‹æØ‚è_††††† " xfId="1725"/>
    <cellStyle name="oft Excel]_x000d__x000a_Comment=open=/f ‚ðw’è‚·‚é‚ÆAƒ†[ƒU[’è‹`ŠÖ”‚ðŠÖ”“\‚è•t‚¯‚Ìˆê——‚É“o˜^‚·‚é‚±‚Æ‚ª‚Å‚«‚Ü‚·B_x000d__x000a_Maximized" xfId="1726"/>
    <cellStyle name="oft Excel]_x000d__x000a_Comment=open=/f ‚ðŽw’è‚·‚é‚ÆAƒ†[ƒU[’è‹`ŠÖ”‚ðŠÖ”“\‚è•t‚¯‚Ìˆê——‚É“o˜^‚·‚é‚±‚Æ‚ª‚Å‚«‚Ü‚·B_x000d__x000a_Maximized" xfId="1727"/>
    <cellStyle name="oft Excel]_x000d__x000a_Comment=The open=/f lines load custom functions into the Paste Function list._x000d__x000a_Maximized=2_x000d__x000a_Basics=1_x000d__x000a_A" xfId="1728"/>
    <cellStyle name="oft Excel]_x000d__x000a_Comment=The open=/f lines load custom functions into the Paste Function list._x000d__x000a_Maximized=3_x000d__x000a_Basics=1_x000d__x000a_A" xfId="1729"/>
    <cellStyle name="oft Excel]_x005f_x000d__x005f_x000a_Comment=open=/f ‚ðw’è‚·‚é‚ÆAƒ†[ƒU[’è‹`ŠÖ”‚ðŠÖ”“\‚è•t‚¯‚Ìˆê——‚É“o˜^‚·‚é‚±‚Æ‚ª‚Å‚«‚Ü‚·B_x005f_x000d__x005f_x000a_Maximized" xfId="1730"/>
    <cellStyle name="omma [0]_Mktg Prog" xfId="1731"/>
    <cellStyle name="ormal_Sheet1_1" xfId="1732"/>
    <cellStyle name="Output 2" xfId="1733"/>
    <cellStyle name="Output 2 2" xfId="1734"/>
    <cellStyle name="p" xfId="1735"/>
    <cellStyle name="p 2" xfId="1736"/>
    <cellStyle name="paint" xfId="1737"/>
    <cellStyle name="Pattern" xfId="1738"/>
    <cellStyle name="per.style" xfId="1739"/>
    <cellStyle name="Percent [0]" xfId="1740"/>
    <cellStyle name="Percent [00]" xfId="1741"/>
    <cellStyle name="Percent [2]" xfId="1742"/>
    <cellStyle name="Percent [2] 2" xfId="1743"/>
    <cellStyle name="Percent 2" xfId="1744"/>
    <cellStyle name="Percent 2 2" xfId="1745"/>
    <cellStyle name="Percent 2 2 2" xfId="1746"/>
    <cellStyle name="Percent 2 3" xfId="1747"/>
    <cellStyle name="Percent 2 4" xfId="1748"/>
    <cellStyle name="Percent 3" xfId="1749"/>
    <cellStyle name="Percent 4" xfId="1750"/>
    <cellStyle name="Percent 5" xfId="1751"/>
    <cellStyle name="PERCENTAGE" xfId="1752"/>
    <cellStyle name="PERCENTAGE 2" xfId="1753"/>
    <cellStyle name="PrePop Currency (0)" xfId="1754"/>
    <cellStyle name="PrePop Currency (0) 2" xfId="1755"/>
    <cellStyle name="PrePop Currency (0) 3" xfId="1756"/>
    <cellStyle name="PrePop Currency (0) 4" xfId="1757"/>
    <cellStyle name="PrePop Currency (0) 5" xfId="1758"/>
    <cellStyle name="PrePop Currency (0) 6" xfId="1759"/>
    <cellStyle name="PrePop Currency (0) 7" xfId="1760"/>
    <cellStyle name="PrePop Currency (0)_Bien ban" xfId="1761"/>
    <cellStyle name="PrePop Currency (2)" xfId="1762"/>
    <cellStyle name="PrePop Units (0)" xfId="1763"/>
    <cellStyle name="PrePop Units (1)" xfId="1764"/>
    <cellStyle name="PrePop Units (2)" xfId="1765"/>
    <cellStyle name="pricing" xfId="1766"/>
    <cellStyle name="PSChar" xfId="1767"/>
    <cellStyle name="PSHeading" xfId="1768"/>
    <cellStyle name="Quantity" xfId="1769"/>
    <cellStyle name="regstoresfromspecstores" xfId="1770"/>
    <cellStyle name="RevList" xfId="1771"/>
    <cellStyle name="rlink_tiªn l­în_x005f_x001b_Hyperlink_TONG HOP KINH PHI" xfId="1772"/>
    <cellStyle name="rmal_ADAdot" xfId="1773"/>
    <cellStyle name="S—_x0008_" xfId="1774"/>
    <cellStyle name="s]_x000d__x000a_spooler=yes_x000d__x000a_load=_x000d__x000a_Beep=yes_x000d__x000a_NullPort=None_x000d__x000a_BorderWidth=3_x000d__x000a_CursorBlinkRate=1200_x000d__x000a_DoubleClickSpeed=452_x000d__x000a_Programs=co" xfId="177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776"/>
    <cellStyle name="S—_x0008__KH TPCP vung TNB (03-1-2012)" xfId="1777"/>
    <cellStyle name="S—_x005f_x0008_" xfId="1778"/>
    <cellStyle name="SAPBEXaggData" xfId="1779"/>
    <cellStyle name="SAPBEXaggData 2" xfId="1780"/>
    <cellStyle name="SAPBEXaggDataEmph" xfId="1781"/>
    <cellStyle name="SAPBEXaggDataEmph 2" xfId="1782"/>
    <cellStyle name="SAPBEXaggItem" xfId="1783"/>
    <cellStyle name="SAPBEXaggItem 2" xfId="1784"/>
    <cellStyle name="SAPBEXchaText" xfId="1785"/>
    <cellStyle name="SAPBEXexcBad7" xfId="1786"/>
    <cellStyle name="SAPBEXexcBad7 2" xfId="1787"/>
    <cellStyle name="SAPBEXexcBad8" xfId="1788"/>
    <cellStyle name="SAPBEXexcBad8 2" xfId="1789"/>
    <cellStyle name="SAPBEXexcBad9" xfId="1790"/>
    <cellStyle name="SAPBEXexcBad9 2" xfId="1791"/>
    <cellStyle name="SAPBEXexcCritical4" xfId="1792"/>
    <cellStyle name="SAPBEXexcCritical4 2" xfId="1793"/>
    <cellStyle name="SAPBEXexcCritical5" xfId="1794"/>
    <cellStyle name="SAPBEXexcCritical5 2" xfId="1795"/>
    <cellStyle name="SAPBEXexcCritical6" xfId="1796"/>
    <cellStyle name="SAPBEXexcCritical6 2" xfId="1797"/>
    <cellStyle name="SAPBEXexcGood1" xfId="1798"/>
    <cellStyle name="SAPBEXexcGood1 2" xfId="1799"/>
    <cellStyle name="SAPBEXexcGood2" xfId="1800"/>
    <cellStyle name="SAPBEXexcGood2 2" xfId="1801"/>
    <cellStyle name="SAPBEXexcGood3" xfId="1802"/>
    <cellStyle name="SAPBEXexcGood3 2" xfId="1803"/>
    <cellStyle name="SAPBEXfilterDrill" xfId="1804"/>
    <cellStyle name="SAPBEXfilterItem" xfId="1805"/>
    <cellStyle name="SAPBEXfilterText" xfId="1806"/>
    <cellStyle name="SAPBEXformats" xfId="1807"/>
    <cellStyle name="SAPBEXformats 2" xfId="1808"/>
    <cellStyle name="SAPBEXheaderItem" xfId="1809"/>
    <cellStyle name="SAPBEXheaderText" xfId="1810"/>
    <cellStyle name="SAPBEXresData" xfId="1811"/>
    <cellStyle name="SAPBEXresData 2" xfId="1812"/>
    <cellStyle name="SAPBEXresDataEmph" xfId="1813"/>
    <cellStyle name="SAPBEXresDataEmph 2" xfId="1814"/>
    <cellStyle name="SAPBEXresItem" xfId="1815"/>
    <cellStyle name="SAPBEXresItem 2" xfId="1816"/>
    <cellStyle name="SAPBEXstdData" xfId="1817"/>
    <cellStyle name="SAPBEXstdData 2" xfId="1818"/>
    <cellStyle name="SAPBEXstdDataEmph" xfId="1819"/>
    <cellStyle name="SAPBEXstdDataEmph 2" xfId="1820"/>
    <cellStyle name="SAPBEXstdItem" xfId="1821"/>
    <cellStyle name="SAPBEXstdItem 2" xfId="1822"/>
    <cellStyle name="SAPBEXtitle" xfId="1823"/>
    <cellStyle name="SAPBEXtitle 2" xfId="1824"/>
    <cellStyle name="SAPBEXundefined" xfId="1825"/>
    <cellStyle name="SAPBEXundefined 2" xfId="1826"/>
    <cellStyle name="serJet 1200 Series PCL 6" xfId="1827"/>
    <cellStyle name="SHADEDSTORES" xfId="1828"/>
    <cellStyle name="SHADEDSTORES 2" xfId="1829"/>
    <cellStyle name="SHADEDSTORES 2 2" xfId="1830"/>
    <cellStyle name="SHADEDSTORES 2 3" xfId="1831"/>
    <cellStyle name="SHADEDSTORES 3" xfId="1832"/>
    <cellStyle name="SHADEDSTORES 4" xfId="1833"/>
    <cellStyle name="songuyen" xfId="1834"/>
    <cellStyle name="specstores" xfId="1835"/>
    <cellStyle name="Standard_AAbgleich" xfId="1836"/>
    <cellStyle name="STTDG" xfId="1837"/>
    <cellStyle name="Style 1" xfId="1838"/>
    <cellStyle name="Style 1 2" xfId="1839"/>
    <cellStyle name="Style 10" xfId="1840"/>
    <cellStyle name="Style 100" xfId="1841"/>
    <cellStyle name="Style 101" xfId="1842"/>
    <cellStyle name="Style 102" xfId="1843"/>
    <cellStyle name="Style 103" xfId="1844"/>
    <cellStyle name="Style 104" xfId="1845"/>
    <cellStyle name="Style 105" xfId="1846"/>
    <cellStyle name="Style 106" xfId="1847"/>
    <cellStyle name="Style 107" xfId="1848"/>
    <cellStyle name="Style 108" xfId="1849"/>
    <cellStyle name="Style 109" xfId="1850"/>
    <cellStyle name="Style 11" xfId="1851"/>
    <cellStyle name="Style 110" xfId="1852"/>
    <cellStyle name="Style 111" xfId="1853"/>
    <cellStyle name="Style 112" xfId="1854"/>
    <cellStyle name="Style 113" xfId="1855"/>
    <cellStyle name="Style 114" xfId="1856"/>
    <cellStyle name="Style 115" xfId="1857"/>
    <cellStyle name="Style 116" xfId="1858"/>
    <cellStyle name="Style 117" xfId="1859"/>
    <cellStyle name="Style 118" xfId="1860"/>
    <cellStyle name="Style 119" xfId="1861"/>
    <cellStyle name="Style 12" xfId="1862"/>
    <cellStyle name="Style 120" xfId="1863"/>
    <cellStyle name="Style 121" xfId="1864"/>
    <cellStyle name="Style 122" xfId="1865"/>
    <cellStyle name="Style 123" xfId="1866"/>
    <cellStyle name="Style 124" xfId="1867"/>
    <cellStyle name="Style 125" xfId="1868"/>
    <cellStyle name="Style 126" xfId="1869"/>
    <cellStyle name="Style 127" xfId="1870"/>
    <cellStyle name="Style 128" xfId="1871"/>
    <cellStyle name="Style 129" xfId="1872"/>
    <cellStyle name="Style 13" xfId="1873"/>
    <cellStyle name="Style 130" xfId="1874"/>
    <cellStyle name="Style 131" xfId="1875"/>
    <cellStyle name="Style 132" xfId="1876"/>
    <cellStyle name="Style 133" xfId="1877"/>
    <cellStyle name="Style 134" xfId="1878"/>
    <cellStyle name="Style 135" xfId="1879"/>
    <cellStyle name="Style 136" xfId="1880"/>
    <cellStyle name="Style 137" xfId="1881"/>
    <cellStyle name="Style 138" xfId="1882"/>
    <cellStyle name="Style 139" xfId="1883"/>
    <cellStyle name="Style 14" xfId="1884"/>
    <cellStyle name="Style 140" xfId="1885"/>
    <cellStyle name="Style 141" xfId="1886"/>
    <cellStyle name="Style 142" xfId="1887"/>
    <cellStyle name="Style 143" xfId="1888"/>
    <cellStyle name="Style 144" xfId="1889"/>
    <cellStyle name="Style 145" xfId="1890"/>
    <cellStyle name="Style 146" xfId="1891"/>
    <cellStyle name="Style 147" xfId="1892"/>
    <cellStyle name="Style 148" xfId="1893"/>
    <cellStyle name="Style 149" xfId="1894"/>
    <cellStyle name="Style 15" xfId="1895"/>
    <cellStyle name="Style 150" xfId="1896"/>
    <cellStyle name="Style 151" xfId="1897"/>
    <cellStyle name="Style 152" xfId="1898"/>
    <cellStyle name="Style 153" xfId="1899"/>
    <cellStyle name="Style 154" xfId="1900"/>
    <cellStyle name="Style 155" xfId="1901"/>
    <cellStyle name="Style 16" xfId="1902"/>
    <cellStyle name="Style 17" xfId="1903"/>
    <cellStyle name="Style 18" xfId="1904"/>
    <cellStyle name="Style 19" xfId="1905"/>
    <cellStyle name="Style 2" xfId="1906"/>
    <cellStyle name="Style 20" xfId="1907"/>
    <cellStyle name="Style 21" xfId="1908"/>
    <cellStyle name="Style 22" xfId="1909"/>
    <cellStyle name="Style 23" xfId="1910"/>
    <cellStyle name="Style 24" xfId="1911"/>
    <cellStyle name="Style 25" xfId="1912"/>
    <cellStyle name="Style 26" xfId="1913"/>
    <cellStyle name="Style 27" xfId="1914"/>
    <cellStyle name="Style 28" xfId="1915"/>
    <cellStyle name="Style 29" xfId="1916"/>
    <cellStyle name="Style 3" xfId="1917"/>
    <cellStyle name="Style 30" xfId="1918"/>
    <cellStyle name="Style 31" xfId="1919"/>
    <cellStyle name="Style 32" xfId="1920"/>
    <cellStyle name="Style 33" xfId="1921"/>
    <cellStyle name="Style 34" xfId="1922"/>
    <cellStyle name="Style 35" xfId="1923"/>
    <cellStyle name="Style 36" xfId="1924"/>
    <cellStyle name="Style 37" xfId="1925"/>
    <cellStyle name="Style 38" xfId="1926"/>
    <cellStyle name="Style 39" xfId="1927"/>
    <cellStyle name="Style 4" xfId="1928"/>
    <cellStyle name="Style 40" xfId="1929"/>
    <cellStyle name="Style 41" xfId="1930"/>
    <cellStyle name="Style 42" xfId="1931"/>
    <cellStyle name="Style 43" xfId="1932"/>
    <cellStyle name="Style 44" xfId="1933"/>
    <cellStyle name="Style 45" xfId="1934"/>
    <cellStyle name="Style 46" xfId="1935"/>
    <cellStyle name="Style 47" xfId="1936"/>
    <cellStyle name="Style 48" xfId="1937"/>
    <cellStyle name="Style 49" xfId="1938"/>
    <cellStyle name="Style 5" xfId="1939"/>
    <cellStyle name="Style 50" xfId="1940"/>
    <cellStyle name="Style 51" xfId="1941"/>
    <cellStyle name="Style 52" xfId="1942"/>
    <cellStyle name="Style 53" xfId="1943"/>
    <cellStyle name="Style 54" xfId="1944"/>
    <cellStyle name="Style 55" xfId="1945"/>
    <cellStyle name="Style 56" xfId="1946"/>
    <cellStyle name="Style 57" xfId="1947"/>
    <cellStyle name="Style 58" xfId="1948"/>
    <cellStyle name="Style 59" xfId="1949"/>
    <cellStyle name="Style 6" xfId="1950"/>
    <cellStyle name="Style 60" xfId="1951"/>
    <cellStyle name="Style 61" xfId="1952"/>
    <cellStyle name="Style 62" xfId="1953"/>
    <cellStyle name="Style 63" xfId="1954"/>
    <cellStyle name="Style 64" xfId="1955"/>
    <cellStyle name="Style 65" xfId="1956"/>
    <cellStyle name="Style 66" xfId="1957"/>
    <cellStyle name="Style 67" xfId="1958"/>
    <cellStyle name="Style 68" xfId="1959"/>
    <cellStyle name="Style 69" xfId="1960"/>
    <cellStyle name="Style 7" xfId="1961"/>
    <cellStyle name="Style 70" xfId="1962"/>
    <cellStyle name="Style 71" xfId="1963"/>
    <cellStyle name="Style 72" xfId="1964"/>
    <cellStyle name="Style 73" xfId="1965"/>
    <cellStyle name="Style 74" xfId="1966"/>
    <cellStyle name="Style 75" xfId="1967"/>
    <cellStyle name="Style 76" xfId="1968"/>
    <cellStyle name="Style 77" xfId="1969"/>
    <cellStyle name="Style 78" xfId="1970"/>
    <cellStyle name="Style 79" xfId="1971"/>
    <cellStyle name="Style 8" xfId="1972"/>
    <cellStyle name="Style 80" xfId="1973"/>
    <cellStyle name="Style 81" xfId="1974"/>
    <cellStyle name="Style 82" xfId="1975"/>
    <cellStyle name="Style 83" xfId="1976"/>
    <cellStyle name="Style 84" xfId="1977"/>
    <cellStyle name="Style 85" xfId="1978"/>
    <cellStyle name="Style 86" xfId="1979"/>
    <cellStyle name="Style 87" xfId="1980"/>
    <cellStyle name="Style 88" xfId="1981"/>
    <cellStyle name="Style 89" xfId="1982"/>
    <cellStyle name="Style 9" xfId="1983"/>
    <cellStyle name="Style 90" xfId="1984"/>
    <cellStyle name="Style 91" xfId="1985"/>
    <cellStyle name="Style 92" xfId="1986"/>
    <cellStyle name="Style 93" xfId="1987"/>
    <cellStyle name="Style 94" xfId="1988"/>
    <cellStyle name="Style 95" xfId="1989"/>
    <cellStyle name="Style 96" xfId="1990"/>
    <cellStyle name="Style 97" xfId="1991"/>
    <cellStyle name="Style 98" xfId="1992"/>
    <cellStyle name="Style 99" xfId="1993"/>
    <cellStyle name="Style Date" xfId="1994"/>
    <cellStyle name="style_1" xfId="1995"/>
    <cellStyle name="subhead" xfId="1996"/>
    <cellStyle name="Subtotal" xfId="1997"/>
    <cellStyle name="symbol" xfId="1998"/>
    <cellStyle name="T" xfId="1999"/>
    <cellStyle name="T 2" xfId="2000"/>
    <cellStyle name="T 2 2" xfId="2001"/>
    <cellStyle name="T 2 3" xfId="2002"/>
    <cellStyle name="T 3" xfId="2003"/>
    <cellStyle name="T 4" xfId="2004"/>
    <cellStyle name="T_bao cao" xfId="2005"/>
    <cellStyle name="T_bao cao 2" xfId="2006"/>
    <cellStyle name="T_bao cao 2 2" xfId="2007"/>
    <cellStyle name="T_bao cao 3" xfId="2008"/>
    <cellStyle name="T_Bao cao kttb milk yomilkYAO-mien bac" xfId="2009"/>
    <cellStyle name="T_Bao cao kttb milk yomilkYAO-mien bac 2" xfId="2010"/>
    <cellStyle name="T_Bao cao kttb milk yomilkYAO-mien bac 2 2" xfId="2011"/>
    <cellStyle name="T_Bao cao kttb milk yomilkYAO-mien bac 2 3" xfId="2012"/>
    <cellStyle name="T_Bao cao kttb milk yomilkYAO-mien bac 3" xfId="2013"/>
    <cellStyle name="T_Bao cao kttb milk yomilkYAO-mien bac 4" xfId="2014"/>
    <cellStyle name="T_Bao cao so lieu kiem toan nam 2007 sua" xfId="2015"/>
    <cellStyle name="T_Bao cao so lieu kiem toan nam 2007 sua 2" xfId="2016"/>
    <cellStyle name="T_Bao cao so lieu kiem toan nam 2007 sua 2 2" xfId="2017"/>
    <cellStyle name="T_Bao cao so lieu kiem toan nam 2007 sua 3" xfId="2018"/>
    <cellStyle name="T_Bao cao so lieu kiem toan nam 2007 sua_!1 1 bao cao giao KH ve HTCMT vung TNB   12-12-2011" xfId="2019"/>
    <cellStyle name="T_Bao cao so lieu kiem toan nam 2007 sua_!1 1 bao cao giao KH ve HTCMT vung TNB   12-12-2011 2" xfId="2020"/>
    <cellStyle name="T_Bao cao so lieu kiem toan nam 2007 sua_!1 1 bao cao giao KH ve HTCMT vung TNB   12-12-2011 2 2" xfId="2021"/>
    <cellStyle name="T_Bao cao so lieu kiem toan nam 2007 sua_!1 1 bao cao giao KH ve HTCMT vung TNB   12-12-2011 3" xfId="2022"/>
    <cellStyle name="T_Bao cao so lieu kiem toan nam 2007 sua_KH TPCP vung TNB (03-1-2012)" xfId="2023"/>
    <cellStyle name="T_Bao cao so lieu kiem toan nam 2007 sua_KH TPCP vung TNB (03-1-2012) 2" xfId="2024"/>
    <cellStyle name="T_Bao cao so lieu kiem toan nam 2007 sua_KH TPCP vung TNB (03-1-2012) 2 2" xfId="2025"/>
    <cellStyle name="T_Bao cao so lieu kiem toan nam 2007 sua_KH TPCP vung TNB (03-1-2012) 3" xfId="2026"/>
    <cellStyle name="T_bao cao_!1 1 bao cao giao KH ve HTCMT vung TNB   12-12-2011" xfId="2027"/>
    <cellStyle name="T_bao cao_!1 1 bao cao giao KH ve HTCMT vung TNB   12-12-2011 2" xfId="2028"/>
    <cellStyle name="T_bao cao_!1 1 bao cao giao KH ve HTCMT vung TNB   12-12-2011 2 2" xfId="2029"/>
    <cellStyle name="T_bao cao_!1 1 bao cao giao KH ve HTCMT vung TNB   12-12-2011 3" xfId="2030"/>
    <cellStyle name="T_bao cao_Bieu4HTMT" xfId="2031"/>
    <cellStyle name="T_bao cao_Bieu4HTMT 2" xfId="2032"/>
    <cellStyle name="T_bao cao_Bieu4HTMT 2 2" xfId="2033"/>
    <cellStyle name="T_bao cao_Bieu4HTMT 3" xfId="2034"/>
    <cellStyle name="T_bao cao_Bieu4HTMT_!1 1 bao cao giao KH ve HTCMT vung TNB   12-12-2011" xfId="2035"/>
    <cellStyle name="T_bao cao_Bieu4HTMT_!1 1 bao cao giao KH ve HTCMT vung TNB   12-12-2011 2" xfId="2036"/>
    <cellStyle name="T_bao cao_Bieu4HTMT_!1 1 bao cao giao KH ve HTCMT vung TNB   12-12-2011 2 2" xfId="2037"/>
    <cellStyle name="T_bao cao_Bieu4HTMT_!1 1 bao cao giao KH ve HTCMT vung TNB   12-12-2011 3" xfId="2038"/>
    <cellStyle name="T_bao cao_Bieu4HTMT_KH TPCP vung TNB (03-1-2012)" xfId="2039"/>
    <cellStyle name="T_bao cao_Bieu4HTMT_KH TPCP vung TNB (03-1-2012) 2" xfId="2040"/>
    <cellStyle name="T_bao cao_Bieu4HTMT_KH TPCP vung TNB (03-1-2012) 2 2" xfId="2041"/>
    <cellStyle name="T_bao cao_Bieu4HTMT_KH TPCP vung TNB (03-1-2012) 3" xfId="2042"/>
    <cellStyle name="T_bao cao_KH TPCP vung TNB (03-1-2012)" xfId="2043"/>
    <cellStyle name="T_bao cao_KH TPCP vung TNB (03-1-2012) 2" xfId="2044"/>
    <cellStyle name="T_bao cao_KH TPCP vung TNB (03-1-2012) 2 2" xfId="2045"/>
    <cellStyle name="T_bao cao_KH TPCP vung TNB (03-1-2012) 3" xfId="2046"/>
    <cellStyle name="T_BBTNG-06" xfId="2047"/>
    <cellStyle name="T_BBTNG-06 2" xfId="2048"/>
    <cellStyle name="T_BBTNG-06 2 2" xfId="2049"/>
    <cellStyle name="T_BBTNG-06 3" xfId="2050"/>
    <cellStyle name="T_BBTNG-06_!1 1 bao cao giao KH ve HTCMT vung TNB   12-12-2011" xfId="2051"/>
    <cellStyle name="T_BBTNG-06_!1 1 bao cao giao KH ve HTCMT vung TNB   12-12-2011 2" xfId="2052"/>
    <cellStyle name="T_BBTNG-06_!1 1 bao cao giao KH ve HTCMT vung TNB   12-12-2011 2 2" xfId="2053"/>
    <cellStyle name="T_BBTNG-06_!1 1 bao cao giao KH ve HTCMT vung TNB   12-12-2011 3" xfId="2054"/>
    <cellStyle name="T_BBTNG-06_Bieu4HTMT" xfId="2055"/>
    <cellStyle name="T_BBTNG-06_Bieu4HTMT 2" xfId="2056"/>
    <cellStyle name="T_BBTNG-06_Bieu4HTMT 2 2" xfId="2057"/>
    <cellStyle name="T_BBTNG-06_Bieu4HTMT 3" xfId="2058"/>
    <cellStyle name="T_BBTNG-06_Bieu4HTMT_!1 1 bao cao giao KH ve HTCMT vung TNB   12-12-2011" xfId="2059"/>
    <cellStyle name="T_BBTNG-06_Bieu4HTMT_!1 1 bao cao giao KH ve HTCMT vung TNB   12-12-2011 2" xfId="2060"/>
    <cellStyle name="T_BBTNG-06_Bieu4HTMT_!1 1 bao cao giao KH ve HTCMT vung TNB   12-12-2011 2 2" xfId="2061"/>
    <cellStyle name="T_BBTNG-06_Bieu4HTMT_!1 1 bao cao giao KH ve HTCMT vung TNB   12-12-2011 3" xfId="2062"/>
    <cellStyle name="T_BBTNG-06_Bieu4HTMT_KH TPCP vung TNB (03-1-2012)" xfId="2063"/>
    <cellStyle name="T_BBTNG-06_Bieu4HTMT_KH TPCP vung TNB (03-1-2012) 2" xfId="2064"/>
    <cellStyle name="T_BBTNG-06_Bieu4HTMT_KH TPCP vung TNB (03-1-2012) 2 2" xfId="2065"/>
    <cellStyle name="T_BBTNG-06_Bieu4HTMT_KH TPCP vung TNB (03-1-2012) 3" xfId="2066"/>
    <cellStyle name="T_BBTNG-06_KH TPCP vung TNB (03-1-2012)" xfId="2067"/>
    <cellStyle name="T_BBTNG-06_KH TPCP vung TNB (03-1-2012) 2" xfId="2068"/>
    <cellStyle name="T_BBTNG-06_KH TPCP vung TNB (03-1-2012) 2 2" xfId="2069"/>
    <cellStyle name="T_BBTNG-06_KH TPCP vung TNB (03-1-2012) 3" xfId="2070"/>
    <cellStyle name="T_BC  NAM 2007" xfId="2071"/>
    <cellStyle name="T_BC  NAM 2007 2" xfId="2072"/>
    <cellStyle name="T_BC  NAM 2007 2 2" xfId="2073"/>
    <cellStyle name="T_BC  NAM 2007 3" xfId="2074"/>
    <cellStyle name="T_BC CTMT-2008 Ttinh" xfId="2075"/>
    <cellStyle name="T_BC CTMT-2008 Ttinh 2" xfId="2076"/>
    <cellStyle name="T_BC CTMT-2008 Ttinh 2 2" xfId="2077"/>
    <cellStyle name="T_BC CTMT-2008 Ttinh 3" xfId="2078"/>
    <cellStyle name="T_BC CTMT-2008 Ttinh_!1 1 bao cao giao KH ve HTCMT vung TNB   12-12-2011" xfId="2079"/>
    <cellStyle name="T_BC CTMT-2008 Ttinh_!1 1 bao cao giao KH ve HTCMT vung TNB   12-12-2011 2" xfId="2080"/>
    <cellStyle name="T_BC CTMT-2008 Ttinh_!1 1 bao cao giao KH ve HTCMT vung TNB   12-12-2011 2 2" xfId="2081"/>
    <cellStyle name="T_BC CTMT-2008 Ttinh_!1 1 bao cao giao KH ve HTCMT vung TNB   12-12-2011 3" xfId="2082"/>
    <cellStyle name="T_BC CTMT-2008 Ttinh_KH TPCP vung TNB (03-1-2012)" xfId="2083"/>
    <cellStyle name="T_BC CTMT-2008 Ttinh_KH TPCP vung TNB (03-1-2012) 2" xfId="2084"/>
    <cellStyle name="T_BC CTMT-2008 Ttinh_KH TPCP vung TNB (03-1-2012) 2 2" xfId="2085"/>
    <cellStyle name="T_BC CTMT-2008 Ttinh_KH TPCP vung TNB (03-1-2012) 3" xfId="2086"/>
    <cellStyle name="T_bc_km_ngay" xfId="2087"/>
    <cellStyle name="T_bc_km_ngay 2" xfId="2088"/>
    <cellStyle name="T_bc_km_ngay 2 2" xfId="2089"/>
    <cellStyle name="T_bc_km_ngay 2 3" xfId="2090"/>
    <cellStyle name="T_bc_km_ngay 3" xfId="2091"/>
    <cellStyle name="T_bc_km_ngay 4" xfId="2092"/>
    <cellStyle name="T_Bien ban" xfId="2093"/>
    <cellStyle name="T_Bieu mau cong trinh khoi cong moi 3-4" xfId="2094"/>
    <cellStyle name="T_Bieu mau cong trinh khoi cong moi 3-4 2" xfId="2095"/>
    <cellStyle name="T_Bieu mau cong trinh khoi cong moi 3-4 2 2" xfId="2096"/>
    <cellStyle name="T_Bieu mau cong trinh khoi cong moi 3-4 3" xfId="2097"/>
    <cellStyle name="T_Bieu mau cong trinh khoi cong moi 3-4_!1 1 bao cao giao KH ve HTCMT vung TNB   12-12-2011" xfId="2098"/>
    <cellStyle name="T_Bieu mau cong trinh khoi cong moi 3-4_!1 1 bao cao giao KH ve HTCMT vung TNB   12-12-2011 2" xfId="2099"/>
    <cellStyle name="T_Bieu mau cong trinh khoi cong moi 3-4_!1 1 bao cao giao KH ve HTCMT vung TNB   12-12-2011 2 2" xfId="2100"/>
    <cellStyle name="T_Bieu mau cong trinh khoi cong moi 3-4_!1 1 bao cao giao KH ve HTCMT vung TNB   12-12-2011 3" xfId="2101"/>
    <cellStyle name="T_Bieu mau cong trinh khoi cong moi 3-4_KH TPCP vung TNB (03-1-2012)" xfId="2102"/>
    <cellStyle name="T_Bieu mau cong trinh khoi cong moi 3-4_KH TPCP vung TNB (03-1-2012) 2" xfId="2103"/>
    <cellStyle name="T_Bieu mau cong trinh khoi cong moi 3-4_KH TPCP vung TNB (03-1-2012) 2 2" xfId="2104"/>
    <cellStyle name="T_Bieu mau cong trinh khoi cong moi 3-4_KH TPCP vung TNB (03-1-2012) 3" xfId="2105"/>
    <cellStyle name="T_Bieu mau danh muc du an thuoc CTMTQG nam 2008" xfId="2106"/>
    <cellStyle name="T_Bieu mau danh muc du an thuoc CTMTQG nam 2008 2" xfId="2107"/>
    <cellStyle name="T_Bieu mau danh muc du an thuoc CTMTQG nam 2008 2 2" xfId="2108"/>
    <cellStyle name="T_Bieu mau danh muc du an thuoc CTMTQG nam 2008 3" xfId="2109"/>
    <cellStyle name="T_Bieu mau danh muc du an thuoc CTMTQG nam 2008_!1 1 bao cao giao KH ve HTCMT vung TNB   12-12-2011" xfId="2110"/>
    <cellStyle name="T_Bieu mau danh muc du an thuoc CTMTQG nam 2008_!1 1 bao cao giao KH ve HTCMT vung TNB   12-12-2011 2" xfId="2111"/>
    <cellStyle name="T_Bieu mau danh muc du an thuoc CTMTQG nam 2008_!1 1 bao cao giao KH ve HTCMT vung TNB   12-12-2011 2 2" xfId="2112"/>
    <cellStyle name="T_Bieu mau danh muc du an thuoc CTMTQG nam 2008_!1 1 bao cao giao KH ve HTCMT vung TNB   12-12-2011 3" xfId="2113"/>
    <cellStyle name="T_Bieu mau danh muc du an thuoc CTMTQG nam 2008_KH TPCP vung TNB (03-1-2012)" xfId="2114"/>
    <cellStyle name="T_Bieu mau danh muc du an thuoc CTMTQG nam 2008_KH TPCP vung TNB (03-1-2012) 2" xfId="2115"/>
    <cellStyle name="T_Bieu mau danh muc du an thuoc CTMTQG nam 2008_KH TPCP vung TNB (03-1-2012) 2 2" xfId="2116"/>
    <cellStyle name="T_Bieu mau danh muc du an thuoc CTMTQG nam 2008_KH TPCP vung TNB (03-1-2012) 3" xfId="2117"/>
    <cellStyle name="T_Bieu tong hop nhu cau ung 2011 da chon loc -Mien nui" xfId="2118"/>
    <cellStyle name="T_Bieu tong hop nhu cau ung 2011 da chon loc -Mien nui 2" xfId="2119"/>
    <cellStyle name="T_Bieu tong hop nhu cau ung 2011 da chon loc -Mien nui 2 2" xfId="2120"/>
    <cellStyle name="T_Bieu tong hop nhu cau ung 2011 da chon loc -Mien nui 3" xfId="2121"/>
    <cellStyle name="T_Bieu tong hop nhu cau ung 2011 da chon loc -Mien nui_!1 1 bao cao giao KH ve HTCMT vung TNB   12-12-2011" xfId="2122"/>
    <cellStyle name="T_Bieu tong hop nhu cau ung 2011 da chon loc -Mien nui_!1 1 bao cao giao KH ve HTCMT vung TNB   12-12-2011 2" xfId="2123"/>
    <cellStyle name="T_Bieu tong hop nhu cau ung 2011 da chon loc -Mien nui_!1 1 bao cao giao KH ve HTCMT vung TNB   12-12-2011 2 2" xfId="2124"/>
    <cellStyle name="T_Bieu tong hop nhu cau ung 2011 da chon loc -Mien nui_!1 1 bao cao giao KH ve HTCMT vung TNB   12-12-2011 3" xfId="2125"/>
    <cellStyle name="T_Bieu tong hop nhu cau ung 2011 da chon loc -Mien nui_KH TPCP vung TNB (03-1-2012)" xfId="2126"/>
    <cellStyle name="T_Bieu tong hop nhu cau ung 2011 da chon loc -Mien nui_KH TPCP vung TNB (03-1-2012) 2" xfId="2127"/>
    <cellStyle name="T_Bieu tong hop nhu cau ung 2011 da chon loc -Mien nui_KH TPCP vung TNB (03-1-2012) 2 2" xfId="2128"/>
    <cellStyle name="T_Bieu tong hop nhu cau ung 2011 da chon loc -Mien nui_KH TPCP vung TNB (03-1-2012) 3" xfId="2129"/>
    <cellStyle name="T_Bieu3ODA" xfId="2130"/>
    <cellStyle name="T_Bieu3ODA 2" xfId="2131"/>
    <cellStyle name="T_Bieu3ODA 2 2" xfId="2132"/>
    <cellStyle name="T_Bieu3ODA 3" xfId="2133"/>
    <cellStyle name="T_Bieu3ODA_!1 1 bao cao giao KH ve HTCMT vung TNB   12-12-2011" xfId="2134"/>
    <cellStyle name="T_Bieu3ODA_!1 1 bao cao giao KH ve HTCMT vung TNB   12-12-2011 2" xfId="2135"/>
    <cellStyle name="T_Bieu3ODA_!1 1 bao cao giao KH ve HTCMT vung TNB   12-12-2011 2 2" xfId="2136"/>
    <cellStyle name="T_Bieu3ODA_!1 1 bao cao giao KH ve HTCMT vung TNB   12-12-2011 3" xfId="2137"/>
    <cellStyle name="T_Bieu3ODA_1" xfId="2138"/>
    <cellStyle name="T_Bieu3ODA_1 2" xfId="2139"/>
    <cellStyle name="T_Bieu3ODA_1 2 2" xfId="2140"/>
    <cellStyle name="T_Bieu3ODA_1 3" xfId="2141"/>
    <cellStyle name="T_Bieu3ODA_1_!1 1 bao cao giao KH ve HTCMT vung TNB   12-12-2011" xfId="2142"/>
    <cellStyle name="T_Bieu3ODA_1_!1 1 bao cao giao KH ve HTCMT vung TNB   12-12-2011 2" xfId="2143"/>
    <cellStyle name="T_Bieu3ODA_1_!1 1 bao cao giao KH ve HTCMT vung TNB   12-12-2011 2 2" xfId="2144"/>
    <cellStyle name="T_Bieu3ODA_1_!1 1 bao cao giao KH ve HTCMT vung TNB   12-12-2011 3" xfId="2145"/>
    <cellStyle name="T_Bieu3ODA_1_KH TPCP vung TNB (03-1-2012)" xfId="2146"/>
    <cellStyle name="T_Bieu3ODA_1_KH TPCP vung TNB (03-1-2012) 2" xfId="2147"/>
    <cellStyle name="T_Bieu3ODA_1_KH TPCP vung TNB (03-1-2012) 2 2" xfId="2148"/>
    <cellStyle name="T_Bieu3ODA_1_KH TPCP vung TNB (03-1-2012) 3" xfId="2149"/>
    <cellStyle name="T_Bieu3ODA_KH TPCP vung TNB (03-1-2012)" xfId="2150"/>
    <cellStyle name="T_Bieu3ODA_KH TPCP vung TNB (03-1-2012) 2" xfId="2151"/>
    <cellStyle name="T_Bieu3ODA_KH TPCP vung TNB (03-1-2012) 2 2" xfId="2152"/>
    <cellStyle name="T_Bieu3ODA_KH TPCP vung TNB (03-1-2012) 3" xfId="2153"/>
    <cellStyle name="T_Bieu4HTMT" xfId="2154"/>
    <cellStyle name="T_Bieu4HTMT 2" xfId="2155"/>
    <cellStyle name="T_Bieu4HTMT 2 2" xfId="2156"/>
    <cellStyle name="T_Bieu4HTMT 3" xfId="2157"/>
    <cellStyle name="T_Bieu4HTMT_!1 1 bao cao giao KH ve HTCMT vung TNB   12-12-2011" xfId="2158"/>
    <cellStyle name="T_Bieu4HTMT_!1 1 bao cao giao KH ve HTCMT vung TNB   12-12-2011 2" xfId="2159"/>
    <cellStyle name="T_Bieu4HTMT_!1 1 bao cao giao KH ve HTCMT vung TNB   12-12-2011 2 2" xfId="2160"/>
    <cellStyle name="T_Bieu4HTMT_!1 1 bao cao giao KH ve HTCMT vung TNB   12-12-2011 3" xfId="2161"/>
    <cellStyle name="T_Bieu4HTMT_KH TPCP vung TNB (03-1-2012)" xfId="2162"/>
    <cellStyle name="T_Bieu4HTMT_KH TPCP vung TNB (03-1-2012) 2" xfId="2163"/>
    <cellStyle name="T_Bieu4HTMT_KH TPCP vung TNB (03-1-2012) 2 2" xfId="2164"/>
    <cellStyle name="T_Bieu4HTMT_KH TPCP vung TNB (03-1-2012) 3" xfId="2165"/>
    <cellStyle name="T_bo sung von KCH nam 2010 va Du an tre kho khan" xfId="2166"/>
    <cellStyle name="T_bo sung von KCH nam 2010 va Du an tre kho khan 2" xfId="2167"/>
    <cellStyle name="T_bo sung von KCH nam 2010 va Du an tre kho khan 2 2" xfId="2168"/>
    <cellStyle name="T_bo sung von KCH nam 2010 va Du an tre kho khan 3" xfId="2169"/>
    <cellStyle name="T_bo sung von KCH nam 2010 va Du an tre kho khan_!1 1 bao cao giao KH ve HTCMT vung TNB   12-12-2011" xfId="2170"/>
    <cellStyle name="T_bo sung von KCH nam 2010 va Du an tre kho khan_!1 1 bao cao giao KH ve HTCMT vung TNB   12-12-2011 2" xfId="2171"/>
    <cellStyle name="T_bo sung von KCH nam 2010 va Du an tre kho khan_!1 1 bao cao giao KH ve HTCMT vung TNB   12-12-2011 2 2" xfId="2172"/>
    <cellStyle name="T_bo sung von KCH nam 2010 va Du an tre kho khan_!1 1 bao cao giao KH ve HTCMT vung TNB   12-12-2011 3" xfId="2173"/>
    <cellStyle name="T_bo sung von KCH nam 2010 va Du an tre kho khan_KH TPCP vung TNB (03-1-2012)" xfId="2174"/>
    <cellStyle name="T_bo sung von KCH nam 2010 va Du an tre kho khan_KH TPCP vung TNB (03-1-2012) 2" xfId="2175"/>
    <cellStyle name="T_bo sung von KCH nam 2010 va Du an tre kho khan_KH TPCP vung TNB (03-1-2012) 2 2" xfId="2176"/>
    <cellStyle name="T_bo sung von KCH nam 2010 va Du an tre kho khan_KH TPCP vung TNB (03-1-2012) 3" xfId="2177"/>
    <cellStyle name="T_Book1" xfId="2178"/>
    <cellStyle name="T_Book1 2" xfId="2179"/>
    <cellStyle name="T_Book1 2 2" xfId="2180"/>
    <cellStyle name="T_Book1 2 3" xfId="2181"/>
    <cellStyle name="T_Book1 3" xfId="2182"/>
    <cellStyle name="T_Book1 4" xfId="2183"/>
    <cellStyle name="T_Book1_!1 1 bao cao giao KH ve HTCMT vung TNB   12-12-2011" xfId="2184"/>
    <cellStyle name="T_Book1_!1 1 bao cao giao KH ve HTCMT vung TNB   12-12-2011 2" xfId="2185"/>
    <cellStyle name="T_Book1_!1 1 bao cao giao KH ve HTCMT vung TNB   12-12-2011 2 2" xfId="2186"/>
    <cellStyle name="T_Book1_!1 1 bao cao giao KH ve HTCMT vung TNB   12-12-2011 3" xfId="2187"/>
    <cellStyle name="T_Book1_1" xfId="2188"/>
    <cellStyle name="T_Book1_1 2" xfId="2189"/>
    <cellStyle name="T_Book1_1 2 2" xfId="2190"/>
    <cellStyle name="T_Book1_1 2 3" xfId="2191"/>
    <cellStyle name="T_Book1_1 3" xfId="2192"/>
    <cellStyle name="T_Book1_1 4" xfId="2193"/>
    <cellStyle name="T_Book1_1_Bang Gia" xfId="2194"/>
    <cellStyle name="T_Book1_1_Bang Gia 2" xfId="2195"/>
    <cellStyle name="T_Book1_1_Bang Gia 2 2" xfId="2196"/>
    <cellStyle name="T_Book1_1_Bang Gia 2 3" xfId="2197"/>
    <cellStyle name="T_Book1_1_Bang Gia 3" xfId="2198"/>
    <cellStyle name="T_Book1_1_Bang Gia 4" xfId="2199"/>
    <cellStyle name="T_Book1_1_Bien ban" xfId="2200"/>
    <cellStyle name="T_Book1_1_Bien ban 2" xfId="2201"/>
    <cellStyle name="T_Book1_1_Bien ban 2 2" xfId="2202"/>
    <cellStyle name="T_Book1_1_Bien ban 2 3" xfId="2203"/>
    <cellStyle name="T_Book1_1_Bien ban 3" xfId="2204"/>
    <cellStyle name="T_Book1_1_Bien ban 4" xfId="2205"/>
    <cellStyle name="T_Book1_1_Bieu tong hop nhu cau ung 2011 da chon loc -Mien nui" xfId="2206"/>
    <cellStyle name="T_Book1_1_Bieu tong hop nhu cau ung 2011 da chon loc -Mien nui 2" xfId="2207"/>
    <cellStyle name="T_Book1_1_Bieu tong hop nhu cau ung 2011 da chon loc -Mien nui 2 2" xfId="2208"/>
    <cellStyle name="T_Book1_1_Bieu tong hop nhu cau ung 2011 da chon loc -Mien nui 3" xfId="2209"/>
    <cellStyle name="T_Book1_1_Bieu tong hop nhu cau ung 2011 da chon loc -Mien nui_!1 1 bao cao giao KH ve HTCMT vung TNB   12-12-2011" xfId="2210"/>
    <cellStyle name="T_Book1_1_Bieu tong hop nhu cau ung 2011 da chon loc -Mien nui_!1 1 bao cao giao KH ve HTCMT vung TNB   12-12-2011 2" xfId="2211"/>
    <cellStyle name="T_Book1_1_Bieu tong hop nhu cau ung 2011 da chon loc -Mien nui_!1 1 bao cao giao KH ve HTCMT vung TNB   12-12-2011 2 2" xfId="2212"/>
    <cellStyle name="T_Book1_1_Bieu tong hop nhu cau ung 2011 da chon loc -Mien nui_!1 1 bao cao giao KH ve HTCMT vung TNB   12-12-2011 3" xfId="2213"/>
    <cellStyle name="T_Book1_1_Bieu tong hop nhu cau ung 2011 da chon loc -Mien nui_KH TPCP vung TNB (03-1-2012)" xfId="2214"/>
    <cellStyle name="T_Book1_1_Bieu tong hop nhu cau ung 2011 da chon loc -Mien nui_KH TPCP vung TNB (03-1-2012) 2" xfId="2215"/>
    <cellStyle name="T_Book1_1_Bieu tong hop nhu cau ung 2011 da chon loc -Mien nui_KH TPCP vung TNB (03-1-2012) 2 2" xfId="2216"/>
    <cellStyle name="T_Book1_1_Bieu tong hop nhu cau ung 2011 da chon loc -Mien nui_KH TPCP vung TNB (03-1-2012) 3" xfId="2217"/>
    <cellStyle name="T_Book1_1_Bieu3ODA" xfId="2218"/>
    <cellStyle name="T_Book1_1_Bieu3ODA 2" xfId="2219"/>
    <cellStyle name="T_Book1_1_Bieu3ODA 2 2" xfId="2220"/>
    <cellStyle name="T_Book1_1_Bieu3ODA 3" xfId="2221"/>
    <cellStyle name="T_Book1_1_Bieu3ODA_!1 1 bao cao giao KH ve HTCMT vung TNB   12-12-2011" xfId="2222"/>
    <cellStyle name="T_Book1_1_Bieu3ODA_!1 1 bao cao giao KH ve HTCMT vung TNB   12-12-2011 2" xfId="2223"/>
    <cellStyle name="T_Book1_1_Bieu3ODA_!1 1 bao cao giao KH ve HTCMT vung TNB   12-12-2011 2 2" xfId="2224"/>
    <cellStyle name="T_Book1_1_Bieu3ODA_!1 1 bao cao giao KH ve HTCMT vung TNB   12-12-2011 3" xfId="2225"/>
    <cellStyle name="T_Book1_1_Bieu3ODA_KH TPCP vung TNB (03-1-2012)" xfId="2226"/>
    <cellStyle name="T_Book1_1_Bieu3ODA_KH TPCP vung TNB (03-1-2012) 2" xfId="2227"/>
    <cellStyle name="T_Book1_1_Bieu3ODA_KH TPCP vung TNB (03-1-2012) 2 2" xfId="2228"/>
    <cellStyle name="T_Book1_1_Bieu3ODA_KH TPCP vung TNB (03-1-2012) 3" xfId="2229"/>
    <cellStyle name="T_Book1_1_Book1" xfId="2230"/>
    <cellStyle name="T_Book1_1_Book1 2" xfId="2231"/>
    <cellStyle name="T_Book1_1_Book1 2 2" xfId="2232"/>
    <cellStyle name="T_Book1_1_Book1 2 3" xfId="2233"/>
    <cellStyle name="T_Book1_1_Book1 3" xfId="2234"/>
    <cellStyle name="T_Book1_1_Book1 4" xfId="2235"/>
    <cellStyle name="T_Book1_1_CPK" xfId="2236"/>
    <cellStyle name="T_Book1_1_CPK 2" xfId="2237"/>
    <cellStyle name="T_Book1_1_CPK 2 2" xfId="2238"/>
    <cellStyle name="T_Book1_1_CPK 3" xfId="2239"/>
    <cellStyle name="T_Book1_1_CPK_!1 1 bao cao giao KH ve HTCMT vung TNB   12-12-2011" xfId="2240"/>
    <cellStyle name="T_Book1_1_CPK_!1 1 bao cao giao KH ve HTCMT vung TNB   12-12-2011 2" xfId="2241"/>
    <cellStyle name="T_Book1_1_CPK_!1 1 bao cao giao KH ve HTCMT vung TNB   12-12-2011 2 2" xfId="2242"/>
    <cellStyle name="T_Book1_1_CPK_!1 1 bao cao giao KH ve HTCMT vung TNB   12-12-2011 3" xfId="2243"/>
    <cellStyle name="T_Book1_1_CPK_Bieu4HTMT" xfId="2244"/>
    <cellStyle name="T_Book1_1_CPK_Bieu4HTMT 2" xfId="2245"/>
    <cellStyle name="T_Book1_1_CPK_Bieu4HTMT 2 2" xfId="2246"/>
    <cellStyle name="T_Book1_1_CPK_Bieu4HTMT 3" xfId="2247"/>
    <cellStyle name="T_Book1_1_CPK_Bieu4HTMT_!1 1 bao cao giao KH ve HTCMT vung TNB   12-12-2011" xfId="2248"/>
    <cellStyle name="T_Book1_1_CPK_Bieu4HTMT_!1 1 bao cao giao KH ve HTCMT vung TNB   12-12-2011 2" xfId="2249"/>
    <cellStyle name="T_Book1_1_CPK_Bieu4HTMT_!1 1 bao cao giao KH ve HTCMT vung TNB   12-12-2011 2 2" xfId="2250"/>
    <cellStyle name="T_Book1_1_CPK_Bieu4HTMT_!1 1 bao cao giao KH ve HTCMT vung TNB   12-12-2011 3" xfId="2251"/>
    <cellStyle name="T_Book1_1_CPK_Bieu4HTMT_KH TPCP vung TNB (03-1-2012)" xfId="2252"/>
    <cellStyle name="T_Book1_1_CPK_Bieu4HTMT_KH TPCP vung TNB (03-1-2012) 2" xfId="2253"/>
    <cellStyle name="T_Book1_1_CPK_Bieu4HTMT_KH TPCP vung TNB (03-1-2012) 2 2" xfId="2254"/>
    <cellStyle name="T_Book1_1_CPK_Bieu4HTMT_KH TPCP vung TNB (03-1-2012) 3" xfId="2255"/>
    <cellStyle name="T_Book1_1_CPK_KH TPCP vung TNB (03-1-2012)" xfId="2256"/>
    <cellStyle name="T_Book1_1_CPK_KH TPCP vung TNB (03-1-2012) 2" xfId="2257"/>
    <cellStyle name="T_Book1_1_CPK_KH TPCP vung TNB (03-1-2012) 2 2" xfId="2258"/>
    <cellStyle name="T_Book1_1_CPK_KH TPCP vung TNB (03-1-2012) 3" xfId="2259"/>
    <cellStyle name="T_Book1_1_IPC No.01 ADB5 (IN)- QB04TL10" xfId="2260"/>
    <cellStyle name="T_Book1_1_IPC No.01 ADB5 (IN)- QB04TL10 2" xfId="2261"/>
    <cellStyle name="T_Book1_1_IPC No.01 ADB5 (IN)- QB04TL10 2 2" xfId="2262"/>
    <cellStyle name="T_Book1_1_IPC No.01 ADB5 (IN)- QB04TL10 2 3" xfId="2263"/>
    <cellStyle name="T_Book1_1_IPC No.01 ADB5 (IN)- QB04TL10 3" xfId="2264"/>
    <cellStyle name="T_Book1_1_IPC No.01 ADB5 (IN)- QB04TL10 4" xfId="2265"/>
    <cellStyle name="T_Book1_1_KH TPCP vung TNB (03-1-2012)" xfId="2266"/>
    <cellStyle name="T_Book1_1_KH TPCP vung TNB (03-1-2012) 2" xfId="2267"/>
    <cellStyle name="T_Book1_1_KH TPCP vung TNB (03-1-2012) 2 2" xfId="2268"/>
    <cellStyle name="T_Book1_1_KH TPCP vung TNB (03-1-2012) 3" xfId="2269"/>
    <cellStyle name="T_Book1_1_kien giang 2" xfId="2270"/>
    <cellStyle name="T_Book1_1_kien giang 2 2" xfId="2271"/>
    <cellStyle name="T_Book1_1_kien giang 2 2 2" xfId="2272"/>
    <cellStyle name="T_Book1_1_kien giang 2 3" xfId="2273"/>
    <cellStyle name="T_Book1_1_KLNMD" xfId="2274"/>
    <cellStyle name="T_Book1_1_KLNMD 2" xfId="2275"/>
    <cellStyle name="T_Book1_1_KLNMD 2 2" xfId="2276"/>
    <cellStyle name="T_Book1_1_KLNMD 2 3" xfId="2277"/>
    <cellStyle name="T_Book1_1_KLNMD 3" xfId="2278"/>
    <cellStyle name="T_Book1_1_KLNMD 4" xfId="2279"/>
    <cellStyle name="T_Book1_1_Luy ke von ung nam 2011 -Thoa gui ngay 12-8-2012" xfId="2280"/>
    <cellStyle name="T_Book1_1_Luy ke von ung nam 2011 -Thoa gui ngay 12-8-2012 2" xfId="2281"/>
    <cellStyle name="T_Book1_1_Luy ke von ung nam 2011 -Thoa gui ngay 12-8-2012 2 2" xfId="2282"/>
    <cellStyle name="T_Book1_1_Luy ke von ung nam 2011 -Thoa gui ngay 12-8-2012 3" xfId="2283"/>
    <cellStyle name="T_Book1_1_Luy ke von ung nam 2011 -Thoa gui ngay 12-8-2012_!1 1 bao cao giao KH ve HTCMT vung TNB   12-12-2011" xfId="2284"/>
    <cellStyle name="T_Book1_1_Luy ke von ung nam 2011 -Thoa gui ngay 12-8-2012_!1 1 bao cao giao KH ve HTCMT vung TNB   12-12-2011 2" xfId="2285"/>
    <cellStyle name="T_Book1_1_Luy ke von ung nam 2011 -Thoa gui ngay 12-8-2012_!1 1 bao cao giao KH ve HTCMT vung TNB   12-12-2011 2 2" xfId="2286"/>
    <cellStyle name="T_Book1_1_Luy ke von ung nam 2011 -Thoa gui ngay 12-8-2012_!1 1 bao cao giao KH ve HTCMT vung TNB   12-12-2011 3" xfId="2287"/>
    <cellStyle name="T_Book1_1_Luy ke von ung nam 2011 -Thoa gui ngay 12-8-2012_KH TPCP vung TNB (03-1-2012)" xfId="2288"/>
    <cellStyle name="T_Book1_1_Luy ke von ung nam 2011 -Thoa gui ngay 12-8-2012_KH TPCP vung TNB (03-1-2012) 2" xfId="2289"/>
    <cellStyle name="T_Book1_1_Luy ke von ung nam 2011 -Thoa gui ngay 12-8-2012_KH TPCP vung TNB (03-1-2012) 2 2" xfId="2290"/>
    <cellStyle name="T_Book1_1_Luy ke von ung nam 2011 -Thoa gui ngay 12-8-2012_KH TPCP vung TNB (03-1-2012) 3" xfId="2291"/>
    <cellStyle name="T_Book1_1_Thiet bi" xfId="2292"/>
    <cellStyle name="T_Book1_1_Thiet bi 2" xfId="2293"/>
    <cellStyle name="T_Book1_1_Thiet bi 2 2" xfId="2294"/>
    <cellStyle name="T_Book1_1_Thiet bi 3" xfId="2295"/>
    <cellStyle name="T_Book1_1_Thiet bi_!1 1 bao cao giao KH ve HTCMT vung TNB   12-12-2011" xfId="2296"/>
    <cellStyle name="T_Book1_1_Thiet bi_!1 1 bao cao giao KH ve HTCMT vung TNB   12-12-2011 2" xfId="2297"/>
    <cellStyle name="T_Book1_1_Thiet bi_!1 1 bao cao giao KH ve HTCMT vung TNB   12-12-2011 2 2" xfId="2298"/>
    <cellStyle name="T_Book1_1_Thiet bi_!1 1 bao cao giao KH ve HTCMT vung TNB   12-12-2011 3" xfId="2299"/>
    <cellStyle name="T_Book1_1_Thiet bi_Bieu4HTMT" xfId="2300"/>
    <cellStyle name="T_Book1_1_Thiet bi_Bieu4HTMT 2" xfId="2301"/>
    <cellStyle name="T_Book1_1_Thiet bi_Bieu4HTMT 2 2" xfId="2302"/>
    <cellStyle name="T_Book1_1_Thiet bi_Bieu4HTMT 3" xfId="2303"/>
    <cellStyle name="T_Book1_1_Thiet bi_Bieu4HTMT_!1 1 bao cao giao KH ve HTCMT vung TNB   12-12-2011" xfId="2304"/>
    <cellStyle name="T_Book1_1_Thiet bi_Bieu4HTMT_!1 1 bao cao giao KH ve HTCMT vung TNB   12-12-2011 2" xfId="2305"/>
    <cellStyle name="T_Book1_1_Thiet bi_Bieu4HTMT_!1 1 bao cao giao KH ve HTCMT vung TNB   12-12-2011 2 2" xfId="2306"/>
    <cellStyle name="T_Book1_1_Thiet bi_Bieu4HTMT_!1 1 bao cao giao KH ve HTCMT vung TNB   12-12-2011 3" xfId="2307"/>
    <cellStyle name="T_Book1_1_Thiet bi_Bieu4HTMT_KH TPCP vung TNB (03-1-2012)" xfId="2308"/>
    <cellStyle name="T_Book1_1_Thiet bi_Bieu4HTMT_KH TPCP vung TNB (03-1-2012) 2" xfId="2309"/>
    <cellStyle name="T_Book1_1_Thiet bi_Bieu4HTMT_KH TPCP vung TNB (03-1-2012) 2 2" xfId="2310"/>
    <cellStyle name="T_Book1_1_Thiet bi_Bieu4HTMT_KH TPCP vung TNB (03-1-2012) 3" xfId="2311"/>
    <cellStyle name="T_Book1_1_Thiet bi_KH TPCP vung TNB (03-1-2012)" xfId="2312"/>
    <cellStyle name="T_Book1_1_Thiet bi_KH TPCP vung TNB (03-1-2012) 2" xfId="2313"/>
    <cellStyle name="T_Book1_1_Thiet bi_KH TPCP vung TNB (03-1-2012) 2 2" xfId="2314"/>
    <cellStyle name="T_Book1_1_Thiet bi_KH TPCP vung TNB (03-1-2012) 3" xfId="2315"/>
    <cellStyle name="T_Book1_2" xfId="2316"/>
    <cellStyle name="T_Book1_2 2" xfId="2317"/>
    <cellStyle name="T_Book1_2 2 2" xfId="2318"/>
    <cellStyle name="T_Book1_2 2 3" xfId="2319"/>
    <cellStyle name="T_Book1_2 3" xfId="2320"/>
    <cellStyle name="T_Book1_2 4" xfId="2321"/>
    <cellStyle name="T_Book1_Bang Gia" xfId="2322"/>
    <cellStyle name="T_Book1_Bang Gia 2" xfId="2323"/>
    <cellStyle name="T_Book1_Bang Gia 2 2" xfId="2324"/>
    <cellStyle name="T_Book1_Bang Gia 2 3" xfId="2325"/>
    <cellStyle name="T_Book1_Bang Gia 3" xfId="2326"/>
    <cellStyle name="T_Book1_Bang Gia 4" xfId="2327"/>
    <cellStyle name="T_Book1_Bang Gia_thanh toan cau tran (dot 7)-" xfId="2328"/>
    <cellStyle name="T_Book1_Bang Gia_thanh toan cau tran (dot 7)- 2" xfId="2329"/>
    <cellStyle name="T_Book1_Bang Gia_thanh toan cau tran (dot 7)- 2 2" xfId="2330"/>
    <cellStyle name="T_Book1_Bang Gia_thanh toan cau tran (dot 7)- 2 3" xfId="2331"/>
    <cellStyle name="T_Book1_Bang Gia_thanh toan cau tran (dot 7)- 3" xfId="2332"/>
    <cellStyle name="T_Book1_Bang Gia_thanh toan cau tran (dot 7)- 4" xfId="2333"/>
    <cellStyle name="T_Book1_Bang Gia_thanh_toan_cau_tran_dot_12" xfId="2334"/>
    <cellStyle name="T_Book1_Bang Gia_thanh_toan_cau_tran_dot_12 2" xfId="2335"/>
    <cellStyle name="T_Book1_Bang Gia_thanh_toan_cau_tran_dot_12 2 2" xfId="2336"/>
    <cellStyle name="T_Book1_Bang Gia_thanh_toan_cau_tran_dot_12 2 3" xfId="2337"/>
    <cellStyle name="T_Book1_Bang Gia_thanh_toan_cau_tran_dot_12 3" xfId="2338"/>
    <cellStyle name="T_Book1_Bang Gia_thanh_toan_cau_tran_dot_12 4" xfId="2339"/>
    <cellStyle name="T_Book1_Bang Gia_thanh_toandot_14" xfId="2340"/>
    <cellStyle name="T_Book1_Bang Gia_thanh_toandot_14 2" xfId="2341"/>
    <cellStyle name="T_Book1_Bang Gia_thanh_toandot_14 2 2" xfId="2342"/>
    <cellStyle name="T_Book1_Bang Gia_thanh_toandot_14 2 3" xfId="2343"/>
    <cellStyle name="T_Book1_Bang Gia_thanh_toandot_14 3" xfId="2344"/>
    <cellStyle name="T_Book1_Bang Gia_thanh_toandot_14 4" xfId="2345"/>
    <cellStyle name="T_Book1_BC NQ11-CP - chinh sua lai" xfId="2346"/>
    <cellStyle name="T_Book1_BC NQ11-CP - chinh sua lai 2" xfId="2347"/>
    <cellStyle name="T_Book1_BC NQ11-CP - chinh sua lai 2 2" xfId="2348"/>
    <cellStyle name="T_Book1_BC NQ11-CP - chinh sua lai 3" xfId="2349"/>
    <cellStyle name="T_Book1_BC NQ11-CP-Quynh sau bieu so3" xfId="2350"/>
    <cellStyle name="T_Book1_BC NQ11-CP-Quynh sau bieu so3 2" xfId="2351"/>
    <cellStyle name="T_Book1_BC NQ11-CP-Quynh sau bieu so3 2 2" xfId="2352"/>
    <cellStyle name="T_Book1_BC NQ11-CP-Quynh sau bieu so3 3" xfId="2353"/>
    <cellStyle name="T_Book1_BC_NQ11-CP_-_Thao_sua_lai" xfId="2354"/>
    <cellStyle name="T_Book1_BC_NQ11-CP_-_Thao_sua_lai 2" xfId="2355"/>
    <cellStyle name="T_Book1_BC_NQ11-CP_-_Thao_sua_lai 2 2" xfId="2356"/>
    <cellStyle name="T_Book1_BC_NQ11-CP_-_Thao_sua_lai 3" xfId="2357"/>
    <cellStyle name="T_Book1_Bien ban" xfId="2358"/>
    <cellStyle name="T_Book1_Bien ban 2" xfId="2359"/>
    <cellStyle name="T_Book1_Bien ban 2 2" xfId="2360"/>
    <cellStyle name="T_Book1_Bien ban 2 3" xfId="2361"/>
    <cellStyle name="T_Book1_Bien ban 3" xfId="2362"/>
    <cellStyle name="T_Book1_Bien ban 4" xfId="2363"/>
    <cellStyle name="T_Book1_Bieu mau cong trinh khoi cong moi 3-4" xfId="2364"/>
    <cellStyle name="T_Book1_Bieu mau cong trinh khoi cong moi 3-4 2" xfId="2365"/>
    <cellStyle name="T_Book1_Bieu mau cong trinh khoi cong moi 3-4 2 2" xfId="2366"/>
    <cellStyle name="T_Book1_Bieu mau cong trinh khoi cong moi 3-4 3" xfId="2367"/>
    <cellStyle name="T_Book1_Bieu mau cong trinh khoi cong moi 3-4_!1 1 bao cao giao KH ve HTCMT vung TNB   12-12-2011" xfId="2368"/>
    <cellStyle name="T_Book1_Bieu mau cong trinh khoi cong moi 3-4_!1 1 bao cao giao KH ve HTCMT vung TNB   12-12-2011 2" xfId="2369"/>
    <cellStyle name="T_Book1_Bieu mau cong trinh khoi cong moi 3-4_!1 1 bao cao giao KH ve HTCMT vung TNB   12-12-2011 2 2" xfId="2370"/>
    <cellStyle name="T_Book1_Bieu mau cong trinh khoi cong moi 3-4_!1 1 bao cao giao KH ve HTCMT vung TNB   12-12-2011 3" xfId="2371"/>
    <cellStyle name="T_Book1_Bieu mau cong trinh khoi cong moi 3-4_KH TPCP vung TNB (03-1-2012)" xfId="2372"/>
    <cellStyle name="T_Book1_Bieu mau cong trinh khoi cong moi 3-4_KH TPCP vung TNB (03-1-2012) 2" xfId="2373"/>
    <cellStyle name="T_Book1_Bieu mau cong trinh khoi cong moi 3-4_KH TPCP vung TNB (03-1-2012) 2 2" xfId="2374"/>
    <cellStyle name="T_Book1_Bieu mau cong trinh khoi cong moi 3-4_KH TPCP vung TNB (03-1-2012) 3" xfId="2375"/>
    <cellStyle name="T_Book1_Bieu mau danh muc du an thuoc CTMTQG nam 2008" xfId="2376"/>
    <cellStyle name="T_Book1_Bieu mau danh muc du an thuoc CTMTQG nam 2008 2" xfId="2377"/>
    <cellStyle name="T_Book1_Bieu mau danh muc du an thuoc CTMTQG nam 2008 2 2" xfId="2378"/>
    <cellStyle name="T_Book1_Bieu mau danh muc du an thuoc CTMTQG nam 2008 3" xfId="2379"/>
    <cellStyle name="T_Book1_Bieu mau danh muc du an thuoc CTMTQG nam 2008_!1 1 bao cao giao KH ve HTCMT vung TNB   12-12-2011" xfId="2380"/>
    <cellStyle name="T_Book1_Bieu mau danh muc du an thuoc CTMTQG nam 2008_!1 1 bao cao giao KH ve HTCMT vung TNB   12-12-2011 2" xfId="2381"/>
    <cellStyle name="T_Book1_Bieu mau danh muc du an thuoc CTMTQG nam 2008_!1 1 bao cao giao KH ve HTCMT vung TNB   12-12-2011 2 2" xfId="2382"/>
    <cellStyle name="T_Book1_Bieu mau danh muc du an thuoc CTMTQG nam 2008_!1 1 bao cao giao KH ve HTCMT vung TNB   12-12-2011 3" xfId="2383"/>
    <cellStyle name="T_Book1_Bieu mau danh muc du an thuoc CTMTQG nam 2008_KH TPCP vung TNB (03-1-2012)" xfId="2384"/>
    <cellStyle name="T_Book1_Bieu mau danh muc du an thuoc CTMTQG nam 2008_KH TPCP vung TNB (03-1-2012) 2" xfId="2385"/>
    <cellStyle name="T_Book1_Bieu mau danh muc du an thuoc CTMTQG nam 2008_KH TPCP vung TNB (03-1-2012) 2 2" xfId="2386"/>
    <cellStyle name="T_Book1_Bieu mau danh muc du an thuoc CTMTQG nam 2008_KH TPCP vung TNB (03-1-2012) 3" xfId="2387"/>
    <cellStyle name="T_Book1_Bieu tong hop nhu cau ung 2011 da chon loc -Mien nui" xfId="2388"/>
    <cellStyle name="T_Book1_Bieu tong hop nhu cau ung 2011 da chon loc -Mien nui 2" xfId="2389"/>
    <cellStyle name="T_Book1_Bieu tong hop nhu cau ung 2011 da chon loc -Mien nui 2 2" xfId="2390"/>
    <cellStyle name="T_Book1_Bieu tong hop nhu cau ung 2011 da chon loc -Mien nui 3" xfId="2391"/>
    <cellStyle name="T_Book1_Bieu tong hop nhu cau ung 2011 da chon loc -Mien nui_!1 1 bao cao giao KH ve HTCMT vung TNB   12-12-2011" xfId="2392"/>
    <cellStyle name="T_Book1_Bieu tong hop nhu cau ung 2011 da chon loc -Mien nui_!1 1 bao cao giao KH ve HTCMT vung TNB   12-12-2011 2" xfId="2393"/>
    <cellStyle name="T_Book1_Bieu tong hop nhu cau ung 2011 da chon loc -Mien nui_!1 1 bao cao giao KH ve HTCMT vung TNB   12-12-2011 2 2" xfId="2394"/>
    <cellStyle name="T_Book1_Bieu tong hop nhu cau ung 2011 da chon loc -Mien nui_!1 1 bao cao giao KH ve HTCMT vung TNB   12-12-2011 3" xfId="2395"/>
    <cellStyle name="T_Book1_Bieu tong hop nhu cau ung 2011 da chon loc -Mien nui_KH TPCP vung TNB (03-1-2012)" xfId="2396"/>
    <cellStyle name="T_Book1_Bieu tong hop nhu cau ung 2011 da chon loc -Mien nui_KH TPCP vung TNB (03-1-2012) 2" xfId="2397"/>
    <cellStyle name="T_Book1_Bieu tong hop nhu cau ung 2011 da chon loc -Mien nui_KH TPCP vung TNB (03-1-2012) 2 2" xfId="2398"/>
    <cellStyle name="T_Book1_Bieu tong hop nhu cau ung 2011 da chon loc -Mien nui_KH TPCP vung TNB (03-1-2012) 3" xfId="2399"/>
    <cellStyle name="T_Book1_Bieu3ODA" xfId="2400"/>
    <cellStyle name="T_Book1_Bieu3ODA 2" xfId="2401"/>
    <cellStyle name="T_Book1_Bieu3ODA 2 2" xfId="2402"/>
    <cellStyle name="T_Book1_Bieu3ODA 3" xfId="2403"/>
    <cellStyle name="T_Book1_Bieu3ODA_!1 1 bao cao giao KH ve HTCMT vung TNB   12-12-2011" xfId="2404"/>
    <cellStyle name="T_Book1_Bieu3ODA_!1 1 bao cao giao KH ve HTCMT vung TNB   12-12-2011 2" xfId="2405"/>
    <cellStyle name="T_Book1_Bieu3ODA_!1 1 bao cao giao KH ve HTCMT vung TNB   12-12-2011 2 2" xfId="2406"/>
    <cellStyle name="T_Book1_Bieu3ODA_!1 1 bao cao giao KH ve HTCMT vung TNB   12-12-2011 3" xfId="2407"/>
    <cellStyle name="T_Book1_Bieu3ODA_1" xfId="2408"/>
    <cellStyle name="T_Book1_Bieu3ODA_1 2" xfId="2409"/>
    <cellStyle name="T_Book1_Bieu3ODA_1 2 2" xfId="2410"/>
    <cellStyle name="T_Book1_Bieu3ODA_1 3" xfId="2411"/>
    <cellStyle name="T_Book1_Bieu3ODA_1_!1 1 bao cao giao KH ve HTCMT vung TNB   12-12-2011" xfId="2412"/>
    <cellStyle name="T_Book1_Bieu3ODA_1_!1 1 bao cao giao KH ve HTCMT vung TNB   12-12-2011 2" xfId="2413"/>
    <cellStyle name="T_Book1_Bieu3ODA_1_!1 1 bao cao giao KH ve HTCMT vung TNB   12-12-2011 2 2" xfId="2414"/>
    <cellStyle name="T_Book1_Bieu3ODA_1_!1 1 bao cao giao KH ve HTCMT vung TNB   12-12-2011 3" xfId="2415"/>
    <cellStyle name="T_Book1_Bieu3ODA_1_KH TPCP vung TNB (03-1-2012)" xfId="2416"/>
    <cellStyle name="T_Book1_Bieu3ODA_1_KH TPCP vung TNB (03-1-2012) 2" xfId="2417"/>
    <cellStyle name="T_Book1_Bieu3ODA_1_KH TPCP vung TNB (03-1-2012) 2 2" xfId="2418"/>
    <cellStyle name="T_Book1_Bieu3ODA_1_KH TPCP vung TNB (03-1-2012) 3" xfId="2419"/>
    <cellStyle name="T_Book1_Bieu3ODA_KH TPCP vung TNB (03-1-2012)" xfId="2420"/>
    <cellStyle name="T_Book1_Bieu3ODA_KH TPCP vung TNB (03-1-2012) 2" xfId="2421"/>
    <cellStyle name="T_Book1_Bieu3ODA_KH TPCP vung TNB (03-1-2012) 2 2" xfId="2422"/>
    <cellStyle name="T_Book1_Bieu3ODA_KH TPCP vung TNB (03-1-2012) 3" xfId="2423"/>
    <cellStyle name="T_Book1_Bieu4HTMT" xfId="2424"/>
    <cellStyle name="T_Book1_Bieu4HTMT 2" xfId="2425"/>
    <cellStyle name="T_Book1_Bieu4HTMT 2 2" xfId="2426"/>
    <cellStyle name="T_Book1_Bieu4HTMT 3" xfId="2427"/>
    <cellStyle name="T_Book1_Bieu4HTMT_!1 1 bao cao giao KH ve HTCMT vung TNB   12-12-2011" xfId="2428"/>
    <cellStyle name="T_Book1_Bieu4HTMT_!1 1 bao cao giao KH ve HTCMT vung TNB   12-12-2011 2" xfId="2429"/>
    <cellStyle name="T_Book1_Bieu4HTMT_!1 1 bao cao giao KH ve HTCMT vung TNB   12-12-2011 2 2" xfId="2430"/>
    <cellStyle name="T_Book1_Bieu4HTMT_!1 1 bao cao giao KH ve HTCMT vung TNB   12-12-2011 3" xfId="2431"/>
    <cellStyle name="T_Book1_Bieu4HTMT_KH TPCP vung TNB (03-1-2012)" xfId="2432"/>
    <cellStyle name="T_Book1_Bieu4HTMT_KH TPCP vung TNB (03-1-2012) 2" xfId="2433"/>
    <cellStyle name="T_Book1_Bieu4HTMT_KH TPCP vung TNB (03-1-2012) 2 2" xfId="2434"/>
    <cellStyle name="T_Book1_Bieu4HTMT_KH TPCP vung TNB (03-1-2012) 3" xfId="2435"/>
    <cellStyle name="T_Book1_Book1" xfId="2436"/>
    <cellStyle name="T_Book1_Book1 2" xfId="2437"/>
    <cellStyle name="T_Book1_Book1 2 2" xfId="2438"/>
    <cellStyle name="T_Book1_Book1 2 3" xfId="2439"/>
    <cellStyle name="T_Book1_Book1 3" xfId="2440"/>
    <cellStyle name="T_Book1_Book1 4" xfId="2441"/>
    <cellStyle name="T_Book1_Book1_1" xfId="2442"/>
    <cellStyle name="T_Book1_Book1_1 2" xfId="2443"/>
    <cellStyle name="T_Book1_Book1_1 2 2" xfId="2444"/>
    <cellStyle name="T_Book1_Book1_1 2 3" xfId="2445"/>
    <cellStyle name="T_Book1_Book1_1 3" xfId="2446"/>
    <cellStyle name="T_Book1_Book1_1 4" xfId="2447"/>
    <cellStyle name="T_Book1_Cong trinh co y kien LD_Dang_NN_2011-Tay nguyen-9-10" xfId="2448"/>
    <cellStyle name="T_Book1_Cong trinh co y kien LD_Dang_NN_2011-Tay nguyen-9-10 2" xfId="2449"/>
    <cellStyle name="T_Book1_Cong trinh co y kien LD_Dang_NN_2011-Tay nguyen-9-10 2 2" xfId="2450"/>
    <cellStyle name="T_Book1_Cong trinh co y kien LD_Dang_NN_2011-Tay nguyen-9-10 3" xfId="2451"/>
    <cellStyle name="T_Book1_Cong trinh co y kien LD_Dang_NN_2011-Tay nguyen-9-10_!1 1 bao cao giao KH ve HTCMT vung TNB   12-12-2011" xfId="2452"/>
    <cellStyle name="T_Book1_Cong trinh co y kien LD_Dang_NN_2011-Tay nguyen-9-10_!1 1 bao cao giao KH ve HTCMT vung TNB   12-12-2011 2" xfId="2453"/>
    <cellStyle name="T_Book1_Cong trinh co y kien LD_Dang_NN_2011-Tay nguyen-9-10_!1 1 bao cao giao KH ve HTCMT vung TNB   12-12-2011 2 2" xfId="2454"/>
    <cellStyle name="T_Book1_Cong trinh co y kien LD_Dang_NN_2011-Tay nguyen-9-10_!1 1 bao cao giao KH ve HTCMT vung TNB   12-12-2011 3" xfId="2455"/>
    <cellStyle name="T_Book1_Cong trinh co y kien LD_Dang_NN_2011-Tay nguyen-9-10_Bieu4HTMT" xfId="2456"/>
    <cellStyle name="T_Book1_Cong trinh co y kien LD_Dang_NN_2011-Tay nguyen-9-10_Bieu4HTMT 2" xfId="2457"/>
    <cellStyle name="T_Book1_Cong trinh co y kien LD_Dang_NN_2011-Tay nguyen-9-10_Bieu4HTMT 2 2" xfId="2458"/>
    <cellStyle name="T_Book1_Cong trinh co y kien LD_Dang_NN_2011-Tay nguyen-9-10_Bieu4HTMT 3" xfId="2459"/>
    <cellStyle name="T_Book1_Cong trinh co y kien LD_Dang_NN_2011-Tay nguyen-9-10_KH TPCP vung TNB (03-1-2012)" xfId="2460"/>
    <cellStyle name="T_Book1_Cong trinh co y kien LD_Dang_NN_2011-Tay nguyen-9-10_KH TPCP vung TNB (03-1-2012) 2" xfId="2461"/>
    <cellStyle name="T_Book1_Cong trinh co y kien LD_Dang_NN_2011-Tay nguyen-9-10_KH TPCP vung TNB (03-1-2012) 2 2" xfId="2462"/>
    <cellStyle name="T_Book1_Cong trinh co y kien LD_Dang_NN_2011-Tay nguyen-9-10_KH TPCP vung TNB (03-1-2012) 3" xfId="2463"/>
    <cellStyle name="T_Book1_CPK" xfId="2464"/>
    <cellStyle name="T_Book1_CPK 2" xfId="2465"/>
    <cellStyle name="T_Book1_CPK 2 2" xfId="2466"/>
    <cellStyle name="T_Book1_CPK 3" xfId="2467"/>
    <cellStyle name="T_Book1_danh muc chuan bi dau tu 2011 ngay 07-6-2011" xfId="2468"/>
    <cellStyle name="T_Book1_danh muc chuan bi dau tu 2011 ngay 07-6-2011 2" xfId="2469"/>
    <cellStyle name="T_Book1_danh muc chuan bi dau tu 2011 ngay 07-6-2011 2 2" xfId="2470"/>
    <cellStyle name="T_Book1_danh muc chuan bi dau tu 2011 ngay 07-6-2011 3" xfId="2471"/>
    <cellStyle name="T_Book1_dieu chinh KH 2011 ngay 26-5-2011111" xfId="2472"/>
    <cellStyle name="T_Book1_dieu chinh KH 2011 ngay 26-5-2011111 2" xfId="2473"/>
    <cellStyle name="T_Book1_dieu chinh KH 2011 ngay 26-5-2011111 2 2" xfId="2474"/>
    <cellStyle name="T_Book1_dieu chinh KH 2011 ngay 26-5-2011111 3" xfId="2475"/>
    <cellStyle name="T_Book1_Du an khoi cong moi nam 2010" xfId="2476"/>
    <cellStyle name="T_Book1_Du an khoi cong moi nam 2010 2" xfId="2477"/>
    <cellStyle name="T_Book1_Du an khoi cong moi nam 2010 2 2" xfId="2478"/>
    <cellStyle name="T_Book1_Du an khoi cong moi nam 2010 3" xfId="2479"/>
    <cellStyle name="T_Book1_Du an khoi cong moi nam 2010_!1 1 bao cao giao KH ve HTCMT vung TNB   12-12-2011" xfId="2480"/>
    <cellStyle name="T_Book1_Du an khoi cong moi nam 2010_!1 1 bao cao giao KH ve HTCMT vung TNB   12-12-2011 2" xfId="2481"/>
    <cellStyle name="T_Book1_Du an khoi cong moi nam 2010_!1 1 bao cao giao KH ve HTCMT vung TNB   12-12-2011 2 2" xfId="2482"/>
    <cellStyle name="T_Book1_Du an khoi cong moi nam 2010_!1 1 bao cao giao KH ve HTCMT vung TNB   12-12-2011 3" xfId="2483"/>
    <cellStyle name="T_Book1_Du an khoi cong moi nam 2010_KH TPCP vung TNB (03-1-2012)" xfId="2484"/>
    <cellStyle name="T_Book1_Du an khoi cong moi nam 2010_KH TPCP vung TNB (03-1-2012) 2" xfId="2485"/>
    <cellStyle name="T_Book1_Du an khoi cong moi nam 2010_KH TPCP vung TNB (03-1-2012) 2 2" xfId="2486"/>
    <cellStyle name="T_Book1_Du an khoi cong moi nam 2010_KH TPCP vung TNB (03-1-2012) 3" xfId="2487"/>
    <cellStyle name="T_Book1_giao KH 2011 ngay 10-12-2010" xfId="2488"/>
    <cellStyle name="T_Book1_giao KH 2011 ngay 10-12-2010 2" xfId="2489"/>
    <cellStyle name="T_Book1_giao KH 2011 ngay 10-12-2010 2 2" xfId="2490"/>
    <cellStyle name="T_Book1_giao KH 2011 ngay 10-12-2010 3" xfId="2491"/>
    <cellStyle name="T_Book1_Hang Tom goi9 9-07(Cau 12 sua)" xfId="2492"/>
    <cellStyle name="T_Book1_Hang Tom goi9 9-07(Cau 12 sua) 2" xfId="2493"/>
    <cellStyle name="T_Book1_IPC No.01 ADB5 (IN)- QB04TL10" xfId="2494"/>
    <cellStyle name="T_Book1_IPC No.01 ADB5 (IN)- QB04TL10 2" xfId="2495"/>
    <cellStyle name="T_Book1_IPC No.01 ADB5 (IN)- QB04TL10 2 2" xfId="2496"/>
    <cellStyle name="T_Book1_IPC No.01 ADB5 (IN)- QB04TL10 2 3" xfId="2497"/>
    <cellStyle name="T_Book1_IPC No.01 ADB5 (IN)- QB04TL10 3" xfId="2498"/>
    <cellStyle name="T_Book1_IPC No.01 ADB5 (IN)- QB04TL10 4" xfId="2499"/>
    <cellStyle name="T_Book1_Ket qua phan bo von nam 2008" xfId="2500"/>
    <cellStyle name="T_Book1_Ket qua phan bo von nam 2008 2" xfId="2501"/>
    <cellStyle name="T_Book1_Ket qua phan bo von nam 2008 2 2" xfId="2502"/>
    <cellStyle name="T_Book1_Ket qua phan bo von nam 2008 3" xfId="2503"/>
    <cellStyle name="T_Book1_Ket qua phan bo von nam 2008_!1 1 bao cao giao KH ve HTCMT vung TNB   12-12-2011" xfId="2504"/>
    <cellStyle name="T_Book1_Ket qua phan bo von nam 2008_!1 1 bao cao giao KH ve HTCMT vung TNB   12-12-2011 2" xfId="2505"/>
    <cellStyle name="T_Book1_Ket qua phan bo von nam 2008_!1 1 bao cao giao KH ve HTCMT vung TNB   12-12-2011 2 2" xfId="2506"/>
    <cellStyle name="T_Book1_Ket qua phan bo von nam 2008_!1 1 bao cao giao KH ve HTCMT vung TNB   12-12-2011 3" xfId="2507"/>
    <cellStyle name="T_Book1_Ket qua phan bo von nam 2008_KH TPCP vung TNB (03-1-2012)" xfId="2508"/>
    <cellStyle name="T_Book1_Ket qua phan bo von nam 2008_KH TPCP vung TNB (03-1-2012) 2" xfId="2509"/>
    <cellStyle name="T_Book1_Ket qua phan bo von nam 2008_KH TPCP vung TNB (03-1-2012) 2 2" xfId="2510"/>
    <cellStyle name="T_Book1_Ket qua phan bo von nam 2008_KH TPCP vung TNB (03-1-2012) 3" xfId="2511"/>
    <cellStyle name="T_Book1_KH TPCP vung TNB (03-1-2012)" xfId="2512"/>
    <cellStyle name="T_Book1_KH TPCP vung TNB (03-1-2012) 2" xfId="2513"/>
    <cellStyle name="T_Book1_KH TPCP vung TNB (03-1-2012) 2 2" xfId="2514"/>
    <cellStyle name="T_Book1_KH TPCP vung TNB (03-1-2012) 3" xfId="2515"/>
    <cellStyle name="T_Book1_KH XDCB_2008 lan 2 sua ngay 10-11" xfId="2516"/>
    <cellStyle name="T_Book1_KH XDCB_2008 lan 2 sua ngay 10-11 2" xfId="2517"/>
    <cellStyle name="T_Book1_KH XDCB_2008 lan 2 sua ngay 10-11 2 2" xfId="2518"/>
    <cellStyle name="T_Book1_KH XDCB_2008 lan 2 sua ngay 10-11 3" xfId="2519"/>
    <cellStyle name="T_Book1_KH XDCB_2008 lan 2 sua ngay 10-11_!1 1 bao cao giao KH ve HTCMT vung TNB   12-12-2011" xfId="2520"/>
    <cellStyle name="T_Book1_KH XDCB_2008 lan 2 sua ngay 10-11_!1 1 bao cao giao KH ve HTCMT vung TNB   12-12-2011 2" xfId="2521"/>
    <cellStyle name="T_Book1_KH XDCB_2008 lan 2 sua ngay 10-11_!1 1 bao cao giao KH ve HTCMT vung TNB   12-12-2011 2 2" xfId="2522"/>
    <cellStyle name="T_Book1_KH XDCB_2008 lan 2 sua ngay 10-11_!1 1 bao cao giao KH ve HTCMT vung TNB   12-12-2011 3" xfId="2523"/>
    <cellStyle name="T_Book1_KH XDCB_2008 lan 2 sua ngay 10-11_KH TPCP vung TNB (03-1-2012)" xfId="2524"/>
    <cellStyle name="T_Book1_KH XDCB_2008 lan 2 sua ngay 10-11_KH TPCP vung TNB (03-1-2012) 2" xfId="2525"/>
    <cellStyle name="T_Book1_KH XDCB_2008 lan 2 sua ngay 10-11_KH TPCP vung TNB (03-1-2012) 2 2" xfId="2526"/>
    <cellStyle name="T_Book1_KH XDCB_2008 lan 2 sua ngay 10-11_KH TPCP vung TNB (03-1-2012) 3" xfId="2527"/>
    <cellStyle name="T_Book1_Khoi luong chinh Hang Tom" xfId="2528"/>
    <cellStyle name="T_Book1_Khoi luong chinh Hang Tom 2" xfId="2529"/>
    <cellStyle name="T_Book1_kien giang 2" xfId="2530"/>
    <cellStyle name="T_Book1_kien giang 2 2" xfId="2531"/>
    <cellStyle name="T_Book1_kien giang 2 2 2" xfId="2532"/>
    <cellStyle name="T_Book1_kien giang 2 3" xfId="2533"/>
    <cellStyle name="T_Book1_KLNMD" xfId="2534"/>
    <cellStyle name="T_Book1_KLNMD 2" xfId="2535"/>
    <cellStyle name="T_Book1_KLNMD 2 2" xfId="2536"/>
    <cellStyle name="T_Book1_KLNMD 2 3" xfId="2537"/>
    <cellStyle name="T_Book1_KLNMD 3" xfId="2538"/>
    <cellStyle name="T_Book1_KLNMD 4" xfId="2539"/>
    <cellStyle name="T_Book1_Luy ke von ung nam 2011 -Thoa gui ngay 12-8-2012" xfId="2540"/>
    <cellStyle name="T_Book1_Luy ke von ung nam 2011 -Thoa gui ngay 12-8-2012 2" xfId="2541"/>
    <cellStyle name="T_Book1_Luy ke von ung nam 2011 -Thoa gui ngay 12-8-2012 2 2" xfId="2542"/>
    <cellStyle name="T_Book1_Luy ke von ung nam 2011 -Thoa gui ngay 12-8-2012 3" xfId="2543"/>
    <cellStyle name="T_Book1_Luy ke von ung nam 2011 -Thoa gui ngay 12-8-2012_!1 1 bao cao giao KH ve HTCMT vung TNB   12-12-2011" xfId="2544"/>
    <cellStyle name="T_Book1_Luy ke von ung nam 2011 -Thoa gui ngay 12-8-2012_!1 1 bao cao giao KH ve HTCMT vung TNB   12-12-2011 2" xfId="2545"/>
    <cellStyle name="T_Book1_Luy ke von ung nam 2011 -Thoa gui ngay 12-8-2012_!1 1 bao cao giao KH ve HTCMT vung TNB   12-12-2011 2 2" xfId="2546"/>
    <cellStyle name="T_Book1_Luy ke von ung nam 2011 -Thoa gui ngay 12-8-2012_!1 1 bao cao giao KH ve HTCMT vung TNB   12-12-2011 3" xfId="2547"/>
    <cellStyle name="T_Book1_Luy ke von ung nam 2011 -Thoa gui ngay 12-8-2012_KH TPCP vung TNB (03-1-2012)" xfId="2548"/>
    <cellStyle name="T_Book1_Luy ke von ung nam 2011 -Thoa gui ngay 12-8-2012_KH TPCP vung TNB (03-1-2012) 2" xfId="2549"/>
    <cellStyle name="T_Book1_Luy ke von ung nam 2011 -Thoa gui ngay 12-8-2012_KH TPCP vung TNB (03-1-2012) 2 2" xfId="2550"/>
    <cellStyle name="T_Book1_Luy ke von ung nam 2011 -Thoa gui ngay 12-8-2012_KH TPCP vung TNB (03-1-2012) 3" xfId="2551"/>
    <cellStyle name="T_Book1_Nhu cau von ung truoc 2011 Tha h Hoa + Nge An gui TW" xfId="2552"/>
    <cellStyle name="T_Book1_Nhu cau von ung truoc 2011 Tha h Hoa + Nge An gui TW 2" xfId="2553"/>
    <cellStyle name="T_Book1_Nhu cau von ung truoc 2011 Tha h Hoa + Nge An gui TW 2 2" xfId="2554"/>
    <cellStyle name="T_Book1_Nhu cau von ung truoc 2011 Tha h Hoa + Nge An gui TW 3" xfId="2555"/>
    <cellStyle name="T_Book1_Nhu cau von ung truoc 2011 Tha h Hoa + Nge An gui TW_!1 1 bao cao giao KH ve HTCMT vung TNB   12-12-2011" xfId="2556"/>
    <cellStyle name="T_Book1_Nhu cau von ung truoc 2011 Tha h Hoa + Nge An gui TW_!1 1 bao cao giao KH ve HTCMT vung TNB   12-12-2011 2" xfId="2557"/>
    <cellStyle name="T_Book1_Nhu cau von ung truoc 2011 Tha h Hoa + Nge An gui TW_!1 1 bao cao giao KH ve HTCMT vung TNB   12-12-2011 2 2" xfId="2558"/>
    <cellStyle name="T_Book1_Nhu cau von ung truoc 2011 Tha h Hoa + Nge An gui TW_!1 1 bao cao giao KH ve HTCMT vung TNB   12-12-2011 3" xfId="2559"/>
    <cellStyle name="T_Book1_Nhu cau von ung truoc 2011 Tha h Hoa + Nge An gui TW_Bieu4HTMT" xfId="2560"/>
    <cellStyle name="T_Book1_Nhu cau von ung truoc 2011 Tha h Hoa + Nge An gui TW_Bieu4HTMT 2" xfId="2561"/>
    <cellStyle name="T_Book1_Nhu cau von ung truoc 2011 Tha h Hoa + Nge An gui TW_Bieu4HTMT 2 2" xfId="2562"/>
    <cellStyle name="T_Book1_Nhu cau von ung truoc 2011 Tha h Hoa + Nge An gui TW_Bieu4HTMT 3" xfId="2563"/>
    <cellStyle name="T_Book1_Nhu cau von ung truoc 2011 Tha h Hoa + Nge An gui TW_Bieu4HTMT_!1 1 bao cao giao KH ve HTCMT vung TNB   12-12-2011" xfId="2564"/>
    <cellStyle name="T_Book1_Nhu cau von ung truoc 2011 Tha h Hoa + Nge An gui TW_Bieu4HTMT_!1 1 bao cao giao KH ve HTCMT vung TNB   12-12-2011 2" xfId="2565"/>
    <cellStyle name="T_Book1_Nhu cau von ung truoc 2011 Tha h Hoa + Nge An gui TW_Bieu4HTMT_!1 1 bao cao giao KH ve HTCMT vung TNB   12-12-2011 2 2" xfId="2566"/>
    <cellStyle name="T_Book1_Nhu cau von ung truoc 2011 Tha h Hoa + Nge An gui TW_Bieu4HTMT_!1 1 bao cao giao KH ve HTCMT vung TNB   12-12-2011 3" xfId="2567"/>
    <cellStyle name="T_Book1_Nhu cau von ung truoc 2011 Tha h Hoa + Nge An gui TW_Bieu4HTMT_KH TPCP vung TNB (03-1-2012)" xfId="2568"/>
    <cellStyle name="T_Book1_Nhu cau von ung truoc 2011 Tha h Hoa + Nge An gui TW_Bieu4HTMT_KH TPCP vung TNB (03-1-2012) 2" xfId="2569"/>
    <cellStyle name="T_Book1_Nhu cau von ung truoc 2011 Tha h Hoa + Nge An gui TW_Bieu4HTMT_KH TPCP vung TNB (03-1-2012) 2 2" xfId="2570"/>
    <cellStyle name="T_Book1_Nhu cau von ung truoc 2011 Tha h Hoa + Nge An gui TW_Bieu4HTMT_KH TPCP vung TNB (03-1-2012) 3" xfId="2571"/>
    <cellStyle name="T_Book1_Nhu cau von ung truoc 2011 Tha h Hoa + Nge An gui TW_KH TPCP vung TNB (03-1-2012)" xfId="2572"/>
    <cellStyle name="T_Book1_Nhu cau von ung truoc 2011 Tha h Hoa + Nge An gui TW_KH TPCP vung TNB (03-1-2012) 2" xfId="2573"/>
    <cellStyle name="T_Book1_Nhu cau von ung truoc 2011 Tha h Hoa + Nge An gui TW_KH TPCP vung TNB (03-1-2012) 2 2" xfId="2574"/>
    <cellStyle name="T_Book1_Nhu cau von ung truoc 2011 Tha h Hoa + Nge An gui TW_KH TPCP vung TNB (03-1-2012) 3" xfId="2575"/>
    <cellStyle name="T_Book1_phu luc tong ket tinh hinh TH giai doan 03-10 (ngay 30)" xfId="2576"/>
    <cellStyle name="T_Book1_phu luc tong ket tinh hinh TH giai doan 03-10 (ngay 30) 2" xfId="2577"/>
    <cellStyle name="T_Book1_phu luc tong ket tinh hinh TH giai doan 03-10 (ngay 30) 2 2" xfId="2578"/>
    <cellStyle name="T_Book1_phu luc tong ket tinh hinh TH giai doan 03-10 (ngay 30) 3" xfId="2579"/>
    <cellStyle name="T_Book1_phu luc tong ket tinh hinh TH giai doan 03-10 (ngay 30)_!1 1 bao cao giao KH ve HTCMT vung TNB   12-12-2011" xfId="2580"/>
    <cellStyle name="T_Book1_phu luc tong ket tinh hinh TH giai doan 03-10 (ngay 30)_!1 1 bao cao giao KH ve HTCMT vung TNB   12-12-2011 2" xfId="2581"/>
    <cellStyle name="T_Book1_phu luc tong ket tinh hinh TH giai doan 03-10 (ngay 30)_!1 1 bao cao giao KH ve HTCMT vung TNB   12-12-2011 2 2" xfId="2582"/>
    <cellStyle name="T_Book1_phu luc tong ket tinh hinh TH giai doan 03-10 (ngay 30)_!1 1 bao cao giao KH ve HTCMT vung TNB   12-12-2011 3" xfId="2583"/>
    <cellStyle name="T_Book1_phu luc tong ket tinh hinh TH giai doan 03-10 (ngay 30)_KH TPCP vung TNB (03-1-2012)" xfId="2584"/>
    <cellStyle name="T_Book1_phu luc tong ket tinh hinh TH giai doan 03-10 (ngay 30)_KH TPCP vung TNB (03-1-2012) 2" xfId="2585"/>
    <cellStyle name="T_Book1_phu luc tong ket tinh hinh TH giai doan 03-10 (ngay 30)_KH TPCP vung TNB (03-1-2012) 2 2" xfId="2586"/>
    <cellStyle name="T_Book1_phu luc tong ket tinh hinh TH giai doan 03-10 (ngay 30)_KH TPCP vung TNB (03-1-2012) 3" xfId="2587"/>
    <cellStyle name="T_Book1_TH ung tren 70%-Ra soat phap ly-8-6 (dung de chuyen vao vu TH)" xfId="2588"/>
    <cellStyle name="T_Book1_TH ung tren 70%-Ra soat phap ly-8-6 (dung de chuyen vao vu TH) 2" xfId="2589"/>
    <cellStyle name="T_Book1_TH ung tren 70%-Ra soat phap ly-8-6 (dung de chuyen vao vu TH) 2 2" xfId="2590"/>
    <cellStyle name="T_Book1_TH ung tren 70%-Ra soat phap ly-8-6 (dung de chuyen vao vu TH) 3" xfId="2591"/>
    <cellStyle name="T_Book1_TH ung tren 70%-Ra soat phap ly-8-6 (dung de chuyen vao vu TH)_!1 1 bao cao giao KH ve HTCMT vung TNB   12-12-2011" xfId="2592"/>
    <cellStyle name="T_Book1_TH ung tren 70%-Ra soat phap ly-8-6 (dung de chuyen vao vu TH)_!1 1 bao cao giao KH ve HTCMT vung TNB   12-12-2011 2" xfId="2593"/>
    <cellStyle name="T_Book1_TH ung tren 70%-Ra soat phap ly-8-6 (dung de chuyen vao vu TH)_!1 1 bao cao giao KH ve HTCMT vung TNB   12-12-2011 2 2" xfId="2594"/>
    <cellStyle name="T_Book1_TH ung tren 70%-Ra soat phap ly-8-6 (dung de chuyen vao vu TH)_!1 1 bao cao giao KH ve HTCMT vung TNB   12-12-2011 3" xfId="2595"/>
    <cellStyle name="T_Book1_TH ung tren 70%-Ra soat phap ly-8-6 (dung de chuyen vao vu TH)_Bieu4HTMT" xfId="2596"/>
    <cellStyle name="T_Book1_TH ung tren 70%-Ra soat phap ly-8-6 (dung de chuyen vao vu TH)_Bieu4HTMT 2" xfId="2597"/>
    <cellStyle name="T_Book1_TH ung tren 70%-Ra soat phap ly-8-6 (dung de chuyen vao vu TH)_Bieu4HTMT 2 2" xfId="2598"/>
    <cellStyle name="T_Book1_TH ung tren 70%-Ra soat phap ly-8-6 (dung de chuyen vao vu TH)_Bieu4HTMT 3" xfId="2599"/>
    <cellStyle name="T_Book1_TH ung tren 70%-Ra soat phap ly-8-6 (dung de chuyen vao vu TH)_KH TPCP vung TNB (03-1-2012)" xfId="2600"/>
    <cellStyle name="T_Book1_TH ung tren 70%-Ra soat phap ly-8-6 (dung de chuyen vao vu TH)_KH TPCP vung TNB (03-1-2012) 2" xfId="2601"/>
    <cellStyle name="T_Book1_TH ung tren 70%-Ra soat phap ly-8-6 (dung de chuyen vao vu TH)_KH TPCP vung TNB (03-1-2012) 2 2" xfId="2602"/>
    <cellStyle name="T_Book1_TH ung tren 70%-Ra soat phap ly-8-6 (dung de chuyen vao vu TH)_KH TPCP vung TNB (03-1-2012) 3" xfId="2603"/>
    <cellStyle name="T_Book1_TH y kien LD_KH 2010 Ca Nuoc 22-9-2011-Gui ca Vu" xfId="2604"/>
    <cellStyle name="T_Book1_TH y kien LD_KH 2010 Ca Nuoc 22-9-2011-Gui ca Vu 2" xfId="2605"/>
    <cellStyle name="T_Book1_TH y kien LD_KH 2010 Ca Nuoc 22-9-2011-Gui ca Vu 2 2" xfId="2606"/>
    <cellStyle name="T_Book1_TH y kien LD_KH 2010 Ca Nuoc 22-9-2011-Gui ca Vu 3" xfId="2607"/>
    <cellStyle name="T_Book1_TH y kien LD_KH 2010 Ca Nuoc 22-9-2011-Gui ca Vu_!1 1 bao cao giao KH ve HTCMT vung TNB   12-12-2011" xfId="2608"/>
    <cellStyle name="T_Book1_TH y kien LD_KH 2010 Ca Nuoc 22-9-2011-Gui ca Vu_!1 1 bao cao giao KH ve HTCMT vung TNB   12-12-2011 2" xfId="2609"/>
    <cellStyle name="T_Book1_TH y kien LD_KH 2010 Ca Nuoc 22-9-2011-Gui ca Vu_!1 1 bao cao giao KH ve HTCMT vung TNB   12-12-2011 2 2" xfId="2610"/>
    <cellStyle name="T_Book1_TH y kien LD_KH 2010 Ca Nuoc 22-9-2011-Gui ca Vu_!1 1 bao cao giao KH ve HTCMT vung TNB   12-12-2011 3" xfId="2611"/>
    <cellStyle name="T_Book1_TH y kien LD_KH 2010 Ca Nuoc 22-9-2011-Gui ca Vu_Bieu4HTMT" xfId="2612"/>
    <cellStyle name="T_Book1_TH y kien LD_KH 2010 Ca Nuoc 22-9-2011-Gui ca Vu_Bieu4HTMT 2" xfId="2613"/>
    <cellStyle name="T_Book1_TH y kien LD_KH 2010 Ca Nuoc 22-9-2011-Gui ca Vu_Bieu4HTMT 2 2" xfId="2614"/>
    <cellStyle name="T_Book1_TH y kien LD_KH 2010 Ca Nuoc 22-9-2011-Gui ca Vu_Bieu4HTMT 3" xfId="2615"/>
    <cellStyle name="T_Book1_TH y kien LD_KH 2010 Ca Nuoc 22-9-2011-Gui ca Vu_KH TPCP vung TNB (03-1-2012)" xfId="2616"/>
    <cellStyle name="T_Book1_TH y kien LD_KH 2010 Ca Nuoc 22-9-2011-Gui ca Vu_KH TPCP vung TNB (03-1-2012) 2" xfId="2617"/>
    <cellStyle name="T_Book1_TH y kien LD_KH 2010 Ca Nuoc 22-9-2011-Gui ca Vu_KH TPCP vung TNB (03-1-2012) 2 2" xfId="2618"/>
    <cellStyle name="T_Book1_TH y kien LD_KH 2010 Ca Nuoc 22-9-2011-Gui ca Vu_KH TPCP vung TNB (03-1-2012) 3" xfId="2619"/>
    <cellStyle name="T_Book1_thanh toan cau tran (dot 7)-" xfId="2620"/>
    <cellStyle name="T_Book1_thanh toan cau tran (dot 7)- 2" xfId="2621"/>
    <cellStyle name="T_Book1_thanh toan cau tran (dot 7)- 2 2" xfId="2622"/>
    <cellStyle name="T_Book1_thanh toan cau tran (dot 7)- 2 3" xfId="2623"/>
    <cellStyle name="T_Book1_thanh toan cau tran (dot 7)- 3" xfId="2624"/>
    <cellStyle name="T_Book1_thanh toan cau tran (dot 7)- 4" xfId="2625"/>
    <cellStyle name="T_Book1_thanh toan dot 5" xfId="2626"/>
    <cellStyle name="T_Book1_thanh_toan_cau_tran_dot_12" xfId="2627"/>
    <cellStyle name="T_Book1_thanh_toan_cau_tran_dot_12 2" xfId="2628"/>
    <cellStyle name="T_Book1_thanh_toan_cau_tran_dot_12 2 2" xfId="2629"/>
    <cellStyle name="T_Book1_thanh_toan_cau_tran_dot_12 2 3" xfId="2630"/>
    <cellStyle name="T_Book1_thanh_toan_cau_tran_dot_12 3" xfId="2631"/>
    <cellStyle name="T_Book1_thanh_toan_cau_tran_dot_12 4" xfId="2632"/>
    <cellStyle name="T_Book1_thanh_toandot_14" xfId="2633"/>
    <cellStyle name="T_Book1_thanh_toandot_14 2" xfId="2634"/>
    <cellStyle name="T_Book1_thanh_toandot_14 2 2" xfId="2635"/>
    <cellStyle name="T_Book1_thanh_toandot_14 2 3" xfId="2636"/>
    <cellStyle name="T_Book1_thanh_toandot_14 3" xfId="2637"/>
    <cellStyle name="T_Book1_thanh_toandot_14 4" xfId="2638"/>
    <cellStyle name="T_Book1_Thiet bi" xfId="2639"/>
    <cellStyle name="T_Book1_Thiet bi 2" xfId="2640"/>
    <cellStyle name="T_Book1_Thiet bi 2 2" xfId="2641"/>
    <cellStyle name="T_Book1_Thiet bi 3" xfId="2642"/>
    <cellStyle name="T_Book1_TN - Ho tro khac 2011" xfId="2643"/>
    <cellStyle name="T_Book1_TN - Ho tro khac 2011 2" xfId="2644"/>
    <cellStyle name="T_Book1_TN - Ho tro khac 2011 2 2" xfId="2645"/>
    <cellStyle name="T_Book1_TN - Ho tro khac 2011 3" xfId="2646"/>
    <cellStyle name="T_Book1_TN - Ho tro khac 2011_!1 1 bao cao giao KH ve HTCMT vung TNB   12-12-2011" xfId="2647"/>
    <cellStyle name="T_Book1_TN - Ho tro khac 2011_!1 1 bao cao giao KH ve HTCMT vung TNB   12-12-2011 2" xfId="2648"/>
    <cellStyle name="T_Book1_TN - Ho tro khac 2011_!1 1 bao cao giao KH ve HTCMT vung TNB   12-12-2011 2 2" xfId="2649"/>
    <cellStyle name="T_Book1_TN - Ho tro khac 2011_!1 1 bao cao giao KH ve HTCMT vung TNB   12-12-2011 3" xfId="2650"/>
    <cellStyle name="T_Book1_TN - Ho tro khac 2011_Bieu4HTMT" xfId="2651"/>
    <cellStyle name="T_Book1_TN - Ho tro khac 2011_Bieu4HTMT 2" xfId="2652"/>
    <cellStyle name="T_Book1_TN - Ho tro khac 2011_Bieu4HTMT 2 2" xfId="2653"/>
    <cellStyle name="T_Book1_TN - Ho tro khac 2011_Bieu4HTMT 3" xfId="2654"/>
    <cellStyle name="T_Book1_TN - Ho tro khac 2011_KH TPCP vung TNB (03-1-2012)" xfId="2655"/>
    <cellStyle name="T_Book1_TN - Ho tro khac 2011_KH TPCP vung TNB (03-1-2012) 2" xfId="2656"/>
    <cellStyle name="T_Book1_TN - Ho tro khac 2011_KH TPCP vung TNB (03-1-2012) 2 2" xfId="2657"/>
    <cellStyle name="T_Book1_TN - Ho tro khac 2011_KH TPCP vung TNB (03-1-2012) 3" xfId="2658"/>
    <cellStyle name="T_Book1_ung truoc 2011 NSTW Thanh Hoa + Nge An gui Thu 12-5" xfId="2659"/>
    <cellStyle name="T_Book1_ung truoc 2011 NSTW Thanh Hoa + Nge An gui Thu 12-5 2" xfId="2660"/>
    <cellStyle name="T_Book1_ung truoc 2011 NSTW Thanh Hoa + Nge An gui Thu 12-5 2 2" xfId="2661"/>
    <cellStyle name="T_Book1_ung truoc 2011 NSTW Thanh Hoa + Nge An gui Thu 12-5 3" xfId="2662"/>
    <cellStyle name="T_Book1_ung truoc 2011 NSTW Thanh Hoa + Nge An gui Thu 12-5_!1 1 bao cao giao KH ve HTCMT vung TNB   12-12-2011" xfId="2663"/>
    <cellStyle name="T_Book1_ung truoc 2011 NSTW Thanh Hoa + Nge An gui Thu 12-5_!1 1 bao cao giao KH ve HTCMT vung TNB   12-12-2011 2" xfId="2664"/>
    <cellStyle name="T_Book1_ung truoc 2011 NSTW Thanh Hoa + Nge An gui Thu 12-5_!1 1 bao cao giao KH ve HTCMT vung TNB   12-12-2011 2 2" xfId="2665"/>
    <cellStyle name="T_Book1_ung truoc 2011 NSTW Thanh Hoa + Nge An gui Thu 12-5_!1 1 bao cao giao KH ve HTCMT vung TNB   12-12-2011 3" xfId="2666"/>
    <cellStyle name="T_Book1_ung truoc 2011 NSTW Thanh Hoa + Nge An gui Thu 12-5_Bieu4HTMT" xfId="2667"/>
    <cellStyle name="T_Book1_ung truoc 2011 NSTW Thanh Hoa + Nge An gui Thu 12-5_Bieu4HTMT 2" xfId="2668"/>
    <cellStyle name="T_Book1_ung truoc 2011 NSTW Thanh Hoa + Nge An gui Thu 12-5_Bieu4HTMT 2 2" xfId="2669"/>
    <cellStyle name="T_Book1_ung truoc 2011 NSTW Thanh Hoa + Nge An gui Thu 12-5_Bieu4HTMT 3" xfId="2670"/>
    <cellStyle name="T_Book1_ung truoc 2011 NSTW Thanh Hoa + Nge An gui Thu 12-5_Bieu4HTMT_!1 1 bao cao giao KH ve HTCMT vung TNB   12-12-2011" xfId="2671"/>
    <cellStyle name="T_Book1_ung truoc 2011 NSTW Thanh Hoa + Nge An gui Thu 12-5_Bieu4HTMT_!1 1 bao cao giao KH ve HTCMT vung TNB   12-12-2011 2" xfId="2672"/>
    <cellStyle name="T_Book1_ung truoc 2011 NSTW Thanh Hoa + Nge An gui Thu 12-5_Bieu4HTMT_!1 1 bao cao giao KH ve HTCMT vung TNB   12-12-2011 2 2" xfId="2673"/>
    <cellStyle name="T_Book1_ung truoc 2011 NSTW Thanh Hoa + Nge An gui Thu 12-5_Bieu4HTMT_!1 1 bao cao giao KH ve HTCMT vung TNB   12-12-2011 3" xfId="2674"/>
    <cellStyle name="T_Book1_ung truoc 2011 NSTW Thanh Hoa + Nge An gui Thu 12-5_Bieu4HTMT_KH TPCP vung TNB (03-1-2012)" xfId="2675"/>
    <cellStyle name="T_Book1_ung truoc 2011 NSTW Thanh Hoa + Nge An gui Thu 12-5_Bieu4HTMT_KH TPCP vung TNB (03-1-2012) 2" xfId="2676"/>
    <cellStyle name="T_Book1_ung truoc 2011 NSTW Thanh Hoa + Nge An gui Thu 12-5_Bieu4HTMT_KH TPCP vung TNB (03-1-2012) 2 2" xfId="2677"/>
    <cellStyle name="T_Book1_ung truoc 2011 NSTW Thanh Hoa + Nge An gui Thu 12-5_Bieu4HTMT_KH TPCP vung TNB (03-1-2012) 3" xfId="2678"/>
    <cellStyle name="T_Book1_ung truoc 2011 NSTW Thanh Hoa + Nge An gui Thu 12-5_KH TPCP vung TNB (03-1-2012)" xfId="2679"/>
    <cellStyle name="T_Book1_ung truoc 2011 NSTW Thanh Hoa + Nge An gui Thu 12-5_KH TPCP vung TNB (03-1-2012) 2" xfId="2680"/>
    <cellStyle name="T_Book1_ung truoc 2011 NSTW Thanh Hoa + Nge An gui Thu 12-5_KH TPCP vung TNB (03-1-2012) 2 2" xfId="2681"/>
    <cellStyle name="T_Book1_ung truoc 2011 NSTW Thanh Hoa + Nge An gui Thu 12-5_KH TPCP vung TNB (03-1-2012) 3" xfId="2682"/>
    <cellStyle name="T_Book1_ÿÿÿÿÿ" xfId="2683"/>
    <cellStyle name="T_Book1_ÿÿÿÿÿ 2" xfId="2684"/>
    <cellStyle name="T_Book1_ÿÿÿÿÿ 2 2" xfId="2685"/>
    <cellStyle name="T_Book1_ÿÿÿÿÿ 3" xfId="2686"/>
    <cellStyle name="T_Cac bao cao TB  Milk-Yomilk-co Ke- CK 1-Vinh Thang" xfId="2687"/>
    <cellStyle name="T_Cac bao cao TB  Milk-Yomilk-co Ke- CK 1-Vinh Thang 2" xfId="2688"/>
    <cellStyle name="T_Cac bao cao TB  Milk-Yomilk-co Ke- CK 1-Vinh Thang 2 2" xfId="2689"/>
    <cellStyle name="T_Cac bao cao TB  Milk-Yomilk-co Ke- CK 1-Vinh Thang 2 3" xfId="2690"/>
    <cellStyle name="T_Cac bao cao TB  Milk-Yomilk-co Ke- CK 1-Vinh Thang 3" xfId="2691"/>
    <cellStyle name="T_Cac bao cao TB  Milk-Yomilk-co Ke- CK 1-Vinh Thang 4" xfId="2692"/>
    <cellStyle name="T_CDKT" xfId="2693"/>
    <cellStyle name="T_CDKT 2" xfId="2694"/>
    <cellStyle name="T_CDKT 2 2" xfId="2695"/>
    <cellStyle name="T_CDKT 2 3" xfId="2696"/>
    <cellStyle name="T_CDKT 3" xfId="2697"/>
    <cellStyle name="T_CDKT 4" xfId="2698"/>
    <cellStyle name="T_CDKT_Bang Gia" xfId="2699"/>
    <cellStyle name="T_CDKT_Bang Gia 2" xfId="2700"/>
    <cellStyle name="T_CDKT_Bang Gia 2 2" xfId="2701"/>
    <cellStyle name="T_CDKT_Bang Gia 2 3" xfId="2702"/>
    <cellStyle name="T_CDKT_Bang Gia 3" xfId="2703"/>
    <cellStyle name="T_CDKT_Bang Gia 4" xfId="2704"/>
    <cellStyle name="T_CDKT_Bang Gia_thanh toan cau tran (dot 7)-" xfId="2705"/>
    <cellStyle name="T_CDKT_Bang Gia_thanh toan cau tran (dot 7)- 2" xfId="2706"/>
    <cellStyle name="T_CDKT_Bang Gia_thanh toan cau tran (dot 7)- 2 2" xfId="2707"/>
    <cellStyle name="T_CDKT_Bang Gia_thanh toan cau tran (dot 7)- 2 3" xfId="2708"/>
    <cellStyle name="T_CDKT_Bang Gia_thanh toan cau tran (dot 7)- 3" xfId="2709"/>
    <cellStyle name="T_CDKT_Bang Gia_thanh toan cau tran (dot 7)- 4" xfId="2710"/>
    <cellStyle name="T_CDKT_Bang Gia_thanh_toan_cau_tran_dot_12" xfId="2711"/>
    <cellStyle name="T_CDKT_Bang Gia_thanh_toan_cau_tran_dot_12 2" xfId="2712"/>
    <cellStyle name="T_CDKT_Bang Gia_thanh_toan_cau_tran_dot_12 2 2" xfId="2713"/>
    <cellStyle name="T_CDKT_Bang Gia_thanh_toan_cau_tran_dot_12 2 3" xfId="2714"/>
    <cellStyle name="T_CDKT_Bang Gia_thanh_toan_cau_tran_dot_12 3" xfId="2715"/>
    <cellStyle name="T_CDKT_Bang Gia_thanh_toan_cau_tran_dot_12 4" xfId="2716"/>
    <cellStyle name="T_CDKT_Bang Gia_thanh_toandot_14" xfId="2717"/>
    <cellStyle name="T_CDKT_Bang Gia_thanh_toandot_14 2" xfId="2718"/>
    <cellStyle name="T_CDKT_Bang Gia_thanh_toandot_14 2 2" xfId="2719"/>
    <cellStyle name="T_CDKT_Bang Gia_thanh_toandot_14 2 3" xfId="2720"/>
    <cellStyle name="T_CDKT_Bang Gia_thanh_toandot_14 3" xfId="2721"/>
    <cellStyle name="T_CDKT_Bang Gia_thanh_toandot_14 4" xfId="2722"/>
    <cellStyle name="T_CDKT_Book1" xfId="2723"/>
    <cellStyle name="T_CDKT_Book1 2" xfId="2724"/>
    <cellStyle name="T_CDKT_Book1 2 2" xfId="2725"/>
    <cellStyle name="T_CDKT_Book1 2 3" xfId="2726"/>
    <cellStyle name="T_CDKT_Book1 3" xfId="2727"/>
    <cellStyle name="T_CDKT_Book1 4" xfId="2728"/>
    <cellStyle name="T_CDKT_KLNMD" xfId="2729"/>
    <cellStyle name="T_CDKT_KLNMD 2" xfId="2730"/>
    <cellStyle name="T_CDKT_KLNMD 2 2" xfId="2731"/>
    <cellStyle name="T_CDKT_KLNMD 2 3" xfId="2732"/>
    <cellStyle name="T_CDKT_KLNMD 3" xfId="2733"/>
    <cellStyle name="T_CDKT_KLNMD 4" xfId="2734"/>
    <cellStyle name="T_CDKT_thanh toan cau tran (dot 7)-" xfId="2735"/>
    <cellStyle name="T_CDKT_thanh toan cau tran (dot 7)- 2" xfId="2736"/>
    <cellStyle name="T_CDKT_thanh toan cau tran (dot 7)- 2 2" xfId="2737"/>
    <cellStyle name="T_CDKT_thanh toan cau tran (dot 7)- 2 3" xfId="2738"/>
    <cellStyle name="T_CDKT_thanh toan cau tran (dot 7)- 3" xfId="2739"/>
    <cellStyle name="T_CDKT_thanh toan cau tran (dot 7)- 4" xfId="2740"/>
    <cellStyle name="T_CDKT_thanh_toan_cau_tran_dot_12" xfId="2741"/>
    <cellStyle name="T_CDKT_thanh_toan_cau_tran_dot_12 2" xfId="2742"/>
    <cellStyle name="T_CDKT_thanh_toan_cau_tran_dot_12 2 2" xfId="2743"/>
    <cellStyle name="T_CDKT_thanh_toan_cau_tran_dot_12 2 3" xfId="2744"/>
    <cellStyle name="T_CDKT_thanh_toan_cau_tran_dot_12 3" xfId="2745"/>
    <cellStyle name="T_CDKT_thanh_toan_cau_tran_dot_12 4" xfId="2746"/>
    <cellStyle name="T_CDKT_thanh_toandot_14" xfId="2747"/>
    <cellStyle name="T_CDKT_thanh_toandot_14 2" xfId="2748"/>
    <cellStyle name="T_CDKT_thanh_toandot_14 2 2" xfId="2749"/>
    <cellStyle name="T_CDKT_thanh_toandot_14 2 3" xfId="2750"/>
    <cellStyle name="T_CDKT_thanh_toandot_14 3" xfId="2751"/>
    <cellStyle name="T_CDKT_thanh_toandot_14 4" xfId="2752"/>
    <cellStyle name="T_cham diem Milk chu ky2-ANH MINH" xfId="2753"/>
    <cellStyle name="T_cham diem Milk chu ky2-ANH MINH 2" xfId="2754"/>
    <cellStyle name="T_cham diem Milk chu ky2-ANH MINH 2 2" xfId="2755"/>
    <cellStyle name="T_cham diem Milk chu ky2-ANH MINH 2 3" xfId="2756"/>
    <cellStyle name="T_cham diem Milk chu ky2-ANH MINH 3" xfId="2757"/>
    <cellStyle name="T_cham diem Milk chu ky2-ANH MINH 4" xfId="2758"/>
    <cellStyle name="T_cham trung bay ck 1 m.Bac milk co ke 2" xfId="2759"/>
    <cellStyle name="T_cham trung bay ck 1 m.Bac milk co ke 2 2" xfId="2760"/>
    <cellStyle name="T_cham trung bay ck 1 m.Bac milk co ke 2 2 2" xfId="2761"/>
    <cellStyle name="T_cham trung bay ck 1 m.Bac milk co ke 2 2 3" xfId="2762"/>
    <cellStyle name="T_cham trung bay ck 1 m.Bac milk co ke 2 3" xfId="2763"/>
    <cellStyle name="T_cham trung bay ck 1 m.Bac milk co ke 2 4" xfId="2764"/>
    <cellStyle name="T_cham trung bay yao smart milk ck 2 mien Bac" xfId="2765"/>
    <cellStyle name="T_cham trung bay yao smart milk ck 2 mien Bac 2" xfId="2766"/>
    <cellStyle name="T_cham trung bay yao smart milk ck 2 mien Bac 2 2" xfId="2767"/>
    <cellStyle name="T_cham trung bay yao smart milk ck 2 mien Bac 2 3" xfId="2768"/>
    <cellStyle name="T_cham trung bay yao smart milk ck 2 mien Bac 3" xfId="2769"/>
    <cellStyle name="T_cham trung bay yao smart milk ck 2 mien Bac 4" xfId="2770"/>
    <cellStyle name="T_Chuan bi dau tu nam 2008" xfId="2771"/>
    <cellStyle name="T_Chuan bi dau tu nam 2008 2" xfId="2772"/>
    <cellStyle name="T_Chuan bi dau tu nam 2008 2 2" xfId="2773"/>
    <cellStyle name="T_Chuan bi dau tu nam 2008 3" xfId="2774"/>
    <cellStyle name="T_Chuan bi dau tu nam 2008_!1 1 bao cao giao KH ve HTCMT vung TNB   12-12-2011" xfId="2775"/>
    <cellStyle name="T_Chuan bi dau tu nam 2008_!1 1 bao cao giao KH ve HTCMT vung TNB   12-12-2011 2" xfId="2776"/>
    <cellStyle name="T_Chuan bi dau tu nam 2008_!1 1 bao cao giao KH ve HTCMT vung TNB   12-12-2011 2 2" xfId="2777"/>
    <cellStyle name="T_Chuan bi dau tu nam 2008_!1 1 bao cao giao KH ve HTCMT vung TNB   12-12-2011 3" xfId="2778"/>
    <cellStyle name="T_Chuan bi dau tu nam 2008_KH TPCP vung TNB (03-1-2012)" xfId="2779"/>
    <cellStyle name="T_Chuan bi dau tu nam 2008_KH TPCP vung TNB (03-1-2012) 2" xfId="2780"/>
    <cellStyle name="T_Chuan bi dau tu nam 2008_KH TPCP vung TNB (03-1-2012) 2 2" xfId="2781"/>
    <cellStyle name="T_Chuan bi dau tu nam 2008_KH TPCP vung TNB (03-1-2012) 3" xfId="2782"/>
    <cellStyle name="T_Copy of Bao cao  XDCB 7 thang nam 2008_So KH&amp;DT SUA" xfId="2783"/>
    <cellStyle name="T_Copy of Bao cao  XDCB 7 thang nam 2008_So KH&amp;DT SUA 2" xfId="2784"/>
    <cellStyle name="T_Copy of Bao cao  XDCB 7 thang nam 2008_So KH&amp;DT SUA 2 2" xfId="2785"/>
    <cellStyle name="T_Copy of Bao cao  XDCB 7 thang nam 2008_So KH&amp;DT SUA 3" xfId="2786"/>
    <cellStyle name="T_Copy of Bao cao  XDCB 7 thang nam 2008_So KH&amp;DT SUA_!1 1 bao cao giao KH ve HTCMT vung TNB   12-12-2011" xfId="2787"/>
    <cellStyle name="T_Copy of Bao cao  XDCB 7 thang nam 2008_So KH&amp;DT SUA_!1 1 bao cao giao KH ve HTCMT vung TNB   12-12-2011 2" xfId="2788"/>
    <cellStyle name="T_Copy of Bao cao  XDCB 7 thang nam 2008_So KH&amp;DT SUA_!1 1 bao cao giao KH ve HTCMT vung TNB   12-12-2011 2 2" xfId="2789"/>
    <cellStyle name="T_Copy of Bao cao  XDCB 7 thang nam 2008_So KH&amp;DT SUA_!1 1 bao cao giao KH ve HTCMT vung TNB   12-12-2011 3" xfId="2790"/>
    <cellStyle name="T_Copy of Bao cao  XDCB 7 thang nam 2008_So KH&amp;DT SUA_KH TPCP vung TNB (03-1-2012)" xfId="2791"/>
    <cellStyle name="T_Copy of Bao cao  XDCB 7 thang nam 2008_So KH&amp;DT SUA_KH TPCP vung TNB (03-1-2012) 2" xfId="2792"/>
    <cellStyle name="T_Copy of Bao cao  XDCB 7 thang nam 2008_So KH&amp;DT SUA_KH TPCP vung TNB (03-1-2012) 2 2" xfId="2793"/>
    <cellStyle name="T_Copy of Bao cao  XDCB 7 thang nam 2008_So KH&amp;DT SUA_KH TPCP vung TNB (03-1-2012) 3" xfId="2794"/>
    <cellStyle name="T_CPK" xfId="2795"/>
    <cellStyle name="T_CPK 2" xfId="2796"/>
    <cellStyle name="T_CPK 2 2" xfId="2797"/>
    <cellStyle name="T_CPK 3" xfId="2798"/>
    <cellStyle name="T_CPK_!1 1 bao cao giao KH ve HTCMT vung TNB   12-12-2011" xfId="2799"/>
    <cellStyle name="T_CPK_!1 1 bao cao giao KH ve HTCMT vung TNB   12-12-2011 2" xfId="2800"/>
    <cellStyle name="T_CPK_!1 1 bao cao giao KH ve HTCMT vung TNB   12-12-2011 2 2" xfId="2801"/>
    <cellStyle name="T_CPK_!1 1 bao cao giao KH ve HTCMT vung TNB   12-12-2011 3" xfId="2802"/>
    <cellStyle name="T_CPK_Bieu4HTMT" xfId="2803"/>
    <cellStyle name="T_CPK_Bieu4HTMT 2" xfId="2804"/>
    <cellStyle name="T_CPK_Bieu4HTMT 2 2" xfId="2805"/>
    <cellStyle name="T_CPK_Bieu4HTMT 3" xfId="2806"/>
    <cellStyle name="T_CPK_Bieu4HTMT_!1 1 bao cao giao KH ve HTCMT vung TNB   12-12-2011" xfId="2807"/>
    <cellStyle name="T_CPK_Bieu4HTMT_!1 1 bao cao giao KH ve HTCMT vung TNB   12-12-2011 2" xfId="2808"/>
    <cellStyle name="T_CPK_Bieu4HTMT_!1 1 bao cao giao KH ve HTCMT vung TNB   12-12-2011 2 2" xfId="2809"/>
    <cellStyle name="T_CPK_Bieu4HTMT_!1 1 bao cao giao KH ve HTCMT vung TNB   12-12-2011 3" xfId="2810"/>
    <cellStyle name="T_CPK_Bieu4HTMT_KH TPCP vung TNB (03-1-2012)" xfId="2811"/>
    <cellStyle name="T_CPK_Bieu4HTMT_KH TPCP vung TNB (03-1-2012) 2" xfId="2812"/>
    <cellStyle name="T_CPK_Bieu4HTMT_KH TPCP vung TNB (03-1-2012) 2 2" xfId="2813"/>
    <cellStyle name="T_CPK_Bieu4HTMT_KH TPCP vung TNB (03-1-2012) 3" xfId="2814"/>
    <cellStyle name="T_CPK_KH TPCP vung TNB (03-1-2012)" xfId="2815"/>
    <cellStyle name="T_CPK_KH TPCP vung TNB (03-1-2012) 2" xfId="2816"/>
    <cellStyle name="T_CPK_KH TPCP vung TNB (03-1-2012) 2 2" xfId="2817"/>
    <cellStyle name="T_CPK_KH TPCP vung TNB (03-1-2012) 3" xfId="2818"/>
    <cellStyle name="T_CTMTQG 2008" xfId="2819"/>
    <cellStyle name="T_CTMTQG 2008 2" xfId="2820"/>
    <cellStyle name="T_CTMTQG 2008 2 2" xfId="2821"/>
    <cellStyle name="T_CTMTQG 2008 3" xfId="2822"/>
    <cellStyle name="T_CTMTQG 2008_!1 1 bao cao giao KH ve HTCMT vung TNB   12-12-2011" xfId="2823"/>
    <cellStyle name="T_CTMTQG 2008_!1 1 bao cao giao KH ve HTCMT vung TNB   12-12-2011 2" xfId="2824"/>
    <cellStyle name="T_CTMTQG 2008_!1 1 bao cao giao KH ve HTCMT vung TNB   12-12-2011 2 2" xfId="2825"/>
    <cellStyle name="T_CTMTQG 2008_!1 1 bao cao giao KH ve HTCMT vung TNB   12-12-2011 3" xfId="2826"/>
    <cellStyle name="T_CTMTQG 2008_Bieu mau danh muc du an thuoc CTMTQG nam 2008" xfId="2827"/>
    <cellStyle name="T_CTMTQG 2008_Bieu mau danh muc du an thuoc CTMTQG nam 2008 2" xfId="2828"/>
    <cellStyle name="T_CTMTQG 2008_Bieu mau danh muc du an thuoc CTMTQG nam 2008 2 2" xfId="2829"/>
    <cellStyle name="T_CTMTQG 2008_Bieu mau danh muc du an thuoc CTMTQG nam 2008 3" xfId="2830"/>
    <cellStyle name="T_CTMTQG 2008_Bieu mau danh muc du an thuoc CTMTQG nam 2008_!1 1 bao cao giao KH ve HTCMT vung TNB   12-12-2011" xfId="2831"/>
    <cellStyle name="T_CTMTQG 2008_Bieu mau danh muc du an thuoc CTMTQG nam 2008_!1 1 bao cao giao KH ve HTCMT vung TNB   12-12-2011 2" xfId="2832"/>
    <cellStyle name="T_CTMTQG 2008_Bieu mau danh muc du an thuoc CTMTQG nam 2008_!1 1 bao cao giao KH ve HTCMT vung TNB   12-12-2011 2 2" xfId="2833"/>
    <cellStyle name="T_CTMTQG 2008_Bieu mau danh muc du an thuoc CTMTQG nam 2008_!1 1 bao cao giao KH ve HTCMT vung TNB   12-12-2011 3" xfId="2834"/>
    <cellStyle name="T_CTMTQG 2008_Bieu mau danh muc du an thuoc CTMTQG nam 2008_KH TPCP vung TNB (03-1-2012)" xfId="2835"/>
    <cellStyle name="T_CTMTQG 2008_Bieu mau danh muc du an thuoc CTMTQG nam 2008_KH TPCP vung TNB (03-1-2012) 2" xfId="2836"/>
    <cellStyle name="T_CTMTQG 2008_Bieu mau danh muc du an thuoc CTMTQG nam 2008_KH TPCP vung TNB (03-1-2012) 2 2" xfId="2837"/>
    <cellStyle name="T_CTMTQG 2008_Bieu mau danh muc du an thuoc CTMTQG nam 2008_KH TPCP vung TNB (03-1-2012) 3" xfId="2838"/>
    <cellStyle name="T_CTMTQG 2008_Hi-Tong hop KQ phan bo KH nam 08- LD fong giao 15-11-08" xfId="2839"/>
    <cellStyle name="T_CTMTQG 2008_Hi-Tong hop KQ phan bo KH nam 08- LD fong giao 15-11-08 2" xfId="2840"/>
    <cellStyle name="T_CTMTQG 2008_Hi-Tong hop KQ phan bo KH nam 08- LD fong giao 15-11-08 2 2" xfId="2841"/>
    <cellStyle name="T_CTMTQG 2008_Hi-Tong hop KQ phan bo KH nam 08- LD fong giao 15-11-08 3" xfId="2842"/>
    <cellStyle name="T_CTMTQG 2008_Hi-Tong hop KQ phan bo KH nam 08- LD fong giao 15-11-08_!1 1 bao cao giao KH ve HTCMT vung TNB   12-12-2011" xfId="2843"/>
    <cellStyle name="T_CTMTQG 2008_Hi-Tong hop KQ phan bo KH nam 08- LD fong giao 15-11-08_!1 1 bao cao giao KH ve HTCMT vung TNB   12-12-2011 2" xfId="2844"/>
    <cellStyle name="T_CTMTQG 2008_Hi-Tong hop KQ phan bo KH nam 08- LD fong giao 15-11-08_!1 1 bao cao giao KH ve HTCMT vung TNB   12-12-2011 2 2" xfId="2845"/>
    <cellStyle name="T_CTMTQG 2008_Hi-Tong hop KQ phan bo KH nam 08- LD fong giao 15-11-08_!1 1 bao cao giao KH ve HTCMT vung TNB   12-12-2011 3" xfId="2846"/>
    <cellStyle name="T_CTMTQG 2008_Hi-Tong hop KQ phan bo KH nam 08- LD fong giao 15-11-08_KH TPCP vung TNB (03-1-2012)" xfId="2847"/>
    <cellStyle name="T_CTMTQG 2008_Hi-Tong hop KQ phan bo KH nam 08- LD fong giao 15-11-08_KH TPCP vung TNB (03-1-2012) 2" xfId="2848"/>
    <cellStyle name="T_CTMTQG 2008_Hi-Tong hop KQ phan bo KH nam 08- LD fong giao 15-11-08_KH TPCP vung TNB (03-1-2012) 2 2" xfId="2849"/>
    <cellStyle name="T_CTMTQG 2008_Hi-Tong hop KQ phan bo KH nam 08- LD fong giao 15-11-08_KH TPCP vung TNB (03-1-2012) 3" xfId="2850"/>
    <cellStyle name="T_CTMTQG 2008_Ket qua thuc hien nam 2008" xfId="2851"/>
    <cellStyle name="T_CTMTQG 2008_Ket qua thuc hien nam 2008 2" xfId="2852"/>
    <cellStyle name="T_CTMTQG 2008_Ket qua thuc hien nam 2008 2 2" xfId="2853"/>
    <cellStyle name="T_CTMTQG 2008_Ket qua thuc hien nam 2008 3" xfId="2854"/>
    <cellStyle name="T_CTMTQG 2008_Ket qua thuc hien nam 2008_!1 1 bao cao giao KH ve HTCMT vung TNB   12-12-2011" xfId="2855"/>
    <cellStyle name="T_CTMTQG 2008_Ket qua thuc hien nam 2008_!1 1 bao cao giao KH ve HTCMT vung TNB   12-12-2011 2" xfId="2856"/>
    <cellStyle name="T_CTMTQG 2008_Ket qua thuc hien nam 2008_!1 1 bao cao giao KH ve HTCMT vung TNB   12-12-2011 2 2" xfId="2857"/>
    <cellStyle name="T_CTMTQG 2008_Ket qua thuc hien nam 2008_!1 1 bao cao giao KH ve HTCMT vung TNB   12-12-2011 3" xfId="2858"/>
    <cellStyle name="T_CTMTQG 2008_Ket qua thuc hien nam 2008_KH TPCP vung TNB (03-1-2012)" xfId="2859"/>
    <cellStyle name="T_CTMTQG 2008_Ket qua thuc hien nam 2008_KH TPCP vung TNB (03-1-2012) 2" xfId="2860"/>
    <cellStyle name="T_CTMTQG 2008_Ket qua thuc hien nam 2008_KH TPCP vung TNB (03-1-2012) 2 2" xfId="2861"/>
    <cellStyle name="T_CTMTQG 2008_Ket qua thuc hien nam 2008_KH TPCP vung TNB (03-1-2012) 3" xfId="2862"/>
    <cellStyle name="T_CTMTQG 2008_KH TPCP vung TNB (03-1-2012)" xfId="2863"/>
    <cellStyle name="T_CTMTQG 2008_KH TPCP vung TNB (03-1-2012) 2" xfId="2864"/>
    <cellStyle name="T_CTMTQG 2008_KH TPCP vung TNB (03-1-2012) 2 2" xfId="2865"/>
    <cellStyle name="T_CTMTQG 2008_KH TPCP vung TNB (03-1-2012) 3" xfId="2866"/>
    <cellStyle name="T_CTMTQG 2008_KH XDCB_2008 lan 1" xfId="2867"/>
    <cellStyle name="T_CTMTQG 2008_KH XDCB_2008 lan 1 2" xfId="2868"/>
    <cellStyle name="T_CTMTQG 2008_KH XDCB_2008 lan 1 2 2" xfId="2869"/>
    <cellStyle name="T_CTMTQG 2008_KH XDCB_2008 lan 1 3" xfId="2870"/>
    <cellStyle name="T_CTMTQG 2008_KH XDCB_2008 lan 1 sua ngay 27-10" xfId="2871"/>
    <cellStyle name="T_CTMTQG 2008_KH XDCB_2008 lan 1 sua ngay 27-10 2" xfId="2872"/>
    <cellStyle name="T_CTMTQG 2008_KH XDCB_2008 lan 1 sua ngay 27-10 2 2" xfId="2873"/>
    <cellStyle name="T_CTMTQG 2008_KH XDCB_2008 lan 1 sua ngay 27-10 3" xfId="2874"/>
    <cellStyle name="T_CTMTQG 2008_KH XDCB_2008 lan 1 sua ngay 27-10_!1 1 bao cao giao KH ve HTCMT vung TNB   12-12-2011" xfId="2875"/>
    <cellStyle name="T_CTMTQG 2008_KH XDCB_2008 lan 1 sua ngay 27-10_!1 1 bao cao giao KH ve HTCMT vung TNB   12-12-2011 2" xfId="2876"/>
    <cellStyle name="T_CTMTQG 2008_KH XDCB_2008 lan 1 sua ngay 27-10_!1 1 bao cao giao KH ve HTCMT vung TNB   12-12-2011 2 2" xfId="2877"/>
    <cellStyle name="T_CTMTQG 2008_KH XDCB_2008 lan 1 sua ngay 27-10_!1 1 bao cao giao KH ve HTCMT vung TNB   12-12-2011 3" xfId="2878"/>
    <cellStyle name="T_CTMTQG 2008_KH XDCB_2008 lan 1 sua ngay 27-10_KH TPCP vung TNB (03-1-2012)" xfId="2879"/>
    <cellStyle name="T_CTMTQG 2008_KH XDCB_2008 lan 1 sua ngay 27-10_KH TPCP vung TNB (03-1-2012) 2" xfId="2880"/>
    <cellStyle name="T_CTMTQG 2008_KH XDCB_2008 lan 1 sua ngay 27-10_KH TPCP vung TNB (03-1-2012) 2 2" xfId="2881"/>
    <cellStyle name="T_CTMTQG 2008_KH XDCB_2008 lan 1 sua ngay 27-10_KH TPCP vung TNB (03-1-2012) 3" xfId="2882"/>
    <cellStyle name="T_CTMTQG 2008_KH XDCB_2008 lan 1_!1 1 bao cao giao KH ve HTCMT vung TNB   12-12-2011" xfId="2883"/>
    <cellStyle name="T_CTMTQG 2008_KH XDCB_2008 lan 1_!1 1 bao cao giao KH ve HTCMT vung TNB   12-12-2011 2" xfId="2884"/>
    <cellStyle name="T_CTMTQG 2008_KH XDCB_2008 lan 1_!1 1 bao cao giao KH ve HTCMT vung TNB   12-12-2011 2 2" xfId="2885"/>
    <cellStyle name="T_CTMTQG 2008_KH XDCB_2008 lan 1_!1 1 bao cao giao KH ve HTCMT vung TNB   12-12-2011 3" xfId="2886"/>
    <cellStyle name="T_CTMTQG 2008_KH XDCB_2008 lan 1_KH TPCP vung TNB (03-1-2012)" xfId="2887"/>
    <cellStyle name="T_CTMTQG 2008_KH XDCB_2008 lan 1_KH TPCP vung TNB (03-1-2012) 2" xfId="2888"/>
    <cellStyle name="T_CTMTQG 2008_KH XDCB_2008 lan 1_KH TPCP vung TNB (03-1-2012) 2 2" xfId="2889"/>
    <cellStyle name="T_CTMTQG 2008_KH XDCB_2008 lan 1_KH TPCP vung TNB (03-1-2012) 3" xfId="2890"/>
    <cellStyle name="T_CTMTQG 2008_KH XDCB_2008 lan 2 sua ngay 10-11" xfId="2891"/>
    <cellStyle name="T_CTMTQG 2008_KH XDCB_2008 lan 2 sua ngay 10-11 2" xfId="2892"/>
    <cellStyle name="T_CTMTQG 2008_KH XDCB_2008 lan 2 sua ngay 10-11 2 2" xfId="2893"/>
    <cellStyle name="T_CTMTQG 2008_KH XDCB_2008 lan 2 sua ngay 10-11 3" xfId="2894"/>
    <cellStyle name="T_CTMTQG 2008_KH XDCB_2008 lan 2 sua ngay 10-11_!1 1 bao cao giao KH ve HTCMT vung TNB   12-12-2011" xfId="2895"/>
    <cellStyle name="T_CTMTQG 2008_KH XDCB_2008 lan 2 sua ngay 10-11_!1 1 bao cao giao KH ve HTCMT vung TNB   12-12-2011 2" xfId="2896"/>
    <cellStyle name="T_CTMTQG 2008_KH XDCB_2008 lan 2 sua ngay 10-11_!1 1 bao cao giao KH ve HTCMT vung TNB   12-12-2011 2 2" xfId="2897"/>
    <cellStyle name="T_CTMTQG 2008_KH XDCB_2008 lan 2 sua ngay 10-11_!1 1 bao cao giao KH ve HTCMT vung TNB   12-12-2011 3" xfId="2898"/>
    <cellStyle name="T_CTMTQG 2008_KH XDCB_2008 lan 2 sua ngay 10-11_KH TPCP vung TNB (03-1-2012)" xfId="2899"/>
    <cellStyle name="T_CTMTQG 2008_KH XDCB_2008 lan 2 sua ngay 10-11_KH TPCP vung TNB (03-1-2012) 2" xfId="2900"/>
    <cellStyle name="T_CTMTQG 2008_KH XDCB_2008 lan 2 sua ngay 10-11_KH TPCP vung TNB (03-1-2012) 2 2" xfId="2901"/>
    <cellStyle name="T_CTMTQG 2008_KH XDCB_2008 lan 2 sua ngay 10-11_KH TPCP vung TNB (03-1-2012) 3" xfId="2902"/>
    <cellStyle name="T_CVDS km 663+273 duyet" xfId="2903"/>
    <cellStyle name="T_CVDS km 663+273 duyet 2" xfId="2904"/>
    <cellStyle name="T_CVDS km 663+273 duyet 2 2" xfId="2905"/>
    <cellStyle name="T_CVDS km 663+273 duyet 2 3" xfId="2906"/>
    <cellStyle name="T_CVDS km 663+273 duyet 3" xfId="2907"/>
    <cellStyle name="T_CVDS km 663+273 duyet 4" xfId="2908"/>
    <cellStyle name="T_CVDSvaDB km 652+852" xfId="2909"/>
    <cellStyle name="T_CVDSvaDB km 652+852 2" xfId="2910"/>
    <cellStyle name="T_CVDSvaDB km 652+852 2 2" xfId="2911"/>
    <cellStyle name="T_CVDSvaDB km 652+852 2 3" xfId="2912"/>
    <cellStyle name="T_CVDSvaDB km 652+852 3" xfId="2913"/>
    <cellStyle name="T_CVDSvaDB km 652+852 4" xfId="2914"/>
    <cellStyle name="T_danh muc chuan bi dau tu 2011 ngay 07-6-2011" xfId="2915"/>
    <cellStyle name="T_danh muc chuan bi dau tu 2011 ngay 07-6-2011 2" xfId="2916"/>
    <cellStyle name="T_danh muc chuan bi dau tu 2011 ngay 07-6-2011 2 2" xfId="2917"/>
    <cellStyle name="T_danh muc chuan bi dau tu 2011 ngay 07-6-2011 3" xfId="2918"/>
    <cellStyle name="T_danh muc chuan bi dau tu 2011 ngay 07-6-2011_!1 1 bao cao giao KH ve HTCMT vung TNB   12-12-2011" xfId="2919"/>
    <cellStyle name="T_danh muc chuan bi dau tu 2011 ngay 07-6-2011_!1 1 bao cao giao KH ve HTCMT vung TNB   12-12-2011 2" xfId="2920"/>
    <cellStyle name="T_danh muc chuan bi dau tu 2011 ngay 07-6-2011_!1 1 bao cao giao KH ve HTCMT vung TNB   12-12-2011 2 2" xfId="2921"/>
    <cellStyle name="T_danh muc chuan bi dau tu 2011 ngay 07-6-2011_!1 1 bao cao giao KH ve HTCMT vung TNB   12-12-2011 3" xfId="2922"/>
    <cellStyle name="T_danh muc chuan bi dau tu 2011 ngay 07-6-2011_KH TPCP vung TNB (03-1-2012)" xfId="2923"/>
    <cellStyle name="T_danh muc chuan bi dau tu 2011 ngay 07-6-2011_KH TPCP vung TNB (03-1-2012) 2" xfId="2924"/>
    <cellStyle name="T_danh muc chuan bi dau tu 2011 ngay 07-6-2011_KH TPCP vung TNB (03-1-2012) 2 2" xfId="2925"/>
    <cellStyle name="T_danh muc chuan bi dau tu 2011 ngay 07-6-2011_KH TPCP vung TNB (03-1-2012) 3" xfId="2926"/>
    <cellStyle name="T_Danh muc pbo nguon von XSKT, XDCB nam 2009 chuyen qua nam 2010" xfId="2927"/>
    <cellStyle name="T_Danh muc pbo nguon von XSKT, XDCB nam 2009 chuyen qua nam 2010 2" xfId="2928"/>
    <cellStyle name="T_Danh muc pbo nguon von XSKT, XDCB nam 2009 chuyen qua nam 2010 2 2" xfId="2929"/>
    <cellStyle name="T_Danh muc pbo nguon von XSKT, XDCB nam 2009 chuyen qua nam 2010 3" xfId="2930"/>
    <cellStyle name="T_Danh muc pbo nguon von XSKT, XDCB nam 2009 chuyen qua nam 2010_!1 1 bao cao giao KH ve HTCMT vung TNB   12-12-2011" xfId="2931"/>
    <cellStyle name="T_Danh muc pbo nguon von XSKT, XDCB nam 2009 chuyen qua nam 2010_!1 1 bao cao giao KH ve HTCMT vung TNB   12-12-2011 2" xfId="2932"/>
    <cellStyle name="T_Danh muc pbo nguon von XSKT, XDCB nam 2009 chuyen qua nam 2010_!1 1 bao cao giao KH ve HTCMT vung TNB   12-12-2011 2 2" xfId="2933"/>
    <cellStyle name="T_Danh muc pbo nguon von XSKT, XDCB nam 2009 chuyen qua nam 2010_!1 1 bao cao giao KH ve HTCMT vung TNB   12-12-2011 3" xfId="2934"/>
    <cellStyle name="T_Danh muc pbo nguon von XSKT, XDCB nam 2009 chuyen qua nam 2010_KH TPCP vung TNB (03-1-2012)" xfId="2935"/>
    <cellStyle name="T_Danh muc pbo nguon von XSKT, XDCB nam 2009 chuyen qua nam 2010_KH TPCP vung TNB (03-1-2012) 2" xfId="2936"/>
    <cellStyle name="T_Danh muc pbo nguon von XSKT, XDCB nam 2009 chuyen qua nam 2010_KH TPCP vung TNB (03-1-2012) 2 2" xfId="2937"/>
    <cellStyle name="T_Danh muc pbo nguon von XSKT, XDCB nam 2009 chuyen qua nam 2010_KH TPCP vung TNB (03-1-2012) 3" xfId="2938"/>
    <cellStyle name="T_danh sach chua nop bcao trung bay sua chua  tinh den 1-3-06" xfId="2939"/>
    <cellStyle name="T_danh sach chua nop bcao trung bay sua chua  tinh den 1-3-06 2" xfId="2940"/>
    <cellStyle name="T_danh sach chua nop bcao trung bay sua chua  tinh den 1-3-06 2 2" xfId="2941"/>
    <cellStyle name="T_danh sach chua nop bcao trung bay sua chua  tinh den 1-3-06 2 3" xfId="2942"/>
    <cellStyle name="T_danh sach chua nop bcao trung bay sua chua  tinh den 1-3-06 3" xfId="2943"/>
    <cellStyle name="T_danh sach chua nop bcao trung bay sua chua  tinh den 1-3-06 4" xfId="2944"/>
    <cellStyle name="T_Danh sach KH TB MilkYomilk Yao  Smart chu ky 2-Vinh Thang" xfId="2945"/>
    <cellStyle name="T_Danh sach KH TB MilkYomilk Yao  Smart chu ky 2-Vinh Thang 2" xfId="2946"/>
    <cellStyle name="T_Danh sach KH TB MilkYomilk Yao  Smart chu ky 2-Vinh Thang 2 2" xfId="2947"/>
    <cellStyle name="T_Danh sach KH TB MilkYomilk Yao  Smart chu ky 2-Vinh Thang 2 3" xfId="2948"/>
    <cellStyle name="T_Danh sach KH TB MilkYomilk Yao  Smart chu ky 2-Vinh Thang 3" xfId="2949"/>
    <cellStyle name="T_Danh sach KH TB MilkYomilk Yao  Smart chu ky 2-Vinh Thang 4" xfId="2950"/>
    <cellStyle name="T_Danh sach KH trung bay MilkYomilk co ke chu ky 2-Vinh Thang" xfId="2951"/>
    <cellStyle name="T_Danh sach KH trung bay MilkYomilk co ke chu ky 2-Vinh Thang 2" xfId="2952"/>
    <cellStyle name="T_Danh sach KH trung bay MilkYomilk co ke chu ky 2-Vinh Thang 2 2" xfId="2953"/>
    <cellStyle name="T_Danh sach KH trung bay MilkYomilk co ke chu ky 2-Vinh Thang 2 3" xfId="2954"/>
    <cellStyle name="T_Danh sach KH trung bay MilkYomilk co ke chu ky 2-Vinh Thang 3" xfId="2955"/>
    <cellStyle name="T_Danh sach KH trung bay MilkYomilk co ke chu ky 2-Vinh Thang 4" xfId="2956"/>
    <cellStyle name="T_dieu chinh KH 2011 ngay 26-5-2011111" xfId="2957"/>
    <cellStyle name="T_dieu chinh KH 2011 ngay 26-5-2011111 2" xfId="2958"/>
    <cellStyle name="T_dieu chinh KH 2011 ngay 26-5-2011111 2 2" xfId="2959"/>
    <cellStyle name="T_dieu chinh KH 2011 ngay 26-5-2011111 3" xfId="2960"/>
    <cellStyle name="T_dieu chinh KH 2011 ngay 26-5-2011111_!1 1 bao cao giao KH ve HTCMT vung TNB   12-12-2011" xfId="2961"/>
    <cellStyle name="T_dieu chinh KH 2011 ngay 26-5-2011111_!1 1 bao cao giao KH ve HTCMT vung TNB   12-12-2011 2" xfId="2962"/>
    <cellStyle name="T_dieu chinh KH 2011 ngay 26-5-2011111_!1 1 bao cao giao KH ve HTCMT vung TNB   12-12-2011 2 2" xfId="2963"/>
    <cellStyle name="T_dieu chinh KH 2011 ngay 26-5-2011111_!1 1 bao cao giao KH ve HTCMT vung TNB   12-12-2011 3" xfId="2964"/>
    <cellStyle name="T_dieu chinh KH 2011 ngay 26-5-2011111_KH TPCP vung TNB (03-1-2012)" xfId="2965"/>
    <cellStyle name="T_dieu chinh KH 2011 ngay 26-5-2011111_KH TPCP vung TNB (03-1-2012) 2" xfId="2966"/>
    <cellStyle name="T_dieu chinh KH 2011 ngay 26-5-2011111_KH TPCP vung TNB (03-1-2012) 2 2" xfId="2967"/>
    <cellStyle name="T_dieu chinh KH 2011 ngay 26-5-2011111_KH TPCP vung TNB (03-1-2012) 3" xfId="2968"/>
    <cellStyle name="T_DS KCH PHAN BO VON NSDP NAM 2010" xfId="2969"/>
    <cellStyle name="T_DS KCH PHAN BO VON NSDP NAM 2010 2" xfId="2970"/>
    <cellStyle name="T_DS KCH PHAN BO VON NSDP NAM 2010 2 2" xfId="2971"/>
    <cellStyle name="T_DS KCH PHAN BO VON NSDP NAM 2010 3" xfId="2972"/>
    <cellStyle name="T_DS KCH PHAN BO VON NSDP NAM 2010_!1 1 bao cao giao KH ve HTCMT vung TNB   12-12-2011" xfId="2973"/>
    <cellStyle name="T_DS KCH PHAN BO VON NSDP NAM 2010_!1 1 bao cao giao KH ve HTCMT vung TNB   12-12-2011 2" xfId="2974"/>
    <cellStyle name="T_DS KCH PHAN BO VON NSDP NAM 2010_!1 1 bao cao giao KH ve HTCMT vung TNB   12-12-2011 2 2" xfId="2975"/>
    <cellStyle name="T_DS KCH PHAN BO VON NSDP NAM 2010_!1 1 bao cao giao KH ve HTCMT vung TNB   12-12-2011 3" xfId="2976"/>
    <cellStyle name="T_DS KCH PHAN BO VON NSDP NAM 2010_KH TPCP vung TNB (03-1-2012)" xfId="2977"/>
    <cellStyle name="T_DS KCH PHAN BO VON NSDP NAM 2010_KH TPCP vung TNB (03-1-2012) 2" xfId="2978"/>
    <cellStyle name="T_DS KCH PHAN BO VON NSDP NAM 2010_KH TPCP vung TNB (03-1-2012) 2 2" xfId="2979"/>
    <cellStyle name="T_DS KCH PHAN BO VON NSDP NAM 2010_KH TPCP vung TNB (03-1-2012) 3" xfId="2980"/>
    <cellStyle name="T_DSACH MILK YO MILK CK 2 M.BAC" xfId="2981"/>
    <cellStyle name="T_DSACH MILK YO MILK CK 2 M.BAC 2" xfId="2982"/>
    <cellStyle name="T_DSACH MILK YO MILK CK 2 M.BAC 2 2" xfId="2983"/>
    <cellStyle name="T_DSACH MILK YO MILK CK 2 M.BAC 2 3" xfId="2984"/>
    <cellStyle name="T_DSACH MILK YO MILK CK 2 M.BAC 3" xfId="2985"/>
    <cellStyle name="T_DSACH MILK YO MILK CK 2 M.BAC 4" xfId="2986"/>
    <cellStyle name="T_DSKH Tbay Milk , Yomilk CK 2 Vu Thi Hanh" xfId="2987"/>
    <cellStyle name="T_DSKH Tbay Milk , Yomilk CK 2 Vu Thi Hanh 2" xfId="2988"/>
    <cellStyle name="T_DSKH Tbay Milk , Yomilk CK 2 Vu Thi Hanh 2 2" xfId="2989"/>
    <cellStyle name="T_DSKH Tbay Milk , Yomilk CK 2 Vu Thi Hanh 2 3" xfId="2990"/>
    <cellStyle name="T_DSKH Tbay Milk , Yomilk CK 2 Vu Thi Hanh 3" xfId="2991"/>
    <cellStyle name="T_DSKH Tbay Milk , Yomilk CK 2 Vu Thi Hanh 4" xfId="2992"/>
    <cellStyle name="T_DT533C" xfId="2993"/>
    <cellStyle name="T_DT533C 2" xfId="2994"/>
    <cellStyle name="T_DT533C 2 2" xfId="2995"/>
    <cellStyle name="T_DT533C 2 3" xfId="2996"/>
    <cellStyle name="T_DT533C 3" xfId="2997"/>
    <cellStyle name="T_DT533C 4" xfId="2998"/>
    <cellStyle name="T_Du an khoi cong moi nam 2010" xfId="2999"/>
    <cellStyle name="T_Du an khoi cong moi nam 2010 2" xfId="3000"/>
    <cellStyle name="T_Du an khoi cong moi nam 2010 2 2" xfId="3001"/>
    <cellStyle name="T_Du an khoi cong moi nam 2010 3" xfId="3002"/>
    <cellStyle name="T_Du an khoi cong moi nam 2010_!1 1 bao cao giao KH ve HTCMT vung TNB   12-12-2011" xfId="3003"/>
    <cellStyle name="T_Du an khoi cong moi nam 2010_!1 1 bao cao giao KH ve HTCMT vung TNB   12-12-2011 2" xfId="3004"/>
    <cellStyle name="T_Du an khoi cong moi nam 2010_!1 1 bao cao giao KH ve HTCMT vung TNB   12-12-2011 2 2" xfId="3005"/>
    <cellStyle name="T_Du an khoi cong moi nam 2010_!1 1 bao cao giao KH ve HTCMT vung TNB   12-12-2011 3" xfId="3006"/>
    <cellStyle name="T_Du an khoi cong moi nam 2010_KH TPCP vung TNB (03-1-2012)" xfId="3007"/>
    <cellStyle name="T_Du an khoi cong moi nam 2010_KH TPCP vung TNB (03-1-2012) 2" xfId="3008"/>
    <cellStyle name="T_Du an khoi cong moi nam 2010_KH TPCP vung TNB (03-1-2012) 2 2" xfId="3009"/>
    <cellStyle name="T_Du an khoi cong moi nam 2010_KH TPCP vung TNB (03-1-2012) 3" xfId="3010"/>
    <cellStyle name="T_DU AN TKQH VA CHUAN BI DAU TU NAM 2007 sua ngay 9-11" xfId="3011"/>
    <cellStyle name="T_DU AN TKQH VA CHUAN BI DAU TU NAM 2007 sua ngay 9-11 2" xfId="3012"/>
    <cellStyle name="T_DU AN TKQH VA CHUAN BI DAU TU NAM 2007 sua ngay 9-11 2 2" xfId="3013"/>
    <cellStyle name="T_DU AN TKQH VA CHUAN BI DAU TU NAM 2007 sua ngay 9-11 3" xfId="3014"/>
    <cellStyle name="T_DU AN TKQH VA CHUAN BI DAU TU NAM 2007 sua ngay 9-11_!1 1 bao cao giao KH ve HTCMT vung TNB   12-12-2011" xfId="3015"/>
    <cellStyle name="T_DU AN TKQH VA CHUAN BI DAU TU NAM 2007 sua ngay 9-11_!1 1 bao cao giao KH ve HTCMT vung TNB   12-12-2011 2" xfId="3016"/>
    <cellStyle name="T_DU AN TKQH VA CHUAN BI DAU TU NAM 2007 sua ngay 9-11_!1 1 bao cao giao KH ve HTCMT vung TNB   12-12-2011 2 2" xfId="3017"/>
    <cellStyle name="T_DU AN TKQH VA CHUAN BI DAU TU NAM 2007 sua ngay 9-11_!1 1 bao cao giao KH ve HTCMT vung TNB   12-12-2011 3" xfId="3018"/>
    <cellStyle name="T_DU AN TKQH VA CHUAN BI DAU TU NAM 2007 sua ngay 9-11_Bieu mau danh muc du an thuoc CTMTQG nam 2008" xfId="3019"/>
    <cellStyle name="T_DU AN TKQH VA CHUAN BI DAU TU NAM 2007 sua ngay 9-11_Bieu mau danh muc du an thuoc CTMTQG nam 2008 2" xfId="3020"/>
    <cellStyle name="T_DU AN TKQH VA CHUAN BI DAU TU NAM 2007 sua ngay 9-11_Bieu mau danh muc du an thuoc CTMTQG nam 2008 2 2" xfId="3021"/>
    <cellStyle name="T_DU AN TKQH VA CHUAN BI DAU TU NAM 2007 sua ngay 9-11_Bieu mau danh muc du an thuoc CTMTQG nam 2008 3" xfId="3022"/>
    <cellStyle name="T_DU AN TKQH VA CHUAN BI DAU TU NAM 2007 sua ngay 9-11_Bieu mau danh muc du an thuoc CTMTQG nam 2008_!1 1 bao cao giao KH ve HTCMT vung TNB   12-12-2011" xfId="3023"/>
    <cellStyle name="T_DU AN TKQH VA CHUAN BI DAU TU NAM 2007 sua ngay 9-11_Bieu mau danh muc du an thuoc CTMTQG nam 2008_!1 1 bao cao giao KH ve HTCMT vung TNB   12-12-2011 2" xfId="3024"/>
    <cellStyle name="T_DU AN TKQH VA CHUAN BI DAU TU NAM 2007 sua ngay 9-11_Bieu mau danh muc du an thuoc CTMTQG nam 2008_!1 1 bao cao giao KH ve HTCMT vung TNB   12-12-2011 2 2" xfId="3025"/>
    <cellStyle name="T_DU AN TKQH VA CHUAN BI DAU TU NAM 2007 sua ngay 9-11_Bieu mau danh muc du an thuoc CTMTQG nam 2008_!1 1 bao cao giao KH ve HTCMT vung TNB   12-12-2011 3" xfId="3026"/>
    <cellStyle name="T_DU AN TKQH VA CHUAN BI DAU TU NAM 2007 sua ngay 9-11_Bieu mau danh muc du an thuoc CTMTQG nam 2008_KH TPCP vung TNB (03-1-2012)" xfId="3027"/>
    <cellStyle name="T_DU AN TKQH VA CHUAN BI DAU TU NAM 2007 sua ngay 9-11_Bieu mau danh muc du an thuoc CTMTQG nam 2008_KH TPCP vung TNB (03-1-2012) 2" xfId="3028"/>
    <cellStyle name="T_DU AN TKQH VA CHUAN BI DAU TU NAM 2007 sua ngay 9-11_Bieu mau danh muc du an thuoc CTMTQG nam 2008_KH TPCP vung TNB (03-1-2012) 2 2" xfId="3029"/>
    <cellStyle name="T_DU AN TKQH VA CHUAN BI DAU TU NAM 2007 sua ngay 9-11_Bieu mau danh muc du an thuoc CTMTQG nam 2008_KH TPCP vung TNB (03-1-2012) 3" xfId="3030"/>
    <cellStyle name="T_DU AN TKQH VA CHUAN BI DAU TU NAM 2007 sua ngay 9-11_Du an khoi cong moi nam 2010" xfId="3031"/>
    <cellStyle name="T_DU AN TKQH VA CHUAN BI DAU TU NAM 2007 sua ngay 9-11_Du an khoi cong moi nam 2010 2" xfId="3032"/>
    <cellStyle name="T_DU AN TKQH VA CHUAN BI DAU TU NAM 2007 sua ngay 9-11_Du an khoi cong moi nam 2010 2 2" xfId="3033"/>
    <cellStyle name="T_DU AN TKQH VA CHUAN BI DAU TU NAM 2007 sua ngay 9-11_Du an khoi cong moi nam 2010 3" xfId="3034"/>
    <cellStyle name="T_DU AN TKQH VA CHUAN BI DAU TU NAM 2007 sua ngay 9-11_Du an khoi cong moi nam 2010_!1 1 bao cao giao KH ve HTCMT vung TNB   12-12-2011" xfId="3035"/>
    <cellStyle name="T_DU AN TKQH VA CHUAN BI DAU TU NAM 2007 sua ngay 9-11_Du an khoi cong moi nam 2010_!1 1 bao cao giao KH ve HTCMT vung TNB   12-12-2011 2" xfId="3036"/>
    <cellStyle name="T_DU AN TKQH VA CHUAN BI DAU TU NAM 2007 sua ngay 9-11_Du an khoi cong moi nam 2010_!1 1 bao cao giao KH ve HTCMT vung TNB   12-12-2011 2 2" xfId="3037"/>
    <cellStyle name="T_DU AN TKQH VA CHUAN BI DAU TU NAM 2007 sua ngay 9-11_Du an khoi cong moi nam 2010_!1 1 bao cao giao KH ve HTCMT vung TNB   12-12-2011 3" xfId="3038"/>
    <cellStyle name="T_DU AN TKQH VA CHUAN BI DAU TU NAM 2007 sua ngay 9-11_Du an khoi cong moi nam 2010_KH TPCP vung TNB (03-1-2012)" xfId="3039"/>
    <cellStyle name="T_DU AN TKQH VA CHUAN BI DAU TU NAM 2007 sua ngay 9-11_Du an khoi cong moi nam 2010_KH TPCP vung TNB (03-1-2012) 2" xfId="3040"/>
    <cellStyle name="T_DU AN TKQH VA CHUAN BI DAU TU NAM 2007 sua ngay 9-11_Du an khoi cong moi nam 2010_KH TPCP vung TNB (03-1-2012) 2 2" xfId="3041"/>
    <cellStyle name="T_DU AN TKQH VA CHUAN BI DAU TU NAM 2007 sua ngay 9-11_Du an khoi cong moi nam 2010_KH TPCP vung TNB (03-1-2012) 3" xfId="3042"/>
    <cellStyle name="T_DU AN TKQH VA CHUAN BI DAU TU NAM 2007 sua ngay 9-11_Ket qua phan bo von nam 2008" xfId="3043"/>
    <cellStyle name="T_DU AN TKQH VA CHUAN BI DAU TU NAM 2007 sua ngay 9-11_Ket qua phan bo von nam 2008 2" xfId="3044"/>
    <cellStyle name="T_DU AN TKQH VA CHUAN BI DAU TU NAM 2007 sua ngay 9-11_Ket qua phan bo von nam 2008 2 2" xfId="3045"/>
    <cellStyle name="T_DU AN TKQH VA CHUAN BI DAU TU NAM 2007 sua ngay 9-11_Ket qua phan bo von nam 2008 3" xfId="3046"/>
    <cellStyle name="T_DU AN TKQH VA CHUAN BI DAU TU NAM 2007 sua ngay 9-11_Ket qua phan bo von nam 2008_!1 1 bao cao giao KH ve HTCMT vung TNB   12-12-2011" xfId="3047"/>
    <cellStyle name="T_DU AN TKQH VA CHUAN BI DAU TU NAM 2007 sua ngay 9-11_Ket qua phan bo von nam 2008_!1 1 bao cao giao KH ve HTCMT vung TNB   12-12-2011 2" xfId="3048"/>
    <cellStyle name="T_DU AN TKQH VA CHUAN BI DAU TU NAM 2007 sua ngay 9-11_Ket qua phan bo von nam 2008_!1 1 bao cao giao KH ve HTCMT vung TNB   12-12-2011 2 2" xfId="3049"/>
    <cellStyle name="T_DU AN TKQH VA CHUAN BI DAU TU NAM 2007 sua ngay 9-11_Ket qua phan bo von nam 2008_!1 1 bao cao giao KH ve HTCMT vung TNB   12-12-2011 3" xfId="3050"/>
    <cellStyle name="T_DU AN TKQH VA CHUAN BI DAU TU NAM 2007 sua ngay 9-11_Ket qua phan bo von nam 2008_KH TPCP vung TNB (03-1-2012)" xfId="3051"/>
    <cellStyle name="T_DU AN TKQH VA CHUAN BI DAU TU NAM 2007 sua ngay 9-11_Ket qua phan bo von nam 2008_KH TPCP vung TNB (03-1-2012) 2" xfId="3052"/>
    <cellStyle name="T_DU AN TKQH VA CHUAN BI DAU TU NAM 2007 sua ngay 9-11_Ket qua phan bo von nam 2008_KH TPCP vung TNB (03-1-2012) 2 2" xfId="3053"/>
    <cellStyle name="T_DU AN TKQH VA CHUAN BI DAU TU NAM 2007 sua ngay 9-11_Ket qua phan bo von nam 2008_KH TPCP vung TNB (03-1-2012) 3" xfId="3054"/>
    <cellStyle name="T_DU AN TKQH VA CHUAN BI DAU TU NAM 2007 sua ngay 9-11_KH TPCP vung TNB (03-1-2012)" xfId="3055"/>
    <cellStyle name="T_DU AN TKQH VA CHUAN BI DAU TU NAM 2007 sua ngay 9-11_KH TPCP vung TNB (03-1-2012) 2" xfId="3056"/>
    <cellStyle name="T_DU AN TKQH VA CHUAN BI DAU TU NAM 2007 sua ngay 9-11_KH TPCP vung TNB (03-1-2012) 2 2" xfId="3057"/>
    <cellStyle name="T_DU AN TKQH VA CHUAN BI DAU TU NAM 2007 sua ngay 9-11_KH TPCP vung TNB (03-1-2012) 3" xfId="3058"/>
    <cellStyle name="T_DU AN TKQH VA CHUAN BI DAU TU NAM 2007 sua ngay 9-11_KH XDCB_2008 lan 2 sua ngay 10-11" xfId="3059"/>
    <cellStyle name="T_DU AN TKQH VA CHUAN BI DAU TU NAM 2007 sua ngay 9-11_KH XDCB_2008 lan 2 sua ngay 10-11 2" xfId="3060"/>
    <cellStyle name="T_DU AN TKQH VA CHUAN BI DAU TU NAM 2007 sua ngay 9-11_KH XDCB_2008 lan 2 sua ngay 10-11 2 2" xfId="3061"/>
    <cellStyle name="T_DU AN TKQH VA CHUAN BI DAU TU NAM 2007 sua ngay 9-11_KH XDCB_2008 lan 2 sua ngay 10-11 3" xfId="3062"/>
    <cellStyle name="T_DU AN TKQH VA CHUAN BI DAU TU NAM 2007 sua ngay 9-11_KH XDCB_2008 lan 2 sua ngay 10-11_!1 1 bao cao giao KH ve HTCMT vung TNB   12-12-2011" xfId="3063"/>
    <cellStyle name="T_DU AN TKQH VA CHUAN BI DAU TU NAM 2007 sua ngay 9-11_KH XDCB_2008 lan 2 sua ngay 10-11_!1 1 bao cao giao KH ve HTCMT vung TNB   12-12-2011 2" xfId="3064"/>
    <cellStyle name="T_DU AN TKQH VA CHUAN BI DAU TU NAM 2007 sua ngay 9-11_KH XDCB_2008 lan 2 sua ngay 10-11_!1 1 bao cao giao KH ve HTCMT vung TNB   12-12-2011 2 2" xfId="3065"/>
    <cellStyle name="T_DU AN TKQH VA CHUAN BI DAU TU NAM 2007 sua ngay 9-11_KH XDCB_2008 lan 2 sua ngay 10-11_!1 1 bao cao giao KH ve HTCMT vung TNB   12-12-2011 3" xfId="3066"/>
    <cellStyle name="T_DU AN TKQH VA CHUAN BI DAU TU NAM 2007 sua ngay 9-11_KH XDCB_2008 lan 2 sua ngay 10-11_KH TPCP vung TNB (03-1-2012)" xfId="3067"/>
    <cellStyle name="T_DU AN TKQH VA CHUAN BI DAU TU NAM 2007 sua ngay 9-11_KH XDCB_2008 lan 2 sua ngay 10-11_KH TPCP vung TNB (03-1-2012) 2" xfId="3068"/>
    <cellStyle name="T_DU AN TKQH VA CHUAN BI DAU TU NAM 2007 sua ngay 9-11_KH XDCB_2008 lan 2 sua ngay 10-11_KH TPCP vung TNB (03-1-2012) 2 2" xfId="3069"/>
    <cellStyle name="T_DU AN TKQH VA CHUAN BI DAU TU NAM 2007 sua ngay 9-11_KH XDCB_2008 lan 2 sua ngay 10-11_KH TPCP vung TNB (03-1-2012) 3" xfId="3070"/>
    <cellStyle name="T_Du lieu 1" xfId="3071"/>
    <cellStyle name="T_Du lieu 1 2" xfId="3072"/>
    <cellStyle name="T_Du lieu 1 2 2" xfId="3073"/>
    <cellStyle name="T_Du lieu 1 2 3" xfId="3074"/>
    <cellStyle name="T_Du lieu 1 3" xfId="3075"/>
    <cellStyle name="T_Du lieu 1 4" xfId="3076"/>
    <cellStyle name="T_du toan dieu chinh  20-8-2006" xfId="3077"/>
    <cellStyle name="T_du toan dieu chinh  20-8-2006 2" xfId="3078"/>
    <cellStyle name="T_du toan dieu chinh  20-8-2006 2 2" xfId="3079"/>
    <cellStyle name="T_du toan dieu chinh  20-8-2006 3" xfId="3080"/>
    <cellStyle name="T_du toan dieu chinh  20-8-2006_!1 1 bao cao giao KH ve HTCMT vung TNB   12-12-2011" xfId="3081"/>
    <cellStyle name="T_du toan dieu chinh  20-8-2006_!1 1 bao cao giao KH ve HTCMT vung TNB   12-12-2011 2" xfId="3082"/>
    <cellStyle name="T_du toan dieu chinh  20-8-2006_!1 1 bao cao giao KH ve HTCMT vung TNB   12-12-2011 2 2" xfId="3083"/>
    <cellStyle name="T_du toan dieu chinh  20-8-2006_!1 1 bao cao giao KH ve HTCMT vung TNB   12-12-2011 3" xfId="3084"/>
    <cellStyle name="T_du toan dieu chinh  20-8-2006_Bieu4HTMT" xfId="3085"/>
    <cellStyle name="T_du toan dieu chinh  20-8-2006_Bieu4HTMT 2" xfId="3086"/>
    <cellStyle name="T_du toan dieu chinh  20-8-2006_Bieu4HTMT 2 2" xfId="3087"/>
    <cellStyle name="T_du toan dieu chinh  20-8-2006_Bieu4HTMT 3" xfId="3088"/>
    <cellStyle name="T_du toan dieu chinh  20-8-2006_Bieu4HTMT_!1 1 bao cao giao KH ve HTCMT vung TNB   12-12-2011" xfId="3089"/>
    <cellStyle name="T_du toan dieu chinh  20-8-2006_Bieu4HTMT_!1 1 bao cao giao KH ve HTCMT vung TNB   12-12-2011 2" xfId="3090"/>
    <cellStyle name="T_du toan dieu chinh  20-8-2006_Bieu4HTMT_!1 1 bao cao giao KH ve HTCMT vung TNB   12-12-2011 2 2" xfId="3091"/>
    <cellStyle name="T_du toan dieu chinh  20-8-2006_Bieu4HTMT_!1 1 bao cao giao KH ve HTCMT vung TNB   12-12-2011 3" xfId="3092"/>
    <cellStyle name="T_du toan dieu chinh  20-8-2006_Bieu4HTMT_KH TPCP vung TNB (03-1-2012)" xfId="3093"/>
    <cellStyle name="T_du toan dieu chinh  20-8-2006_Bieu4HTMT_KH TPCP vung TNB (03-1-2012) 2" xfId="3094"/>
    <cellStyle name="T_du toan dieu chinh  20-8-2006_Bieu4HTMT_KH TPCP vung TNB (03-1-2012) 2 2" xfId="3095"/>
    <cellStyle name="T_du toan dieu chinh  20-8-2006_Bieu4HTMT_KH TPCP vung TNB (03-1-2012) 3" xfId="3096"/>
    <cellStyle name="T_du toan dieu chinh  20-8-2006_KH TPCP vung TNB (03-1-2012)" xfId="3097"/>
    <cellStyle name="T_du toan dieu chinh  20-8-2006_KH TPCP vung TNB (03-1-2012) 2" xfId="3098"/>
    <cellStyle name="T_du toan dieu chinh  20-8-2006_KH TPCP vung TNB (03-1-2012) 2 2" xfId="3099"/>
    <cellStyle name="T_du toan dieu chinh  20-8-2006_KH TPCP vung TNB (03-1-2012) 3" xfId="3100"/>
    <cellStyle name="T_form ton kho CK 2 tuan 8" xfId="3101"/>
    <cellStyle name="T_form ton kho CK 2 tuan 8 2" xfId="3102"/>
    <cellStyle name="T_form ton kho CK 2 tuan 8 2 2" xfId="3103"/>
    <cellStyle name="T_form ton kho CK 2 tuan 8 2 3" xfId="3104"/>
    <cellStyle name="T_form ton kho CK 2 tuan 8 3" xfId="3105"/>
    <cellStyle name="T_form ton kho CK 2 tuan 8 4" xfId="3106"/>
    <cellStyle name="T_giao KH 2011 ngay 10-12-2010" xfId="3107"/>
    <cellStyle name="T_giao KH 2011 ngay 10-12-2010 2" xfId="3108"/>
    <cellStyle name="T_giao KH 2011 ngay 10-12-2010 2 2" xfId="3109"/>
    <cellStyle name="T_giao KH 2011 ngay 10-12-2010 3" xfId="3110"/>
    <cellStyle name="T_giao KH 2011 ngay 10-12-2010_!1 1 bao cao giao KH ve HTCMT vung TNB   12-12-2011" xfId="3111"/>
    <cellStyle name="T_giao KH 2011 ngay 10-12-2010_!1 1 bao cao giao KH ve HTCMT vung TNB   12-12-2011 2" xfId="3112"/>
    <cellStyle name="T_giao KH 2011 ngay 10-12-2010_!1 1 bao cao giao KH ve HTCMT vung TNB   12-12-2011 2 2" xfId="3113"/>
    <cellStyle name="T_giao KH 2011 ngay 10-12-2010_!1 1 bao cao giao KH ve HTCMT vung TNB   12-12-2011 3" xfId="3114"/>
    <cellStyle name="T_giao KH 2011 ngay 10-12-2010_KH TPCP vung TNB (03-1-2012)" xfId="3115"/>
    <cellStyle name="T_giao KH 2011 ngay 10-12-2010_KH TPCP vung TNB (03-1-2012) 2" xfId="3116"/>
    <cellStyle name="T_giao KH 2011 ngay 10-12-2010_KH TPCP vung TNB (03-1-2012) 2 2" xfId="3117"/>
    <cellStyle name="T_giao KH 2011 ngay 10-12-2010_KH TPCP vung TNB (03-1-2012) 3" xfId="3118"/>
    <cellStyle name="T_Ht-PTq1-03" xfId="3119"/>
    <cellStyle name="T_Ht-PTq1-03 2" xfId="3120"/>
    <cellStyle name="T_Ht-PTq1-03 2 2" xfId="3121"/>
    <cellStyle name="T_Ht-PTq1-03 3" xfId="3122"/>
    <cellStyle name="T_Ht-PTq1-03_!1 1 bao cao giao KH ve HTCMT vung TNB   12-12-2011" xfId="3123"/>
    <cellStyle name="T_Ht-PTq1-03_!1 1 bao cao giao KH ve HTCMT vung TNB   12-12-2011 2" xfId="3124"/>
    <cellStyle name="T_Ht-PTq1-03_!1 1 bao cao giao KH ve HTCMT vung TNB   12-12-2011 2 2" xfId="3125"/>
    <cellStyle name="T_Ht-PTq1-03_!1 1 bao cao giao KH ve HTCMT vung TNB   12-12-2011 3" xfId="3126"/>
    <cellStyle name="T_Ht-PTq1-03_kien giang 2" xfId="3127"/>
    <cellStyle name="T_Ht-PTq1-03_kien giang 2 2" xfId="3128"/>
    <cellStyle name="T_Ht-PTq1-03_kien giang 2 2 2" xfId="3129"/>
    <cellStyle name="T_Ht-PTq1-03_kien giang 2 3" xfId="3130"/>
    <cellStyle name="T_IPC No.01 ADB5 (IN)- QB04TL10" xfId="3131"/>
    <cellStyle name="T_IPC No.01 ADB5 (IN)- QB04TL10 2" xfId="3132"/>
    <cellStyle name="T_IPC No.01 ADB5 (IN)- QB04TL10 2 2" xfId="3133"/>
    <cellStyle name="T_IPC No.01 ADB5 (IN)- QB04TL10 2 3" xfId="3134"/>
    <cellStyle name="T_IPC No.01 ADB5 (IN)- QB04TL10 3" xfId="3135"/>
    <cellStyle name="T_IPC No.01 ADB5 (IN)- QB04TL10 4" xfId="3136"/>
    <cellStyle name="T_Ke hoach KTXH  nam 2009_PKT thang 11 nam 2008" xfId="3137"/>
    <cellStyle name="T_Ke hoach KTXH  nam 2009_PKT thang 11 nam 2008 2" xfId="3138"/>
    <cellStyle name="T_Ke hoach KTXH  nam 2009_PKT thang 11 nam 2008 2 2" xfId="3139"/>
    <cellStyle name="T_Ke hoach KTXH  nam 2009_PKT thang 11 nam 2008 3" xfId="3140"/>
    <cellStyle name="T_Ke hoach KTXH  nam 2009_PKT thang 11 nam 2008_!1 1 bao cao giao KH ve HTCMT vung TNB   12-12-2011" xfId="3141"/>
    <cellStyle name="T_Ke hoach KTXH  nam 2009_PKT thang 11 nam 2008_!1 1 bao cao giao KH ve HTCMT vung TNB   12-12-2011 2" xfId="3142"/>
    <cellStyle name="T_Ke hoach KTXH  nam 2009_PKT thang 11 nam 2008_!1 1 bao cao giao KH ve HTCMT vung TNB   12-12-2011 2 2" xfId="3143"/>
    <cellStyle name="T_Ke hoach KTXH  nam 2009_PKT thang 11 nam 2008_!1 1 bao cao giao KH ve HTCMT vung TNB   12-12-2011 3" xfId="3144"/>
    <cellStyle name="T_Ke hoach KTXH  nam 2009_PKT thang 11 nam 2008_KH TPCP vung TNB (03-1-2012)" xfId="3145"/>
    <cellStyle name="T_Ke hoach KTXH  nam 2009_PKT thang 11 nam 2008_KH TPCP vung TNB (03-1-2012) 2" xfId="3146"/>
    <cellStyle name="T_Ke hoach KTXH  nam 2009_PKT thang 11 nam 2008_KH TPCP vung TNB (03-1-2012) 2 2" xfId="3147"/>
    <cellStyle name="T_Ke hoach KTXH  nam 2009_PKT thang 11 nam 2008_KH TPCP vung TNB (03-1-2012) 3" xfId="3148"/>
    <cellStyle name="T_Ket qua dau thau" xfId="3149"/>
    <cellStyle name="T_Ket qua dau thau 2" xfId="3150"/>
    <cellStyle name="T_Ket qua dau thau 2 2" xfId="3151"/>
    <cellStyle name="T_Ket qua dau thau 3" xfId="3152"/>
    <cellStyle name="T_Ket qua dau thau_!1 1 bao cao giao KH ve HTCMT vung TNB   12-12-2011" xfId="3153"/>
    <cellStyle name="T_Ket qua dau thau_!1 1 bao cao giao KH ve HTCMT vung TNB   12-12-2011 2" xfId="3154"/>
    <cellStyle name="T_Ket qua dau thau_!1 1 bao cao giao KH ve HTCMT vung TNB   12-12-2011 2 2" xfId="3155"/>
    <cellStyle name="T_Ket qua dau thau_!1 1 bao cao giao KH ve HTCMT vung TNB   12-12-2011 3" xfId="3156"/>
    <cellStyle name="T_Ket qua dau thau_KH TPCP vung TNB (03-1-2012)" xfId="3157"/>
    <cellStyle name="T_Ket qua dau thau_KH TPCP vung TNB (03-1-2012) 2" xfId="3158"/>
    <cellStyle name="T_Ket qua dau thau_KH TPCP vung TNB (03-1-2012) 2 2" xfId="3159"/>
    <cellStyle name="T_Ket qua dau thau_KH TPCP vung TNB (03-1-2012) 3" xfId="3160"/>
    <cellStyle name="T_Ket qua phan bo von nam 2008" xfId="3161"/>
    <cellStyle name="T_Ket qua phan bo von nam 2008 2" xfId="3162"/>
    <cellStyle name="T_Ket qua phan bo von nam 2008 2 2" xfId="3163"/>
    <cellStyle name="T_Ket qua phan bo von nam 2008 3" xfId="3164"/>
    <cellStyle name="T_Ket qua phan bo von nam 2008_!1 1 bao cao giao KH ve HTCMT vung TNB   12-12-2011" xfId="3165"/>
    <cellStyle name="T_Ket qua phan bo von nam 2008_!1 1 bao cao giao KH ve HTCMT vung TNB   12-12-2011 2" xfId="3166"/>
    <cellStyle name="T_Ket qua phan bo von nam 2008_!1 1 bao cao giao KH ve HTCMT vung TNB   12-12-2011 2 2" xfId="3167"/>
    <cellStyle name="T_Ket qua phan bo von nam 2008_!1 1 bao cao giao KH ve HTCMT vung TNB   12-12-2011 3" xfId="3168"/>
    <cellStyle name="T_Ket qua phan bo von nam 2008_KH TPCP vung TNB (03-1-2012)" xfId="3169"/>
    <cellStyle name="T_Ket qua phan bo von nam 2008_KH TPCP vung TNB (03-1-2012) 2" xfId="3170"/>
    <cellStyle name="T_Ket qua phan bo von nam 2008_KH TPCP vung TNB (03-1-2012) 2 2" xfId="3171"/>
    <cellStyle name="T_Ket qua phan bo von nam 2008_KH TPCP vung TNB (03-1-2012) 3" xfId="3172"/>
    <cellStyle name="T_KH TPCP vung TNB (03-1-2012)" xfId="3173"/>
    <cellStyle name="T_KH TPCP vung TNB (03-1-2012) 2" xfId="3174"/>
    <cellStyle name="T_KH TPCP vung TNB (03-1-2012) 2 2" xfId="3175"/>
    <cellStyle name="T_KH TPCP vung TNB (03-1-2012) 3" xfId="3176"/>
    <cellStyle name="T_KH XDCB_2008 lan 2 sua ngay 10-11" xfId="3177"/>
    <cellStyle name="T_KH XDCB_2008 lan 2 sua ngay 10-11 2" xfId="3178"/>
    <cellStyle name="T_KH XDCB_2008 lan 2 sua ngay 10-11 2 2" xfId="3179"/>
    <cellStyle name="T_KH XDCB_2008 lan 2 sua ngay 10-11 3" xfId="3180"/>
    <cellStyle name="T_KH XDCB_2008 lan 2 sua ngay 10-11_!1 1 bao cao giao KH ve HTCMT vung TNB   12-12-2011" xfId="3181"/>
    <cellStyle name="T_KH XDCB_2008 lan 2 sua ngay 10-11_!1 1 bao cao giao KH ve HTCMT vung TNB   12-12-2011 2" xfId="3182"/>
    <cellStyle name="T_KH XDCB_2008 lan 2 sua ngay 10-11_!1 1 bao cao giao KH ve HTCMT vung TNB   12-12-2011 2 2" xfId="3183"/>
    <cellStyle name="T_KH XDCB_2008 lan 2 sua ngay 10-11_!1 1 bao cao giao KH ve HTCMT vung TNB   12-12-2011 3" xfId="3184"/>
    <cellStyle name="T_KH XDCB_2008 lan 2 sua ngay 10-11_KH TPCP vung TNB (03-1-2012)" xfId="3185"/>
    <cellStyle name="T_KH XDCB_2008 lan 2 sua ngay 10-11_KH TPCP vung TNB (03-1-2012) 2" xfId="3186"/>
    <cellStyle name="T_KH XDCB_2008 lan 2 sua ngay 10-11_KH TPCP vung TNB (03-1-2012) 2 2" xfId="3187"/>
    <cellStyle name="T_KH XDCB_2008 lan 2 sua ngay 10-11_KH TPCP vung TNB (03-1-2012) 3" xfId="3188"/>
    <cellStyle name="T_Khao satD1" xfId="3189"/>
    <cellStyle name="T_Khao satD1 2" xfId="3190"/>
    <cellStyle name="T_Khao satD1 2 2" xfId="3191"/>
    <cellStyle name="T_Khao satD1 2 3" xfId="3192"/>
    <cellStyle name="T_Khao satD1 3" xfId="3193"/>
    <cellStyle name="T_Khao satD1 4" xfId="3194"/>
    <cellStyle name="T_Khao satD1_Book1" xfId="3195"/>
    <cellStyle name="T_Khao satD1_Book1 2" xfId="3196"/>
    <cellStyle name="T_Khao satD1_Book1 2 2" xfId="3197"/>
    <cellStyle name="T_Khao satD1_Book1 2 3" xfId="3198"/>
    <cellStyle name="T_Khao satD1_Book1 3" xfId="3199"/>
    <cellStyle name="T_Khao satD1_Book1 4" xfId="3200"/>
    <cellStyle name="T_Kiem ke thuc hien den 30-9-2007" xfId="3201"/>
    <cellStyle name="T_Kiem ke thuc hien den 30-9-2007 (SX lan can)" xfId="3202"/>
    <cellStyle name="T_Kiem ke thuc hien den 30-9-2007 (SX lan can) 2" xfId="3203"/>
    <cellStyle name="T_Kiem ke thuc hien den 30-9-2007 (SX lan can) 2 2" xfId="3204"/>
    <cellStyle name="T_Kiem ke thuc hien den 30-9-2007 (SX lan can) 2 3" xfId="3205"/>
    <cellStyle name="T_Kiem ke thuc hien den 30-9-2007 (SX lan can) 3" xfId="3206"/>
    <cellStyle name="T_Kiem ke thuc hien den 30-9-2007 (SX lan can) 4" xfId="3207"/>
    <cellStyle name="T_Kiem ke thuc hien den 30-9-2007 10" xfId="3208"/>
    <cellStyle name="T_Kiem ke thuc hien den 30-9-2007 11" xfId="3209"/>
    <cellStyle name="T_Kiem ke thuc hien den 30-9-2007 12" xfId="3210"/>
    <cellStyle name="T_Kiem ke thuc hien den 30-9-2007 13" xfId="3211"/>
    <cellStyle name="T_Kiem ke thuc hien den 30-9-2007 14" xfId="3212"/>
    <cellStyle name="T_Kiem ke thuc hien den 30-9-2007 2" xfId="3213"/>
    <cellStyle name="T_Kiem ke thuc hien den 30-9-2007 2 2" xfId="3214"/>
    <cellStyle name="T_Kiem ke thuc hien den 30-9-2007 2 3" xfId="3215"/>
    <cellStyle name="T_Kiem ke thuc hien den 30-9-2007 3" xfId="3216"/>
    <cellStyle name="T_Kiem ke thuc hien den 30-9-2007 3 2" xfId="3217"/>
    <cellStyle name="T_Kiem ke thuc hien den 30-9-2007 3 3" xfId="3218"/>
    <cellStyle name="T_Kiem ke thuc hien den 30-9-2007 4" xfId="3219"/>
    <cellStyle name="T_Kiem ke thuc hien den 30-9-2007 5" xfId="3220"/>
    <cellStyle name="T_Kiem ke thuc hien den 30-9-2007 6" xfId="3221"/>
    <cellStyle name="T_Kiem ke thuc hien den 30-9-2007 7" xfId="3222"/>
    <cellStyle name="T_Kiem ke thuc hien den 30-9-2007 8" xfId="3223"/>
    <cellStyle name="T_Kiem ke thuc hien den 30-9-2007 9" xfId="3224"/>
    <cellStyle name="T_kien giang 2" xfId="3225"/>
    <cellStyle name="T_kien giang 2 2" xfId="3226"/>
    <cellStyle name="T_kien giang 2 2 2" xfId="3227"/>
    <cellStyle name="T_kien giang 2 3" xfId="3228"/>
    <cellStyle name="T_KLC5,4MC0" xfId="3229"/>
    <cellStyle name="T_KLC5,4MC0 2" xfId="3230"/>
    <cellStyle name="T_KLC5,4MC0 2 2" xfId="3231"/>
    <cellStyle name="T_KLC5,4MC0 2 3" xfId="3232"/>
    <cellStyle name="T_KLC5,4MC0 3" xfId="3233"/>
    <cellStyle name="T_KLC5,4MC0 4" xfId="3234"/>
    <cellStyle name="T_KLNMD" xfId="3235"/>
    <cellStyle name="T_KLNMD 2" xfId="3236"/>
    <cellStyle name="T_KLNMD 2 2" xfId="3237"/>
    <cellStyle name="T_KLNMD 2 3" xfId="3238"/>
    <cellStyle name="T_KLNMD 3" xfId="3239"/>
    <cellStyle name="T_KLNMD 4" xfId="3240"/>
    <cellStyle name="T_LuuNgay25-06-2006ANH CUONG T 5" xfId="3241"/>
    <cellStyle name="T_LuuNgay25-06-2006ANH CUONG T 5 2" xfId="3242"/>
    <cellStyle name="T_LuuNgay25-06-2006ANH CUONG T 5 2 2" xfId="3243"/>
    <cellStyle name="T_LuuNgay25-06-2006ANH CUONG T 5 2 3" xfId="3244"/>
    <cellStyle name="T_LuuNgay25-06-2006ANH CUONG T 5 3" xfId="3245"/>
    <cellStyle name="T_LuuNgay25-06-2006ANH CUONG T 5 4" xfId="3246"/>
    <cellStyle name="T_Me_Tri_6_07" xfId="3247"/>
    <cellStyle name="T_Me_Tri_6_07 2" xfId="3248"/>
    <cellStyle name="T_Me_Tri_6_07 2 2" xfId="3249"/>
    <cellStyle name="T_Me_Tri_6_07 3" xfId="3250"/>
    <cellStyle name="T_Me_Tri_6_07_!1 1 bao cao giao KH ve HTCMT vung TNB   12-12-2011" xfId="3251"/>
    <cellStyle name="T_Me_Tri_6_07_!1 1 bao cao giao KH ve HTCMT vung TNB   12-12-2011 2" xfId="3252"/>
    <cellStyle name="T_Me_Tri_6_07_!1 1 bao cao giao KH ve HTCMT vung TNB   12-12-2011 2 2" xfId="3253"/>
    <cellStyle name="T_Me_Tri_6_07_!1 1 bao cao giao KH ve HTCMT vung TNB   12-12-2011 3" xfId="3254"/>
    <cellStyle name="T_Me_Tri_6_07_Bieu4HTMT" xfId="3255"/>
    <cellStyle name="T_Me_Tri_6_07_Bieu4HTMT 2" xfId="3256"/>
    <cellStyle name="T_Me_Tri_6_07_Bieu4HTMT 2 2" xfId="3257"/>
    <cellStyle name="T_Me_Tri_6_07_Bieu4HTMT 3" xfId="3258"/>
    <cellStyle name="T_Me_Tri_6_07_Bieu4HTMT_!1 1 bao cao giao KH ve HTCMT vung TNB   12-12-2011" xfId="3259"/>
    <cellStyle name="T_Me_Tri_6_07_Bieu4HTMT_!1 1 bao cao giao KH ve HTCMT vung TNB   12-12-2011 2" xfId="3260"/>
    <cellStyle name="T_Me_Tri_6_07_Bieu4HTMT_!1 1 bao cao giao KH ve HTCMT vung TNB   12-12-2011 2 2" xfId="3261"/>
    <cellStyle name="T_Me_Tri_6_07_Bieu4HTMT_!1 1 bao cao giao KH ve HTCMT vung TNB   12-12-2011 3" xfId="3262"/>
    <cellStyle name="T_Me_Tri_6_07_Bieu4HTMT_KH TPCP vung TNB (03-1-2012)" xfId="3263"/>
    <cellStyle name="T_Me_Tri_6_07_Bieu4HTMT_KH TPCP vung TNB (03-1-2012) 2" xfId="3264"/>
    <cellStyle name="T_Me_Tri_6_07_Bieu4HTMT_KH TPCP vung TNB (03-1-2012) 2 2" xfId="3265"/>
    <cellStyle name="T_Me_Tri_6_07_Bieu4HTMT_KH TPCP vung TNB (03-1-2012) 3" xfId="3266"/>
    <cellStyle name="T_Me_Tri_6_07_KH TPCP vung TNB (03-1-2012)" xfId="3267"/>
    <cellStyle name="T_Me_Tri_6_07_KH TPCP vung TNB (03-1-2012) 2" xfId="3268"/>
    <cellStyle name="T_Me_Tri_6_07_KH TPCP vung TNB (03-1-2012) 2 2" xfId="3269"/>
    <cellStyle name="T_Me_Tri_6_07_KH TPCP vung TNB (03-1-2012) 3" xfId="3270"/>
    <cellStyle name="T_N2 thay dat (N1-1)" xfId="3271"/>
    <cellStyle name="T_N2 thay dat (N1-1) 2" xfId="3272"/>
    <cellStyle name="T_N2 thay dat (N1-1) 2 2" xfId="3273"/>
    <cellStyle name="T_N2 thay dat (N1-1) 3" xfId="3274"/>
    <cellStyle name="T_N2 thay dat (N1-1)_!1 1 bao cao giao KH ve HTCMT vung TNB   12-12-2011" xfId="3275"/>
    <cellStyle name="T_N2 thay dat (N1-1)_!1 1 bao cao giao KH ve HTCMT vung TNB   12-12-2011 2" xfId="3276"/>
    <cellStyle name="T_N2 thay dat (N1-1)_!1 1 bao cao giao KH ve HTCMT vung TNB   12-12-2011 2 2" xfId="3277"/>
    <cellStyle name="T_N2 thay dat (N1-1)_!1 1 bao cao giao KH ve HTCMT vung TNB   12-12-2011 3" xfId="3278"/>
    <cellStyle name="T_N2 thay dat (N1-1)_Bieu4HTMT" xfId="3279"/>
    <cellStyle name="T_N2 thay dat (N1-1)_Bieu4HTMT 2" xfId="3280"/>
    <cellStyle name="T_N2 thay dat (N1-1)_Bieu4HTMT 2 2" xfId="3281"/>
    <cellStyle name="T_N2 thay dat (N1-1)_Bieu4HTMT 3" xfId="3282"/>
    <cellStyle name="T_N2 thay dat (N1-1)_Bieu4HTMT_!1 1 bao cao giao KH ve HTCMT vung TNB   12-12-2011" xfId="3283"/>
    <cellStyle name="T_N2 thay dat (N1-1)_Bieu4HTMT_!1 1 bao cao giao KH ve HTCMT vung TNB   12-12-2011 2" xfId="3284"/>
    <cellStyle name="T_N2 thay dat (N1-1)_Bieu4HTMT_!1 1 bao cao giao KH ve HTCMT vung TNB   12-12-2011 2 2" xfId="3285"/>
    <cellStyle name="T_N2 thay dat (N1-1)_Bieu4HTMT_!1 1 bao cao giao KH ve HTCMT vung TNB   12-12-2011 3" xfId="3286"/>
    <cellStyle name="T_N2 thay dat (N1-1)_Bieu4HTMT_KH TPCP vung TNB (03-1-2012)" xfId="3287"/>
    <cellStyle name="T_N2 thay dat (N1-1)_Bieu4HTMT_KH TPCP vung TNB (03-1-2012) 2" xfId="3288"/>
    <cellStyle name="T_N2 thay dat (N1-1)_Bieu4HTMT_KH TPCP vung TNB (03-1-2012) 2 2" xfId="3289"/>
    <cellStyle name="T_N2 thay dat (N1-1)_Bieu4HTMT_KH TPCP vung TNB (03-1-2012) 3" xfId="3290"/>
    <cellStyle name="T_N2 thay dat (N1-1)_KH TPCP vung TNB (03-1-2012)" xfId="3291"/>
    <cellStyle name="T_N2 thay dat (N1-1)_KH TPCP vung TNB (03-1-2012) 2" xfId="3292"/>
    <cellStyle name="T_N2 thay dat (N1-1)_KH TPCP vung TNB (03-1-2012) 2 2" xfId="3293"/>
    <cellStyle name="T_N2 thay dat (N1-1)_KH TPCP vung TNB (03-1-2012) 3" xfId="3294"/>
    <cellStyle name="T_NPP Khanh Vinh Thai Nguyen - BC KTTB_CTrinh_TB__20_loc__Milk_Yomilk_CK1" xfId="3295"/>
    <cellStyle name="T_NPP Khanh Vinh Thai Nguyen - BC KTTB_CTrinh_TB__20_loc__Milk_Yomilk_CK1 2" xfId="3296"/>
    <cellStyle name="T_NPP Khanh Vinh Thai Nguyen - BC KTTB_CTrinh_TB__20_loc__Milk_Yomilk_CK1 2 2" xfId="3297"/>
    <cellStyle name="T_NPP Khanh Vinh Thai Nguyen - BC KTTB_CTrinh_TB__20_loc__Milk_Yomilk_CK1 2 3" xfId="3298"/>
    <cellStyle name="T_NPP Khanh Vinh Thai Nguyen - BC KTTB_CTrinh_TB__20_loc__Milk_Yomilk_CK1 3" xfId="3299"/>
    <cellStyle name="T_NPP Khanh Vinh Thai Nguyen - BC KTTB_CTrinh_TB__20_loc__Milk_Yomilk_CK1 4" xfId="3300"/>
    <cellStyle name="T_Phuong an can doi nam 2008" xfId="3301"/>
    <cellStyle name="T_Phuong an can doi nam 2008 2" xfId="3302"/>
    <cellStyle name="T_Phuong an can doi nam 2008 2 2" xfId="3303"/>
    <cellStyle name="T_Phuong an can doi nam 2008 3" xfId="3304"/>
    <cellStyle name="T_Phuong an can doi nam 2008_!1 1 bao cao giao KH ve HTCMT vung TNB   12-12-2011" xfId="3305"/>
    <cellStyle name="T_Phuong an can doi nam 2008_!1 1 bao cao giao KH ve HTCMT vung TNB   12-12-2011 2" xfId="3306"/>
    <cellStyle name="T_Phuong an can doi nam 2008_!1 1 bao cao giao KH ve HTCMT vung TNB   12-12-2011 2 2" xfId="3307"/>
    <cellStyle name="T_Phuong an can doi nam 2008_!1 1 bao cao giao KH ve HTCMT vung TNB   12-12-2011 3" xfId="3308"/>
    <cellStyle name="T_Phuong an can doi nam 2008_KH TPCP vung TNB (03-1-2012)" xfId="3309"/>
    <cellStyle name="T_Phuong an can doi nam 2008_KH TPCP vung TNB (03-1-2012) 2" xfId="3310"/>
    <cellStyle name="T_Phuong an can doi nam 2008_KH TPCP vung TNB (03-1-2012) 2 2" xfId="3311"/>
    <cellStyle name="T_Phuong an can doi nam 2008_KH TPCP vung TNB (03-1-2012) 3" xfId="3312"/>
    <cellStyle name="T_Seagame(BTL)" xfId="3313"/>
    <cellStyle name="T_Seagame(BTL) 2" xfId="3314"/>
    <cellStyle name="T_Sheet1" xfId="3315"/>
    <cellStyle name="T_Sheet1 2" xfId="3316"/>
    <cellStyle name="T_Sheet1 2 2" xfId="3317"/>
    <cellStyle name="T_Sheet1 2 3" xfId="3318"/>
    <cellStyle name="T_Sheet1 3" xfId="3319"/>
    <cellStyle name="T_Sheet1 4" xfId="3320"/>
    <cellStyle name="T_Sheet1_Book1" xfId="3321"/>
    <cellStyle name="T_Sheet1_Book1 2" xfId="3322"/>
    <cellStyle name="T_Sheet1_Book1 2 2" xfId="3323"/>
    <cellStyle name="T_Sheet1_Book1 2 3" xfId="3324"/>
    <cellStyle name="T_Sheet1_Book1 3" xfId="3325"/>
    <cellStyle name="T_Sheet1_Book1 4" xfId="3326"/>
    <cellStyle name="T_So GTVT" xfId="3327"/>
    <cellStyle name="T_So GTVT 2" xfId="3328"/>
    <cellStyle name="T_So GTVT 2 2" xfId="3329"/>
    <cellStyle name="T_So GTVT 3" xfId="3330"/>
    <cellStyle name="T_So GTVT_!1 1 bao cao giao KH ve HTCMT vung TNB   12-12-2011" xfId="3331"/>
    <cellStyle name="T_So GTVT_!1 1 bao cao giao KH ve HTCMT vung TNB   12-12-2011 2" xfId="3332"/>
    <cellStyle name="T_So GTVT_!1 1 bao cao giao KH ve HTCMT vung TNB   12-12-2011 2 2" xfId="3333"/>
    <cellStyle name="T_So GTVT_!1 1 bao cao giao KH ve HTCMT vung TNB   12-12-2011 3" xfId="3334"/>
    <cellStyle name="T_So GTVT_KH TPCP vung TNB (03-1-2012)" xfId="3335"/>
    <cellStyle name="T_So GTVT_KH TPCP vung TNB (03-1-2012) 2" xfId="3336"/>
    <cellStyle name="T_So GTVT_KH TPCP vung TNB (03-1-2012) 2 2" xfId="3337"/>
    <cellStyle name="T_So GTVT_KH TPCP vung TNB (03-1-2012) 3" xfId="3338"/>
    <cellStyle name="T_sua chua cham trung bay  mien Bac" xfId="3339"/>
    <cellStyle name="T_sua chua cham trung bay  mien Bac 2" xfId="3340"/>
    <cellStyle name="T_sua chua cham trung bay  mien Bac 2 2" xfId="3341"/>
    <cellStyle name="T_sua chua cham trung bay  mien Bac 2 3" xfId="3342"/>
    <cellStyle name="T_sua chua cham trung bay  mien Bac 3" xfId="3343"/>
    <cellStyle name="T_sua chua cham trung bay  mien Bac 4" xfId="3344"/>
    <cellStyle name="T_TDT + duong(8-5-07)" xfId="3345"/>
    <cellStyle name="T_TDT + duong(8-5-07) 2" xfId="3346"/>
    <cellStyle name="T_TDT + duong(8-5-07) 2 2" xfId="3347"/>
    <cellStyle name="T_TDT + duong(8-5-07) 3" xfId="3348"/>
    <cellStyle name="T_TDT + duong(8-5-07)_!1 1 bao cao giao KH ve HTCMT vung TNB   12-12-2011" xfId="3349"/>
    <cellStyle name="T_TDT + duong(8-5-07)_!1 1 bao cao giao KH ve HTCMT vung TNB   12-12-2011 2" xfId="3350"/>
    <cellStyle name="T_TDT + duong(8-5-07)_!1 1 bao cao giao KH ve HTCMT vung TNB   12-12-2011 2 2" xfId="3351"/>
    <cellStyle name="T_TDT + duong(8-5-07)_!1 1 bao cao giao KH ve HTCMT vung TNB   12-12-2011 3" xfId="3352"/>
    <cellStyle name="T_TDT + duong(8-5-07)_Bieu4HTMT" xfId="3353"/>
    <cellStyle name="T_TDT + duong(8-5-07)_Bieu4HTMT 2" xfId="3354"/>
    <cellStyle name="T_TDT + duong(8-5-07)_Bieu4HTMT 2 2" xfId="3355"/>
    <cellStyle name="T_TDT + duong(8-5-07)_Bieu4HTMT 3" xfId="3356"/>
    <cellStyle name="T_TDT + duong(8-5-07)_Bieu4HTMT_!1 1 bao cao giao KH ve HTCMT vung TNB   12-12-2011" xfId="3357"/>
    <cellStyle name="T_TDT + duong(8-5-07)_Bieu4HTMT_!1 1 bao cao giao KH ve HTCMT vung TNB   12-12-2011 2" xfId="3358"/>
    <cellStyle name="T_TDT + duong(8-5-07)_Bieu4HTMT_!1 1 bao cao giao KH ve HTCMT vung TNB   12-12-2011 2 2" xfId="3359"/>
    <cellStyle name="T_TDT + duong(8-5-07)_Bieu4HTMT_!1 1 bao cao giao KH ve HTCMT vung TNB   12-12-2011 3" xfId="3360"/>
    <cellStyle name="T_TDT + duong(8-5-07)_Bieu4HTMT_KH TPCP vung TNB (03-1-2012)" xfId="3361"/>
    <cellStyle name="T_TDT + duong(8-5-07)_Bieu4HTMT_KH TPCP vung TNB (03-1-2012) 2" xfId="3362"/>
    <cellStyle name="T_TDT + duong(8-5-07)_Bieu4HTMT_KH TPCP vung TNB (03-1-2012) 2 2" xfId="3363"/>
    <cellStyle name="T_TDT + duong(8-5-07)_Bieu4HTMT_KH TPCP vung TNB (03-1-2012) 3" xfId="3364"/>
    <cellStyle name="T_TDT + duong(8-5-07)_KH TPCP vung TNB (03-1-2012)" xfId="3365"/>
    <cellStyle name="T_TDT + duong(8-5-07)_KH TPCP vung TNB (03-1-2012) 2" xfId="3366"/>
    <cellStyle name="T_TDT + duong(8-5-07)_KH TPCP vung TNB (03-1-2012) 2 2" xfId="3367"/>
    <cellStyle name="T_TDT + duong(8-5-07)_KH TPCP vung TNB (03-1-2012) 3" xfId="3368"/>
    <cellStyle name="T_tham_tra_du_toan" xfId="3369"/>
    <cellStyle name="T_tham_tra_du_toan 2" xfId="3370"/>
    <cellStyle name="T_tham_tra_du_toan 2 2" xfId="3371"/>
    <cellStyle name="T_tham_tra_du_toan 3" xfId="3372"/>
    <cellStyle name="T_tham_tra_du_toan_!1 1 bao cao giao KH ve HTCMT vung TNB   12-12-2011" xfId="3373"/>
    <cellStyle name="T_tham_tra_du_toan_!1 1 bao cao giao KH ve HTCMT vung TNB   12-12-2011 2" xfId="3374"/>
    <cellStyle name="T_tham_tra_du_toan_!1 1 bao cao giao KH ve HTCMT vung TNB   12-12-2011 2 2" xfId="3375"/>
    <cellStyle name="T_tham_tra_du_toan_!1 1 bao cao giao KH ve HTCMT vung TNB   12-12-2011 3" xfId="3376"/>
    <cellStyle name="T_tham_tra_du_toan_Bieu4HTMT" xfId="3377"/>
    <cellStyle name="T_tham_tra_du_toan_Bieu4HTMT 2" xfId="3378"/>
    <cellStyle name="T_tham_tra_du_toan_Bieu4HTMT 2 2" xfId="3379"/>
    <cellStyle name="T_tham_tra_du_toan_Bieu4HTMT 3" xfId="3380"/>
    <cellStyle name="T_tham_tra_du_toan_Bieu4HTMT_!1 1 bao cao giao KH ve HTCMT vung TNB   12-12-2011" xfId="3381"/>
    <cellStyle name="T_tham_tra_du_toan_Bieu4HTMT_!1 1 bao cao giao KH ve HTCMT vung TNB   12-12-2011 2" xfId="3382"/>
    <cellStyle name="T_tham_tra_du_toan_Bieu4HTMT_!1 1 bao cao giao KH ve HTCMT vung TNB   12-12-2011 2 2" xfId="3383"/>
    <cellStyle name="T_tham_tra_du_toan_Bieu4HTMT_!1 1 bao cao giao KH ve HTCMT vung TNB   12-12-2011 3" xfId="3384"/>
    <cellStyle name="T_tham_tra_du_toan_Bieu4HTMT_KH TPCP vung TNB (03-1-2012)" xfId="3385"/>
    <cellStyle name="T_tham_tra_du_toan_Bieu4HTMT_KH TPCP vung TNB (03-1-2012) 2" xfId="3386"/>
    <cellStyle name="T_tham_tra_du_toan_Bieu4HTMT_KH TPCP vung TNB (03-1-2012) 2 2" xfId="3387"/>
    <cellStyle name="T_tham_tra_du_toan_Bieu4HTMT_KH TPCP vung TNB (03-1-2012) 3" xfId="3388"/>
    <cellStyle name="T_tham_tra_du_toan_KH TPCP vung TNB (03-1-2012)" xfId="3389"/>
    <cellStyle name="T_tham_tra_du_toan_KH TPCP vung TNB (03-1-2012) 2" xfId="3390"/>
    <cellStyle name="T_tham_tra_du_toan_KH TPCP vung TNB (03-1-2012) 2 2" xfId="3391"/>
    <cellStyle name="T_tham_tra_du_toan_KH TPCP vung TNB (03-1-2012) 3" xfId="3392"/>
    <cellStyle name="T_thanh toan cau KC (dot6)" xfId="3393"/>
    <cellStyle name="T_thanh toan cau KC (dot6) 2" xfId="3394"/>
    <cellStyle name="T_thanh toan cau KC (dot6) 2 2" xfId="3395"/>
    <cellStyle name="T_thanh toan cau KC (dot6) 2 3" xfId="3396"/>
    <cellStyle name="T_thanh toan cau KC (dot6) 3" xfId="3397"/>
    <cellStyle name="T_thanh toan cau KC (dot6) 4" xfId="3398"/>
    <cellStyle name="T_thanh toan cau tran (dot 5)-" xfId="3399"/>
    <cellStyle name="T_thanh toan cau tran (dot 5)- 2" xfId="3400"/>
    <cellStyle name="T_thanh toan cau tran (dot 5)- 2 2" xfId="3401"/>
    <cellStyle name="T_thanh toan cau tran (dot 5)- 2 3" xfId="3402"/>
    <cellStyle name="T_thanh toan cau tran (dot 5)- 3" xfId="3403"/>
    <cellStyle name="T_thanh toan cau tran (dot 5)- 4" xfId="3404"/>
    <cellStyle name="T_thanh toan cau tran (dot 5)-_thanh toan cau tran (dot 7)-" xfId="3405"/>
    <cellStyle name="T_thanh toan cau tran (dot 5)-_thanh toan cau tran (dot 7)- 2" xfId="3406"/>
    <cellStyle name="T_thanh toan cau tran (dot 5)-_thanh toan cau tran (dot 7)- 2 2" xfId="3407"/>
    <cellStyle name="T_thanh toan cau tran (dot 5)-_thanh toan cau tran (dot 7)- 2 3" xfId="3408"/>
    <cellStyle name="T_thanh toan cau tran (dot 5)-_thanh toan cau tran (dot 7)- 3" xfId="3409"/>
    <cellStyle name="T_thanh toan cau tran (dot 5)-_thanh toan cau tran (dot 7)- 4" xfId="3410"/>
    <cellStyle name="T_thanh toan cau tran (dot 5)-_thanh_toan_cau_tran_dot_12" xfId="3411"/>
    <cellStyle name="T_thanh toan cau tran (dot 5)-_thanh_toan_cau_tran_dot_12 2" xfId="3412"/>
    <cellStyle name="T_thanh toan cau tran (dot 5)-_thanh_toan_cau_tran_dot_12 2 2" xfId="3413"/>
    <cellStyle name="T_thanh toan cau tran (dot 5)-_thanh_toan_cau_tran_dot_12 2 3" xfId="3414"/>
    <cellStyle name="T_thanh toan cau tran (dot 5)-_thanh_toan_cau_tran_dot_12 3" xfId="3415"/>
    <cellStyle name="T_thanh toan cau tran (dot 5)-_thanh_toan_cau_tran_dot_12 4" xfId="3416"/>
    <cellStyle name="T_thanh toan cau tran (dot 5)-_thanh_toandot_14" xfId="3417"/>
    <cellStyle name="T_thanh toan cau tran (dot 5)-_thanh_toandot_14 2" xfId="3418"/>
    <cellStyle name="T_thanh toan cau tran (dot 5)-_thanh_toandot_14 2 2" xfId="3419"/>
    <cellStyle name="T_thanh toan cau tran (dot 5)-_thanh_toandot_14 2 3" xfId="3420"/>
    <cellStyle name="T_thanh toan cau tran (dot 5)-_thanh_toandot_14 3" xfId="3421"/>
    <cellStyle name="T_thanh toan cau tran (dot 5)-_thanh_toandot_14 4" xfId="3422"/>
    <cellStyle name="T_thanh toan cau tran (dot 7)-" xfId="3423"/>
    <cellStyle name="T_thanh toan cau tran (dot 7)- 2" xfId="3424"/>
    <cellStyle name="T_thanh toan cau tran (dot 7)- 2 2" xfId="3425"/>
    <cellStyle name="T_thanh toan cau tran (dot 7)- 2 3" xfId="3426"/>
    <cellStyle name="T_thanh toan cau tran (dot 7)- 3" xfId="3427"/>
    <cellStyle name="T_thanh toan cau tran (dot 7)- 4" xfId="3428"/>
    <cellStyle name="T_thanh_toan_cau_tran_dot_12" xfId="3429"/>
    <cellStyle name="T_thanh_toan_cau_tran_dot_12 2" xfId="3430"/>
    <cellStyle name="T_thanh_toan_cau_tran_dot_12 2 2" xfId="3431"/>
    <cellStyle name="T_thanh_toan_cau_tran_dot_12 2 3" xfId="3432"/>
    <cellStyle name="T_thanh_toan_cau_tran_dot_12 3" xfId="3433"/>
    <cellStyle name="T_thanh_toan_cau_tran_dot_12 4" xfId="3434"/>
    <cellStyle name="T_thanh_toandot_14" xfId="3435"/>
    <cellStyle name="T_thanh_toandot_14 2" xfId="3436"/>
    <cellStyle name="T_thanh_toandot_14 2 2" xfId="3437"/>
    <cellStyle name="T_thanh_toandot_14 2 3" xfId="3438"/>
    <cellStyle name="T_thanh_toandot_14 3" xfId="3439"/>
    <cellStyle name="T_thanh_toandot_14 4" xfId="3440"/>
    <cellStyle name="T_Thiet bi" xfId="3441"/>
    <cellStyle name="T_Thiet bi 2" xfId="3442"/>
    <cellStyle name="T_Thiet bi 2 2" xfId="3443"/>
    <cellStyle name="T_Thiet bi 3" xfId="3444"/>
    <cellStyle name="T_Thiet bi_!1 1 bao cao giao KH ve HTCMT vung TNB   12-12-2011" xfId="3445"/>
    <cellStyle name="T_Thiet bi_!1 1 bao cao giao KH ve HTCMT vung TNB   12-12-2011 2" xfId="3446"/>
    <cellStyle name="T_Thiet bi_!1 1 bao cao giao KH ve HTCMT vung TNB   12-12-2011 2 2" xfId="3447"/>
    <cellStyle name="T_Thiet bi_!1 1 bao cao giao KH ve HTCMT vung TNB   12-12-2011 3" xfId="3448"/>
    <cellStyle name="T_Thiet bi_Bieu4HTMT" xfId="3449"/>
    <cellStyle name="T_Thiet bi_Bieu4HTMT 2" xfId="3450"/>
    <cellStyle name="T_Thiet bi_Bieu4HTMT 2 2" xfId="3451"/>
    <cellStyle name="T_Thiet bi_Bieu4HTMT 3" xfId="3452"/>
    <cellStyle name="T_Thiet bi_Bieu4HTMT_!1 1 bao cao giao KH ve HTCMT vung TNB   12-12-2011" xfId="3453"/>
    <cellStyle name="T_Thiet bi_Bieu4HTMT_!1 1 bao cao giao KH ve HTCMT vung TNB   12-12-2011 2" xfId="3454"/>
    <cellStyle name="T_Thiet bi_Bieu4HTMT_!1 1 bao cao giao KH ve HTCMT vung TNB   12-12-2011 2 2" xfId="3455"/>
    <cellStyle name="T_Thiet bi_Bieu4HTMT_!1 1 bao cao giao KH ve HTCMT vung TNB   12-12-2011 3" xfId="3456"/>
    <cellStyle name="T_Thiet bi_Bieu4HTMT_KH TPCP vung TNB (03-1-2012)" xfId="3457"/>
    <cellStyle name="T_Thiet bi_Bieu4HTMT_KH TPCP vung TNB (03-1-2012) 2" xfId="3458"/>
    <cellStyle name="T_Thiet bi_Bieu4HTMT_KH TPCP vung TNB (03-1-2012) 2 2" xfId="3459"/>
    <cellStyle name="T_Thiet bi_Bieu4HTMT_KH TPCP vung TNB (03-1-2012) 3" xfId="3460"/>
    <cellStyle name="T_Thiet bi_KH TPCP vung TNB (03-1-2012)" xfId="3461"/>
    <cellStyle name="T_Thiet bi_KH TPCP vung TNB (03-1-2012) 2" xfId="3462"/>
    <cellStyle name="T_Thiet bi_KH TPCP vung TNB (03-1-2012) 2 2" xfId="3463"/>
    <cellStyle name="T_Thiet bi_KH TPCP vung TNB (03-1-2012) 3" xfId="3464"/>
    <cellStyle name="T_Thong ke" xfId="3465"/>
    <cellStyle name="T_Thong ke 2" xfId="3466"/>
    <cellStyle name="T_Thong ke 2 2" xfId="3467"/>
    <cellStyle name="T_Thong ke 2 3" xfId="3468"/>
    <cellStyle name="T_Thong ke 3" xfId="3469"/>
    <cellStyle name="T_Thong ke 4" xfId="3470"/>
    <cellStyle name="T_Thong ke_Bang Gia" xfId="3471"/>
    <cellStyle name="T_Thong ke_Bang Gia 2" xfId="3472"/>
    <cellStyle name="T_Thong ke_Bang Gia 2 2" xfId="3473"/>
    <cellStyle name="T_Thong ke_Bang Gia 2 3" xfId="3474"/>
    <cellStyle name="T_Thong ke_Bang Gia 3" xfId="3475"/>
    <cellStyle name="T_Thong ke_Bang Gia 4" xfId="3476"/>
    <cellStyle name="T_Thong ke_Book1" xfId="3477"/>
    <cellStyle name="T_Thong ke_Book1 2" xfId="3478"/>
    <cellStyle name="T_Thong ke_Book1 2 2" xfId="3479"/>
    <cellStyle name="T_Thong ke_Book1 2 3" xfId="3480"/>
    <cellStyle name="T_Thong ke_Book1 3" xfId="3481"/>
    <cellStyle name="T_Thong ke_Book1 4" xfId="3482"/>
    <cellStyle name="T_Thong ke_KLNMD" xfId="3483"/>
    <cellStyle name="T_Thong ke_KLNMD 2" xfId="3484"/>
    <cellStyle name="T_Thong ke_KLNMD 2 2" xfId="3485"/>
    <cellStyle name="T_Thong ke_KLNMD 2 3" xfId="3486"/>
    <cellStyle name="T_Thong ke_KLNMD 3" xfId="3487"/>
    <cellStyle name="T_Thong ke_KLNMD 4" xfId="3488"/>
    <cellStyle name="T_tien2004" xfId="3489"/>
    <cellStyle name="T_tien2004 2" xfId="3490"/>
    <cellStyle name="T_tien2004 2 2" xfId="3491"/>
    <cellStyle name="T_tien2004 2 3" xfId="3492"/>
    <cellStyle name="T_tien2004 3" xfId="3493"/>
    <cellStyle name="T_tien2004 4" xfId="3494"/>
    <cellStyle name="T_tien2004_Bang Gia" xfId="3495"/>
    <cellStyle name="T_tien2004_Bang Gia 2" xfId="3496"/>
    <cellStyle name="T_tien2004_Bang Gia 2 2" xfId="3497"/>
    <cellStyle name="T_tien2004_Bang Gia 2 3" xfId="3498"/>
    <cellStyle name="T_tien2004_Bang Gia 3" xfId="3499"/>
    <cellStyle name="T_tien2004_Bang Gia 4" xfId="3500"/>
    <cellStyle name="T_tien2004_Book1" xfId="3501"/>
    <cellStyle name="T_tien2004_Book1 2" xfId="3502"/>
    <cellStyle name="T_tien2004_Book1 2 2" xfId="3503"/>
    <cellStyle name="T_tien2004_Book1 2 3" xfId="3504"/>
    <cellStyle name="T_tien2004_Book1 3" xfId="3505"/>
    <cellStyle name="T_tien2004_Book1 4" xfId="3506"/>
    <cellStyle name="T_tien2004_KLNMD" xfId="3507"/>
    <cellStyle name="T_tien2004_KLNMD 2" xfId="3508"/>
    <cellStyle name="T_tien2004_KLNMD 2 2" xfId="3509"/>
    <cellStyle name="T_tien2004_KLNMD 2 3" xfId="3510"/>
    <cellStyle name="T_tien2004_KLNMD 3" xfId="3511"/>
    <cellStyle name="T_tien2004_KLNMD 4" xfId="3512"/>
    <cellStyle name="T_TK_HT" xfId="3513"/>
    <cellStyle name="T_TK_HT 2" xfId="3514"/>
    <cellStyle name="T_XDCB thang 12.2010" xfId="3515"/>
    <cellStyle name="T_XDCB thang 12.2010 2" xfId="3516"/>
    <cellStyle name="T_XDCB thang 12.2010 2 2" xfId="3517"/>
    <cellStyle name="T_XDCB thang 12.2010 3" xfId="3518"/>
    <cellStyle name="T_XDCB thang 12.2010_!1 1 bao cao giao KH ve HTCMT vung TNB   12-12-2011" xfId="3519"/>
    <cellStyle name="T_XDCB thang 12.2010_!1 1 bao cao giao KH ve HTCMT vung TNB   12-12-2011 2" xfId="3520"/>
    <cellStyle name="T_XDCB thang 12.2010_!1 1 bao cao giao KH ve HTCMT vung TNB   12-12-2011 2 2" xfId="3521"/>
    <cellStyle name="T_XDCB thang 12.2010_!1 1 bao cao giao KH ve HTCMT vung TNB   12-12-2011 3" xfId="3522"/>
    <cellStyle name="T_XDCB thang 12.2010_KH TPCP vung TNB (03-1-2012)" xfId="3523"/>
    <cellStyle name="T_XDCB thang 12.2010_KH TPCP vung TNB (03-1-2012) 2" xfId="3524"/>
    <cellStyle name="T_XDCB thang 12.2010_KH TPCP vung TNB (03-1-2012) 2 2" xfId="3525"/>
    <cellStyle name="T_XDCB thang 12.2010_KH TPCP vung TNB (03-1-2012) 3" xfId="3526"/>
    <cellStyle name="T_ÿÿÿÿÿ" xfId="3527"/>
    <cellStyle name="T_ÿÿÿÿÿ 2" xfId="3528"/>
    <cellStyle name="T_ÿÿÿÿÿ 2 2" xfId="3529"/>
    <cellStyle name="T_ÿÿÿÿÿ 3" xfId="3530"/>
    <cellStyle name="T_ÿÿÿÿÿ_!1 1 bao cao giao KH ve HTCMT vung TNB   12-12-2011" xfId="3531"/>
    <cellStyle name="T_ÿÿÿÿÿ_!1 1 bao cao giao KH ve HTCMT vung TNB   12-12-2011 2" xfId="3532"/>
    <cellStyle name="T_ÿÿÿÿÿ_!1 1 bao cao giao KH ve HTCMT vung TNB   12-12-2011 2 2" xfId="3533"/>
    <cellStyle name="T_ÿÿÿÿÿ_!1 1 bao cao giao KH ve HTCMT vung TNB   12-12-2011 3" xfId="3534"/>
    <cellStyle name="T_ÿÿÿÿÿ_Bieu mau cong trinh khoi cong moi 3-4" xfId="3535"/>
    <cellStyle name="T_ÿÿÿÿÿ_Bieu mau cong trinh khoi cong moi 3-4 2" xfId="3536"/>
    <cellStyle name="T_ÿÿÿÿÿ_Bieu mau cong trinh khoi cong moi 3-4 2 2" xfId="3537"/>
    <cellStyle name="T_ÿÿÿÿÿ_Bieu mau cong trinh khoi cong moi 3-4 3" xfId="3538"/>
    <cellStyle name="T_ÿÿÿÿÿ_Bieu mau cong trinh khoi cong moi 3-4_!1 1 bao cao giao KH ve HTCMT vung TNB   12-12-2011" xfId="3539"/>
    <cellStyle name="T_ÿÿÿÿÿ_Bieu mau cong trinh khoi cong moi 3-4_!1 1 bao cao giao KH ve HTCMT vung TNB   12-12-2011 2" xfId="3540"/>
    <cellStyle name="T_ÿÿÿÿÿ_Bieu mau cong trinh khoi cong moi 3-4_!1 1 bao cao giao KH ve HTCMT vung TNB   12-12-2011 2 2" xfId="3541"/>
    <cellStyle name="T_ÿÿÿÿÿ_Bieu mau cong trinh khoi cong moi 3-4_!1 1 bao cao giao KH ve HTCMT vung TNB   12-12-2011 3" xfId="3542"/>
    <cellStyle name="T_ÿÿÿÿÿ_Bieu mau cong trinh khoi cong moi 3-4_KH TPCP vung TNB (03-1-2012)" xfId="3543"/>
    <cellStyle name="T_ÿÿÿÿÿ_Bieu mau cong trinh khoi cong moi 3-4_KH TPCP vung TNB (03-1-2012) 2" xfId="3544"/>
    <cellStyle name="T_ÿÿÿÿÿ_Bieu mau cong trinh khoi cong moi 3-4_KH TPCP vung TNB (03-1-2012) 2 2" xfId="3545"/>
    <cellStyle name="T_ÿÿÿÿÿ_Bieu mau cong trinh khoi cong moi 3-4_KH TPCP vung TNB (03-1-2012) 3" xfId="3546"/>
    <cellStyle name="T_ÿÿÿÿÿ_Bieu3ODA" xfId="3547"/>
    <cellStyle name="T_ÿÿÿÿÿ_Bieu3ODA 2" xfId="3548"/>
    <cellStyle name="T_ÿÿÿÿÿ_Bieu3ODA 2 2" xfId="3549"/>
    <cellStyle name="T_ÿÿÿÿÿ_Bieu3ODA 3" xfId="3550"/>
    <cellStyle name="T_ÿÿÿÿÿ_Bieu3ODA_!1 1 bao cao giao KH ve HTCMT vung TNB   12-12-2011" xfId="3551"/>
    <cellStyle name="T_ÿÿÿÿÿ_Bieu3ODA_!1 1 bao cao giao KH ve HTCMT vung TNB   12-12-2011 2" xfId="3552"/>
    <cellStyle name="T_ÿÿÿÿÿ_Bieu3ODA_!1 1 bao cao giao KH ve HTCMT vung TNB   12-12-2011 2 2" xfId="3553"/>
    <cellStyle name="T_ÿÿÿÿÿ_Bieu3ODA_!1 1 bao cao giao KH ve HTCMT vung TNB   12-12-2011 3" xfId="3554"/>
    <cellStyle name="T_ÿÿÿÿÿ_Bieu3ODA_KH TPCP vung TNB (03-1-2012)" xfId="3555"/>
    <cellStyle name="T_ÿÿÿÿÿ_Bieu3ODA_KH TPCP vung TNB (03-1-2012) 2" xfId="3556"/>
    <cellStyle name="T_ÿÿÿÿÿ_Bieu3ODA_KH TPCP vung TNB (03-1-2012) 2 2" xfId="3557"/>
    <cellStyle name="T_ÿÿÿÿÿ_Bieu3ODA_KH TPCP vung TNB (03-1-2012) 3" xfId="3558"/>
    <cellStyle name="T_ÿÿÿÿÿ_Bieu4HTMT" xfId="3559"/>
    <cellStyle name="T_ÿÿÿÿÿ_Bieu4HTMT 2" xfId="3560"/>
    <cellStyle name="T_ÿÿÿÿÿ_Bieu4HTMT 2 2" xfId="3561"/>
    <cellStyle name="T_ÿÿÿÿÿ_Bieu4HTMT 3" xfId="3562"/>
    <cellStyle name="T_ÿÿÿÿÿ_Bieu4HTMT_!1 1 bao cao giao KH ve HTCMT vung TNB   12-12-2011" xfId="3563"/>
    <cellStyle name="T_ÿÿÿÿÿ_Bieu4HTMT_!1 1 bao cao giao KH ve HTCMT vung TNB   12-12-2011 2" xfId="3564"/>
    <cellStyle name="T_ÿÿÿÿÿ_Bieu4HTMT_!1 1 bao cao giao KH ve HTCMT vung TNB   12-12-2011 2 2" xfId="3565"/>
    <cellStyle name="T_ÿÿÿÿÿ_Bieu4HTMT_!1 1 bao cao giao KH ve HTCMT vung TNB   12-12-2011 3" xfId="3566"/>
    <cellStyle name="T_ÿÿÿÿÿ_Bieu4HTMT_KH TPCP vung TNB (03-1-2012)" xfId="3567"/>
    <cellStyle name="T_ÿÿÿÿÿ_Bieu4HTMT_KH TPCP vung TNB (03-1-2012) 2" xfId="3568"/>
    <cellStyle name="T_ÿÿÿÿÿ_Bieu4HTMT_KH TPCP vung TNB (03-1-2012) 2 2" xfId="3569"/>
    <cellStyle name="T_ÿÿÿÿÿ_Bieu4HTMT_KH TPCP vung TNB (03-1-2012) 3" xfId="3570"/>
    <cellStyle name="T_ÿÿÿÿÿ_KH TPCP vung TNB (03-1-2012)" xfId="3571"/>
    <cellStyle name="T_ÿÿÿÿÿ_KH TPCP vung TNB (03-1-2012) 2" xfId="3572"/>
    <cellStyle name="T_ÿÿÿÿÿ_KH TPCP vung TNB (03-1-2012) 2 2" xfId="3573"/>
    <cellStyle name="T_ÿÿÿÿÿ_KH TPCP vung TNB (03-1-2012) 3" xfId="3574"/>
    <cellStyle name="T_ÿÿÿÿÿ_kien giang 2" xfId="3575"/>
    <cellStyle name="T_ÿÿÿÿÿ_kien giang 2 2" xfId="3576"/>
    <cellStyle name="T_ÿÿÿÿÿ_kien giang 2 2 2" xfId="3577"/>
    <cellStyle name="T_ÿÿÿÿÿ_kien giang 2 3" xfId="3578"/>
    <cellStyle name="Text Indent A" xfId="3579"/>
    <cellStyle name="Text Indent B" xfId="3580"/>
    <cellStyle name="Text Indent B 2" xfId="3581"/>
    <cellStyle name="Text Indent B 3" xfId="3582"/>
    <cellStyle name="Text Indent B 4" xfId="3583"/>
    <cellStyle name="Text Indent B 5" xfId="3584"/>
    <cellStyle name="Text Indent B 6" xfId="3585"/>
    <cellStyle name="Text Indent B 7" xfId="3586"/>
    <cellStyle name="Text Indent B_Bien ban" xfId="3587"/>
    <cellStyle name="Text Indent C" xfId="3588"/>
    <cellStyle name="th" xfId="3589"/>
    <cellStyle name="th 2" xfId="3590"/>
    <cellStyle name="th 2 2" xfId="3591"/>
    <cellStyle name="th 2 3" xfId="3592"/>
    <cellStyle name="th 3" xfId="3593"/>
    <cellStyle name="th 4" xfId="3594"/>
    <cellStyle name="þ_x005f_x001d_ð¤_x005f_x000c_¯þ_x005f_x0014__x005f_x000d_¨þU_x005f_x0001_À_x005f_x0004_ _x005f_x0015__x005f_x000f__x005f_x0001__x005f_x0001_" xfId="3595"/>
    <cellStyle name="þ_x005f_x001d_ð·_x005f_x000c_æþ'_x005f_x000d_ßþU_x005f_x0001_Ø_x005f_x0005_ü_x005f_x0014__x005f_x0007__x005f_x0001__x005f_x0001_" xfId="3596"/>
    <cellStyle name="þ_x005f_x001d_ðÇ%Uý—&amp;Hý9_x005f_x0008_Ÿ s_x005f_x000a__x005f_x0007__x005f_x0001__x005f_x0001_" xfId="3597"/>
    <cellStyle name="þ_x005f_x001d_ðK_x005f_x000c_Fý_x005f_x001b__x005f_x000d_9ýU_x005f_x0001_Ð_x005f_x0008_¦)_x005f_x0007__x005f_x0001__x005f_x0001_" xfId="3598"/>
    <cellStyle name="than" xfId="3599"/>
    <cellStyle name="þ_x001d_ð¤_x000c_¯þ_x0014__x000d_¨þU_x0001_À_x0004_ _x0015__x000f__x0001__x0001_" xfId="3600"/>
    <cellStyle name="þ_x001d_ð·_x000c_æþ'_x000d_ßþU_x0001_Ø_x0005_ü_x0014__x0007__x0001__x0001_" xfId="3601"/>
    <cellStyle name="þ_x001d_ðÇ%Uý—&amp;Hý9_x0008_Ÿ s_x000a__x0007__x0001__x0001_" xfId="3602"/>
    <cellStyle name="þ_x001d_ðK_x000c_Fý_x001b__x000d_9ýU_x0001_Ð_x0008_¦)_x0007__x0001__x0001_" xfId="3603"/>
    <cellStyle name="thuong-10" xfId="3604"/>
    <cellStyle name="thuong-10 10" xfId="3605"/>
    <cellStyle name="thuong-10 11" xfId="3606"/>
    <cellStyle name="thuong-10 12" xfId="3607"/>
    <cellStyle name="thuong-10 13" xfId="3608"/>
    <cellStyle name="thuong-10 14" xfId="3609"/>
    <cellStyle name="thuong-10 2" xfId="3610"/>
    <cellStyle name="thuong-10 2 10" xfId="3611"/>
    <cellStyle name="thuong-10 2 11" xfId="3612"/>
    <cellStyle name="thuong-10 2 12" xfId="3613"/>
    <cellStyle name="thuong-10 2 13" xfId="3614"/>
    <cellStyle name="thuong-10 2 2" xfId="3615"/>
    <cellStyle name="thuong-10 2 3" xfId="3616"/>
    <cellStyle name="thuong-10 2 4" xfId="3617"/>
    <cellStyle name="thuong-10 2 5" xfId="3618"/>
    <cellStyle name="thuong-10 2 6" xfId="3619"/>
    <cellStyle name="thuong-10 2 7" xfId="3620"/>
    <cellStyle name="thuong-10 2 8" xfId="3621"/>
    <cellStyle name="thuong-10 2 9" xfId="3622"/>
    <cellStyle name="thuong-10 3" xfId="3623"/>
    <cellStyle name="thuong-10 4" xfId="3624"/>
    <cellStyle name="thuong-10 5" xfId="3625"/>
    <cellStyle name="thuong-10 6" xfId="3626"/>
    <cellStyle name="thuong-10 7" xfId="3627"/>
    <cellStyle name="thuong-10 8" xfId="3628"/>
    <cellStyle name="thuong-10 9" xfId="3629"/>
    <cellStyle name="thuong-11" xfId="3630"/>
    <cellStyle name="thuong-11 2" xfId="3631"/>
    <cellStyle name="Thuyet minh" xfId="3632"/>
    <cellStyle name="Tien1" xfId="3633"/>
    <cellStyle name="Tien1 2" xfId="3634"/>
    <cellStyle name="Tieu_de_2" xfId="3635"/>
    <cellStyle name="Times New Roman" xfId="3636"/>
    <cellStyle name="tit1" xfId="3637"/>
    <cellStyle name="tit2" xfId="3638"/>
    <cellStyle name="tit2 2" xfId="3639"/>
    <cellStyle name="tit2 2 2" xfId="3640"/>
    <cellStyle name="tit2 3" xfId="3641"/>
    <cellStyle name="tit3" xfId="3642"/>
    <cellStyle name="tit4" xfId="3643"/>
    <cellStyle name="Title 2" xfId="3644"/>
    <cellStyle name="Tong so" xfId="3645"/>
    <cellStyle name="tong so 1" xfId="3646"/>
    <cellStyle name="tong so 1 2" xfId="3647"/>
    <cellStyle name="Tongcong" xfId="3648"/>
    <cellStyle name="Tongcong 10" xfId="3649"/>
    <cellStyle name="Tongcong 11" xfId="3650"/>
    <cellStyle name="Tongcong 12" xfId="3651"/>
    <cellStyle name="Tongcong 13" xfId="3652"/>
    <cellStyle name="Tongcong 14" xfId="3653"/>
    <cellStyle name="Tongcong 2" xfId="3654"/>
    <cellStyle name="Tongcong 2 10" xfId="3655"/>
    <cellStyle name="Tongcong 2 11" xfId="3656"/>
    <cellStyle name="Tongcong 2 12" xfId="3657"/>
    <cellStyle name="Tongcong 2 13" xfId="3658"/>
    <cellStyle name="Tongcong 2 2" xfId="3659"/>
    <cellStyle name="Tongcong 2 3" xfId="3660"/>
    <cellStyle name="Tongcong 2 4" xfId="3661"/>
    <cellStyle name="Tongcong 2 5" xfId="3662"/>
    <cellStyle name="Tongcong 2 6" xfId="3663"/>
    <cellStyle name="Tongcong 2 7" xfId="3664"/>
    <cellStyle name="Tongcong 2 8" xfId="3665"/>
    <cellStyle name="Tongcong 2 9" xfId="3666"/>
    <cellStyle name="Tongcong 3" xfId="3667"/>
    <cellStyle name="Tongcong 4" xfId="3668"/>
    <cellStyle name="Tongcong 5" xfId="3669"/>
    <cellStyle name="Tongcong 6" xfId="3670"/>
    <cellStyle name="Tongcong 7" xfId="3671"/>
    <cellStyle name="Tongcong 8" xfId="3672"/>
    <cellStyle name="Tongcong 9" xfId="3673"/>
    <cellStyle name="Total 2" xfId="3674"/>
    <cellStyle name="Total 2 2" xfId="3675"/>
    <cellStyle name="trang" xfId="3676"/>
    <cellStyle name="tt1" xfId="3677"/>
    <cellStyle name="Tusental (0)_pldt" xfId="3678"/>
    <cellStyle name="Tusental_pldt" xfId="3679"/>
    <cellStyle name="ux_3_¼­¿ï-¾È»ê" xfId="3680"/>
    <cellStyle name="Valuta (0)_pldt" xfId="3681"/>
    <cellStyle name="Valuta_pldt" xfId="3682"/>
    <cellStyle name="VANG1" xfId="3683"/>
    <cellStyle name="VANG1 2" xfId="3684"/>
    <cellStyle name="viet" xfId="3685"/>
    <cellStyle name="viet2" xfId="3686"/>
    <cellStyle name="viet2 2" xfId="3687"/>
    <cellStyle name="viet2 2 2" xfId="3688"/>
    <cellStyle name="viet2 2 3" xfId="3689"/>
    <cellStyle name="viet2 3" xfId="3690"/>
    <cellStyle name="viet2 4" xfId="3691"/>
    <cellStyle name="VN new romanNormal" xfId="3692"/>
    <cellStyle name="VN new romanNormal 2" xfId="3693"/>
    <cellStyle name="Vn Time 13" xfId="3694"/>
    <cellStyle name="Vn Time 14" xfId="3695"/>
    <cellStyle name="VN time new roman" xfId="3696"/>
    <cellStyle name="VN time new roman 2" xfId="3697"/>
    <cellStyle name="vn_time" xfId="3698"/>
    <cellStyle name="vnbo" xfId="3699"/>
    <cellStyle name="vnbo 2" xfId="3700"/>
    <cellStyle name="vnbo 2 2" xfId="3701"/>
    <cellStyle name="vnbo 3" xfId="3702"/>
    <cellStyle name="vnhead1" xfId="3703"/>
    <cellStyle name="vnhead1 2" xfId="3704"/>
    <cellStyle name="vnhead1 2 2" xfId="3705"/>
    <cellStyle name="vnhead1 2 3" xfId="3706"/>
    <cellStyle name="vnhead1 3" xfId="3707"/>
    <cellStyle name="vnhead1 4" xfId="3708"/>
    <cellStyle name="vnhead2" xfId="3709"/>
    <cellStyle name="vnhead2 2" xfId="3710"/>
    <cellStyle name="vnhead2 2 2" xfId="3711"/>
    <cellStyle name="vnhead2 3" xfId="3712"/>
    <cellStyle name="vnhead3" xfId="3713"/>
    <cellStyle name="vnhead3 2" xfId="3714"/>
    <cellStyle name="vnhead3 2 2" xfId="3715"/>
    <cellStyle name="vnhead3 3" xfId="3716"/>
    <cellStyle name="vnhead4" xfId="3717"/>
    <cellStyle name="vntxt1" xfId="3718"/>
    <cellStyle name="vntxt2" xfId="3719"/>
    <cellStyle name="W?hrung [0]_35ERI8T2gbIEMixb4v26icuOo" xfId="3720"/>
    <cellStyle name="W?hrung_35ERI8T2gbIEMixb4v26icuOo" xfId="3721"/>
    <cellStyle name="Währung [0]_68574_Materialbedarfsliste" xfId="3722"/>
    <cellStyle name="Währung_68574_Materialbedarfsliste" xfId="3723"/>
    <cellStyle name="Walutowy [0]_Invoices2001Slovakia" xfId="3724"/>
    <cellStyle name="Walutowy_Invoices2001Slovakia" xfId="3725"/>
    <cellStyle name="Warning Text 2" xfId="3726"/>
    <cellStyle name="wrap" xfId="3727"/>
    <cellStyle name="Wไhrung [0]_35ERI8T2gbIEMixb4v26icuOo" xfId="3728"/>
    <cellStyle name="Wไhrung_35ERI8T2gbIEMixb4v26icuOo" xfId="3729"/>
    <cellStyle name="xan1" xfId="3730"/>
    <cellStyle name="xan1 10" xfId="3731"/>
    <cellStyle name="xan1 11" xfId="3732"/>
    <cellStyle name="xan1 12" xfId="3733"/>
    <cellStyle name="xan1 13" xfId="3734"/>
    <cellStyle name="xan1 14" xfId="3735"/>
    <cellStyle name="xan1 2" xfId="3736"/>
    <cellStyle name="xan1 2 10" xfId="3737"/>
    <cellStyle name="xan1 2 11" xfId="3738"/>
    <cellStyle name="xan1 2 12" xfId="3739"/>
    <cellStyle name="xan1 2 13" xfId="3740"/>
    <cellStyle name="xan1 2 2" xfId="3741"/>
    <cellStyle name="xan1 2 3" xfId="3742"/>
    <cellStyle name="xan1 2 4" xfId="3743"/>
    <cellStyle name="xan1 2 5" xfId="3744"/>
    <cellStyle name="xan1 2 6" xfId="3745"/>
    <cellStyle name="xan1 2 7" xfId="3746"/>
    <cellStyle name="xan1 2 8" xfId="3747"/>
    <cellStyle name="xan1 2 9" xfId="3748"/>
    <cellStyle name="xan1 3" xfId="3749"/>
    <cellStyle name="xan1 4" xfId="3750"/>
    <cellStyle name="xan1 5" xfId="3751"/>
    <cellStyle name="xan1 6" xfId="3752"/>
    <cellStyle name="xan1 7" xfId="3753"/>
    <cellStyle name="xan1 8" xfId="3754"/>
    <cellStyle name="xan1 9" xfId="3755"/>
    <cellStyle name="xuan" xfId="3756"/>
    <cellStyle name="y" xfId="3757"/>
    <cellStyle name="y 2" xfId="3758"/>
    <cellStyle name="Ý kh¸c_B¶ng 1 (2)" xfId="3759"/>
    <cellStyle name="เครื่องหมายสกุลเงิน [0]_FTC_OFFER" xfId="3760"/>
    <cellStyle name="เครื่องหมายสกุลเงิน_FTC_OFFER" xfId="3761"/>
    <cellStyle name="ปกติ_FTC_OFFER" xfId="3762"/>
    <cellStyle name=" [0.00]_ Att. 1- Cover" xfId="3763"/>
    <cellStyle name="_ Att. 1- Cover" xfId="3764"/>
    <cellStyle name="?_ Att. 1- Cover" xfId="3765"/>
    <cellStyle name="똿뗦먛귟 [0.00]_PRODUCT DETAIL Q1" xfId="3766"/>
    <cellStyle name="똿뗦먛귟_PRODUCT DETAIL Q1" xfId="3767"/>
    <cellStyle name="믅됞 [0.00]_PRODUCT DETAIL Q1" xfId="3768"/>
    <cellStyle name="믅됞_PRODUCT DETAIL Q1" xfId="3769"/>
    <cellStyle name="백분율_††††† " xfId="3770"/>
    <cellStyle name="뷭?_BOOKSHIP" xfId="3771"/>
    <cellStyle name="안건회계법인" xfId="3772"/>
    <cellStyle name="콤마 [ - 유형1" xfId="3773"/>
    <cellStyle name="콤마 [ - 유형2" xfId="3774"/>
    <cellStyle name="콤마 [ - 유형3" xfId="3775"/>
    <cellStyle name="콤마 [ - 유형4" xfId="3776"/>
    <cellStyle name="콤마 [ - 유형5" xfId="3777"/>
    <cellStyle name="콤마 [ - 유형6" xfId="3778"/>
    <cellStyle name="콤마 [ - 유형7" xfId="3779"/>
    <cellStyle name="콤마 [ - 유형8" xfId="3780"/>
    <cellStyle name="콤마 [0]_ 비목별 월별기술 " xfId="3781"/>
    <cellStyle name="콤마_ 비목별 월별기술 " xfId="3782"/>
    <cellStyle name="통화 [0]_††††† " xfId="3783"/>
    <cellStyle name="통화_††††† " xfId="3784"/>
    <cellStyle name="표준_ 97년 경영분석(안)" xfId="3785"/>
    <cellStyle name="표줠_Sheet1_1_총괄표 (수출입) (2)" xfId="3786"/>
    <cellStyle name="一般_00Q3902REV.1" xfId="3787"/>
    <cellStyle name="千分位[0]_00Q3902REV.1" xfId="3788"/>
    <cellStyle name="千分位_00Q3902REV.1" xfId="3789"/>
    <cellStyle name="桁区切り [0.00]_BE-BQ" xfId="3790"/>
    <cellStyle name="桁区切り_BE-BQ" xfId="3791"/>
    <cellStyle name="標準_(A1)BOQ " xfId="3792"/>
    <cellStyle name="貨幣 [0]_00Q3902REV.1" xfId="3793"/>
    <cellStyle name="貨幣[0]_BRE" xfId="3794"/>
    <cellStyle name="貨幣_00Q3902REV.1" xfId="3795"/>
    <cellStyle name="通貨 [0.00]_BE-BQ" xfId="3796"/>
    <cellStyle name="通貨_BE-BQ" xfId="37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90" zoomScaleNormal="90" workbookViewId="0">
      <selection activeCell="A2" sqref="A2:E2"/>
    </sheetView>
  </sheetViews>
  <sheetFormatPr defaultRowHeight="15"/>
  <cols>
    <col min="1" max="1" width="7" customWidth="1"/>
    <col min="2" max="2" width="52.28515625" customWidth="1"/>
    <col min="3" max="3" width="17" customWidth="1"/>
    <col min="4" max="4" width="15" customWidth="1"/>
    <col min="5" max="5" width="17.85546875" customWidth="1"/>
  </cols>
  <sheetData>
    <row r="1" spans="1:16" ht="18.75" customHeight="1">
      <c r="A1" s="284" t="s">
        <v>353</v>
      </c>
      <c r="B1" s="284"/>
      <c r="C1" s="284"/>
      <c r="D1" s="284"/>
      <c r="E1" s="284"/>
      <c r="F1" s="21"/>
      <c r="G1" s="21"/>
      <c r="H1" s="21"/>
      <c r="I1" s="21"/>
      <c r="J1" s="21"/>
      <c r="K1" s="21"/>
      <c r="L1" s="21"/>
      <c r="M1" s="21"/>
      <c r="N1" s="21"/>
      <c r="O1" s="21"/>
      <c r="P1" s="21"/>
    </row>
    <row r="2" spans="1:16" ht="69.75" customHeight="1">
      <c r="A2" s="284" t="s">
        <v>748</v>
      </c>
      <c r="B2" s="284"/>
      <c r="C2" s="284"/>
      <c r="D2" s="284"/>
      <c r="E2" s="284"/>
      <c r="F2" s="21"/>
      <c r="G2" s="21"/>
      <c r="H2" s="21"/>
      <c r="I2" s="21"/>
      <c r="J2" s="21"/>
      <c r="K2" s="21"/>
      <c r="L2" s="21"/>
      <c r="M2" s="21"/>
      <c r="N2" s="21"/>
      <c r="O2" s="21"/>
      <c r="P2" s="21"/>
    </row>
    <row r="3" spans="1:16" ht="31.5" customHeight="1">
      <c r="A3" s="22"/>
      <c r="B3" s="22"/>
      <c r="C3" s="22"/>
      <c r="D3" s="287" t="s">
        <v>354</v>
      </c>
      <c r="E3" s="287"/>
      <c r="F3" s="21"/>
      <c r="G3" s="21"/>
      <c r="H3" s="21"/>
      <c r="I3" s="21"/>
      <c r="J3" s="21"/>
      <c r="K3" s="21"/>
      <c r="L3" s="21"/>
      <c r="M3" s="21"/>
      <c r="N3" s="21"/>
      <c r="O3" s="21"/>
      <c r="P3" s="21"/>
    </row>
    <row r="4" spans="1:16" ht="46.5" customHeight="1">
      <c r="A4" s="285" t="s">
        <v>355</v>
      </c>
      <c r="B4" s="285" t="s">
        <v>356</v>
      </c>
      <c r="C4" s="286" t="s">
        <v>352</v>
      </c>
      <c r="D4" s="286"/>
      <c r="E4" s="286"/>
      <c r="F4" s="21"/>
      <c r="G4" s="21"/>
      <c r="H4" s="21"/>
      <c r="I4" s="21"/>
      <c r="J4" s="21"/>
      <c r="K4" s="21"/>
      <c r="L4" s="21"/>
      <c r="M4" s="21"/>
      <c r="N4" s="21"/>
      <c r="O4" s="21"/>
      <c r="P4" s="21"/>
    </row>
    <row r="5" spans="1:16" ht="55.5" customHeight="1">
      <c r="A5" s="285"/>
      <c r="B5" s="285"/>
      <c r="C5" s="19" t="s">
        <v>218</v>
      </c>
      <c r="D5" s="19" t="s">
        <v>361</v>
      </c>
      <c r="E5" s="19" t="s">
        <v>351</v>
      </c>
      <c r="F5" s="21"/>
      <c r="G5" s="21"/>
      <c r="H5" s="21"/>
      <c r="I5" s="21"/>
      <c r="J5" s="21"/>
      <c r="K5" s="21"/>
      <c r="L5" s="21"/>
      <c r="M5" s="21"/>
      <c r="N5" s="21"/>
      <c r="O5" s="21"/>
      <c r="P5" s="21"/>
    </row>
    <row r="6" spans="1:16" ht="48.75" customHeight="1">
      <c r="A6" s="56"/>
      <c r="B6" s="56" t="s">
        <v>357</v>
      </c>
      <c r="C6" s="57">
        <f>C7+C11</f>
        <v>356993.19</v>
      </c>
      <c r="D6" s="57">
        <f>D7+D11</f>
        <v>270394</v>
      </c>
      <c r="E6" s="57">
        <f>E7+E11</f>
        <v>86599.19</v>
      </c>
      <c r="F6" s="21"/>
      <c r="G6" s="21"/>
      <c r="H6" s="21"/>
      <c r="I6" s="21"/>
      <c r="J6" s="21"/>
      <c r="K6" s="21"/>
      <c r="L6" s="21"/>
      <c r="M6" s="21"/>
      <c r="N6" s="21"/>
      <c r="O6" s="21"/>
      <c r="P6" s="21"/>
    </row>
    <row r="7" spans="1:16" ht="48.75" customHeight="1">
      <c r="A7" s="145" t="s">
        <v>3</v>
      </c>
      <c r="B7" s="146" t="s">
        <v>516</v>
      </c>
      <c r="C7" s="147">
        <f>SUM(C8:C10)</f>
        <v>298675</v>
      </c>
      <c r="D7" s="147">
        <f t="shared" ref="D7:E7" si="0">SUM(D8:D10)</f>
        <v>214394</v>
      </c>
      <c r="E7" s="147">
        <f t="shared" si="0"/>
        <v>84281</v>
      </c>
      <c r="F7" s="21"/>
      <c r="G7" s="21"/>
      <c r="H7" s="21"/>
      <c r="I7" s="21"/>
      <c r="J7" s="21"/>
      <c r="K7" s="21"/>
      <c r="L7" s="21"/>
      <c r="M7" s="21"/>
      <c r="N7" s="21"/>
      <c r="O7" s="21"/>
      <c r="P7" s="21"/>
    </row>
    <row r="8" spans="1:16" ht="63.75" customHeight="1">
      <c r="A8" s="58">
        <v>1</v>
      </c>
      <c r="B8" s="59" t="s">
        <v>358</v>
      </c>
      <c r="C8" s="60">
        <f>D8+E8</f>
        <v>8672</v>
      </c>
      <c r="D8" s="60">
        <v>6253</v>
      </c>
      <c r="E8" s="60">
        <v>2419</v>
      </c>
      <c r="F8" s="21"/>
      <c r="G8" s="21"/>
      <c r="H8" s="21"/>
      <c r="I8" s="21"/>
      <c r="J8" s="21"/>
      <c r="K8" s="21"/>
      <c r="L8" s="21"/>
      <c r="M8" s="21"/>
      <c r="N8" s="21"/>
      <c r="O8" s="21"/>
      <c r="P8" s="21"/>
    </row>
    <row r="9" spans="1:16" ht="63.75" customHeight="1">
      <c r="A9" s="58">
        <v>2</v>
      </c>
      <c r="B9" s="59" t="s">
        <v>359</v>
      </c>
      <c r="C9" s="60">
        <f>D9+E9</f>
        <v>31443</v>
      </c>
      <c r="D9" s="60">
        <v>1041</v>
      </c>
      <c r="E9" s="60">
        <v>30402</v>
      </c>
      <c r="F9" s="21"/>
      <c r="G9" s="21"/>
      <c r="H9" s="21"/>
      <c r="I9" s="21"/>
      <c r="J9" s="21"/>
      <c r="K9" s="21"/>
      <c r="L9" s="21"/>
      <c r="M9" s="21"/>
      <c r="N9" s="21"/>
      <c r="O9" s="21"/>
      <c r="P9" s="21"/>
    </row>
    <row r="10" spans="1:16" ht="61.5" customHeight="1">
      <c r="A10" s="58">
        <v>3</v>
      </c>
      <c r="B10" s="59" t="s">
        <v>360</v>
      </c>
      <c r="C10" s="60">
        <f>D10+E10</f>
        <v>258560</v>
      </c>
      <c r="D10" s="60">
        <v>207100</v>
      </c>
      <c r="E10" s="60">
        <v>51460</v>
      </c>
      <c r="F10" s="21"/>
      <c r="G10" s="21"/>
      <c r="H10" s="21"/>
      <c r="I10" s="21"/>
      <c r="J10" s="21"/>
      <c r="K10" s="21"/>
      <c r="L10" s="21"/>
      <c r="M10" s="21"/>
      <c r="N10" s="21"/>
      <c r="O10" s="21"/>
      <c r="P10" s="21"/>
    </row>
    <row r="11" spans="1:16" ht="47.25" customHeight="1">
      <c r="A11" s="145" t="s">
        <v>4</v>
      </c>
      <c r="B11" s="183" t="s">
        <v>515</v>
      </c>
      <c r="C11" s="184">
        <f>C12+C13</f>
        <v>58318.19</v>
      </c>
      <c r="D11" s="184">
        <f t="shared" ref="D11:E11" si="1">D12+D13</f>
        <v>56000</v>
      </c>
      <c r="E11" s="184">
        <f t="shared" si="1"/>
        <v>2318.19</v>
      </c>
      <c r="F11" s="21"/>
      <c r="G11" s="21"/>
      <c r="H11" s="21"/>
      <c r="I11" s="21"/>
      <c r="J11" s="21"/>
      <c r="K11" s="21"/>
      <c r="L11" s="21"/>
      <c r="M11" s="21"/>
      <c r="N11" s="21"/>
      <c r="O11" s="21"/>
      <c r="P11" s="21"/>
    </row>
    <row r="12" spans="1:16" ht="63.75" customHeight="1">
      <c r="A12" s="58">
        <v>1</v>
      </c>
      <c r="B12" s="59" t="s">
        <v>359</v>
      </c>
      <c r="C12" s="60">
        <f>D12+E12</f>
        <v>2318.19</v>
      </c>
      <c r="D12" s="60"/>
      <c r="E12" s="60">
        <v>2318.19</v>
      </c>
      <c r="F12" s="21"/>
      <c r="G12" s="21"/>
      <c r="H12" s="21"/>
      <c r="I12" s="21"/>
      <c r="J12" s="21"/>
      <c r="K12" s="21"/>
      <c r="L12" s="21"/>
      <c r="M12" s="21"/>
      <c r="N12" s="21"/>
      <c r="O12" s="21"/>
      <c r="P12" s="21"/>
    </row>
    <row r="13" spans="1:16" ht="63.75" customHeight="1">
      <c r="A13" s="180">
        <v>2</v>
      </c>
      <c r="B13" s="181" t="s">
        <v>360</v>
      </c>
      <c r="C13" s="182">
        <f>D13+E13</f>
        <v>56000</v>
      </c>
      <c r="D13" s="182">
        <v>56000</v>
      </c>
      <c r="E13" s="182"/>
      <c r="F13" s="21"/>
      <c r="G13" s="21"/>
      <c r="H13" s="21"/>
      <c r="I13" s="21"/>
      <c r="J13" s="21"/>
      <c r="K13" s="21"/>
      <c r="L13" s="21"/>
      <c r="M13" s="21"/>
      <c r="N13" s="21"/>
      <c r="O13" s="21"/>
      <c r="P13" s="21"/>
    </row>
    <row r="14" spans="1:16" ht="15.75">
      <c r="A14" s="23"/>
      <c r="B14" s="23"/>
      <c r="C14" s="23"/>
      <c r="D14" s="23"/>
      <c r="E14" s="23"/>
      <c r="F14" s="21"/>
      <c r="G14" s="21"/>
      <c r="H14" s="21"/>
      <c r="I14" s="21"/>
      <c r="J14" s="21"/>
      <c r="K14" s="21"/>
      <c r="L14" s="21"/>
      <c r="M14" s="21"/>
      <c r="N14" s="21"/>
      <c r="O14" s="21"/>
      <c r="P14" s="21"/>
    </row>
    <row r="15" spans="1:16" ht="27" customHeight="1">
      <c r="A15" s="24"/>
      <c r="B15" s="24"/>
      <c r="C15" s="283" t="s">
        <v>728</v>
      </c>
      <c r="D15" s="283"/>
      <c r="E15" s="283"/>
      <c r="F15" s="21"/>
      <c r="G15" s="21"/>
      <c r="H15" s="21"/>
      <c r="I15" s="21"/>
      <c r="J15" s="21"/>
      <c r="K15" s="21"/>
      <c r="L15" s="21"/>
      <c r="M15" s="21"/>
      <c r="N15" s="21"/>
      <c r="O15" s="21"/>
      <c r="P15" s="21"/>
    </row>
    <row r="16" spans="1:16">
      <c r="A16" s="21"/>
      <c r="B16" s="21"/>
      <c r="C16" s="21"/>
      <c r="D16" s="21"/>
      <c r="E16" s="21"/>
      <c r="F16" s="21"/>
      <c r="G16" s="21"/>
      <c r="H16" s="21"/>
      <c r="I16" s="21"/>
      <c r="J16" s="21"/>
      <c r="K16" s="21"/>
      <c r="L16" s="21"/>
      <c r="M16" s="21"/>
      <c r="N16" s="21"/>
      <c r="O16" s="21"/>
      <c r="P16" s="21"/>
    </row>
    <row r="17" spans="1:16">
      <c r="A17" s="21"/>
      <c r="B17" s="21"/>
      <c r="C17" s="21"/>
      <c r="D17" s="21"/>
      <c r="E17" s="21"/>
      <c r="F17" s="21"/>
      <c r="G17" s="21"/>
      <c r="H17" s="21"/>
      <c r="I17" s="21"/>
      <c r="J17" s="21"/>
      <c r="K17" s="21"/>
      <c r="L17" s="21"/>
      <c r="M17" s="21"/>
      <c r="N17" s="21"/>
      <c r="O17" s="21"/>
      <c r="P17" s="21"/>
    </row>
    <row r="18" spans="1:16">
      <c r="A18" s="21"/>
      <c r="B18" s="21"/>
      <c r="C18" s="21"/>
      <c r="D18" s="21"/>
      <c r="E18" s="21"/>
      <c r="F18" s="21"/>
      <c r="G18" s="21"/>
      <c r="H18" s="21"/>
      <c r="I18" s="21"/>
      <c r="J18" s="21"/>
      <c r="K18" s="21"/>
      <c r="L18" s="21"/>
      <c r="M18" s="21"/>
      <c r="N18" s="21"/>
      <c r="O18" s="21"/>
      <c r="P18" s="21"/>
    </row>
    <row r="19" spans="1:16">
      <c r="A19" s="21"/>
      <c r="B19" s="21"/>
      <c r="C19" s="21"/>
      <c r="D19" s="21"/>
      <c r="E19" s="21"/>
      <c r="F19" s="21"/>
      <c r="G19" s="21"/>
      <c r="H19" s="21"/>
      <c r="I19" s="21"/>
      <c r="J19" s="21"/>
      <c r="K19" s="21"/>
      <c r="L19" s="21"/>
      <c r="M19" s="21"/>
      <c r="N19" s="21"/>
      <c r="O19" s="21"/>
      <c r="P19" s="21"/>
    </row>
    <row r="20" spans="1:16">
      <c r="A20" s="21"/>
      <c r="B20" s="21"/>
      <c r="C20" s="21"/>
      <c r="D20" s="21"/>
      <c r="E20" s="21"/>
      <c r="F20" s="21"/>
      <c r="G20" s="21"/>
      <c r="H20" s="21"/>
      <c r="I20" s="21"/>
      <c r="J20" s="21"/>
      <c r="K20" s="21"/>
      <c r="L20" s="21"/>
      <c r="M20" s="21"/>
      <c r="N20" s="21"/>
      <c r="O20" s="21"/>
      <c r="P20" s="21"/>
    </row>
    <row r="21" spans="1:16">
      <c r="A21" s="21"/>
      <c r="B21" s="21"/>
      <c r="C21" s="21"/>
      <c r="D21" s="21"/>
      <c r="E21" s="21"/>
      <c r="F21" s="21"/>
      <c r="G21" s="21"/>
      <c r="H21" s="21"/>
      <c r="I21" s="21"/>
      <c r="J21" s="21"/>
      <c r="K21" s="21"/>
      <c r="L21" s="21"/>
      <c r="M21" s="21"/>
      <c r="N21" s="21"/>
      <c r="O21" s="21"/>
      <c r="P21" s="21"/>
    </row>
    <row r="22" spans="1:16">
      <c r="A22" s="21"/>
      <c r="B22" s="21"/>
      <c r="C22" s="21"/>
      <c r="D22" s="21"/>
      <c r="E22" s="21"/>
      <c r="F22" s="21"/>
      <c r="G22" s="21"/>
      <c r="H22" s="21"/>
      <c r="I22" s="21"/>
      <c r="J22" s="21"/>
      <c r="K22" s="21"/>
      <c r="L22" s="21"/>
      <c r="M22" s="21"/>
      <c r="N22" s="21"/>
      <c r="O22" s="21"/>
      <c r="P22" s="21"/>
    </row>
    <row r="23" spans="1:16">
      <c r="A23" s="21"/>
      <c r="B23" s="21"/>
      <c r="C23" s="21"/>
      <c r="D23" s="21"/>
      <c r="E23" s="21"/>
      <c r="F23" s="21"/>
      <c r="G23" s="21"/>
      <c r="H23" s="21"/>
      <c r="I23" s="21"/>
      <c r="J23" s="21"/>
      <c r="K23" s="21"/>
      <c r="L23" s="21"/>
      <c r="M23" s="21"/>
      <c r="N23" s="21"/>
      <c r="O23" s="21"/>
      <c r="P23" s="21"/>
    </row>
    <row r="24" spans="1:16">
      <c r="A24" s="21"/>
      <c r="B24" s="21"/>
      <c r="C24" s="21"/>
      <c r="D24" s="21"/>
      <c r="E24" s="21"/>
      <c r="F24" s="21"/>
      <c r="G24" s="21"/>
      <c r="H24" s="21"/>
      <c r="I24" s="21"/>
      <c r="J24" s="21"/>
      <c r="K24" s="21"/>
      <c r="L24" s="21"/>
      <c r="M24" s="21"/>
      <c r="N24" s="21"/>
      <c r="O24" s="21"/>
      <c r="P24" s="21"/>
    </row>
  </sheetData>
  <mergeCells count="7">
    <mergeCell ref="C15:E15"/>
    <mergeCell ref="A1:E1"/>
    <mergeCell ref="A2:E2"/>
    <mergeCell ref="A4:A5"/>
    <mergeCell ref="B4:B5"/>
    <mergeCell ref="C4:E4"/>
    <mergeCell ref="D3:E3"/>
  </mergeCells>
  <pageMargins left="0.45" right="0.45" top="0.57999999999999996" bottom="0.75" header="0.3" footer="0.3"/>
  <pageSetup paperSize="9" scale="8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zoomScale="90" zoomScaleNormal="90" workbookViewId="0">
      <selection activeCell="A2" sqref="A2:F2"/>
    </sheetView>
  </sheetViews>
  <sheetFormatPr defaultColWidth="8.85546875" defaultRowHeight="15"/>
  <cols>
    <col min="1" max="1" width="7.42578125" style="10" customWidth="1"/>
    <col min="2" max="2" width="23.5703125" style="10" customWidth="1"/>
    <col min="3" max="3" width="18.42578125" style="10" customWidth="1"/>
    <col min="4" max="4" width="17" style="10" customWidth="1"/>
    <col min="5" max="5" width="15.28515625" style="10" customWidth="1"/>
    <col min="6" max="6" width="15.42578125" style="10" customWidth="1"/>
    <col min="7" max="16384" width="8.85546875" style="10"/>
  </cols>
  <sheetData>
    <row r="1" spans="1:6" ht="93.75" customHeight="1">
      <c r="A1" s="317" t="s">
        <v>745</v>
      </c>
      <c r="B1" s="317"/>
      <c r="C1" s="317"/>
      <c r="D1" s="317"/>
      <c r="E1" s="317"/>
      <c r="F1" s="317"/>
    </row>
    <row r="2" spans="1:6" ht="28.5" customHeight="1">
      <c r="A2" s="332" t="s">
        <v>747</v>
      </c>
      <c r="B2" s="319"/>
      <c r="C2" s="319"/>
      <c r="D2" s="319"/>
      <c r="E2" s="319"/>
      <c r="F2" s="319"/>
    </row>
    <row r="3" spans="1:6" ht="29.25" customHeight="1">
      <c r="A3" s="264"/>
      <c r="B3" s="13"/>
      <c r="C3" s="13"/>
      <c r="D3" s="13"/>
      <c r="E3" s="320" t="s">
        <v>354</v>
      </c>
      <c r="F3" s="320"/>
    </row>
    <row r="4" spans="1:6" ht="57" customHeight="1">
      <c r="A4" s="6" t="s">
        <v>0</v>
      </c>
      <c r="B4" s="6" t="s">
        <v>18</v>
      </c>
      <c r="C4" s="7" t="s">
        <v>352</v>
      </c>
      <c r="D4" s="6" t="s">
        <v>719</v>
      </c>
      <c r="E4" s="6" t="s">
        <v>720</v>
      </c>
      <c r="F4" s="7" t="s">
        <v>2</v>
      </c>
    </row>
    <row r="5" spans="1:6" s="12" customFormat="1" ht="29.1" customHeight="1">
      <c r="A5" s="7"/>
      <c r="B5" s="7" t="s">
        <v>218</v>
      </c>
      <c r="C5" s="8">
        <f>D5+E5</f>
        <v>12330</v>
      </c>
      <c r="D5" s="8">
        <f>D6+D27+D32+D54+D60+D82+D99+D115+D131+D155+D178+D180+D190</f>
        <v>930</v>
      </c>
      <c r="E5" s="8">
        <f>E6+E27+E32+E54+E60+E82+E99+E115+E131+E155+E178+E180+E190</f>
        <v>11400</v>
      </c>
      <c r="F5" s="9"/>
    </row>
    <row r="6" spans="1:6" ht="32.25" customHeight="1">
      <c r="A6" s="96" t="s">
        <v>3</v>
      </c>
      <c r="B6" s="97" t="s">
        <v>12</v>
      </c>
      <c r="C6" s="265">
        <f t="shared" ref="C6:C69" si="0">D6+E6</f>
        <v>880</v>
      </c>
      <c r="D6" s="97">
        <v>80</v>
      </c>
      <c r="E6" s="97">
        <f>SUM(E7:E26)</f>
        <v>800</v>
      </c>
      <c r="F6" s="97"/>
    </row>
    <row r="7" spans="1:6" ht="21" customHeight="1">
      <c r="A7" s="98">
        <v>1</v>
      </c>
      <c r="B7" s="99" t="s">
        <v>19</v>
      </c>
      <c r="C7" s="265">
        <f t="shared" si="0"/>
        <v>40</v>
      </c>
      <c r="D7" s="99"/>
      <c r="E7" s="99">
        <v>40</v>
      </c>
      <c r="F7" s="98"/>
    </row>
    <row r="8" spans="1:6" ht="21" customHeight="1">
      <c r="A8" s="98">
        <v>2</v>
      </c>
      <c r="B8" s="99" t="s">
        <v>20</v>
      </c>
      <c r="C8" s="265">
        <f t="shared" si="0"/>
        <v>40</v>
      </c>
      <c r="D8" s="99"/>
      <c r="E8" s="99">
        <v>40</v>
      </c>
      <c r="F8" s="98"/>
    </row>
    <row r="9" spans="1:6" ht="21" customHeight="1">
      <c r="A9" s="98">
        <v>3</v>
      </c>
      <c r="B9" s="99" t="s">
        <v>21</v>
      </c>
      <c r="C9" s="265">
        <f t="shared" si="0"/>
        <v>40</v>
      </c>
      <c r="D9" s="99"/>
      <c r="E9" s="99">
        <v>40</v>
      </c>
      <c r="F9" s="98"/>
    </row>
    <row r="10" spans="1:6" ht="21" customHeight="1">
      <c r="A10" s="98">
        <v>4</v>
      </c>
      <c r="B10" s="99" t="s">
        <v>22</v>
      </c>
      <c r="C10" s="265">
        <f t="shared" si="0"/>
        <v>40</v>
      </c>
      <c r="D10" s="99"/>
      <c r="E10" s="99">
        <v>40</v>
      </c>
      <c r="F10" s="98"/>
    </row>
    <row r="11" spans="1:6" ht="21" customHeight="1">
      <c r="A11" s="98">
        <v>5</v>
      </c>
      <c r="B11" s="99" t="s">
        <v>23</v>
      </c>
      <c r="C11" s="265">
        <f t="shared" si="0"/>
        <v>40</v>
      </c>
      <c r="D11" s="99"/>
      <c r="E11" s="99">
        <v>40</v>
      </c>
      <c r="F11" s="98"/>
    </row>
    <row r="12" spans="1:6" ht="21" customHeight="1">
      <c r="A12" s="98">
        <v>6</v>
      </c>
      <c r="B12" s="99" t="s">
        <v>24</v>
      </c>
      <c r="C12" s="265">
        <f t="shared" si="0"/>
        <v>40</v>
      </c>
      <c r="D12" s="99"/>
      <c r="E12" s="99">
        <v>40</v>
      </c>
      <c r="F12" s="98"/>
    </row>
    <row r="13" spans="1:6" ht="21" customHeight="1">
      <c r="A13" s="98">
        <v>7</v>
      </c>
      <c r="B13" s="99" t="s">
        <v>25</v>
      </c>
      <c r="C13" s="265">
        <f t="shared" si="0"/>
        <v>40</v>
      </c>
      <c r="D13" s="99"/>
      <c r="E13" s="99">
        <v>40</v>
      </c>
      <c r="F13" s="98"/>
    </row>
    <row r="14" spans="1:6" ht="21" customHeight="1">
      <c r="A14" s="98">
        <v>8</v>
      </c>
      <c r="B14" s="99" t="s">
        <v>26</v>
      </c>
      <c r="C14" s="265">
        <f t="shared" si="0"/>
        <v>40</v>
      </c>
      <c r="D14" s="99"/>
      <c r="E14" s="99">
        <v>40</v>
      </c>
      <c r="F14" s="98"/>
    </row>
    <row r="15" spans="1:6" ht="21" customHeight="1">
      <c r="A15" s="98">
        <v>9</v>
      </c>
      <c r="B15" s="99" t="s">
        <v>27</v>
      </c>
      <c r="C15" s="265">
        <f t="shared" si="0"/>
        <v>40</v>
      </c>
      <c r="D15" s="99"/>
      <c r="E15" s="99">
        <v>40</v>
      </c>
      <c r="F15" s="98"/>
    </row>
    <row r="16" spans="1:6" ht="21" customHeight="1">
      <c r="A16" s="98">
        <v>10</v>
      </c>
      <c r="B16" s="99" t="s">
        <v>28</v>
      </c>
      <c r="C16" s="265">
        <f t="shared" si="0"/>
        <v>40</v>
      </c>
      <c r="D16" s="99"/>
      <c r="E16" s="99">
        <v>40</v>
      </c>
      <c r="F16" s="98"/>
    </row>
    <row r="17" spans="1:6" ht="21" customHeight="1">
      <c r="A17" s="98">
        <v>11</v>
      </c>
      <c r="B17" s="99" t="s">
        <v>29</v>
      </c>
      <c r="C17" s="265">
        <f t="shared" si="0"/>
        <v>40</v>
      </c>
      <c r="D17" s="99"/>
      <c r="E17" s="99">
        <v>40</v>
      </c>
      <c r="F17" s="98"/>
    </row>
    <row r="18" spans="1:6" ht="21" customHeight="1">
      <c r="A18" s="98">
        <v>12</v>
      </c>
      <c r="B18" s="99" t="s">
        <v>30</v>
      </c>
      <c r="C18" s="265">
        <f t="shared" si="0"/>
        <v>40</v>
      </c>
      <c r="D18" s="99"/>
      <c r="E18" s="99">
        <v>40</v>
      </c>
      <c r="F18" s="98"/>
    </row>
    <row r="19" spans="1:6" ht="21" customHeight="1">
      <c r="A19" s="98">
        <v>13</v>
      </c>
      <c r="B19" s="99" t="s">
        <v>31</v>
      </c>
      <c r="C19" s="265">
        <f t="shared" si="0"/>
        <v>40</v>
      </c>
      <c r="D19" s="99"/>
      <c r="E19" s="99">
        <v>40</v>
      </c>
      <c r="F19" s="98"/>
    </row>
    <row r="20" spans="1:6" ht="21" customHeight="1">
      <c r="A20" s="98">
        <v>14</v>
      </c>
      <c r="B20" s="99" t="s">
        <v>32</v>
      </c>
      <c r="C20" s="265">
        <f t="shared" si="0"/>
        <v>40</v>
      </c>
      <c r="D20" s="99"/>
      <c r="E20" s="99">
        <v>40</v>
      </c>
      <c r="F20" s="98"/>
    </row>
    <row r="21" spans="1:6" ht="21" customHeight="1">
      <c r="A21" s="98">
        <v>15</v>
      </c>
      <c r="B21" s="99" t="s">
        <v>33</v>
      </c>
      <c r="C21" s="265">
        <f t="shared" si="0"/>
        <v>40</v>
      </c>
      <c r="D21" s="99"/>
      <c r="E21" s="99">
        <v>40</v>
      </c>
      <c r="F21" s="98"/>
    </row>
    <row r="22" spans="1:6" ht="21" customHeight="1">
      <c r="A22" s="98">
        <v>16</v>
      </c>
      <c r="B22" s="99" t="s">
        <v>34</v>
      </c>
      <c r="C22" s="265">
        <f t="shared" si="0"/>
        <v>40</v>
      </c>
      <c r="D22" s="99"/>
      <c r="E22" s="99">
        <v>40</v>
      </c>
      <c r="F22" s="98"/>
    </row>
    <row r="23" spans="1:6" ht="21" customHeight="1">
      <c r="A23" s="98">
        <v>17</v>
      </c>
      <c r="B23" s="99" t="s">
        <v>35</v>
      </c>
      <c r="C23" s="265">
        <f t="shared" si="0"/>
        <v>40</v>
      </c>
      <c r="D23" s="99"/>
      <c r="E23" s="99">
        <v>40</v>
      </c>
      <c r="F23" s="98"/>
    </row>
    <row r="24" spans="1:6" ht="21" customHeight="1">
      <c r="A24" s="98">
        <v>18</v>
      </c>
      <c r="B24" s="99" t="s">
        <v>36</v>
      </c>
      <c r="C24" s="265">
        <f t="shared" si="0"/>
        <v>40</v>
      </c>
      <c r="D24" s="99"/>
      <c r="E24" s="99">
        <v>40</v>
      </c>
      <c r="F24" s="98"/>
    </row>
    <row r="25" spans="1:6" ht="21" customHeight="1">
      <c r="A25" s="98">
        <v>19</v>
      </c>
      <c r="B25" s="99" t="s">
        <v>37</v>
      </c>
      <c r="C25" s="265">
        <f t="shared" si="0"/>
        <v>40</v>
      </c>
      <c r="D25" s="99"/>
      <c r="E25" s="99">
        <v>40</v>
      </c>
      <c r="F25" s="98"/>
    </row>
    <row r="26" spans="1:6" ht="21" customHeight="1">
      <c r="A26" s="98">
        <v>20</v>
      </c>
      <c r="B26" s="99" t="s">
        <v>38</v>
      </c>
      <c r="C26" s="265">
        <f t="shared" si="0"/>
        <v>40</v>
      </c>
      <c r="D26" s="99"/>
      <c r="E26" s="99">
        <v>40</v>
      </c>
      <c r="F26" s="98"/>
    </row>
    <row r="27" spans="1:6" s="12" customFormat="1" ht="21" customHeight="1">
      <c r="A27" s="96" t="s">
        <v>4</v>
      </c>
      <c r="B27" s="97" t="s">
        <v>39</v>
      </c>
      <c r="C27" s="266">
        <f t="shared" si="0"/>
        <v>200</v>
      </c>
      <c r="D27" s="97">
        <v>40</v>
      </c>
      <c r="E27" s="97">
        <f>SUM(E28:E31)</f>
        <v>160</v>
      </c>
      <c r="F27" s="96"/>
    </row>
    <row r="28" spans="1:6" ht="21" customHeight="1">
      <c r="A28" s="98">
        <v>1</v>
      </c>
      <c r="B28" s="99" t="s">
        <v>40</v>
      </c>
      <c r="C28" s="265">
        <f t="shared" si="0"/>
        <v>40</v>
      </c>
      <c r="D28" s="99"/>
      <c r="E28" s="99">
        <v>40</v>
      </c>
      <c r="F28" s="98"/>
    </row>
    <row r="29" spans="1:6" ht="21" customHeight="1">
      <c r="A29" s="98">
        <v>2</v>
      </c>
      <c r="B29" s="99" t="s">
        <v>41</v>
      </c>
      <c r="C29" s="265">
        <f t="shared" si="0"/>
        <v>40</v>
      </c>
      <c r="D29" s="99"/>
      <c r="E29" s="99">
        <v>40</v>
      </c>
      <c r="F29" s="98"/>
    </row>
    <row r="30" spans="1:6" ht="21" customHeight="1">
      <c r="A30" s="98">
        <v>3</v>
      </c>
      <c r="B30" s="99" t="s">
        <v>42</v>
      </c>
      <c r="C30" s="265">
        <f t="shared" si="0"/>
        <v>40</v>
      </c>
      <c r="D30" s="99"/>
      <c r="E30" s="99">
        <v>40</v>
      </c>
      <c r="F30" s="98"/>
    </row>
    <row r="31" spans="1:6" ht="21" customHeight="1">
      <c r="A31" s="98">
        <v>4</v>
      </c>
      <c r="B31" s="99" t="s">
        <v>43</v>
      </c>
      <c r="C31" s="265">
        <f t="shared" si="0"/>
        <v>40</v>
      </c>
      <c r="D31" s="99"/>
      <c r="E31" s="99">
        <v>40</v>
      </c>
      <c r="F31" s="98"/>
    </row>
    <row r="32" spans="1:6" ht="21" customHeight="1">
      <c r="A32" s="96" t="s">
        <v>5</v>
      </c>
      <c r="B32" s="97" t="s">
        <v>44</v>
      </c>
      <c r="C32" s="266">
        <f t="shared" si="0"/>
        <v>900</v>
      </c>
      <c r="D32" s="97">
        <v>60</v>
      </c>
      <c r="E32" s="97">
        <f>SUM(E33:E53)</f>
        <v>840</v>
      </c>
      <c r="F32" s="98"/>
    </row>
    <row r="33" spans="1:6" ht="21" customHeight="1">
      <c r="A33" s="98">
        <v>1</v>
      </c>
      <c r="B33" s="99" t="s">
        <v>45</v>
      </c>
      <c r="C33" s="265">
        <f t="shared" si="0"/>
        <v>40</v>
      </c>
      <c r="D33" s="99"/>
      <c r="E33" s="99">
        <v>40</v>
      </c>
      <c r="F33" s="98"/>
    </row>
    <row r="34" spans="1:6" ht="21" customHeight="1">
      <c r="A34" s="98">
        <v>2</v>
      </c>
      <c r="B34" s="99" t="s">
        <v>46</v>
      </c>
      <c r="C34" s="265">
        <f t="shared" si="0"/>
        <v>40</v>
      </c>
      <c r="D34" s="99"/>
      <c r="E34" s="99">
        <v>40</v>
      </c>
      <c r="F34" s="98"/>
    </row>
    <row r="35" spans="1:6" ht="21" customHeight="1">
      <c r="A35" s="98">
        <v>3</v>
      </c>
      <c r="B35" s="99" t="s">
        <v>47</v>
      </c>
      <c r="C35" s="265">
        <f t="shared" si="0"/>
        <v>40</v>
      </c>
      <c r="D35" s="99"/>
      <c r="E35" s="99">
        <v>40</v>
      </c>
      <c r="F35" s="98"/>
    </row>
    <row r="36" spans="1:6" ht="21" customHeight="1">
      <c r="A36" s="98">
        <v>4</v>
      </c>
      <c r="B36" s="99" t="s">
        <v>48</v>
      </c>
      <c r="C36" s="265">
        <f t="shared" si="0"/>
        <v>40</v>
      </c>
      <c r="D36" s="99"/>
      <c r="E36" s="99">
        <v>40</v>
      </c>
      <c r="F36" s="98"/>
    </row>
    <row r="37" spans="1:6" ht="21" customHeight="1">
      <c r="A37" s="98">
        <v>5</v>
      </c>
      <c r="B37" s="99" t="s">
        <v>49</v>
      </c>
      <c r="C37" s="265">
        <f t="shared" si="0"/>
        <v>40</v>
      </c>
      <c r="D37" s="99"/>
      <c r="E37" s="99">
        <v>40</v>
      </c>
      <c r="F37" s="98"/>
    </row>
    <row r="38" spans="1:6" ht="21" customHeight="1">
      <c r="A38" s="98">
        <v>6</v>
      </c>
      <c r="B38" s="99" t="s">
        <v>50</v>
      </c>
      <c r="C38" s="265">
        <f t="shared" si="0"/>
        <v>40</v>
      </c>
      <c r="D38" s="99"/>
      <c r="E38" s="99">
        <v>40</v>
      </c>
      <c r="F38" s="98"/>
    </row>
    <row r="39" spans="1:6" ht="21" customHeight="1">
      <c r="A39" s="98">
        <v>7</v>
      </c>
      <c r="B39" s="99" t="s">
        <v>51</v>
      </c>
      <c r="C39" s="265">
        <f t="shared" si="0"/>
        <v>40</v>
      </c>
      <c r="D39" s="99"/>
      <c r="E39" s="99">
        <v>40</v>
      </c>
      <c r="F39" s="98"/>
    </row>
    <row r="40" spans="1:6" ht="21" customHeight="1">
      <c r="A40" s="98">
        <v>8</v>
      </c>
      <c r="B40" s="99" t="s">
        <v>52</v>
      </c>
      <c r="C40" s="265">
        <f t="shared" si="0"/>
        <v>40</v>
      </c>
      <c r="D40" s="99"/>
      <c r="E40" s="99">
        <v>40</v>
      </c>
      <c r="F40" s="98"/>
    </row>
    <row r="41" spans="1:6" ht="21" customHeight="1">
      <c r="A41" s="98">
        <v>9</v>
      </c>
      <c r="B41" s="99" t="s">
        <v>53</v>
      </c>
      <c r="C41" s="265">
        <f t="shared" si="0"/>
        <v>40</v>
      </c>
      <c r="D41" s="99"/>
      <c r="E41" s="99">
        <v>40</v>
      </c>
      <c r="F41" s="98"/>
    </row>
    <row r="42" spans="1:6" ht="21" customHeight="1">
      <c r="A42" s="98">
        <v>10</v>
      </c>
      <c r="B42" s="99" t="s">
        <v>54</v>
      </c>
      <c r="C42" s="265">
        <f t="shared" si="0"/>
        <v>40</v>
      </c>
      <c r="D42" s="99"/>
      <c r="E42" s="99">
        <v>40</v>
      </c>
      <c r="F42" s="98"/>
    </row>
    <row r="43" spans="1:6" ht="21" customHeight="1">
      <c r="A43" s="98">
        <v>11</v>
      </c>
      <c r="B43" s="99" t="s">
        <v>55</v>
      </c>
      <c r="C43" s="265">
        <f t="shared" si="0"/>
        <v>40</v>
      </c>
      <c r="D43" s="99"/>
      <c r="E43" s="99">
        <v>40</v>
      </c>
      <c r="F43" s="98"/>
    </row>
    <row r="44" spans="1:6" ht="21" customHeight="1">
      <c r="A44" s="98">
        <v>12</v>
      </c>
      <c r="B44" s="99" t="s">
        <v>56</v>
      </c>
      <c r="C44" s="265">
        <f t="shared" si="0"/>
        <v>40</v>
      </c>
      <c r="D44" s="99"/>
      <c r="E44" s="99">
        <v>40</v>
      </c>
      <c r="F44" s="98"/>
    </row>
    <row r="45" spans="1:6" ht="21" customHeight="1">
      <c r="A45" s="98">
        <v>13</v>
      </c>
      <c r="B45" s="99" t="s">
        <v>57</v>
      </c>
      <c r="C45" s="265">
        <f t="shared" si="0"/>
        <v>40</v>
      </c>
      <c r="D45" s="99"/>
      <c r="E45" s="99">
        <v>40</v>
      </c>
      <c r="F45" s="98"/>
    </row>
    <row r="46" spans="1:6" ht="21" customHeight="1">
      <c r="A46" s="98">
        <v>14</v>
      </c>
      <c r="B46" s="99" t="s">
        <v>58</v>
      </c>
      <c r="C46" s="265">
        <f t="shared" si="0"/>
        <v>40</v>
      </c>
      <c r="D46" s="99"/>
      <c r="E46" s="99">
        <v>40</v>
      </c>
      <c r="F46" s="98"/>
    </row>
    <row r="47" spans="1:6" ht="21" customHeight="1">
      <c r="A47" s="98">
        <v>15</v>
      </c>
      <c r="B47" s="99" t="s">
        <v>59</v>
      </c>
      <c r="C47" s="265">
        <f t="shared" si="0"/>
        <v>40</v>
      </c>
      <c r="D47" s="99"/>
      <c r="E47" s="99">
        <v>40</v>
      </c>
      <c r="F47" s="98"/>
    </row>
    <row r="48" spans="1:6" ht="21" customHeight="1">
      <c r="A48" s="98">
        <v>16</v>
      </c>
      <c r="B48" s="99" t="s">
        <v>60</v>
      </c>
      <c r="C48" s="265">
        <f t="shared" si="0"/>
        <v>40</v>
      </c>
      <c r="D48" s="99"/>
      <c r="E48" s="99">
        <v>40</v>
      </c>
      <c r="F48" s="98"/>
    </row>
    <row r="49" spans="1:6" ht="21" customHeight="1">
      <c r="A49" s="98">
        <v>17</v>
      </c>
      <c r="B49" s="99" t="s">
        <v>61</v>
      </c>
      <c r="C49" s="265">
        <f t="shared" si="0"/>
        <v>40</v>
      </c>
      <c r="D49" s="99"/>
      <c r="E49" s="99">
        <v>40</v>
      </c>
      <c r="F49" s="98"/>
    </row>
    <row r="50" spans="1:6" ht="27" customHeight="1">
      <c r="A50" s="98">
        <v>18</v>
      </c>
      <c r="B50" s="99" t="s">
        <v>62</v>
      </c>
      <c r="C50" s="265">
        <f t="shared" si="0"/>
        <v>40</v>
      </c>
      <c r="D50" s="99"/>
      <c r="E50" s="99">
        <v>40</v>
      </c>
      <c r="F50" s="98"/>
    </row>
    <row r="51" spans="1:6" ht="21" customHeight="1">
      <c r="A51" s="98">
        <v>19</v>
      </c>
      <c r="B51" s="99" t="s">
        <v>63</v>
      </c>
      <c r="C51" s="265">
        <f t="shared" si="0"/>
        <v>40</v>
      </c>
      <c r="D51" s="99"/>
      <c r="E51" s="99">
        <v>40</v>
      </c>
      <c r="F51" s="98"/>
    </row>
    <row r="52" spans="1:6" ht="21" customHeight="1">
      <c r="A52" s="98">
        <v>20</v>
      </c>
      <c r="B52" s="99" t="s">
        <v>64</v>
      </c>
      <c r="C52" s="265">
        <f t="shared" si="0"/>
        <v>40</v>
      </c>
      <c r="D52" s="99"/>
      <c r="E52" s="99">
        <v>40</v>
      </c>
      <c r="F52" s="98"/>
    </row>
    <row r="53" spans="1:6" ht="21" customHeight="1">
      <c r="A53" s="98">
        <v>21</v>
      </c>
      <c r="B53" s="99" t="s">
        <v>65</v>
      </c>
      <c r="C53" s="265">
        <f t="shared" si="0"/>
        <v>40</v>
      </c>
      <c r="D53" s="99"/>
      <c r="E53" s="99">
        <v>40</v>
      </c>
      <c r="F53" s="98"/>
    </row>
    <row r="54" spans="1:6" ht="48.75" customHeight="1">
      <c r="A54" s="96" t="s">
        <v>6</v>
      </c>
      <c r="B54" s="97" t="s">
        <v>66</v>
      </c>
      <c r="C54" s="266">
        <f t="shared" si="0"/>
        <v>240</v>
      </c>
      <c r="D54" s="97">
        <v>40</v>
      </c>
      <c r="E54" s="97">
        <f>SUM(E55:E59)</f>
        <v>200</v>
      </c>
      <c r="F54" s="98"/>
    </row>
    <row r="55" spans="1:6" ht="21" customHeight="1">
      <c r="A55" s="98">
        <v>1</v>
      </c>
      <c r="B55" s="99" t="s">
        <v>67</v>
      </c>
      <c r="C55" s="265">
        <f t="shared" si="0"/>
        <v>40</v>
      </c>
      <c r="D55" s="99"/>
      <c r="E55" s="99">
        <v>40</v>
      </c>
      <c r="F55" s="98"/>
    </row>
    <row r="56" spans="1:6" ht="21" customHeight="1">
      <c r="A56" s="98">
        <v>2</v>
      </c>
      <c r="B56" s="99" t="s">
        <v>68</v>
      </c>
      <c r="C56" s="265">
        <f t="shared" si="0"/>
        <v>40</v>
      </c>
      <c r="D56" s="99"/>
      <c r="E56" s="99">
        <v>40</v>
      </c>
      <c r="F56" s="98"/>
    </row>
    <row r="57" spans="1:6" ht="21" customHeight="1">
      <c r="A57" s="98">
        <v>3</v>
      </c>
      <c r="B57" s="99" t="s">
        <v>69</v>
      </c>
      <c r="C57" s="265">
        <f t="shared" si="0"/>
        <v>40</v>
      </c>
      <c r="D57" s="99"/>
      <c r="E57" s="99">
        <v>40</v>
      </c>
      <c r="F57" s="98"/>
    </row>
    <row r="58" spans="1:6" ht="21" customHeight="1">
      <c r="A58" s="98">
        <v>4</v>
      </c>
      <c r="B58" s="99" t="s">
        <v>70</v>
      </c>
      <c r="C58" s="265">
        <f t="shared" si="0"/>
        <v>40</v>
      </c>
      <c r="D58" s="99"/>
      <c r="E58" s="99">
        <v>40</v>
      </c>
      <c r="F58" s="98"/>
    </row>
    <row r="59" spans="1:6" ht="21" customHeight="1">
      <c r="A59" s="98">
        <v>5</v>
      </c>
      <c r="B59" s="99" t="s">
        <v>71</v>
      </c>
      <c r="C59" s="265">
        <f t="shared" si="0"/>
        <v>40</v>
      </c>
      <c r="D59" s="99"/>
      <c r="E59" s="99">
        <v>40</v>
      </c>
      <c r="F59" s="98"/>
    </row>
    <row r="60" spans="1:6" ht="21" customHeight="1">
      <c r="A60" s="96" t="s">
        <v>8</v>
      </c>
      <c r="B60" s="97" t="s">
        <v>72</v>
      </c>
      <c r="C60" s="266">
        <f t="shared" si="0"/>
        <v>900</v>
      </c>
      <c r="D60" s="97">
        <v>60</v>
      </c>
      <c r="E60" s="97">
        <f>SUM(E61:E81)</f>
        <v>840</v>
      </c>
      <c r="F60" s="98"/>
    </row>
    <row r="61" spans="1:6" ht="21" customHeight="1">
      <c r="A61" s="98">
        <v>1</v>
      </c>
      <c r="B61" s="99" t="s">
        <v>73</v>
      </c>
      <c r="C61" s="265">
        <f t="shared" si="0"/>
        <v>40</v>
      </c>
      <c r="D61" s="99"/>
      <c r="E61" s="99">
        <v>40</v>
      </c>
      <c r="F61" s="98"/>
    </row>
    <row r="62" spans="1:6" ht="21" customHeight="1">
      <c r="A62" s="98">
        <v>2</v>
      </c>
      <c r="B62" s="99" t="s">
        <v>74</v>
      </c>
      <c r="C62" s="265">
        <f t="shared" si="0"/>
        <v>40</v>
      </c>
      <c r="D62" s="99"/>
      <c r="E62" s="99">
        <v>40</v>
      </c>
      <c r="F62" s="98"/>
    </row>
    <row r="63" spans="1:6" ht="21" customHeight="1">
      <c r="A63" s="98">
        <v>3</v>
      </c>
      <c r="B63" s="99" t="s">
        <v>75</v>
      </c>
      <c r="C63" s="265">
        <f t="shared" si="0"/>
        <v>40</v>
      </c>
      <c r="D63" s="99"/>
      <c r="E63" s="99">
        <v>40</v>
      </c>
      <c r="F63" s="98"/>
    </row>
    <row r="64" spans="1:6" ht="21" customHeight="1">
      <c r="A64" s="98">
        <v>4</v>
      </c>
      <c r="B64" s="99" t="s">
        <v>76</v>
      </c>
      <c r="C64" s="265">
        <f t="shared" si="0"/>
        <v>40</v>
      </c>
      <c r="D64" s="99"/>
      <c r="E64" s="99">
        <v>40</v>
      </c>
      <c r="F64" s="98"/>
    </row>
    <row r="65" spans="1:6" ht="21" customHeight="1">
      <c r="A65" s="98">
        <v>5</v>
      </c>
      <c r="B65" s="99" t="s">
        <v>77</v>
      </c>
      <c r="C65" s="265">
        <f t="shared" si="0"/>
        <v>40</v>
      </c>
      <c r="D65" s="99"/>
      <c r="E65" s="99">
        <v>40</v>
      </c>
      <c r="F65" s="98"/>
    </row>
    <row r="66" spans="1:6" ht="21" customHeight="1">
      <c r="A66" s="98">
        <v>6</v>
      </c>
      <c r="B66" s="99" t="s">
        <v>78</v>
      </c>
      <c r="C66" s="265">
        <f t="shared" si="0"/>
        <v>40</v>
      </c>
      <c r="D66" s="99"/>
      <c r="E66" s="99">
        <v>40</v>
      </c>
      <c r="F66" s="98"/>
    </row>
    <row r="67" spans="1:6" ht="21" customHeight="1">
      <c r="A67" s="98">
        <v>7</v>
      </c>
      <c r="B67" s="99" t="s">
        <v>79</v>
      </c>
      <c r="C67" s="265">
        <f t="shared" si="0"/>
        <v>40</v>
      </c>
      <c r="D67" s="99"/>
      <c r="E67" s="99">
        <v>40</v>
      </c>
      <c r="F67" s="98"/>
    </row>
    <row r="68" spans="1:6" ht="21" customHeight="1">
      <c r="A68" s="98">
        <v>8</v>
      </c>
      <c r="B68" s="99" t="s">
        <v>80</v>
      </c>
      <c r="C68" s="265">
        <f t="shared" si="0"/>
        <v>40</v>
      </c>
      <c r="D68" s="99"/>
      <c r="E68" s="99">
        <v>40</v>
      </c>
      <c r="F68" s="98"/>
    </row>
    <row r="69" spans="1:6" ht="21" customHeight="1">
      <c r="A69" s="98">
        <v>9</v>
      </c>
      <c r="B69" s="99" t="s">
        <v>81</v>
      </c>
      <c r="C69" s="265">
        <f t="shared" si="0"/>
        <v>40</v>
      </c>
      <c r="D69" s="99"/>
      <c r="E69" s="99">
        <v>40</v>
      </c>
      <c r="F69" s="98"/>
    </row>
    <row r="70" spans="1:6" ht="21" customHeight="1">
      <c r="A70" s="98">
        <v>10</v>
      </c>
      <c r="B70" s="99" t="s">
        <v>82</v>
      </c>
      <c r="C70" s="265">
        <f t="shared" ref="C70:C133" si="1">D70+E70</f>
        <v>40</v>
      </c>
      <c r="D70" s="99"/>
      <c r="E70" s="99">
        <v>40</v>
      </c>
      <c r="F70" s="98"/>
    </row>
    <row r="71" spans="1:6" ht="21" customHeight="1">
      <c r="A71" s="98">
        <v>11</v>
      </c>
      <c r="B71" s="99" t="s">
        <v>83</v>
      </c>
      <c r="C71" s="265">
        <f t="shared" si="1"/>
        <v>40</v>
      </c>
      <c r="D71" s="99"/>
      <c r="E71" s="99">
        <v>40</v>
      </c>
      <c r="F71" s="98"/>
    </row>
    <row r="72" spans="1:6" ht="21" customHeight="1">
      <c r="A72" s="98">
        <v>12</v>
      </c>
      <c r="B72" s="99" t="s">
        <v>84</v>
      </c>
      <c r="C72" s="265">
        <f t="shared" si="1"/>
        <v>40</v>
      </c>
      <c r="D72" s="99"/>
      <c r="E72" s="99">
        <v>40</v>
      </c>
      <c r="F72" s="98"/>
    </row>
    <row r="73" spans="1:6" ht="21" customHeight="1">
      <c r="A73" s="98">
        <v>13</v>
      </c>
      <c r="B73" s="99" t="s">
        <v>85</v>
      </c>
      <c r="C73" s="265">
        <f t="shared" si="1"/>
        <v>40</v>
      </c>
      <c r="D73" s="99"/>
      <c r="E73" s="99">
        <v>40</v>
      </c>
      <c r="F73" s="98"/>
    </row>
    <row r="74" spans="1:6" ht="21" customHeight="1">
      <c r="A74" s="98">
        <v>14</v>
      </c>
      <c r="B74" s="99" t="s">
        <v>86</v>
      </c>
      <c r="C74" s="265">
        <f t="shared" si="1"/>
        <v>40</v>
      </c>
      <c r="D74" s="99"/>
      <c r="E74" s="99">
        <v>40</v>
      </c>
      <c r="F74" s="98"/>
    </row>
    <row r="75" spans="1:6" ht="21" customHeight="1">
      <c r="A75" s="98">
        <v>15</v>
      </c>
      <c r="B75" s="99" t="s">
        <v>87</v>
      </c>
      <c r="C75" s="265">
        <f t="shared" si="1"/>
        <v>40</v>
      </c>
      <c r="D75" s="99"/>
      <c r="E75" s="99">
        <v>40</v>
      </c>
      <c r="F75" s="98"/>
    </row>
    <row r="76" spans="1:6" ht="21" customHeight="1">
      <c r="A76" s="98">
        <v>16</v>
      </c>
      <c r="B76" s="99" t="s">
        <v>88</v>
      </c>
      <c r="C76" s="265">
        <f t="shared" si="1"/>
        <v>40</v>
      </c>
      <c r="D76" s="99"/>
      <c r="E76" s="99">
        <v>40</v>
      </c>
      <c r="F76" s="98"/>
    </row>
    <row r="77" spans="1:6" ht="21" customHeight="1">
      <c r="A77" s="98">
        <v>17</v>
      </c>
      <c r="B77" s="99" t="s">
        <v>89</v>
      </c>
      <c r="C77" s="265">
        <f t="shared" si="1"/>
        <v>40</v>
      </c>
      <c r="D77" s="99"/>
      <c r="E77" s="99">
        <v>40</v>
      </c>
      <c r="F77" s="98"/>
    </row>
    <row r="78" spans="1:6" ht="21" customHeight="1">
      <c r="A78" s="98">
        <v>18</v>
      </c>
      <c r="B78" s="99" t="s">
        <v>90</v>
      </c>
      <c r="C78" s="265">
        <f t="shared" si="1"/>
        <v>40</v>
      </c>
      <c r="D78" s="99"/>
      <c r="E78" s="99">
        <v>40</v>
      </c>
      <c r="F78" s="98"/>
    </row>
    <row r="79" spans="1:6" ht="21" customHeight="1">
      <c r="A79" s="98">
        <v>19</v>
      </c>
      <c r="B79" s="99" t="s">
        <v>91</v>
      </c>
      <c r="C79" s="265">
        <f t="shared" si="1"/>
        <v>40</v>
      </c>
      <c r="D79" s="99"/>
      <c r="E79" s="99">
        <v>40</v>
      </c>
      <c r="F79" s="98"/>
    </row>
    <row r="80" spans="1:6" ht="21" customHeight="1">
      <c r="A80" s="98">
        <v>20</v>
      </c>
      <c r="B80" s="99" t="s">
        <v>92</v>
      </c>
      <c r="C80" s="265">
        <f t="shared" si="1"/>
        <v>40</v>
      </c>
      <c r="D80" s="99"/>
      <c r="E80" s="99">
        <v>40</v>
      </c>
      <c r="F80" s="98"/>
    </row>
    <row r="81" spans="1:6" ht="30" customHeight="1">
      <c r="A81" s="98">
        <v>21</v>
      </c>
      <c r="B81" s="99" t="s">
        <v>93</v>
      </c>
      <c r="C81" s="265">
        <f t="shared" si="1"/>
        <v>40</v>
      </c>
      <c r="D81" s="99"/>
      <c r="E81" s="99">
        <v>40</v>
      </c>
      <c r="F81" s="98"/>
    </row>
    <row r="82" spans="1:6" ht="21" customHeight="1">
      <c r="A82" s="96" t="s">
        <v>94</v>
      </c>
      <c r="B82" s="97" t="s">
        <v>95</v>
      </c>
      <c r="C82" s="266">
        <f t="shared" si="1"/>
        <v>700</v>
      </c>
      <c r="D82" s="97">
        <v>60</v>
      </c>
      <c r="E82" s="97">
        <f>SUM(E83:E98)</f>
        <v>640</v>
      </c>
      <c r="F82" s="98"/>
    </row>
    <row r="83" spans="1:6" ht="21" customHeight="1">
      <c r="A83" s="98">
        <v>1</v>
      </c>
      <c r="B83" s="99" t="s">
        <v>96</v>
      </c>
      <c r="C83" s="265">
        <f t="shared" si="1"/>
        <v>40</v>
      </c>
      <c r="D83" s="99"/>
      <c r="E83" s="99">
        <v>40</v>
      </c>
      <c r="F83" s="98"/>
    </row>
    <row r="84" spans="1:6" ht="21" customHeight="1">
      <c r="A84" s="98">
        <v>2</v>
      </c>
      <c r="B84" s="99" t="s">
        <v>97</v>
      </c>
      <c r="C84" s="265">
        <f t="shared" si="1"/>
        <v>40</v>
      </c>
      <c r="D84" s="99"/>
      <c r="E84" s="99">
        <v>40</v>
      </c>
      <c r="F84" s="98"/>
    </row>
    <row r="85" spans="1:6" ht="21" customHeight="1">
      <c r="A85" s="98">
        <v>3</v>
      </c>
      <c r="B85" s="99" t="s">
        <v>98</v>
      </c>
      <c r="C85" s="265">
        <f t="shared" si="1"/>
        <v>40</v>
      </c>
      <c r="D85" s="99"/>
      <c r="E85" s="99">
        <v>40</v>
      </c>
      <c r="F85" s="98"/>
    </row>
    <row r="86" spans="1:6" ht="21" customHeight="1">
      <c r="A86" s="98">
        <v>4</v>
      </c>
      <c r="B86" s="99" t="s">
        <v>99</v>
      </c>
      <c r="C86" s="265">
        <f t="shared" si="1"/>
        <v>40</v>
      </c>
      <c r="D86" s="99"/>
      <c r="E86" s="99">
        <v>40</v>
      </c>
      <c r="F86" s="98"/>
    </row>
    <row r="87" spans="1:6" ht="21" customHeight="1">
      <c r="A87" s="98">
        <v>5</v>
      </c>
      <c r="B87" s="99" t="s">
        <v>100</v>
      </c>
      <c r="C87" s="265">
        <f t="shared" si="1"/>
        <v>40</v>
      </c>
      <c r="D87" s="99"/>
      <c r="E87" s="99">
        <v>40</v>
      </c>
      <c r="F87" s="98"/>
    </row>
    <row r="88" spans="1:6" ht="21" customHeight="1">
      <c r="A88" s="98">
        <v>6</v>
      </c>
      <c r="B88" s="99" t="s">
        <v>101</v>
      </c>
      <c r="C88" s="265">
        <f t="shared" si="1"/>
        <v>40</v>
      </c>
      <c r="D88" s="99"/>
      <c r="E88" s="99">
        <v>40</v>
      </c>
      <c r="F88" s="98"/>
    </row>
    <row r="89" spans="1:6" ht="21" customHeight="1">
      <c r="A89" s="98">
        <v>7</v>
      </c>
      <c r="B89" s="99" t="s">
        <v>102</v>
      </c>
      <c r="C89" s="265">
        <f t="shared" si="1"/>
        <v>40</v>
      </c>
      <c r="D89" s="99"/>
      <c r="E89" s="99">
        <v>40</v>
      </c>
      <c r="F89" s="98"/>
    </row>
    <row r="90" spans="1:6" ht="21" customHeight="1">
      <c r="A90" s="98">
        <v>8</v>
      </c>
      <c r="B90" s="99" t="s">
        <v>103</v>
      </c>
      <c r="C90" s="265">
        <f t="shared" si="1"/>
        <v>40</v>
      </c>
      <c r="D90" s="99"/>
      <c r="E90" s="99">
        <v>40</v>
      </c>
      <c r="F90" s="98"/>
    </row>
    <row r="91" spans="1:6" ht="21" customHeight="1">
      <c r="A91" s="98">
        <v>9</v>
      </c>
      <c r="B91" s="99" t="s">
        <v>104</v>
      </c>
      <c r="C91" s="265">
        <f t="shared" si="1"/>
        <v>40</v>
      </c>
      <c r="D91" s="99"/>
      <c r="E91" s="99">
        <v>40</v>
      </c>
      <c r="F91" s="98"/>
    </row>
    <row r="92" spans="1:6" ht="21" customHeight="1">
      <c r="A92" s="98">
        <v>10</v>
      </c>
      <c r="B92" s="99" t="s">
        <v>105</v>
      </c>
      <c r="C92" s="265">
        <f t="shared" si="1"/>
        <v>40</v>
      </c>
      <c r="D92" s="99"/>
      <c r="E92" s="99">
        <v>40</v>
      </c>
      <c r="F92" s="98"/>
    </row>
    <row r="93" spans="1:6" ht="21" customHeight="1">
      <c r="A93" s="98">
        <v>11</v>
      </c>
      <c r="B93" s="99" t="s">
        <v>106</v>
      </c>
      <c r="C93" s="265">
        <f t="shared" si="1"/>
        <v>40</v>
      </c>
      <c r="D93" s="99"/>
      <c r="E93" s="99">
        <v>40</v>
      </c>
      <c r="F93" s="98"/>
    </row>
    <row r="94" spans="1:6" ht="21" customHeight="1">
      <c r="A94" s="98">
        <v>12</v>
      </c>
      <c r="B94" s="99" t="s">
        <v>107</v>
      </c>
      <c r="C94" s="265">
        <f t="shared" si="1"/>
        <v>40</v>
      </c>
      <c r="D94" s="99"/>
      <c r="E94" s="99">
        <v>40</v>
      </c>
      <c r="F94" s="98"/>
    </row>
    <row r="95" spans="1:6" ht="21" customHeight="1">
      <c r="A95" s="98">
        <v>13</v>
      </c>
      <c r="B95" s="99" t="s">
        <v>108</v>
      </c>
      <c r="C95" s="265">
        <f t="shared" si="1"/>
        <v>40</v>
      </c>
      <c r="D95" s="99"/>
      <c r="E95" s="99">
        <v>40</v>
      </c>
      <c r="F95" s="98"/>
    </row>
    <row r="96" spans="1:6" ht="21" customHeight="1">
      <c r="A96" s="98">
        <v>14</v>
      </c>
      <c r="B96" s="99" t="s">
        <v>109</v>
      </c>
      <c r="C96" s="265">
        <f t="shared" si="1"/>
        <v>40</v>
      </c>
      <c r="D96" s="99"/>
      <c r="E96" s="99">
        <v>40</v>
      </c>
      <c r="F96" s="98"/>
    </row>
    <row r="97" spans="1:6" ht="21" customHeight="1">
      <c r="A97" s="98">
        <v>15</v>
      </c>
      <c r="B97" s="99" t="s">
        <v>110</v>
      </c>
      <c r="C97" s="265">
        <f t="shared" si="1"/>
        <v>40</v>
      </c>
      <c r="D97" s="99"/>
      <c r="E97" s="99">
        <v>40</v>
      </c>
      <c r="F97" s="98"/>
    </row>
    <row r="98" spans="1:6" ht="21" customHeight="1">
      <c r="A98" s="98">
        <v>16</v>
      </c>
      <c r="B98" s="99" t="s">
        <v>111</v>
      </c>
      <c r="C98" s="265">
        <f t="shared" si="1"/>
        <v>40</v>
      </c>
      <c r="D98" s="99"/>
      <c r="E98" s="99">
        <v>40</v>
      </c>
      <c r="F98" s="98"/>
    </row>
    <row r="99" spans="1:6" ht="21" customHeight="1">
      <c r="A99" s="96" t="s">
        <v>112</v>
      </c>
      <c r="B99" s="97" t="s">
        <v>113</v>
      </c>
      <c r="C99" s="266">
        <f t="shared" si="1"/>
        <v>660</v>
      </c>
      <c r="D99" s="97">
        <v>60</v>
      </c>
      <c r="E99" s="97">
        <f>SUM(E100:E114)</f>
        <v>600</v>
      </c>
      <c r="F99" s="98"/>
    </row>
    <row r="100" spans="1:6" ht="21" customHeight="1">
      <c r="A100" s="98">
        <v>1</v>
      </c>
      <c r="B100" s="99" t="s">
        <v>114</v>
      </c>
      <c r="C100" s="265">
        <f t="shared" si="1"/>
        <v>40</v>
      </c>
      <c r="D100" s="99"/>
      <c r="E100" s="99">
        <v>40</v>
      </c>
      <c r="F100" s="98"/>
    </row>
    <row r="101" spans="1:6" ht="21" customHeight="1">
      <c r="A101" s="98">
        <v>2</v>
      </c>
      <c r="B101" s="99" t="s">
        <v>115</v>
      </c>
      <c r="C101" s="265">
        <f t="shared" si="1"/>
        <v>40</v>
      </c>
      <c r="D101" s="99"/>
      <c r="E101" s="99">
        <v>40</v>
      </c>
      <c r="F101" s="98"/>
    </row>
    <row r="102" spans="1:6" ht="21" customHeight="1">
      <c r="A102" s="98">
        <v>3</v>
      </c>
      <c r="B102" s="99" t="s">
        <v>116</v>
      </c>
      <c r="C102" s="265">
        <f t="shared" si="1"/>
        <v>40</v>
      </c>
      <c r="D102" s="99"/>
      <c r="E102" s="99">
        <v>40</v>
      </c>
      <c r="F102" s="98"/>
    </row>
    <row r="103" spans="1:6" ht="21" customHeight="1">
      <c r="A103" s="98">
        <v>4</v>
      </c>
      <c r="B103" s="99" t="s">
        <v>117</v>
      </c>
      <c r="C103" s="265">
        <f t="shared" si="1"/>
        <v>40</v>
      </c>
      <c r="D103" s="99"/>
      <c r="E103" s="99">
        <v>40</v>
      </c>
      <c r="F103" s="98"/>
    </row>
    <row r="104" spans="1:6" ht="21" customHeight="1">
      <c r="A104" s="98">
        <v>5</v>
      </c>
      <c r="B104" s="99" t="s">
        <v>118</v>
      </c>
      <c r="C104" s="265">
        <f t="shared" si="1"/>
        <v>40</v>
      </c>
      <c r="D104" s="99"/>
      <c r="E104" s="99">
        <v>40</v>
      </c>
      <c r="F104" s="98"/>
    </row>
    <row r="105" spans="1:6" ht="21" customHeight="1">
      <c r="A105" s="98">
        <v>6</v>
      </c>
      <c r="B105" s="99" t="s">
        <v>119</v>
      </c>
      <c r="C105" s="265">
        <f t="shared" si="1"/>
        <v>40</v>
      </c>
      <c r="D105" s="99"/>
      <c r="E105" s="99">
        <v>40</v>
      </c>
      <c r="F105" s="98"/>
    </row>
    <row r="106" spans="1:6" ht="21" customHeight="1">
      <c r="A106" s="98">
        <v>7</v>
      </c>
      <c r="B106" s="99" t="s">
        <v>120</v>
      </c>
      <c r="C106" s="265">
        <f t="shared" si="1"/>
        <v>40</v>
      </c>
      <c r="D106" s="99"/>
      <c r="E106" s="99">
        <v>40</v>
      </c>
      <c r="F106" s="98"/>
    </row>
    <row r="107" spans="1:6" ht="21" customHeight="1">
      <c r="A107" s="98">
        <v>8</v>
      </c>
      <c r="B107" s="99" t="s">
        <v>121</v>
      </c>
      <c r="C107" s="265">
        <f t="shared" si="1"/>
        <v>40</v>
      </c>
      <c r="D107" s="99"/>
      <c r="E107" s="99">
        <v>40</v>
      </c>
      <c r="F107" s="98"/>
    </row>
    <row r="108" spans="1:6" ht="21" customHeight="1">
      <c r="A108" s="98">
        <v>9</v>
      </c>
      <c r="B108" s="99" t="s">
        <v>122</v>
      </c>
      <c r="C108" s="265">
        <f t="shared" si="1"/>
        <v>40</v>
      </c>
      <c r="D108" s="99"/>
      <c r="E108" s="99">
        <v>40</v>
      </c>
      <c r="F108" s="98"/>
    </row>
    <row r="109" spans="1:6" ht="21" customHeight="1">
      <c r="A109" s="98">
        <v>10</v>
      </c>
      <c r="B109" s="99" t="s">
        <v>498</v>
      </c>
      <c r="C109" s="265">
        <f t="shared" si="1"/>
        <v>40</v>
      </c>
      <c r="D109" s="99"/>
      <c r="E109" s="99">
        <v>40</v>
      </c>
      <c r="F109" s="98"/>
    </row>
    <row r="110" spans="1:6" ht="21" customHeight="1">
      <c r="A110" s="98">
        <v>11</v>
      </c>
      <c r="B110" s="99" t="s">
        <v>123</v>
      </c>
      <c r="C110" s="265">
        <f t="shared" si="1"/>
        <v>40</v>
      </c>
      <c r="D110" s="99"/>
      <c r="E110" s="99">
        <v>40</v>
      </c>
      <c r="F110" s="98"/>
    </row>
    <row r="111" spans="1:6" ht="21" customHeight="1">
      <c r="A111" s="98">
        <v>12</v>
      </c>
      <c r="B111" s="99" t="s">
        <v>124</v>
      </c>
      <c r="C111" s="265">
        <f t="shared" si="1"/>
        <v>40</v>
      </c>
      <c r="D111" s="99"/>
      <c r="E111" s="99">
        <v>40</v>
      </c>
      <c r="F111" s="98"/>
    </row>
    <row r="112" spans="1:6" ht="21" customHeight="1">
      <c r="A112" s="98">
        <v>13</v>
      </c>
      <c r="B112" s="99" t="s">
        <v>125</v>
      </c>
      <c r="C112" s="265">
        <f t="shared" si="1"/>
        <v>40</v>
      </c>
      <c r="D112" s="99"/>
      <c r="E112" s="99">
        <v>40</v>
      </c>
      <c r="F112" s="98"/>
    </row>
    <row r="113" spans="1:6" ht="21" customHeight="1">
      <c r="A113" s="98">
        <v>14</v>
      </c>
      <c r="B113" s="99" t="s">
        <v>126</v>
      </c>
      <c r="C113" s="265">
        <f t="shared" si="1"/>
        <v>40</v>
      </c>
      <c r="D113" s="99"/>
      <c r="E113" s="99">
        <v>40</v>
      </c>
      <c r="F113" s="98"/>
    </row>
    <row r="114" spans="1:6" ht="21" customHeight="1">
      <c r="A114" s="98">
        <v>15</v>
      </c>
      <c r="B114" s="99" t="s">
        <v>127</v>
      </c>
      <c r="C114" s="265">
        <f t="shared" si="1"/>
        <v>40</v>
      </c>
      <c r="D114" s="99"/>
      <c r="E114" s="99">
        <v>40</v>
      </c>
      <c r="F114" s="98"/>
    </row>
    <row r="115" spans="1:6" ht="21" customHeight="1">
      <c r="A115" s="96" t="s">
        <v>128</v>
      </c>
      <c r="B115" s="97" t="s">
        <v>129</v>
      </c>
      <c r="C115" s="266">
        <f t="shared" si="1"/>
        <v>660</v>
      </c>
      <c r="D115" s="97">
        <v>60</v>
      </c>
      <c r="E115" s="97">
        <f>SUM(E116:E130)</f>
        <v>600</v>
      </c>
      <c r="F115" s="98"/>
    </row>
    <row r="116" spans="1:6" ht="21" customHeight="1">
      <c r="A116" s="98">
        <v>1</v>
      </c>
      <c r="B116" s="99" t="s">
        <v>130</v>
      </c>
      <c r="C116" s="265">
        <f t="shared" si="1"/>
        <v>40</v>
      </c>
      <c r="D116" s="99"/>
      <c r="E116" s="99">
        <v>40</v>
      </c>
      <c r="F116" s="98"/>
    </row>
    <row r="117" spans="1:6" ht="21" customHeight="1">
      <c r="A117" s="98">
        <v>2</v>
      </c>
      <c r="B117" s="99" t="s">
        <v>131</v>
      </c>
      <c r="C117" s="265">
        <f t="shared" si="1"/>
        <v>40</v>
      </c>
      <c r="D117" s="99"/>
      <c r="E117" s="99">
        <v>40</v>
      </c>
      <c r="F117" s="98"/>
    </row>
    <row r="118" spans="1:6" ht="21" customHeight="1">
      <c r="A118" s="98">
        <v>3</v>
      </c>
      <c r="B118" s="99" t="s">
        <v>132</v>
      </c>
      <c r="C118" s="265">
        <f t="shared" si="1"/>
        <v>40</v>
      </c>
      <c r="D118" s="99"/>
      <c r="E118" s="99">
        <v>40</v>
      </c>
      <c r="F118" s="98"/>
    </row>
    <row r="119" spans="1:6" ht="21" customHeight="1">
      <c r="A119" s="98">
        <v>4</v>
      </c>
      <c r="B119" s="99" t="s">
        <v>133</v>
      </c>
      <c r="C119" s="265">
        <f t="shared" si="1"/>
        <v>40</v>
      </c>
      <c r="D119" s="99"/>
      <c r="E119" s="99">
        <v>40</v>
      </c>
      <c r="F119" s="98"/>
    </row>
    <row r="120" spans="1:6" ht="21" customHeight="1">
      <c r="A120" s="98">
        <v>5</v>
      </c>
      <c r="B120" s="99" t="s">
        <v>134</v>
      </c>
      <c r="C120" s="265">
        <f t="shared" si="1"/>
        <v>40</v>
      </c>
      <c r="D120" s="99"/>
      <c r="E120" s="99">
        <v>40</v>
      </c>
      <c r="F120" s="98"/>
    </row>
    <row r="121" spans="1:6" ht="21" customHeight="1">
      <c r="A121" s="98">
        <v>6</v>
      </c>
      <c r="B121" s="99" t="s">
        <v>135</v>
      </c>
      <c r="C121" s="265">
        <f t="shared" si="1"/>
        <v>40</v>
      </c>
      <c r="D121" s="99"/>
      <c r="E121" s="99">
        <v>40</v>
      </c>
      <c r="F121" s="98"/>
    </row>
    <row r="122" spans="1:6" ht="21" customHeight="1">
      <c r="A122" s="98">
        <v>7</v>
      </c>
      <c r="B122" s="99" t="s">
        <v>136</v>
      </c>
      <c r="C122" s="265">
        <f t="shared" si="1"/>
        <v>40</v>
      </c>
      <c r="D122" s="99"/>
      <c r="E122" s="99">
        <v>40</v>
      </c>
      <c r="F122" s="98"/>
    </row>
    <row r="123" spans="1:6" ht="21" customHeight="1">
      <c r="A123" s="98">
        <v>8</v>
      </c>
      <c r="B123" s="99" t="s">
        <v>137</v>
      </c>
      <c r="C123" s="265">
        <f t="shared" si="1"/>
        <v>40</v>
      </c>
      <c r="D123" s="99"/>
      <c r="E123" s="99">
        <v>40</v>
      </c>
      <c r="F123" s="98"/>
    </row>
    <row r="124" spans="1:6" ht="21" customHeight="1">
      <c r="A124" s="98">
        <v>9</v>
      </c>
      <c r="B124" s="99" t="s">
        <v>138</v>
      </c>
      <c r="C124" s="265">
        <f t="shared" si="1"/>
        <v>40</v>
      </c>
      <c r="D124" s="99"/>
      <c r="E124" s="99">
        <v>40</v>
      </c>
      <c r="F124" s="98"/>
    </row>
    <row r="125" spans="1:6" ht="21" customHeight="1">
      <c r="A125" s="98">
        <v>10</v>
      </c>
      <c r="B125" s="99" t="s">
        <v>139</v>
      </c>
      <c r="C125" s="265">
        <f t="shared" si="1"/>
        <v>40</v>
      </c>
      <c r="D125" s="99"/>
      <c r="E125" s="99">
        <v>40</v>
      </c>
      <c r="F125" s="98"/>
    </row>
    <row r="126" spans="1:6" ht="21" customHeight="1">
      <c r="A126" s="98">
        <v>11</v>
      </c>
      <c r="B126" s="99" t="s">
        <v>140</v>
      </c>
      <c r="C126" s="265">
        <f t="shared" si="1"/>
        <v>40</v>
      </c>
      <c r="D126" s="99"/>
      <c r="E126" s="99">
        <v>40</v>
      </c>
      <c r="F126" s="98"/>
    </row>
    <row r="127" spans="1:6" ht="21" customHeight="1">
      <c r="A127" s="98">
        <v>12</v>
      </c>
      <c r="B127" s="99" t="s">
        <v>141</v>
      </c>
      <c r="C127" s="265">
        <f t="shared" si="1"/>
        <v>40</v>
      </c>
      <c r="D127" s="99"/>
      <c r="E127" s="99">
        <v>40</v>
      </c>
      <c r="F127" s="98"/>
    </row>
    <row r="128" spans="1:6" ht="21" customHeight="1">
      <c r="A128" s="98">
        <v>13</v>
      </c>
      <c r="B128" s="99" t="s">
        <v>142</v>
      </c>
      <c r="C128" s="265">
        <f t="shared" si="1"/>
        <v>40</v>
      </c>
      <c r="D128" s="99"/>
      <c r="E128" s="99">
        <v>40</v>
      </c>
      <c r="F128" s="98"/>
    </row>
    <row r="129" spans="1:6" ht="21" customHeight="1">
      <c r="A129" s="98">
        <v>14</v>
      </c>
      <c r="B129" s="99" t="s">
        <v>143</v>
      </c>
      <c r="C129" s="265">
        <f t="shared" si="1"/>
        <v>40</v>
      </c>
      <c r="D129" s="99"/>
      <c r="E129" s="99">
        <v>40</v>
      </c>
      <c r="F129" s="98"/>
    </row>
    <row r="130" spans="1:6" ht="21" customHeight="1">
      <c r="A130" s="98">
        <v>15</v>
      </c>
      <c r="B130" s="99" t="s">
        <v>144</v>
      </c>
      <c r="C130" s="265">
        <f t="shared" si="1"/>
        <v>40</v>
      </c>
      <c r="D130" s="99"/>
      <c r="E130" s="99">
        <v>40</v>
      </c>
      <c r="F130" s="98"/>
    </row>
    <row r="131" spans="1:6" ht="21" customHeight="1">
      <c r="A131" s="96" t="s">
        <v>145</v>
      </c>
      <c r="B131" s="97" t="s">
        <v>146</v>
      </c>
      <c r="C131" s="266">
        <f t="shared" si="1"/>
        <v>980</v>
      </c>
      <c r="D131" s="97">
        <v>60</v>
      </c>
      <c r="E131" s="97">
        <f>SUM(E132:E154)</f>
        <v>920</v>
      </c>
      <c r="F131" s="98"/>
    </row>
    <row r="132" spans="1:6" ht="21" customHeight="1">
      <c r="A132" s="98">
        <v>1</v>
      </c>
      <c r="B132" s="99" t="s">
        <v>147</v>
      </c>
      <c r="C132" s="265">
        <f t="shared" si="1"/>
        <v>40</v>
      </c>
      <c r="D132" s="99"/>
      <c r="E132" s="99">
        <v>40</v>
      </c>
      <c r="F132" s="98"/>
    </row>
    <row r="133" spans="1:6" ht="21" customHeight="1">
      <c r="A133" s="98">
        <v>2</v>
      </c>
      <c r="B133" s="99" t="s">
        <v>148</v>
      </c>
      <c r="C133" s="265">
        <f t="shared" si="1"/>
        <v>40</v>
      </c>
      <c r="D133" s="99"/>
      <c r="E133" s="99">
        <v>40</v>
      </c>
      <c r="F133" s="98"/>
    </row>
    <row r="134" spans="1:6" ht="21" customHeight="1">
      <c r="A134" s="98">
        <v>3</v>
      </c>
      <c r="B134" s="99" t="s">
        <v>149</v>
      </c>
      <c r="C134" s="265">
        <f t="shared" ref="C134:C197" si="2">D134+E134</f>
        <v>40</v>
      </c>
      <c r="D134" s="99"/>
      <c r="E134" s="99">
        <v>40</v>
      </c>
      <c r="F134" s="98"/>
    </row>
    <row r="135" spans="1:6" ht="21" customHeight="1">
      <c r="A135" s="98">
        <v>4</v>
      </c>
      <c r="B135" s="99" t="s">
        <v>150</v>
      </c>
      <c r="C135" s="265">
        <f t="shared" si="2"/>
        <v>40</v>
      </c>
      <c r="D135" s="99"/>
      <c r="E135" s="99">
        <v>40</v>
      </c>
      <c r="F135" s="98"/>
    </row>
    <row r="136" spans="1:6" ht="21" customHeight="1">
      <c r="A136" s="98">
        <v>5</v>
      </c>
      <c r="B136" s="99" t="s">
        <v>151</v>
      </c>
      <c r="C136" s="265">
        <f t="shared" si="2"/>
        <v>40</v>
      </c>
      <c r="D136" s="99"/>
      <c r="E136" s="99">
        <v>40</v>
      </c>
      <c r="F136" s="98"/>
    </row>
    <row r="137" spans="1:6" ht="21" customHeight="1">
      <c r="A137" s="98">
        <v>6</v>
      </c>
      <c r="B137" s="99" t="s">
        <v>152</v>
      </c>
      <c r="C137" s="265">
        <f t="shared" si="2"/>
        <v>40</v>
      </c>
      <c r="D137" s="99"/>
      <c r="E137" s="99">
        <v>40</v>
      </c>
      <c r="F137" s="98"/>
    </row>
    <row r="138" spans="1:6" ht="21" customHeight="1">
      <c r="A138" s="98">
        <v>7</v>
      </c>
      <c r="B138" s="99" t="s">
        <v>153</v>
      </c>
      <c r="C138" s="265">
        <f t="shared" si="2"/>
        <v>40</v>
      </c>
      <c r="D138" s="99"/>
      <c r="E138" s="99">
        <v>40</v>
      </c>
      <c r="F138" s="98"/>
    </row>
    <row r="139" spans="1:6" ht="21" customHeight="1">
      <c r="A139" s="98">
        <v>8</v>
      </c>
      <c r="B139" s="99" t="s">
        <v>154</v>
      </c>
      <c r="C139" s="265">
        <f t="shared" si="2"/>
        <v>40</v>
      </c>
      <c r="D139" s="99"/>
      <c r="E139" s="99">
        <v>40</v>
      </c>
      <c r="F139" s="98"/>
    </row>
    <row r="140" spans="1:6" ht="21" customHeight="1">
      <c r="A140" s="98">
        <v>9</v>
      </c>
      <c r="B140" s="99" t="s">
        <v>155</v>
      </c>
      <c r="C140" s="265">
        <f t="shared" si="2"/>
        <v>40</v>
      </c>
      <c r="D140" s="99"/>
      <c r="E140" s="99">
        <v>40</v>
      </c>
      <c r="F140" s="98"/>
    </row>
    <row r="141" spans="1:6" ht="21" customHeight="1">
      <c r="A141" s="98">
        <v>10</v>
      </c>
      <c r="B141" s="99" t="s">
        <v>156</v>
      </c>
      <c r="C141" s="265">
        <f t="shared" si="2"/>
        <v>40</v>
      </c>
      <c r="D141" s="99"/>
      <c r="E141" s="99">
        <v>40</v>
      </c>
      <c r="F141" s="98"/>
    </row>
    <row r="142" spans="1:6" ht="21" customHeight="1">
      <c r="A142" s="98">
        <v>11</v>
      </c>
      <c r="B142" s="99" t="s">
        <v>157</v>
      </c>
      <c r="C142" s="265">
        <f t="shared" si="2"/>
        <v>40</v>
      </c>
      <c r="D142" s="99"/>
      <c r="E142" s="99">
        <v>40</v>
      </c>
      <c r="F142" s="98"/>
    </row>
    <row r="143" spans="1:6" ht="21" customHeight="1">
      <c r="A143" s="98">
        <v>12</v>
      </c>
      <c r="B143" s="99" t="s">
        <v>158</v>
      </c>
      <c r="C143" s="265">
        <f t="shared" si="2"/>
        <v>40</v>
      </c>
      <c r="D143" s="99"/>
      <c r="E143" s="99">
        <v>40</v>
      </c>
      <c r="F143" s="98"/>
    </row>
    <row r="144" spans="1:6" ht="21" customHeight="1">
      <c r="A144" s="98">
        <v>13</v>
      </c>
      <c r="B144" s="99" t="s">
        <v>159</v>
      </c>
      <c r="C144" s="265">
        <f t="shared" si="2"/>
        <v>40</v>
      </c>
      <c r="D144" s="99"/>
      <c r="E144" s="99">
        <v>40</v>
      </c>
      <c r="F144" s="98"/>
    </row>
    <row r="145" spans="1:6" ht="21" customHeight="1">
      <c r="A145" s="98">
        <v>14</v>
      </c>
      <c r="B145" s="99" t="s">
        <v>160</v>
      </c>
      <c r="C145" s="265">
        <f t="shared" si="2"/>
        <v>40</v>
      </c>
      <c r="D145" s="99"/>
      <c r="E145" s="99">
        <v>40</v>
      </c>
      <c r="F145" s="98"/>
    </row>
    <row r="146" spans="1:6" ht="21" customHeight="1">
      <c r="A146" s="98">
        <v>15</v>
      </c>
      <c r="B146" s="99" t="s">
        <v>161</v>
      </c>
      <c r="C146" s="265">
        <f t="shared" si="2"/>
        <v>40</v>
      </c>
      <c r="D146" s="99"/>
      <c r="E146" s="99">
        <v>40</v>
      </c>
      <c r="F146" s="98"/>
    </row>
    <row r="147" spans="1:6" ht="21" customHeight="1">
      <c r="A147" s="98">
        <v>16</v>
      </c>
      <c r="B147" s="99" t="s">
        <v>162</v>
      </c>
      <c r="C147" s="265">
        <f t="shared" si="2"/>
        <v>40</v>
      </c>
      <c r="D147" s="99"/>
      <c r="E147" s="99">
        <v>40</v>
      </c>
      <c r="F147" s="98"/>
    </row>
    <row r="148" spans="1:6" ht="21" customHeight="1">
      <c r="A148" s="98">
        <v>17</v>
      </c>
      <c r="B148" s="99" t="s">
        <v>163</v>
      </c>
      <c r="C148" s="265">
        <f t="shared" si="2"/>
        <v>40</v>
      </c>
      <c r="D148" s="99"/>
      <c r="E148" s="99">
        <v>40</v>
      </c>
      <c r="F148" s="98"/>
    </row>
    <row r="149" spans="1:6" ht="21" customHeight="1">
      <c r="A149" s="98">
        <v>18</v>
      </c>
      <c r="B149" s="99" t="s">
        <v>164</v>
      </c>
      <c r="C149" s="265">
        <f t="shared" si="2"/>
        <v>40</v>
      </c>
      <c r="D149" s="99"/>
      <c r="E149" s="99">
        <v>40</v>
      </c>
      <c r="F149" s="98"/>
    </row>
    <row r="150" spans="1:6" ht="21" customHeight="1">
      <c r="A150" s="98">
        <v>19</v>
      </c>
      <c r="B150" s="99" t="s">
        <v>165</v>
      </c>
      <c r="C150" s="265">
        <f t="shared" si="2"/>
        <v>40</v>
      </c>
      <c r="D150" s="99"/>
      <c r="E150" s="99">
        <v>40</v>
      </c>
      <c r="F150" s="98"/>
    </row>
    <row r="151" spans="1:6" ht="21" customHeight="1">
      <c r="A151" s="98">
        <v>20</v>
      </c>
      <c r="B151" s="99" t="s">
        <v>166</v>
      </c>
      <c r="C151" s="265">
        <f t="shared" si="2"/>
        <v>40</v>
      </c>
      <c r="D151" s="99"/>
      <c r="E151" s="99">
        <v>40</v>
      </c>
      <c r="F151" s="98"/>
    </row>
    <row r="152" spans="1:6" ht="21" customHeight="1">
      <c r="A152" s="98">
        <v>21</v>
      </c>
      <c r="B152" s="99" t="s">
        <v>167</v>
      </c>
      <c r="C152" s="265">
        <f t="shared" si="2"/>
        <v>40</v>
      </c>
      <c r="D152" s="99"/>
      <c r="E152" s="99">
        <v>40</v>
      </c>
      <c r="F152" s="98"/>
    </row>
    <row r="153" spans="1:6" ht="21" customHeight="1">
      <c r="A153" s="98">
        <v>22</v>
      </c>
      <c r="B153" s="99" t="s">
        <v>168</v>
      </c>
      <c r="C153" s="265">
        <f t="shared" si="2"/>
        <v>40</v>
      </c>
      <c r="D153" s="99"/>
      <c r="E153" s="99">
        <v>40</v>
      </c>
      <c r="F153" s="98"/>
    </row>
    <row r="154" spans="1:6" ht="21" customHeight="1">
      <c r="A154" s="98">
        <v>23</v>
      </c>
      <c r="B154" s="99" t="s">
        <v>169</v>
      </c>
      <c r="C154" s="265">
        <f t="shared" si="2"/>
        <v>40</v>
      </c>
      <c r="D154" s="99"/>
      <c r="E154" s="99">
        <v>40</v>
      </c>
      <c r="F154" s="98"/>
    </row>
    <row r="155" spans="1:6" ht="21" customHeight="1">
      <c r="A155" s="96" t="s">
        <v>170</v>
      </c>
      <c r="B155" s="97" t="s">
        <v>11</v>
      </c>
      <c r="C155" s="266">
        <f t="shared" si="2"/>
        <v>5220</v>
      </c>
      <c r="D155" s="97">
        <f>D156+D157</f>
        <v>260</v>
      </c>
      <c r="E155" s="97">
        <f>SUM(E158:E177)</f>
        <v>4960</v>
      </c>
      <c r="F155" s="98"/>
    </row>
    <row r="156" spans="1:6" ht="48" customHeight="1">
      <c r="A156" s="96"/>
      <c r="B156" s="267" t="s">
        <v>721</v>
      </c>
      <c r="C156" s="265">
        <f t="shared" si="2"/>
        <v>100</v>
      </c>
      <c r="D156" s="268">
        <v>100</v>
      </c>
      <c r="E156" s="97"/>
      <c r="F156" s="98"/>
    </row>
    <row r="157" spans="1:6" ht="40.5" customHeight="1">
      <c r="A157" s="96"/>
      <c r="B157" s="267" t="s">
        <v>722</v>
      </c>
      <c r="C157" s="265">
        <f t="shared" si="2"/>
        <v>160</v>
      </c>
      <c r="D157" s="268">
        <f>SUM(D170:D177)</f>
        <v>160</v>
      </c>
      <c r="E157" s="97"/>
      <c r="F157" s="98"/>
    </row>
    <row r="158" spans="1:6" ht="21" customHeight="1">
      <c r="A158" s="98">
        <v>1</v>
      </c>
      <c r="B158" s="99" t="s">
        <v>171</v>
      </c>
      <c r="C158" s="265">
        <f t="shared" si="2"/>
        <v>40</v>
      </c>
      <c r="D158" s="99"/>
      <c r="E158" s="99">
        <v>40</v>
      </c>
      <c r="F158" s="98"/>
    </row>
    <row r="159" spans="1:6" ht="21" customHeight="1">
      <c r="A159" s="98">
        <v>2</v>
      </c>
      <c r="B159" s="99" t="s">
        <v>172</v>
      </c>
      <c r="C159" s="265">
        <f t="shared" si="2"/>
        <v>40</v>
      </c>
      <c r="D159" s="99"/>
      <c r="E159" s="99">
        <v>40</v>
      </c>
      <c r="F159" s="98"/>
    </row>
    <row r="160" spans="1:6" ht="21" customHeight="1">
      <c r="A160" s="98">
        <v>3</v>
      </c>
      <c r="B160" s="99" t="s">
        <v>173</v>
      </c>
      <c r="C160" s="265">
        <f t="shared" si="2"/>
        <v>40</v>
      </c>
      <c r="D160" s="99"/>
      <c r="E160" s="99">
        <v>40</v>
      </c>
      <c r="F160" s="98"/>
    </row>
    <row r="161" spans="1:6" ht="21" customHeight="1">
      <c r="A161" s="98">
        <v>4</v>
      </c>
      <c r="B161" s="99" t="s">
        <v>174</v>
      </c>
      <c r="C161" s="265">
        <f t="shared" si="2"/>
        <v>40</v>
      </c>
      <c r="D161" s="99"/>
      <c r="E161" s="99">
        <v>40</v>
      </c>
      <c r="F161" s="98"/>
    </row>
    <row r="162" spans="1:6" ht="21" customHeight="1">
      <c r="A162" s="98">
        <v>5</v>
      </c>
      <c r="B162" s="99" t="s">
        <v>175</v>
      </c>
      <c r="C162" s="265">
        <f t="shared" si="2"/>
        <v>40</v>
      </c>
      <c r="D162" s="99"/>
      <c r="E162" s="99">
        <v>40</v>
      </c>
      <c r="F162" s="98"/>
    </row>
    <row r="163" spans="1:6" ht="21" customHeight="1">
      <c r="A163" s="98">
        <v>6</v>
      </c>
      <c r="B163" s="99" t="s">
        <v>176</v>
      </c>
      <c r="C163" s="265">
        <f t="shared" si="2"/>
        <v>40</v>
      </c>
      <c r="D163" s="99"/>
      <c r="E163" s="99">
        <v>40</v>
      </c>
      <c r="F163" s="98"/>
    </row>
    <row r="164" spans="1:6" ht="21" customHeight="1">
      <c r="A164" s="98">
        <v>7</v>
      </c>
      <c r="B164" s="99" t="s">
        <v>177</v>
      </c>
      <c r="C164" s="265">
        <f t="shared" si="2"/>
        <v>40</v>
      </c>
      <c r="D164" s="99"/>
      <c r="E164" s="99">
        <v>40</v>
      </c>
      <c r="F164" s="98"/>
    </row>
    <row r="165" spans="1:6" ht="21" customHeight="1">
      <c r="A165" s="98">
        <v>8</v>
      </c>
      <c r="B165" s="99" t="s">
        <v>178</v>
      </c>
      <c r="C165" s="265">
        <f t="shared" si="2"/>
        <v>40</v>
      </c>
      <c r="D165" s="99"/>
      <c r="E165" s="99">
        <v>40</v>
      </c>
      <c r="F165" s="98"/>
    </row>
    <row r="166" spans="1:6" ht="21" customHeight="1">
      <c r="A166" s="98">
        <v>9</v>
      </c>
      <c r="B166" s="99" t="s">
        <v>179</v>
      </c>
      <c r="C166" s="265">
        <f t="shared" si="2"/>
        <v>40</v>
      </c>
      <c r="D166" s="99"/>
      <c r="E166" s="99">
        <v>40</v>
      </c>
      <c r="F166" s="98"/>
    </row>
    <row r="167" spans="1:6" ht="21" customHeight="1">
      <c r="A167" s="98">
        <v>10</v>
      </c>
      <c r="B167" s="99" t="s">
        <v>180</v>
      </c>
      <c r="C167" s="265">
        <f t="shared" si="2"/>
        <v>40</v>
      </c>
      <c r="D167" s="99"/>
      <c r="E167" s="99">
        <v>40</v>
      </c>
      <c r="F167" s="98"/>
    </row>
    <row r="168" spans="1:6" ht="21" customHeight="1">
      <c r="A168" s="98">
        <v>11</v>
      </c>
      <c r="B168" s="99" t="s">
        <v>181</v>
      </c>
      <c r="C168" s="265">
        <f t="shared" si="2"/>
        <v>40</v>
      </c>
      <c r="D168" s="99"/>
      <c r="E168" s="99">
        <v>40</v>
      </c>
      <c r="F168" s="98"/>
    </row>
    <row r="169" spans="1:6" ht="21" customHeight="1">
      <c r="A169" s="98">
        <v>12</v>
      </c>
      <c r="B169" s="99" t="s">
        <v>182</v>
      </c>
      <c r="C169" s="265">
        <f t="shared" si="2"/>
        <v>40</v>
      </c>
      <c r="D169" s="99"/>
      <c r="E169" s="99">
        <v>40</v>
      </c>
      <c r="F169" s="98"/>
    </row>
    <row r="170" spans="1:6" s="11" customFormat="1" ht="21" customHeight="1">
      <c r="A170" s="98">
        <v>13</v>
      </c>
      <c r="B170" s="99" t="s">
        <v>183</v>
      </c>
      <c r="C170" s="265">
        <f t="shared" si="2"/>
        <v>580</v>
      </c>
      <c r="D170" s="99">
        <v>20</v>
      </c>
      <c r="E170" s="99">
        <v>560</v>
      </c>
      <c r="F170" s="98"/>
    </row>
    <row r="171" spans="1:6" s="11" customFormat="1" ht="21" customHeight="1">
      <c r="A171" s="98">
        <v>14</v>
      </c>
      <c r="B171" s="99" t="s">
        <v>184</v>
      </c>
      <c r="C171" s="265">
        <f t="shared" si="2"/>
        <v>580</v>
      </c>
      <c r="D171" s="99">
        <v>20</v>
      </c>
      <c r="E171" s="99">
        <v>560</v>
      </c>
      <c r="F171" s="98"/>
    </row>
    <row r="172" spans="1:6" s="11" customFormat="1" ht="21" customHeight="1">
      <c r="A172" s="98">
        <v>15</v>
      </c>
      <c r="B172" s="99" t="s">
        <v>185</v>
      </c>
      <c r="C172" s="265">
        <f t="shared" si="2"/>
        <v>580</v>
      </c>
      <c r="D172" s="99">
        <v>20</v>
      </c>
      <c r="E172" s="99">
        <v>560</v>
      </c>
      <c r="F172" s="98"/>
    </row>
    <row r="173" spans="1:6" s="11" customFormat="1" ht="21" customHeight="1">
      <c r="A173" s="98">
        <v>16</v>
      </c>
      <c r="B173" s="99" t="s">
        <v>186</v>
      </c>
      <c r="C173" s="265">
        <f t="shared" si="2"/>
        <v>580</v>
      </c>
      <c r="D173" s="99">
        <v>20</v>
      </c>
      <c r="E173" s="99">
        <v>560</v>
      </c>
      <c r="F173" s="98"/>
    </row>
    <row r="174" spans="1:6" s="11" customFormat="1" ht="21" customHeight="1">
      <c r="A174" s="98">
        <v>17</v>
      </c>
      <c r="B174" s="99" t="s">
        <v>187</v>
      </c>
      <c r="C174" s="265">
        <f t="shared" si="2"/>
        <v>580</v>
      </c>
      <c r="D174" s="99">
        <v>20</v>
      </c>
      <c r="E174" s="99">
        <v>560</v>
      </c>
      <c r="F174" s="98"/>
    </row>
    <row r="175" spans="1:6" s="11" customFormat="1" ht="21" customHeight="1">
      <c r="A175" s="98">
        <v>18</v>
      </c>
      <c r="B175" s="99" t="s">
        <v>188</v>
      </c>
      <c r="C175" s="265">
        <f t="shared" si="2"/>
        <v>580</v>
      </c>
      <c r="D175" s="99">
        <v>20</v>
      </c>
      <c r="E175" s="99">
        <v>560</v>
      </c>
      <c r="F175" s="98"/>
    </row>
    <row r="176" spans="1:6" s="11" customFormat="1" ht="21" customHeight="1">
      <c r="A176" s="98">
        <v>19</v>
      </c>
      <c r="B176" s="99" t="s">
        <v>189</v>
      </c>
      <c r="C176" s="265">
        <f t="shared" si="2"/>
        <v>580</v>
      </c>
      <c r="D176" s="99">
        <v>20</v>
      </c>
      <c r="E176" s="99">
        <v>560</v>
      </c>
      <c r="F176" s="98"/>
    </row>
    <row r="177" spans="1:6" s="11" customFormat="1" ht="21" customHeight="1">
      <c r="A177" s="98">
        <v>20</v>
      </c>
      <c r="B177" s="99" t="s">
        <v>190</v>
      </c>
      <c r="C177" s="265">
        <f t="shared" si="2"/>
        <v>580</v>
      </c>
      <c r="D177" s="99">
        <v>20</v>
      </c>
      <c r="E177" s="99">
        <v>560</v>
      </c>
      <c r="F177" s="98"/>
    </row>
    <row r="178" spans="1:6" s="12" customFormat="1" ht="21" customHeight="1">
      <c r="A178" s="96" t="s">
        <v>191</v>
      </c>
      <c r="B178" s="97" t="s">
        <v>192</v>
      </c>
      <c r="C178" s="266">
        <f t="shared" si="2"/>
        <v>70</v>
      </c>
      <c r="D178" s="97">
        <v>30</v>
      </c>
      <c r="E178" s="97">
        <f>E179</f>
        <v>40</v>
      </c>
      <c r="F178" s="96"/>
    </row>
    <row r="179" spans="1:6" ht="21" customHeight="1">
      <c r="A179" s="98">
        <v>1</v>
      </c>
      <c r="B179" s="99" t="s">
        <v>193</v>
      </c>
      <c r="C179" s="265">
        <f t="shared" si="2"/>
        <v>40</v>
      </c>
      <c r="D179" s="99"/>
      <c r="E179" s="99">
        <v>40</v>
      </c>
      <c r="F179" s="98"/>
    </row>
    <row r="180" spans="1:6" ht="21" customHeight="1">
      <c r="A180" s="96" t="s">
        <v>194</v>
      </c>
      <c r="B180" s="97" t="s">
        <v>195</v>
      </c>
      <c r="C180" s="266">
        <f t="shared" si="2"/>
        <v>420</v>
      </c>
      <c r="D180" s="97">
        <v>60</v>
      </c>
      <c r="E180" s="97">
        <f>SUM(E181:E189)</f>
        <v>360</v>
      </c>
      <c r="F180" s="98"/>
    </row>
    <row r="181" spans="1:6" ht="21" customHeight="1">
      <c r="A181" s="98">
        <v>1</v>
      </c>
      <c r="B181" s="99" t="s">
        <v>196</v>
      </c>
      <c r="C181" s="265">
        <f t="shared" si="2"/>
        <v>40</v>
      </c>
      <c r="D181" s="99"/>
      <c r="E181" s="99">
        <v>40</v>
      </c>
      <c r="F181" s="98"/>
    </row>
    <row r="182" spans="1:6" ht="21" customHeight="1">
      <c r="A182" s="98">
        <v>2</v>
      </c>
      <c r="B182" s="99" t="s">
        <v>197</v>
      </c>
      <c r="C182" s="265">
        <f t="shared" si="2"/>
        <v>40</v>
      </c>
      <c r="D182" s="99"/>
      <c r="E182" s="99">
        <v>40</v>
      </c>
      <c r="F182" s="98"/>
    </row>
    <row r="183" spans="1:6" ht="21" customHeight="1">
      <c r="A183" s="98">
        <v>3</v>
      </c>
      <c r="B183" s="99" t="s">
        <v>198</v>
      </c>
      <c r="C183" s="265">
        <f t="shared" si="2"/>
        <v>40</v>
      </c>
      <c r="D183" s="99"/>
      <c r="E183" s="99">
        <v>40</v>
      </c>
      <c r="F183" s="98"/>
    </row>
    <row r="184" spans="1:6" ht="21" customHeight="1">
      <c r="A184" s="98">
        <v>4</v>
      </c>
      <c r="B184" s="99" t="s">
        <v>199</v>
      </c>
      <c r="C184" s="265">
        <f t="shared" si="2"/>
        <v>40</v>
      </c>
      <c r="D184" s="99"/>
      <c r="E184" s="99">
        <v>40</v>
      </c>
      <c r="F184" s="98"/>
    </row>
    <row r="185" spans="1:6" ht="21" customHeight="1">
      <c r="A185" s="98">
        <v>5</v>
      </c>
      <c r="B185" s="99" t="s">
        <v>200</v>
      </c>
      <c r="C185" s="265">
        <f t="shared" si="2"/>
        <v>40</v>
      </c>
      <c r="D185" s="99"/>
      <c r="E185" s="99">
        <v>40</v>
      </c>
      <c r="F185" s="98"/>
    </row>
    <row r="186" spans="1:6" ht="21" customHeight="1">
      <c r="A186" s="98">
        <v>6</v>
      </c>
      <c r="B186" s="99" t="s">
        <v>201</v>
      </c>
      <c r="C186" s="265">
        <f t="shared" si="2"/>
        <v>40</v>
      </c>
      <c r="D186" s="99"/>
      <c r="E186" s="99">
        <v>40</v>
      </c>
      <c r="F186" s="98"/>
    </row>
    <row r="187" spans="1:6" ht="21" customHeight="1">
      <c r="A187" s="98">
        <v>7</v>
      </c>
      <c r="B187" s="99" t="s">
        <v>202</v>
      </c>
      <c r="C187" s="265">
        <f t="shared" si="2"/>
        <v>40</v>
      </c>
      <c r="D187" s="99"/>
      <c r="E187" s="99">
        <v>40</v>
      </c>
      <c r="F187" s="98"/>
    </row>
    <row r="188" spans="1:6" ht="21" customHeight="1">
      <c r="A188" s="98">
        <v>8</v>
      </c>
      <c r="B188" s="99" t="s">
        <v>203</v>
      </c>
      <c r="C188" s="265">
        <f t="shared" si="2"/>
        <v>40</v>
      </c>
      <c r="D188" s="99"/>
      <c r="E188" s="99">
        <v>40</v>
      </c>
      <c r="F188" s="98"/>
    </row>
    <row r="189" spans="1:6" ht="21" customHeight="1">
      <c r="A189" s="98">
        <v>9</v>
      </c>
      <c r="B189" s="99" t="s">
        <v>204</v>
      </c>
      <c r="C189" s="265">
        <f t="shared" si="2"/>
        <v>40</v>
      </c>
      <c r="D189" s="99"/>
      <c r="E189" s="99">
        <v>40</v>
      </c>
      <c r="F189" s="98"/>
    </row>
    <row r="190" spans="1:6" ht="21" customHeight="1">
      <c r="A190" s="96" t="s">
        <v>205</v>
      </c>
      <c r="B190" s="97" t="s">
        <v>206</v>
      </c>
      <c r="C190" s="266">
        <f t="shared" si="2"/>
        <v>500</v>
      </c>
      <c r="D190" s="97">
        <v>60</v>
      </c>
      <c r="E190" s="97">
        <f>SUM(E191:E201)</f>
        <v>440</v>
      </c>
      <c r="F190" s="98"/>
    </row>
    <row r="191" spans="1:6" ht="21" customHeight="1">
      <c r="A191" s="98">
        <v>1</v>
      </c>
      <c r="B191" s="99" t="s">
        <v>207</v>
      </c>
      <c r="C191" s="265">
        <f t="shared" si="2"/>
        <v>40</v>
      </c>
      <c r="D191" s="99"/>
      <c r="E191" s="99">
        <v>40</v>
      </c>
      <c r="F191" s="98"/>
    </row>
    <row r="192" spans="1:6" ht="21" customHeight="1">
      <c r="A192" s="98">
        <v>2</v>
      </c>
      <c r="B192" s="99" t="s">
        <v>208</v>
      </c>
      <c r="C192" s="265">
        <f t="shared" si="2"/>
        <v>40</v>
      </c>
      <c r="D192" s="99"/>
      <c r="E192" s="99">
        <v>40</v>
      </c>
      <c r="F192" s="98"/>
    </row>
    <row r="193" spans="1:6" ht="21" customHeight="1">
      <c r="A193" s="98">
        <v>3</v>
      </c>
      <c r="B193" s="99" t="s">
        <v>209</v>
      </c>
      <c r="C193" s="265">
        <f t="shared" si="2"/>
        <v>40</v>
      </c>
      <c r="D193" s="99"/>
      <c r="E193" s="99">
        <v>40</v>
      </c>
      <c r="F193" s="98"/>
    </row>
    <row r="194" spans="1:6" ht="21" customHeight="1">
      <c r="A194" s="98">
        <v>4</v>
      </c>
      <c r="B194" s="99" t="s">
        <v>210</v>
      </c>
      <c r="C194" s="265">
        <f t="shared" si="2"/>
        <v>40</v>
      </c>
      <c r="D194" s="99"/>
      <c r="E194" s="99">
        <v>40</v>
      </c>
      <c r="F194" s="98"/>
    </row>
    <row r="195" spans="1:6" ht="21" customHeight="1">
      <c r="A195" s="98">
        <v>5</v>
      </c>
      <c r="B195" s="99" t="s">
        <v>211</v>
      </c>
      <c r="C195" s="265">
        <f t="shared" si="2"/>
        <v>40</v>
      </c>
      <c r="D195" s="99"/>
      <c r="E195" s="99">
        <v>40</v>
      </c>
      <c r="F195" s="98"/>
    </row>
    <row r="196" spans="1:6" ht="21" customHeight="1">
      <c r="A196" s="98">
        <v>6</v>
      </c>
      <c r="B196" s="99" t="s">
        <v>212</v>
      </c>
      <c r="C196" s="265">
        <f t="shared" si="2"/>
        <v>40</v>
      </c>
      <c r="D196" s="99"/>
      <c r="E196" s="99">
        <v>40</v>
      </c>
      <c r="F196" s="98"/>
    </row>
    <row r="197" spans="1:6" ht="21" customHeight="1">
      <c r="A197" s="98">
        <v>7</v>
      </c>
      <c r="B197" s="99" t="s">
        <v>213</v>
      </c>
      <c r="C197" s="265">
        <f t="shared" si="2"/>
        <v>40</v>
      </c>
      <c r="D197" s="99"/>
      <c r="E197" s="99">
        <v>40</v>
      </c>
      <c r="F197" s="98"/>
    </row>
    <row r="198" spans="1:6" ht="21" customHeight="1">
      <c r="A198" s="98">
        <v>8</v>
      </c>
      <c r="B198" s="99" t="s">
        <v>214</v>
      </c>
      <c r="C198" s="265">
        <f t="shared" ref="C198:C201" si="3">D198+E198</f>
        <v>40</v>
      </c>
      <c r="D198" s="99"/>
      <c r="E198" s="99">
        <v>40</v>
      </c>
      <c r="F198" s="98"/>
    </row>
    <row r="199" spans="1:6" ht="21" customHeight="1">
      <c r="A199" s="98">
        <v>9</v>
      </c>
      <c r="B199" s="99" t="s">
        <v>215</v>
      </c>
      <c r="C199" s="265">
        <f t="shared" si="3"/>
        <v>40</v>
      </c>
      <c r="D199" s="99"/>
      <c r="E199" s="99">
        <v>40</v>
      </c>
      <c r="F199" s="98"/>
    </row>
    <row r="200" spans="1:6" ht="21" customHeight="1">
      <c r="A200" s="98">
        <v>10</v>
      </c>
      <c r="B200" s="99" t="s">
        <v>216</v>
      </c>
      <c r="C200" s="265">
        <f t="shared" si="3"/>
        <v>40</v>
      </c>
      <c r="D200" s="99"/>
      <c r="E200" s="99">
        <v>40</v>
      </c>
      <c r="F200" s="98"/>
    </row>
    <row r="201" spans="1:6" ht="21" customHeight="1">
      <c r="A201" s="98">
        <v>11</v>
      </c>
      <c r="B201" s="99" t="s">
        <v>217</v>
      </c>
      <c r="C201" s="265">
        <f t="shared" si="3"/>
        <v>40</v>
      </c>
      <c r="D201" s="99"/>
      <c r="E201" s="99">
        <v>40</v>
      </c>
      <c r="F201" s="98"/>
    </row>
    <row r="202" spans="1:6" ht="28.5" customHeight="1">
      <c r="A202" s="269"/>
      <c r="B202" s="270"/>
      <c r="C202" s="270"/>
      <c r="D202" s="270"/>
      <c r="E202" s="328" t="s">
        <v>728</v>
      </c>
      <c r="F202" s="328"/>
    </row>
  </sheetData>
  <mergeCells count="4">
    <mergeCell ref="A1:F1"/>
    <mergeCell ref="A2:F2"/>
    <mergeCell ref="E3:F3"/>
    <mergeCell ref="E202:F202"/>
  </mergeCells>
  <pageMargins left="0.47" right="0.49" top="0.49" bottom="0.49" header="0.3" footer="0.3"/>
  <pageSetup paperSize="9" scale="95" orientation="portrait" verticalDpi="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90" zoomScaleNormal="90" workbookViewId="0">
      <selection activeCell="E9" sqref="E9"/>
    </sheetView>
  </sheetViews>
  <sheetFormatPr defaultColWidth="9" defaultRowHeight="15.75"/>
  <cols>
    <col min="1" max="1" width="5.85546875" style="104" customWidth="1"/>
    <col min="2" max="2" width="41.5703125" style="102" customWidth="1"/>
    <col min="3" max="3" width="15.85546875" style="102" customWidth="1"/>
    <col min="4" max="4" width="26.7109375" style="102" customWidth="1"/>
    <col min="5" max="5" width="18.5703125" style="102" customWidth="1"/>
    <col min="6" max="6" width="20.140625" style="102" customWidth="1"/>
    <col min="7" max="7" width="13.42578125" style="102" bestFit="1" customWidth="1"/>
    <col min="8" max="8" width="9" style="102"/>
    <col min="9" max="9" width="10.85546875" style="102" customWidth="1"/>
    <col min="10" max="10" width="15.42578125" style="102" customWidth="1"/>
    <col min="11" max="12" width="9" style="102"/>
    <col min="13" max="13" width="13" style="102" bestFit="1" customWidth="1"/>
    <col min="14" max="14" width="9" style="102"/>
    <col min="15" max="15" width="13" style="102" bestFit="1" customWidth="1"/>
    <col min="16" max="16384" width="9" style="102"/>
  </cols>
  <sheetData>
    <row r="1" spans="1:15" ht="21" customHeight="1">
      <c r="A1" s="333" t="s">
        <v>746</v>
      </c>
      <c r="B1" s="333"/>
      <c r="C1" s="333"/>
      <c r="D1" s="333"/>
    </row>
    <row r="2" spans="1:15" ht="68.25" customHeight="1">
      <c r="A2" s="334" t="s">
        <v>750</v>
      </c>
      <c r="B2" s="334"/>
      <c r="C2" s="334"/>
      <c r="D2" s="334"/>
      <c r="I2" s="103"/>
    </row>
    <row r="3" spans="1:15" ht="27" customHeight="1">
      <c r="D3" s="105" t="s">
        <v>505</v>
      </c>
      <c r="E3" s="103"/>
    </row>
    <row r="4" spans="1:15" ht="78" customHeight="1">
      <c r="A4" s="106" t="s">
        <v>355</v>
      </c>
      <c r="B4" s="107" t="s">
        <v>9</v>
      </c>
      <c r="C4" s="106" t="s">
        <v>724</v>
      </c>
      <c r="D4" s="106" t="s">
        <v>2</v>
      </c>
      <c r="E4" s="103"/>
      <c r="F4" s="103"/>
    </row>
    <row r="5" spans="1:15" s="112" customFormat="1" ht="36" customHeight="1">
      <c r="A5" s="108" t="s">
        <v>506</v>
      </c>
      <c r="B5" s="108"/>
      <c r="C5" s="109">
        <f>C6+C9+C12</f>
        <v>56000</v>
      </c>
      <c r="D5" s="110"/>
      <c r="E5" s="111"/>
    </row>
    <row r="6" spans="1:15" s="112" customFormat="1" ht="63.75" customHeight="1">
      <c r="A6" s="113" t="s">
        <v>3</v>
      </c>
      <c r="B6" s="114" t="s">
        <v>507</v>
      </c>
      <c r="C6" s="109">
        <f>2070*2</f>
        <v>4140</v>
      </c>
      <c r="D6" s="115"/>
      <c r="E6" s="111"/>
      <c r="G6" s="116"/>
      <c r="O6" s="117"/>
    </row>
    <row r="7" spans="1:15" s="112" customFormat="1" ht="36" customHeight="1">
      <c r="A7" s="135">
        <v>1</v>
      </c>
      <c r="B7" s="279" t="s">
        <v>726</v>
      </c>
      <c r="C7" s="280">
        <v>2070</v>
      </c>
      <c r="D7" s="115"/>
      <c r="E7" s="111"/>
      <c r="G7" s="116"/>
      <c r="O7" s="117"/>
    </row>
    <row r="8" spans="1:15" s="112" customFormat="1" ht="38.25" customHeight="1">
      <c r="A8" s="135">
        <v>2</v>
      </c>
      <c r="B8" s="279" t="s">
        <v>727</v>
      </c>
      <c r="C8" s="280">
        <v>2070</v>
      </c>
      <c r="D8" s="115"/>
      <c r="E8" s="111"/>
      <c r="G8" s="116"/>
      <c r="O8" s="117"/>
    </row>
    <row r="9" spans="1:15" s="112" customFormat="1" ht="55.5" customHeight="1">
      <c r="A9" s="113" t="s">
        <v>4</v>
      </c>
      <c r="B9" s="114" t="s">
        <v>508</v>
      </c>
      <c r="C9" s="109">
        <f>C10+C11</f>
        <v>39860</v>
      </c>
      <c r="D9" s="118"/>
      <c r="E9" s="119"/>
      <c r="F9" s="119"/>
      <c r="G9" s="120"/>
      <c r="H9" s="121"/>
      <c r="I9" s="119"/>
      <c r="J9" s="121"/>
    </row>
    <row r="10" spans="1:15" s="112" customFormat="1" ht="57.75" customHeight="1">
      <c r="A10" s="122">
        <v>1</v>
      </c>
      <c r="B10" s="123" t="s">
        <v>12</v>
      </c>
      <c r="C10" s="124">
        <v>12000</v>
      </c>
      <c r="D10" s="271"/>
      <c r="E10" s="125"/>
      <c r="F10" s="119"/>
      <c r="G10" s="119"/>
      <c r="H10" s="121"/>
      <c r="I10" s="121"/>
      <c r="J10" s="121"/>
      <c r="O10" s="111"/>
    </row>
    <row r="11" spans="1:15" s="112" customFormat="1" ht="48" customHeight="1">
      <c r="A11" s="122">
        <v>2</v>
      </c>
      <c r="B11" s="123" t="s">
        <v>11</v>
      </c>
      <c r="C11" s="124">
        <v>27860</v>
      </c>
      <c r="D11" s="271"/>
      <c r="E11" s="119"/>
      <c r="F11" s="121"/>
      <c r="G11" s="121"/>
      <c r="H11" s="121"/>
      <c r="I11" s="121"/>
      <c r="J11" s="121"/>
    </row>
    <row r="12" spans="1:15" s="112" customFormat="1" ht="60.75" customHeight="1">
      <c r="A12" s="126" t="s">
        <v>5</v>
      </c>
      <c r="B12" s="127" t="s">
        <v>509</v>
      </c>
      <c r="C12" s="128">
        <f>SUM(C13:C16)</f>
        <v>12000</v>
      </c>
      <c r="D12" s="129"/>
      <c r="E12" s="119"/>
      <c r="F12" s="119"/>
      <c r="G12" s="119"/>
      <c r="H12" s="121"/>
      <c r="I12" s="121"/>
      <c r="J12" s="121"/>
    </row>
    <row r="13" spans="1:15" s="132" customFormat="1" ht="30" customHeight="1">
      <c r="A13" s="122">
        <v>1</v>
      </c>
      <c r="B13" s="123" t="s">
        <v>510</v>
      </c>
      <c r="C13" s="124">
        <v>2750</v>
      </c>
      <c r="D13" s="282"/>
      <c r="E13" s="130"/>
      <c r="F13" s="130"/>
      <c r="G13" s="131"/>
      <c r="H13" s="130"/>
      <c r="I13" s="130"/>
      <c r="J13" s="130"/>
    </row>
    <row r="14" spans="1:15" s="112" customFormat="1" ht="30" customHeight="1">
      <c r="A14" s="122">
        <v>2</v>
      </c>
      <c r="B14" s="123" t="s">
        <v>511</v>
      </c>
      <c r="C14" s="124">
        <v>2750</v>
      </c>
      <c r="D14" s="282"/>
      <c r="E14" s="121"/>
      <c r="F14" s="121"/>
      <c r="G14" s="121"/>
      <c r="H14" s="121"/>
      <c r="I14" s="121"/>
      <c r="J14" s="121"/>
    </row>
    <row r="15" spans="1:15" s="134" customFormat="1" ht="30" customHeight="1">
      <c r="A15" s="122">
        <v>3</v>
      </c>
      <c r="B15" s="123" t="s">
        <v>512</v>
      </c>
      <c r="C15" s="124">
        <v>2750</v>
      </c>
      <c r="D15" s="282"/>
      <c r="E15" s="133"/>
      <c r="F15" s="121"/>
      <c r="G15" s="121"/>
      <c r="H15" s="133"/>
      <c r="I15" s="121"/>
      <c r="J15" s="121"/>
    </row>
    <row r="16" spans="1:15" ht="30" customHeight="1">
      <c r="A16" s="135">
        <v>4</v>
      </c>
      <c r="B16" s="136" t="s">
        <v>513</v>
      </c>
      <c r="C16" s="124">
        <v>3750</v>
      </c>
      <c r="D16" s="281"/>
      <c r="G16" s="137"/>
    </row>
    <row r="17" spans="3:4" ht="25.5" customHeight="1">
      <c r="C17" s="328" t="s">
        <v>728</v>
      </c>
      <c r="D17" s="328"/>
    </row>
  </sheetData>
  <mergeCells count="3">
    <mergeCell ref="A1:D1"/>
    <mergeCell ref="A2:D2"/>
    <mergeCell ref="C17:D17"/>
  </mergeCells>
  <pageMargins left="0.51" right="0.49" top="0.56000000000000005" bottom="0.4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115" zoomScaleNormal="115" workbookViewId="0">
      <selection activeCell="A3" sqref="A3:E3"/>
    </sheetView>
  </sheetViews>
  <sheetFormatPr defaultColWidth="32.5703125" defaultRowHeight="12.75"/>
  <cols>
    <col min="1" max="1" width="7" style="26" customWidth="1"/>
    <col min="2" max="2" width="45.28515625" style="27" customWidth="1"/>
    <col min="3" max="4" width="15.42578125" style="26" customWidth="1"/>
    <col min="5" max="5" width="23.85546875" style="50" customWidth="1"/>
    <col min="6" max="16384" width="32.5703125" style="25"/>
  </cols>
  <sheetData>
    <row r="1" spans="1:8" ht="24" customHeight="1">
      <c r="A1" s="291" t="s">
        <v>729</v>
      </c>
      <c r="B1" s="291"/>
      <c r="C1" s="291"/>
      <c r="D1" s="291"/>
      <c r="E1" s="291"/>
    </row>
    <row r="2" spans="1:8" ht="51" customHeight="1">
      <c r="A2" s="292" t="s">
        <v>422</v>
      </c>
      <c r="B2" s="292"/>
      <c r="C2" s="292"/>
      <c r="D2" s="292"/>
      <c r="E2" s="293"/>
    </row>
    <row r="3" spans="1:8" ht="23.25" customHeight="1">
      <c r="A3" s="294" t="s">
        <v>747</v>
      </c>
      <c r="B3" s="294"/>
      <c r="C3" s="294"/>
      <c r="D3" s="294"/>
      <c r="E3" s="295"/>
    </row>
    <row r="4" spans="1:8" ht="33" customHeight="1">
      <c r="D4" s="290" t="s">
        <v>354</v>
      </c>
      <c r="E4" s="290"/>
    </row>
    <row r="5" spans="1:8" ht="27.75" customHeight="1">
      <c r="A5" s="296" t="s">
        <v>0</v>
      </c>
      <c r="B5" s="296" t="s">
        <v>362</v>
      </c>
      <c r="C5" s="298" t="s">
        <v>352</v>
      </c>
      <c r="D5" s="298" t="s">
        <v>9</v>
      </c>
      <c r="E5" s="300" t="s">
        <v>2</v>
      </c>
    </row>
    <row r="6" spans="1:8" ht="28.5" customHeight="1">
      <c r="A6" s="297"/>
      <c r="B6" s="297"/>
      <c r="C6" s="299" t="s">
        <v>363</v>
      </c>
      <c r="D6" s="299"/>
      <c r="E6" s="301"/>
    </row>
    <row r="7" spans="1:8" ht="28.5" customHeight="1">
      <c r="A7" s="51"/>
      <c r="B7" s="52" t="s">
        <v>218</v>
      </c>
      <c r="C7" s="53">
        <f>C8+C15</f>
        <v>8672</v>
      </c>
      <c r="D7" s="53"/>
      <c r="E7" s="54"/>
      <c r="F7" s="30"/>
      <c r="G7" s="30"/>
    </row>
    <row r="8" spans="1:8" ht="28.5" customHeight="1">
      <c r="A8" s="31" t="s">
        <v>3</v>
      </c>
      <c r="B8" s="29" t="s">
        <v>349</v>
      </c>
      <c r="C8" s="15">
        <f>C9+C12</f>
        <v>6253</v>
      </c>
      <c r="D8" s="15"/>
      <c r="E8" s="16"/>
      <c r="F8" s="30"/>
      <c r="G8" s="30"/>
    </row>
    <row r="9" spans="1:8" ht="36" customHeight="1">
      <c r="A9" s="28">
        <v>1</v>
      </c>
      <c r="B9" s="18" t="s">
        <v>408</v>
      </c>
      <c r="C9" s="17">
        <f>C10+C11</f>
        <v>2880</v>
      </c>
      <c r="D9" s="16"/>
      <c r="E9" s="16"/>
    </row>
    <row r="10" spans="1:8" s="32" customFormat="1" ht="54.75" customHeight="1">
      <c r="A10" s="35" t="s">
        <v>262</v>
      </c>
      <c r="B10" s="18" t="s">
        <v>492</v>
      </c>
      <c r="C10" s="17">
        <v>1260</v>
      </c>
      <c r="D10" s="20" t="s">
        <v>365</v>
      </c>
      <c r="E10" s="16"/>
      <c r="F10" s="33"/>
    </row>
    <row r="11" spans="1:8" s="32" customFormat="1" ht="45" customHeight="1">
      <c r="A11" s="35" t="s">
        <v>262</v>
      </c>
      <c r="B11" s="18" t="s">
        <v>491</v>
      </c>
      <c r="C11" s="17">
        <v>1620</v>
      </c>
      <c r="D11" s="20" t="s">
        <v>365</v>
      </c>
      <c r="E11" s="16"/>
      <c r="F11" s="33"/>
    </row>
    <row r="12" spans="1:8" ht="42.75" customHeight="1">
      <c r="A12" s="28">
        <v>2</v>
      </c>
      <c r="B12" s="18" t="s">
        <v>409</v>
      </c>
      <c r="C12" s="17">
        <f>C13+C14</f>
        <v>3373</v>
      </c>
      <c r="D12" s="17"/>
      <c r="E12" s="16"/>
      <c r="H12" s="30"/>
    </row>
    <row r="13" spans="1:8" s="32" customFormat="1" ht="36" customHeight="1">
      <c r="A13" s="35" t="s">
        <v>262</v>
      </c>
      <c r="B13" s="18" t="s">
        <v>366</v>
      </c>
      <c r="C13" s="17">
        <v>1800</v>
      </c>
      <c r="D13" s="20" t="s">
        <v>367</v>
      </c>
      <c r="E13" s="14"/>
      <c r="H13" s="34"/>
    </row>
    <row r="14" spans="1:8" s="32" customFormat="1" ht="42.75" customHeight="1">
      <c r="A14" s="35" t="s">
        <v>262</v>
      </c>
      <c r="B14" s="18" t="s">
        <v>368</v>
      </c>
      <c r="C14" s="17">
        <v>1573</v>
      </c>
      <c r="D14" s="20" t="s">
        <v>367</v>
      </c>
      <c r="E14" s="16"/>
    </row>
    <row r="15" spans="1:8" ht="30" customHeight="1">
      <c r="A15" s="31" t="s">
        <v>4</v>
      </c>
      <c r="B15" s="29" t="s">
        <v>351</v>
      </c>
      <c r="C15" s="15">
        <f>C16+C19+C21+C23+C40+C43</f>
        <v>2419</v>
      </c>
      <c r="D15" s="28"/>
      <c r="E15" s="16"/>
    </row>
    <row r="16" spans="1:8" ht="48" customHeight="1">
      <c r="A16" s="28">
        <v>1</v>
      </c>
      <c r="B16" s="36" t="s">
        <v>369</v>
      </c>
      <c r="C16" s="37">
        <f>+C17+C18</f>
        <v>9</v>
      </c>
      <c r="D16" s="16"/>
      <c r="E16" s="16"/>
    </row>
    <row r="17" spans="1:5" ht="51.75" customHeight="1">
      <c r="A17" s="35" t="s">
        <v>466</v>
      </c>
      <c r="B17" s="36" t="s">
        <v>370</v>
      </c>
      <c r="C17" s="37">
        <v>3</v>
      </c>
      <c r="D17" s="38" t="s">
        <v>371</v>
      </c>
      <c r="E17" s="289"/>
    </row>
    <row r="18" spans="1:5" ht="66" customHeight="1">
      <c r="A18" s="35" t="s">
        <v>467</v>
      </c>
      <c r="B18" s="36" t="s">
        <v>372</v>
      </c>
      <c r="C18" s="37">
        <v>6</v>
      </c>
      <c r="D18" s="38" t="s">
        <v>367</v>
      </c>
      <c r="E18" s="289"/>
    </row>
    <row r="19" spans="1:5" ht="77.25" customHeight="1">
      <c r="A19" s="28">
        <v>2</v>
      </c>
      <c r="B19" s="36" t="s">
        <v>373</v>
      </c>
      <c r="C19" s="37">
        <v>130</v>
      </c>
      <c r="D19" s="38"/>
      <c r="E19" s="16"/>
    </row>
    <row r="20" spans="1:5" ht="47.25" customHeight="1">
      <c r="A20" s="35" t="s">
        <v>262</v>
      </c>
      <c r="B20" s="36" t="s">
        <v>374</v>
      </c>
      <c r="C20" s="37">
        <v>130</v>
      </c>
      <c r="D20" s="38" t="s">
        <v>367</v>
      </c>
      <c r="E20" s="38"/>
    </row>
    <row r="21" spans="1:5" ht="49.5" customHeight="1">
      <c r="A21" s="28">
        <v>3</v>
      </c>
      <c r="B21" s="36" t="s">
        <v>375</v>
      </c>
      <c r="C21" s="37">
        <v>235</v>
      </c>
      <c r="D21" s="38"/>
      <c r="E21" s="16"/>
    </row>
    <row r="22" spans="1:5" ht="147" customHeight="1">
      <c r="A22" s="35" t="s">
        <v>262</v>
      </c>
      <c r="B22" s="36" t="s">
        <v>376</v>
      </c>
      <c r="C22" s="37">
        <v>235</v>
      </c>
      <c r="D22" s="38" t="s">
        <v>377</v>
      </c>
      <c r="E22" s="61" t="s">
        <v>453</v>
      </c>
    </row>
    <row r="23" spans="1:5" ht="102.75" customHeight="1">
      <c r="A23" s="28">
        <v>4</v>
      </c>
      <c r="B23" s="36" t="s">
        <v>378</v>
      </c>
      <c r="C23" s="37">
        <f>+C24+C28+C29+C30+C31+C32+C34+C36+C37</f>
        <v>787</v>
      </c>
      <c r="D23" s="38" t="s">
        <v>379</v>
      </c>
      <c r="E23" s="61" t="s">
        <v>454</v>
      </c>
    </row>
    <row r="24" spans="1:5" ht="30.75" customHeight="1">
      <c r="A24" s="35" t="s">
        <v>410</v>
      </c>
      <c r="B24" s="36" t="s">
        <v>380</v>
      </c>
      <c r="C24" s="39">
        <v>200</v>
      </c>
      <c r="D24" s="55"/>
      <c r="E24" s="38"/>
    </row>
    <row r="25" spans="1:5" ht="44.25" customHeight="1">
      <c r="A25" s="28" t="s">
        <v>262</v>
      </c>
      <c r="B25" s="36" t="s">
        <v>381</v>
      </c>
      <c r="C25" s="40">
        <v>50</v>
      </c>
      <c r="D25" s="55"/>
      <c r="E25" s="16"/>
    </row>
    <row r="26" spans="1:5" ht="46.5" customHeight="1">
      <c r="A26" s="28" t="s">
        <v>262</v>
      </c>
      <c r="B26" s="36" t="s">
        <v>382</v>
      </c>
      <c r="C26" s="40">
        <v>100</v>
      </c>
      <c r="D26" s="55"/>
      <c r="E26" s="16"/>
    </row>
    <row r="27" spans="1:5" ht="47.25" customHeight="1">
      <c r="A27" s="28" t="s">
        <v>262</v>
      </c>
      <c r="B27" s="36" t="s">
        <v>383</v>
      </c>
      <c r="C27" s="40">
        <v>50</v>
      </c>
      <c r="D27" s="55"/>
      <c r="E27" s="16"/>
    </row>
    <row r="28" spans="1:5" ht="61.5" customHeight="1">
      <c r="A28" s="35" t="s">
        <v>411</v>
      </c>
      <c r="B28" s="36" t="s">
        <v>384</v>
      </c>
      <c r="C28" s="40">
        <v>60</v>
      </c>
      <c r="D28" s="55"/>
      <c r="E28" s="16"/>
    </row>
    <row r="29" spans="1:5" ht="47.25">
      <c r="A29" s="35" t="s">
        <v>412</v>
      </c>
      <c r="B29" s="36" t="s">
        <v>385</v>
      </c>
      <c r="C29" s="40">
        <v>60</v>
      </c>
      <c r="D29" s="55"/>
      <c r="E29" s="16"/>
    </row>
    <row r="30" spans="1:5" ht="60" customHeight="1">
      <c r="A30" s="35" t="s">
        <v>413</v>
      </c>
      <c r="B30" s="36" t="s">
        <v>386</v>
      </c>
      <c r="C30" s="40">
        <v>30</v>
      </c>
      <c r="D30" s="55"/>
      <c r="E30" s="16"/>
    </row>
    <row r="31" spans="1:5" ht="42" customHeight="1">
      <c r="A31" s="35" t="s">
        <v>414</v>
      </c>
      <c r="B31" s="36" t="s">
        <v>387</v>
      </c>
      <c r="C31" s="40">
        <v>40</v>
      </c>
      <c r="D31" s="55"/>
      <c r="E31" s="16"/>
    </row>
    <row r="32" spans="1:5" ht="43.5" customHeight="1">
      <c r="A32" s="35" t="s">
        <v>415</v>
      </c>
      <c r="B32" s="36" t="s">
        <v>388</v>
      </c>
      <c r="C32" s="41">
        <f>+C33</f>
        <v>157.19999999999999</v>
      </c>
      <c r="D32" s="55"/>
      <c r="E32" s="16"/>
    </row>
    <row r="33" spans="1:5" ht="75.75" customHeight="1">
      <c r="A33" s="28" t="s">
        <v>262</v>
      </c>
      <c r="B33" s="36" t="s">
        <v>389</v>
      </c>
      <c r="C33" s="41">
        <v>157.19999999999999</v>
      </c>
      <c r="D33" s="55"/>
      <c r="E33" s="16"/>
    </row>
    <row r="34" spans="1:5" ht="52.5" customHeight="1">
      <c r="A34" s="35" t="s">
        <v>416</v>
      </c>
      <c r="B34" s="36" t="s">
        <v>390</v>
      </c>
      <c r="C34" s="41">
        <f>+C35</f>
        <v>84.8</v>
      </c>
      <c r="D34" s="55"/>
      <c r="E34" s="16"/>
    </row>
    <row r="35" spans="1:5" ht="59.25" customHeight="1">
      <c r="A35" s="28" t="s">
        <v>262</v>
      </c>
      <c r="B35" s="36" t="s">
        <v>391</v>
      </c>
      <c r="C35" s="41">
        <v>84.8</v>
      </c>
      <c r="D35" s="55"/>
      <c r="E35" s="42"/>
    </row>
    <row r="36" spans="1:5" ht="55.5" customHeight="1">
      <c r="A36" s="35" t="s">
        <v>417</v>
      </c>
      <c r="B36" s="36" t="s">
        <v>392</v>
      </c>
      <c r="C36" s="40">
        <v>100</v>
      </c>
      <c r="D36" s="55"/>
      <c r="E36" s="16"/>
    </row>
    <row r="37" spans="1:5" ht="120" customHeight="1">
      <c r="A37" s="35" t="s">
        <v>418</v>
      </c>
      <c r="B37" s="36" t="s">
        <v>393</v>
      </c>
      <c r="C37" s="40">
        <v>55</v>
      </c>
      <c r="D37" s="55"/>
      <c r="E37" s="16"/>
    </row>
    <row r="38" spans="1:5" ht="56.25" customHeight="1">
      <c r="A38" s="28" t="s">
        <v>262</v>
      </c>
      <c r="B38" s="36" t="s">
        <v>394</v>
      </c>
      <c r="C38" s="40">
        <v>30</v>
      </c>
      <c r="D38" s="55"/>
      <c r="E38" s="16"/>
    </row>
    <row r="39" spans="1:5" ht="42" customHeight="1">
      <c r="A39" s="28" t="s">
        <v>262</v>
      </c>
      <c r="B39" s="36" t="s">
        <v>395</v>
      </c>
      <c r="C39" s="40">
        <v>25</v>
      </c>
      <c r="D39" s="55"/>
      <c r="E39" s="16"/>
    </row>
    <row r="40" spans="1:5" ht="59.25" customHeight="1">
      <c r="A40" s="28">
        <v>5</v>
      </c>
      <c r="B40" s="36" t="s">
        <v>396</v>
      </c>
      <c r="C40" s="37">
        <f>+C41+C42</f>
        <v>42</v>
      </c>
      <c r="D40" s="38" t="s">
        <v>397</v>
      </c>
      <c r="E40" s="38"/>
    </row>
    <row r="41" spans="1:5" ht="99" customHeight="1">
      <c r="A41" s="35" t="s">
        <v>468</v>
      </c>
      <c r="B41" s="36" t="s">
        <v>398</v>
      </c>
      <c r="C41" s="43">
        <v>14.4</v>
      </c>
      <c r="D41" s="38"/>
      <c r="E41" s="16"/>
    </row>
    <row r="42" spans="1:5" ht="84.75" customHeight="1">
      <c r="A42" s="35" t="s">
        <v>469</v>
      </c>
      <c r="B42" s="36" t="s">
        <v>399</v>
      </c>
      <c r="C42" s="43">
        <v>27.6</v>
      </c>
      <c r="D42" s="38"/>
      <c r="E42" s="16"/>
    </row>
    <row r="43" spans="1:5" ht="63.75" customHeight="1">
      <c r="A43" s="28">
        <v>6</v>
      </c>
      <c r="B43" s="36" t="s">
        <v>364</v>
      </c>
      <c r="C43" s="37">
        <f>SUM(C44:C51)</f>
        <v>1216</v>
      </c>
      <c r="D43" s="38"/>
      <c r="E43" s="16"/>
    </row>
    <row r="44" spans="1:5" ht="95.25" customHeight="1">
      <c r="A44" s="35" t="s">
        <v>470</v>
      </c>
      <c r="B44" s="36" t="s">
        <v>400</v>
      </c>
      <c r="C44" s="37">
        <v>77</v>
      </c>
      <c r="D44" s="38" t="s">
        <v>379</v>
      </c>
      <c r="E44" s="38"/>
    </row>
    <row r="45" spans="1:5" ht="101.25" customHeight="1">
      <c r="A45" s="35" t="s">
        <v>471</v>
      </c>
      <c r="B45" s="36" t="s">
        <v>401</v>
      </c>
      <c r="C45" s="37">
        <v>350</v>
      </c>
      <c r="D45" s="38" t="s">
        <v>367</v>
      </c>
      <c r="E45" s="44"/>
    </row>
    <row r="46" spans="1:5" ht="127.5" customHeight="1">
      <c r="A46" s="35" t="s">
        <v>472</v>
      </c>
      <c r="B46" s="36" t="s">
        <v>402</v>
      </c>
      <c r="C46" s="39">
        <v>100</v>
      </c>
      <c r="D46" s="38" t="s">
        <v>367</v>
      </c>
      <c r="E46" s="44"/>
    </row>
    <row r="47" spans="1:5" ht="124.5" customHeight="1">
      <c r="A47" s="35" t="s">
        <v>473</v>
      </c>
      <c r="B47" s="36" t="s">
        <v>403</v>
      </c>
      <c r="C47" s="40">
        <v>288</v>
      </c>
      <c r="D47" s="38" t="s">
        <v>367</v>
      </c>
      <c r="E47" s="44"/>
    </row>
    <row r="48" spans="1:5" ht="136.5" customHeight="1">
      <c r="A48" s="35" t="s">
        <v>474</v>
      </c>
      <c r="B48" s="36" t="s">
        <v>404</v>
      </c>
      <c r="C48" s="41">
        <v>122.5</v>
      </c>
      <c r="D48" s="38" t="s">
        <v>365</v>
      </c>
      <c r="E48" s="44"/>
    </row>
    <row r="49" spans="1:5" ht="151.5" customHeight="1">
      <c r="A49" s="35" t="s">
        <v>475</v>
      </c>
      <c r="B49" s="36" t="s">
        <v>405</v>
      </c>
      <c r="C49" s="40">
        <v>50</v>
      </c>
      <c r="D49" s="38" t="s">
        <v>365</v>
      </c>
      <c r="E49" s="44"/>
    </row>
    <row r="50" spans="1:5" ht="127.5" customHeight="1">
      <c r="A50" s="35" t="s">
        <v>476</v>
      </c>
      <c r="B50" s="36" t="s">
        <v>406</v>
      </c>
      <c r="C50" s="41">
        <v>194.5</v>
      </c>
      <c r="D50" s="38" t="s">
        <v>365</v>
      </c>
      <c r="E50" s="44"/>
    </row>
    <row r="51" spans="1:5" ht="66" customHeight="1">
      <c r="A51" s="45" t="s">
        <v>477</v>
      </c>
      <c r="B51" s="46" t="s">
        <v>407</v>
      </c>
      <c r="C51" s="47">
        <v>34</v>
      </c>
      <c r="D51" s="48" t="s">
        <v>379</v>
      </c>
      <c r="E51" s="49"/>
    </row>
    <row r="52" spans="1:5" ht="29.25" customHeight="1">
      <c r="C52" s="283" t="s">
        <v>728</v>
      </c>
      <c r="D52" s="283"/>
      <c r="E52" s="283"/>
    </row>
    <row r="53" spans="1:5" ht="54" customHeight="1">
      <c r="B53" s="288"/>
      <c r="C53" s="288"/>
      <c r="D53" s="288"/>
      <c r="E53" s="288"/>
    </row>
    <row r="54" spans="1:5" ht="55.5" customHeight="1">
      <c r="B54" s="288"/>
      <c r="C54" s="288"/>
      <c r="D54" s="288"/>
      <c r="E54" s="288"/>
    </row>
  </sheetData>
  <mergeCells count="13">
    <mergeCell ref="B53:E53"/>
    <mergeCell ref="B54:E54"/>
    <mergeCell ref="E17:E18"/>
    <mergeCell ref="D4:E4"/>
    <mergeCell ref="A1:E1"/>
    <mergeCell ref="A2:E2"/>
    <mergeCell ref="A3:E3"/>
    <mergeCell ref="A5:A6"/>
    <mergeCell ref="B5:B6"/>
    <mergeCell ref="C5:C6"/>
    <mergeCell ref="D5:D6"/>
    <mergeCell ref="E5:E6"/>
    <mergeCell ref="C52:E52"/>
  </mergeCells>
  <pageMargins left="0.45" right="0" top="0.48" bottom="0.48" header="0.3" footer="0.3"/>
  <pageSetup paperSize="9" scale="90" orientation="portrait" verticalDpi="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zoomScale="85" zoomScaleNormal="85" workbookViewId="0">
      <selection activeCell="A2" sqref="A2:F2"/>
    </sheetView>
  </sheetViews>
  <sheetFormatPr defaultColWidth="9.140625" defaultRowHeight="16.5"/>
  <cols>
    <col min="1" max="1" width="4.5703125" style="149" customWidth="1"/>
    <col min="2" max="2" width="40" style="150" customWidth="1"/>
    <col min="3" max="3" width="18.140625" style="150" customWidth="1"/>
    <col min="4" max="4" width="15.42578125" style="150" customWidth="1"/>
    <col min="5" max="5" width="19.5703125" style="150" customWidth="1"/>
    <col min="6" max="6" width="37" style="179" customWidth="1"/>
    <col min="7" max="20" width="6.85546875" style="148" customWidth="1"/>
    <col min="21" max="16384" width="9.140625" style="148"/>
  </cols>
  <sheetData>
    <row r="1" spans="1:6" ht="27" customHeight="1">
      <c r="A1" s="302" t="s">
        <v>730</v>
      </c>
      <c r="B1" s="302"/>
      <c r="C1" s="302"/>
      <c r="D1" s="302"/>
      <c r="E1" s="302"/>
      <c r="F1" s="302"/>
    </row>
    <row r="2" spans="1:6" ht="71.25" customHeight="1">
      <c r="A2" s="303" t="s">
        <v>749</v>
      </c>
      <c r="B2" s="303"/>
      <c r="C2" s="303"/>
      <c r="D2" s="303"/>
      <c r="E2" s="303"/>
      <c r="F2" s="303"/>
    </row>
    <row r="3" spans="1:6" ht="28.5" customHeight="1">
      <c r="F3" s="151" t="s">
        <v>354</v>
      </c>
    </row>
    <row r="4" spans="1:6" ht="40.5" customHeight="1">
      <c r="A4" s="304"/>
      <c r="B4" s="304" t="s">
        <v>424</v>
      </c>
      <c r="C4" s="305" t="s">
        <v>352</v>
      </c>
      <c r="D4" s="306"/>
      <c r="E4" s="307"/>
      <c r="F4" s="308" t="s">
        <v>2</v>
      </c>
    </row>
    <row r="5" spans="1:6" ht="27" customHeight="1">
      <c r="A5" s="304"/>
      <c r="B5" s="304"/>
      <c r="C5" s="308" t="s">
        <v>357</v>
      </c>
      <c r="D5" s="311" t="s">
        <v>517</v>
      </c>
      <c r="E5" s="311"/>
      <c r="F5" s="309"/>
    </row>
    <row r="6" spans="1:6" ht="65.25" customHeight="1">
      <c r="A6" s="304"/>
      <c r="B6" s="304"/>
      <c r="C6" s="310"/>
      <c r="D6" s="152" t="s">
        <v>514</v>
      </c>
      <c r="E6" s="152" t="s">
        <v>518</v>
      </c>
      <c r="F6" s="310"/>
    </row>
    <row r="7" spans="1:6" ht="31.5" customHeight="1">
      <c r="A7" s="153"/>
      <c r="B7" s="153" t="s">
        <v>357</v>
      </c>
      <c r="C7" s="154">
        <f>D7+E7</f>
        <v>33761.19</v>
      </c>
      <c r="D7" s="155">
        <f>D8+D10</f>
        <v>31443</v>
      </c>
      <c r="E7" s="155">
        <f>E8+E10</f>
        <v>2318.19</v>
      </c>
      <c r="F7" s="156"/>
    </row>
    <row r="8" spans="1:6" ht="31.5" customHeight="1">
      <c r="A8" s="153" t="s">
        <v>348</v>
      </c>
      <c r="B8" s="157" t="s">
        <v>451</v>
      </c>
      <c r="C8" s="154">
        <f t="shared" ref="C8:C71" si="0">D8+E8</f>
        <v>1041</v>
      </c>
      <c r="D8" s="155">
        <f>D9</f>
        <v>1041</v>
      </c>
      <c r="E8" s="155">
        <f>E9</f>
        <v>0</v>
      </c>
      <c r="F8" s="156"/>
    </row>
    <row r="9" spans="1:6" ht="45.75" customHeight="1">
      <c r="A9" s="153"/>
      <c r="B9" s="158" t="s">
        <v>423</v>
      </c>
      <c r="C9" s="159">
        <f t="shared" si="0"/>
        <v>1041</v>
      </c>
      <c r="D9" s="160">
        <v>1041</v>
      </c>
      <c r="E9" s="160"/>
      <c r="F9" s="161" t="s">
        <v>219</v>
      </c>
    </row>
    <row r="10" spans="1:6" ht="39" customHeight="1">
      <c r="A10" s="153" t="s">
        <v>350</v>
      </c>
      <c r="B10" s="162" t="s">
        <v>450</v>
      </c>
      <c r="C10" s="154">
        <f>D10+E10</f>
        <v>32720.19</v>
      </c>
      <c r="D10" s="163">
        <f>D11+D27+D44+D77+D110</f>
        <v>30402</v>
      </c>
      <c r="E10" s="163">
        <f>E11+E27+E44+E77+E110</f>
        <v>2318.19</v>
      </c>
      <c r="F10" s="157"/>
    </row>
    <row r="11" spans="1:6" ht="42" customHeight="1">
      <c r="A11" s="153" t="s">
        <v>3</v>
      </c>
      <c r="B11" s="162" t="s">
        <v>425</v>
      </c>
      <c r="C11" s="154">
        <f>D11+E11</f>
        <v>11862.48</v>
      </c>
      <c r="D11" s="163">
        <f>D12+D13</f>
        <v>11040</v>
      </c>
      <c r="E11" s="163">
        <f>E12+E13</f>
        <v>822.48</v>
      </c>
      <c r="F11" s="164"/>
    </row>
    <row r="12" spans="1:6" ht="66">
      <c r="A12" s="165" t="s">
        <v>426</v>
      </c>
      <c r="B12" s="166" t="s">
        <v>427</v>
      </c>
      <c r="C12" s="167">
        <f t="shared" si="0"/>
        <v>1821.6</v>
      </c>
      <c r="D12" s="168">
        <v>1656</v>
      </c>
      <c r="E12" s="168">
        <v>165.60000000000002</v>
      </c>
      <c r="F12" s="158" t="s">
        <v>428</v>
      </c>
    </row>
    <row r="13" spans="1:6" s="170" customFormat="1" ht="74.25" customHeight="1">
      <c r="A13" s="165" t="s">
        <v>429</v>
      </c>
      <c r="B13" s="166" t="s">
        <v>430</v>
      </c>
      <c r="C13" s="167">
        <f t="shared" si="0"/>
        <v>10040.879999999999</v>
      </c>
      <c r="D13" s="169">
        <f>SUM(D14:D26)</f>
        <v>9384</v>
      </c>
      <c r="E13" s="169">
        <f>SUM(E14:E26)</f>
        <v>656.88</v>
      </c>
      <c r="F13" s="158" t="s">
        <v>431</v>
      </c>
    </row>
    <row r="14" spans="1:6" ht="16.5" customHeight="1">
      <c r="A14" s="171">
        <v>1</v>
      </c>
      <c r="B14" s="172" t="s">
        <v>66</v>
      </c>
      <c r="C14" s="159">
        <f t="shared" si="0"/>
        <v>643.07000000000005</v>
      </c>
      <c r="D14" s="173">
        <v>601</v>
      </c>
      <c r="E14" s="173">
        <v>42.07</v>
      </c>
      <c r="F14" s="158"/>
    </row>
    <row r="15" spans="1:6">
      <c r="A15" s="171">
        <v>2</v>
      </c>
      <c r="B15" s="172" t="s">
        <v>129</v>
      </c>
      <c r="C15" s="159">
        <f t="shared" si="0"/>
        <v>643.07000000000005</v>
      </c>
      <c r="D15" s="173">
        <v>601</v>
      </c>
      <c r="E15" s="173">
        <v>42.07</v>
      </c>
      <c r="F15" s="158"/>
    </row>
    <row r="16" spans="1:6">
      <c r="A16" s="171">
        <v>3</v>
      </c>
      <c r="B16" s="172" t="s">
        <v>432</v>
      </c>
      <c r="C16" s="159">
        <f t="shared" si="0"/>
        <v>497.55</v>
      </c>
      <c r="D16" s="173">
        <v>465</v>
      </c>
      <c r="E16" s="173">
        <v>32.549999999999997</v>
      </c>
      <c r="F16" s="158"/>
    </row>
    <row r="17" spans="1:6">
      <c r="A17" s="171">
        <v>4</v>
      </c>
      <c r="B17" s="172" t="s">
        <v>95</v>
      </c>
      <c r="C17" s="159">
        <f t="shared" si="0"/>
        <v>786.45</v>
      </c>
      <c r="D17" s="173">
        <v>735</v>
      </c>
      <c r="E17" s="173">
        <v>51.449999999999996</v>
      </c>
      <c r="F17" s="158"/>
    </row>
    <row r="18" spans="1:6">
      <c r="A18" s="171">
        <v>5</v>
      </c>
      <c r="B18" s="172" t="s">
        <v>39</v>
      </c>
      <c r="C18" s="159">
        <f t="shared" si="0"/>
        <v>683.73</v>
      </c>
      <c r="D18" s="173">
        <v>639</v>
      </c>
      <c r="E18" s="173">
        <v>44.730000000000004</v>
      </c>
      <c r="F18" s="158"/>
    </row>
    <row r="19" spans="1:6">
      <c r="A19" s="171">
        <v>6</v>
      </c>
      <c r="B19" s="172" t="s">
        <v>113</v>
      </c>
      <c r="C19" s="159">
        <f t="shared" si="0"/>
        <v>786.45</v>
      </c>
      <c r="D19" s="173">
        <v>735</v>
      </c>
      <c r="E19" s="173">
        <v>51.449999999999996</v>
      </c>
      <c r="F19" s="158"/>
    </row>
    <row r="20" spans="1:6">
      <c r="A20" s="171">
        <v>7</v>
      </c>
      <c r="B20" s="172" t="s">
        <v>72</v>
      </c>
      <c r="C20" s="159">
        <f t="shared" si="0"/>
        <v>928.76</v>
      </c>
      <c r="D20" s="173">
        <v>868</v>
      </c>
      <c r="E20" s="173">
        <v>60.760000000000005</v>
      </c>
      <c r="F20" s="158"/>
    </row>
    <row r="21" spans="1:6">
      <c r="A21" s="171">
        <v>8</v>
      </c>
      <c r="B21" s="172" t="s">
        <v>44</v>
      </c>
      <c r="C21" s="159">
        <f t="shared" si="0"/>
        <v>928.76</v>
      </c>
      <c r="D21" s="173">
        <v>868</v>
      </c>
      <c r="E21" s="173">
        <v>60.760000000000005</v>
      </c>
      <c r="F21" s="158"/>
    </row>
    <row r="22" spans="1:6">
      <c r="A22" s="171">
        <v>9</v>
      </c>
      <c r="B22" s="172" t="s">
        <v>146</v>
      </c>
      <c r="C22" s="159">
        <f t="shared" si="0"/>
        <v>928.76</v>
      </c>
      <c r="D22" s="173">
        <v>868</v>
      </c>
      <c r="E22" s="173">
        <v>60.760000000000005</v>
      </c>
      <c r="F22" s="158"/>
    </row>
    <row r="23" spans="1:6">
      <c r="A23" s="171">
        <v>10</v>
      </c>
      <c r="B23" s="172" t="s">
        <v>195</v>
      </c>
      <c r="C23" s="159">
        <f t="shared" si="0"/>
        <v>620.6</v>
      </c>
      <c r="D23" s="173">
        <v>580</v>
      </c>
      <c r="E23" s="173">
        <v>40.599999999999994</v>
      </c>
      <c r="F23" s="158"/>
    </row>
    <row r="24" spans="1:6">
      <c r="A24" s="171">
        <v>11</v>
      </c>
      <c r="B24" s="172" t="s">
        <v>11</v>
      </c>
      <c r="C24" s="159">
        <f t="shared" si="0"/>
        <v>857.07</v>
      </c>
      <c r="D24" s="173">
        <v>801</v>
      </c>
      <c r="E24" s="173">
        <v>56.07</v>
      </c>
      <c r="F24" s="158"/>
    </row>
    <row r="25" spans="1:6">
      <c r="A25" s="171">
        <v>12</v>
      </c>
      <c r="B25" s="172" t="s">
        <v>12</v>
      </c>
      <c r="C25" s="159">
        <f t="shared" si="0"/>
        <v>928.76</v>
      </c>
      <c r="D25" s="173">
        <v>868</v>
      </c>
      <c r="E25" s="173">
        <v>60.760000000000005</v>
      </c>
      <c r="F25" s="158"/>
    </row>
    <row r="26" spans="1:6">
      <c r="A26" s="171">
        <v>13</v>
      </c>
      <c r="B26" s="172" t="s">
        <v>206</v>
      </c>
      <c r="C26" s="159">
        <f t="shared" si="0"/>
        <v>807.85</v>
      </c>
      <c r="D26" s="173">
        <v>755</v>
      </c>
      <c r="E26" s="173">
        <v>52.849999999999994</v>
      </c>
      <c r="F26" s="158"/>
    </row>
    <row r="27" spans="1:6" ht="39.75" customHeight="1">
      <c r="A27" s="153" t="s">
        <v>4</v>
      </c>
      <c r="B27" s="162" t="s">
        <v>433</v>
      </c>
      <c r="C27" s="154">
        <f>D27+E27</f>
        <v>5113.2</v>
      </c>
      <c r="D27" s="163">
        <f>D28</f>
        <v>4776</v>
      </c>
      <c r="E27" s="163">
        <f>E28</f>
        <v>337.2</v>
      </c>
      <c r="F27" s="164"/>
    </row>
    <row r="28" spans="1:6" ht="43.5" customHeight="1">
      <c r="A28" s="153">
        <v>1</v>
      </c>
      <c r="B28" s="174" t="s">
        <v>434</v>
      </c>
      <c r="C28" s="175">
        <f t="shared" si="0"/>
        <v>5113.2</v>
      </c>
      <c r="D28" s="176">
        <f>D29+D30</f>
        <v>4776</v>
      </c>
      <c r="E28" s="176">
        <f>E29+E30</f>
        <v>337.2</v>
      </c>
      <c r="F28" s="164"/>
    </row>
    <row r="29" spans="1:6" ht="54.75" customHeight="1">
      <c r="A29" s="177" t="s">
        <v>426</v>
      </c>
      <c r="B29" s="166" t="s">
        <v>427</v>
      </c>
      <c r="C29" s="167">
        <f t="shared" si="0"/>
        <v>105.6</v>
      </c>
      <c r="D29" s="168">
        <v>96</v>
      </c>
      <c r="E29" s="168">
        <v>9.6000000000000014</v>
      </c>
      <c r="F29" s="158" t="s">
        <v>435</v>
      </c>
    </row>
    <row r="30" spans="1:6" ht="74.25" customHeight="1">
      <c r="A30" s="177" t="s">
        <v>429</v>
      </c>
      <c r="B30" s="166" t="s">
        <v>430</v>
      </c>
      <c r="C30" s="167">
        <f>D30+E30</f>
        <v>5007.6000000000004</v>
      </c>
      <c r="D30" s="169">
        <f>SUM(D31:D43)</f>
        <v>4680</v>
      </c>
      <c r="E30" s="169">
        <f>SUM(E31:E43)</f>
        <v>327.59999999999997</v>
      </c>
      <c r="F30" s="158" t="s">
        <v>436</v>
      </c>
    </row>
    <row r="31" spans="1:6">
      <c r="A31" s="171">
        <v>1</v>
      </c>
      <c r="B31" s="172" t="s">
        <v>66</v>
      </c>
      <c r="C31" s="159">
        <f t="shared" si="0"/>
        <v>321</v>
      </c>
      <c r="D31" s="173">
        <v>300</v>
      </c>
      <c r="E31" s="173">
        <v>21</v>
      </c>
      <c r="F31" s="158"/>
    </row>
    <row r="32" spans="1:6">
      <c r="A32" s="171">
        <v>2</v>
      </c>
      <c r="B32" s="172" t="s">
        <v>129</v>
      </c>
      <c r="C32" s="159">
        <f t="shared" si="0"/>
        <v>321</v>
      </c>
      <c r="D32" s="173">
        <v>300</v>
      </c>
      <c r="E32" s="173">
        <v>21</v>
      </c>
      <c r="F32" s="158"/>
    </row>
    <row r="33" spans="1:6">
      <c r="A33" s="171">
        <v>3</v>
      </c>
      <c r="B33" s="172" t="s">
        <v>432</v>
      </c>
      <c r="C33" s="159">
        <f t="shared" si="0"/>
        <v>246.1</v>
      </c>
      <c r="D33" s="173">
        <v>230</v>
      </c>
      <c r="E33" s="173">
        <v>16.099999999999998</v>
      </c>
      <c r="F33" s="158"/>
    </row>
    <row r="34" spans="1:6">
      <c r="A34" s="171">
        <v>4</v>
      </c>
      <c r="B34" s="172" t="s">
        <v>95</v>
      </c>
      <c r="C34" s="159">
        <f t="shared" si="0"/>
        <v>391.62</v>
      </c>
      <c r="D34" s="173">
        <v>366</v>
      </c>
      <c r="E34" s="173">
        <v>25.62</v>
      </c>
      <c r="F34" s="158"/>
    </row>
    <row r="35" spans="1:6">
      <c r="A35" s="171">
        <v>5</v>
      </c>
      <c r="B35" s="172" t="s">
        <v>39</v>
      </c>
      <c r="C35" s="159">
        <f t="shared" si="0"/>
        <v>341.33</v>
      </c>
      <c r="D35" s="173">
        <v>319</v>
      </c>
      <c r="E35" s="173">
        <v>22.330000000000002</v>
      </c>
      <c r="F35" s="158"/>
    </row>
    <row r="36" spans="1:6">
      <c r="A36" s="171">
        <v>6</v>
      </c>
      <c r="B36" s="172" t="s">
        <v>113</v>
      </c>
      <c r="C36" s="159">
        <f t="shared" si="0"/>
        <v>391.62</v>
      </c>
      <c r="D36" s="173">
        <v>366</v>
      </c>
      <c r="E36" s="173">
        <v>25.62</v>
      </c>
      <c r="F36" s="158"/>
    </row>
    <row r="37" spans="1:6">
      <c r="A37" s="171">
        <v>7</v>
      </c>
      <c r="B37" s="172" t="s">
        <v>72</v>
      </c>
      <c r="C37" s="159">
        <f t="shared" si="0"/>
        <v>463.31</v>
      </c>
      <c r="D37" s="173">
        <v>433</v>
      </c>
      <c r="E37" s="173">
        <v>30.310000000000002</v>
      </c>
      <c r="F37" s="158"/>
    </row>
    <row r="38" spans="1:6">
      <c r="A38" s="171">
        <v>8</v>
      </c>
      <c r="B38" s="172" t="s">
        <v>44</v>
      </c>
      <c r="C38" s="159">
        <f t="shared" si="0"/>
        <v>463.31</v>
      </c>
      <c r="D38" s="173">
        <v>433</v>
      </c>
      <c r="E38" s="173">
        <v>30.310000000000002</v>
      </c>
      <c r="F38" s="158"/>
    </row>
    <row r="39" spans="1:6">
      <c r="A39" s="171">
        <v>9</v>
      </c>
      <c r="B39" s="172" t="s">
        <v>146</v>
      </c>
      <c r="C39" s="159">
        <f t="shared" si="0"/>
        <v>463.31</v>
      </c>
      <c r="D39" s="173">
        <v>433</v>
      </c>
      <c r="E39" s="173">
        <v>30.310000000000002</v>
      </c>
      <c r="F39" s="158"/>
    </row>
    <row r="40" spans="1:6">
      <c r="A40" s="171">
        <v>10</v>
      </c>
      <c r="B40" s="172" t="s">
        <v>195</v>
      </c>
      <c r="C40" s="159">
        <f t="shared" si="0"/>
        <v>310.3</v>
      </c>
      <c r="D40" s="173">
        <v>290</v>
      </c>
      <c r="E40" s="173">
        <v>20.299999999999997</v>
      </c>
      <c r="F40" s="158"/>
    </row>
    <row r="41" spans="1:6">
      <c r="A41" s="171">
        <v>11</v>
      </c>
      <c r="B41" s="172" t="s">
        <v>11</v>
      </c>
      <c r="C41" s="159">
        <f t="shared" si="0"/>
        <v>428</v>
      </c>
      <c r="D41" s="173">
        <v>400</v>
      </c>
      <c r="E41" s="173">
        <v>28</v>
      </c>
      <c r="F41" s="158"/>
    </row>
    <row r="42" spans="1:6">
      <c r="A42" s="171">
        <v>12</v>
      </c>
      <c r="B42" s="172" t="s">
        <v>12</v>
      </c>
      <c r="C42" s="159">
        <f t="shared" si="0"/>
        <v>463.31</v>
      </c>
      <c r="D42" s="173">
        <v>433</v>
      </c>
      <c r="E42" s="173">
        <v>30.310000000000002</v>
      </c>
      <c r="F42" s="158"/>
    </row>
    <row r="43" spans="1:6">
      <c r="A43" s="171">
        <v>13</v>
      </c>
      <c r="B43" s="172" t="s">
        <v>206</v>
      </c>
      <c r="C43" s="159">
        <f t="shared" si="0"/>
        <v>403.39</v>
      </c>
      <c r="D43" s="173">
        <v>377</v>
      </c>
      <c r="E43" s="173">
        <v>26.39</v>
      </c>
      <c r="F43" s="158"/>
    </row>
    <row r="44" spans="1:6" ht="41.25" customHeight="1">
      <c r="A44" s="153" t="s">
        <v>5</v>
      </c>
      <c r="B44" s="162" t="s">
        <v>437</v>
      </c>
      <c r="C44" s="154">
        <f t="shared" si="0"/>
        <v>9594.43</v>
      </c>
      <c r="D44" s="163">
        <f>D45+D61</f>
        <v>8924</v>
      </c>
      <c r="E44" s="163">
        <f>E45+E61</f>
        <v>670.43000000000006</v>
      </c>
      <c r="F44" s="178"/>
    </row>
    <row r="45" spans="1:6" ht="51.75">
      <c r="A45" s="153">
        <v>1</v>
      </c>
      <c r="B45" s="174" t="s">
        <v>438</v>
      </c>
      <c r="C45" s="175">
        <f t="shared" si="0"/>
        <v>6806.77</v>
      </c>
      <c r="D45" s="176">
        <f>D46+D47</f>
        <v>6326</v>
      </c>
      <c r="E45" s="176">
        <f>E46+E47</f>
        <v>480.77000000000004</v>
      </c>
      <c r="F45" s="164"/>
    </row>
    <row r="46" spans="1:6" ht="66">
      <c r="A46" s="177" t="s">
        <v>426</v>
      </c>
      <c r="B46" s="166" t="s">
        <v>427</v>
      </c>
      <c r="C46" s="167">
        <f t="shared" si="0"/>
        <v>1391.5</v>
      </c>
      <c r="D46" s="168">
        <v>1265</v>
      </c>
      <c r="E46" s="168">
        <v>126.5</v>
      </c>
      <c r="F46" s="158" t="s">
        <v>428</v>
      </c>
    </row>
    <row r="47" spans="1:6" ht="56.25" customHeight="1">
      <c r="A47" s="177" t="s">
        <v>429</v>
      </c>
      <c r="B47" s="166" t="s">
        <v>430</v>
      </c>
      <c r="C47" s="167">
        <f t="shared" si="0"/>
        <v>5415.27</v>
      </c>
      <c r="D47" s="169">
        <f>SUM(D48:D60)</f>
        <v>5061</v>
      </c>
      <c r="E47" s="169">
        <f>SUM(E48:E60)</f>
        <v>354.27000000000004</v>
      </c>
      <c r="F47" s="158" t="s">
        <v>439</v>
      </c>
    </row>
    <row r="48" spans="1:6">
      <c r="A48" s="171">
        <v>1</v>
      </c>
      <c r="B48" s="172" t="s">
        <v>66</v>
      </c>
      <c r="C48" s="159">
        <f t="shared" si="0"/>
        <v>387.34</v>
      </c>
      <c r="D48" s="173">
        <v>362</v>
      </c>
      <c r="E48" s="173">
        <v>25.34</v>
      </c>
      <c r="F48" s="158"/>
    </row>
    <row r="49" spans="1:6">
      <c r="A49" s="171">
        <v>2</v>
      </c>
      <c r="B49" s="172" t="s">
        <v>129</v>
      </c>
      <c r="C49" s="159">
        <f t="shared" si="0"/>
        <v>387.34</v>
      </c>
      <c r="D49" s="173">
        <v>362</v>
      </c>
      <c r="E49" s="173">
        <v>25.34</v>
      </c>
      <c r="F49" s="158"/>
    </row>
    <row r="50" spans="1:6">
      <c r="A50" s="171">
        <v>3</v>
      </c>
      <c r="B50" s="172" t="s">
        <v>432</v>
      </c>
      <c r="C50" s="159">
        <f t="shared" si="0"/>
        <v>349.89</v>
      </c>
      <c r="D50" s="173">
        <v>327</v>
      </c>
      <c r="E50" s="173">
        <v>22.89</v>
      </c>
      <c r="F50" s="158"/>
    </row>
    <row r="51" spans="1:6">
      <c r="A51" s="171">
        <v>4</v>
      </c>
      <c r="B51" s="172" t="s">
        <v>95</v>
      </c>
      <c r="C51" s="159">
        <f t="shared" si="0"/>
        <v>417.3</v>
      </c>
      <c r="D51" s="173">
        <v>390</v>
      </c>
      <c r="E51" s="173">
        <v>27.299999999999997</v>
      </c>
      <c r="F51" s="158"/>
    </row>
    <row r="52" spans="1:6">
      <c r="A52" s="171">
        <v>5</v>
      </c>
      <c r="B52" s="172" t="s">
        <v>39</v>
      </c>
      <c r="C52" s="159">
        <f t="shared" si="0"/>
        <v>394.83</v>
      </c>
      <c r="D52" s="173">
        <v>369</v>
      </c>
      <c r="E52" s="173">
        <v>25.83</v>
      </c>
      <c r="F52" s="158"/>
    </row>
    <row r="53" spans="1:6">
      <c r="A53" s="171">
        <v>6</v>
      </c>
      <c r="B53" s="172" t="s">
        <v>113</v>
      </c>
      <c r="C53" s="159">
        <f t="shared" si="0"/>
        <v>417.3</v>
      </c>
      <c r="D53" s="173">
        <v>390</v>
      </c>
      <c r="E53" s="173">
        <v>27.299999999999997</v>
      </c>
      <c r="F53" s="158"/>
    </row>
    <row r="54" spans="1:6">
      <c r="A54" s="171">
        <v>7</v>
      </c>
      <c r="B54" s="172" t="s">
        <v>72</v>
      </c>
      <c r="C54" s="159">
        <f t="shared" si="0"/>
        <v>463.31</v>
      </c>
      <c r="D54" s="173">
        <v>433</v>
      </c>
      <c r="E54" s="173">
        <v>30.310000000000002</v>
      </c>
      <c r="F54" s="158"/>
    </row>
    <row r="55" spans="1:6">
      <c r="A55" s="171">
        <v>8</v>
      </c>
      <c r="B55" s="172" t="s">
        <v>44</v>
      </c>
      <c r="C55" s="159">
        <f t="shared" si="0"/>
        <v>463.31</v>
      </c>
      <c r="D55" s="173">
        <v>433</v>
      </c>
      <c r="E55" s="173">
        <v>30.310000000000002</v>
      </c>
      <c r="F55" s="158"/>
    </row>
    <row r="56" spans="1:6">
      <c r="A56" s="171">
        <v>9</v>
      </c>
      <c r="B56" s="172" t="s">
        <v>146</v>
      </c>
      <c r="C56" s="159">
        <f t="shared" si="0"/>
        <v>448.33</v>
      </c>
      <c r="D56" s="173">
        <v>419</v>
      </c>
      <c r="E56" s="173">
        <v>29.330000000000002</v>
      </c>
      <c r="F56" s="158"/>
    </row>
    <row r="57" spans="1:6">
      <c r="A57" s="171">
        <v>10</v>
      </c>
      <c r="B57" s="172" t="s">
        <v>195</v>
      </c>
      <c r="C57" s="159">
        <f t="shared" si="0"/>
        <v>379.85</v>
      </c>
      <c r="D57" s="173">
        <v>355</v>
      </c>
      <c r="E57" s="173">
        <v>24.849999999999998</v>
      </c>
      <c r="F57" s="158"/>
    </row>
    <row r="58" spans="1:6">
      <c r="A58" s="171">
        <v>11</v>
      </c>
      <c r="B58" s="172" t="s">
        <v>11</v>
      </c>
      <c r="C58" s="159">
        <f t="shared" si="0"/>
        <v>433.35</v>
      </c>
      <c r="D58" s="173">
        <v>405</v>
      </c>
      <c r="E58" s="173">
        <v>28.349999999999998</v>
      </c>
      <c r="F58" s="158"/>
    </row>
    <row r="59" spans="1:6">
      <c r="A59" s="171">
        <v>12</v>
      </c>
      <c r="B59" s="172" t="s">
        <v>12</v>
      </c>
      <c r="C59" s="159">
        <f t="shared" si="0"/>
        <v>448.33</v>
      </c>
      <c r="D59" s="173">
        <v>419</v>
      </c>
      <c r="E59" s="173">
        <v>29.330000000000002</v>
      </c>
      <c r="F59" s="158"/>
    </row>
    <row r="60" spans="1:6">
      <c r="A60" s="171">
        <v>13</v>
      </c>
      <c r="B60" s="172" t="s">
        <v>206</v>
      </c>
      <c r="C60" s="159">
        <f t="shared" si="0"/>
        <v>424.79</v>
      </c>
      <c r="D60" s="173">
        <v>397</v>
      </c>
      <c r="E60" s="173">
        <v>27.79</v>
      </c>
      <c r="F60" s="158"/>
    </row>
    <row r="61" spans="1:6" ht="34.5">
      <c r="A61" s="153">
        <v>2</v>
      </c>
      <c r="B61" s="174" t="s">
        <v>440</v>
      </c>
      <c r="C61" s="175">
        <f t="shared" si="0"/>
        <v>2787.66</v>
      </c>
      <c r="D61" s="176">
        <f>D62+D63</f>
        <v>2598</v>
      </c>
      <c r="E61" s="176">
        <f>E62+E63</f>
        <v>189.66000000000003</v>
      </c>
      <c r="F61" s="164"/>
    </row>
    <row r="62" spans="1:6" ht="66">
      <c r="A62" s="177" t="s">
        <v>426</v>
      </c>
      <c r="B62" s="166" t="s">
        <v>427</v>
      </c>
      <c r="C62" s="167">
        <f t="shared" si="0"/>
        <v>286</v>
      </c>
      <c r="D62" s="168">
        <v>260</v>
      </c>
      <c r="E62" s="168">
        <v>26</v>
      </c>
      <c r="F62" s="158" t="s">
        <v>428</v>
      </c>
    </row>
    <row r="63" spans="1:6" ht="70.5" customHeight="1">
      <c r="A63" s="177" t="s">
        <v>429</v>
      </c>
      <c r="B63" s="166" t="s">
        <v>430</v>
      </c>
      <c r="C63" s="167">
        <f t="shared" si="0"/>
        <v>2501.66</v>
      </c>
      <c r="D63" s="169">
        <f>SUM(D64:D76)</f>
        <v>2338</v>
      </c>
      <c r="E63" s="169">
        <f>SUM(E64:E76)</f>
        <v>163.66000000000003</v>
      </c>
      <c r="F63" s="158" t="s">
        <v>436</v>
      </c>
    </row>
    <row r="64" spans="1:6">
      <c r="A64" s="171">
        <v>1</v>
      </c>
      <c r="B64" s="172" t="s">
        <v>66</v>
      </c>
      <c r="C64" s="159">
        <f t="shared" si="0"/>
        <v>135.88999999999999</v>
      </c>
      <c r="D64" s="173">
        <v>127</v>
      </c>
      <c r="E64" s="173">
        <v>8.89</v>
      </c>
      <c r="F64" s="158"/>
    </row>
    <row r="65" spans="1:6">
      <c r="A65" s="171">
        <v>2</v>
      </c>
      <c r="B65" s="172" t="s">
        <v>129</v>
      </c>
      <c r="C65" s="159">
        <f t="shared" si="0"/>
        <v>157.29</v>
      </c>
      <c r="D65" s="173">
        <v>147</v>
      </c>
      <c r="E65" s="173">
        <v>10.290000000000001</v>
      </c>
      <c r="F65" s="158"/>
    </row>
    <row r="66" spans="1:6">
      <c r="A66" s="171">
        <v>3</v>
      </c>
      <c r="B66" s="172" t="s">
        <v>432</v>
      </c>
      <c r="C66" s="159">
        <f t="shared" si="0"/>
        <v>81.319999999999993</v>
      </c>
      <c r="D66" s="173">
        <v>76</v>
      </c>
      <c r="E66" s="173">
        <v>5.32</v>
      </c>
      <c r="F66" s="158"/>
    </row>
    <row r="67" spans="1:6">
      <c r="A67" s="171">
        <v>4</v>
      </c>
      <c r="B67" s="172" t="s">
        <v>95</v>
      </c>
      <c r="C67" s="159">
        <f t="shared" si="0"/>
        <v>218.28</v>
      </c>
      <c r="D67" s="173">
        <v>204</v>
      </c>
      <c r="E67" s="173">
        <v>14.280000000000001</v>
      </c>
      <c r="F67" s="158"/>
    </row>
    <row r="68" spans="1:6">
      <c r="A68" s="171">
        <v>5</v>
      </c>
      <c r="B68" s="172" t="s">
        <v>39</v>
      </c>
      <c r="C68" s="159">
        <f t="shared" si="0"/>
        <v>139.1</v>
      </c>
      <c r="D68" s="173">
        <v>130</v>
      </c>
      <c r="E68" s="173">
        <v>9.1</v>
      </c>
      <c r="F68" s="158"/>
    </row>
    <row r="69" spans="1:6">
      <c r="A69" s="171">
        <v>6</v>
      </c>
      <c r="B69" s="172" t="s">
        <v>113</v>
      </c>
      <c r="C69" s="159">
        <f t="shared" si="0"/>
        <v>191.53</v>
      </c>
      <c r="D69" s="173">
        <v>179</v>
      </c>
      <c r="E69" s="173">
        <v>12.530000000000001</v>
      </c>
      <c r="F69" s="158"/>
    </row>
    <row r="70" spans="1:6">
      <c r="A70" s="171">
        <v>7</v>
      </c>
      <c r="B70" s="172" t="s">
        <v>72</v>
      </c>
      <c r="C70" s="159">
        <f t="shared" si="0"/>
        <v>288.89999999999998</v>
      </c>
      <c r="D70" s="173">
        <v>270</v>
      </c>
      <c r="E70" s="173">
        <v>18.899999999999999</v>
      </c>
      <c r="F70" s="158"/>
    </row>
    <row r="71" spans="1:6">
      <c r="A71" s="171">
        <v>8</v>
      </c>
      <c r="B71" s="172" t="s">
        <v>44</v>
      </c>
      <c r="C71" s="159">
        <f t="shared" si="0"/>
        <v>288.89999999999998</v>
      </c>
      <c r="D71" s="173">
        <v>270</v>
      </c>
      <c r="E71" s="173">
        <v>18.899999999999999</v>
      </c>
      <c r="F71" s="158"/>
    </row>
    <row r="72" spans="1:6">
      <c r="A72" s="171">
        <v>9</v>
      </c>
      <c r="B72" s="172" t="s">
        <v>146</v>
      </c>
      <c r="C72" s="159">
        <f t="shared" ref="C72:C135" si="1">D72+E72</f>
        <v>257.87</v>
      </c>
      <c r="D72" s="173">
        <v>241</v>
      </c>
      <c r="E72" s="173">
        <v>16.87</v>
      </c>
      <c r="F72" s="158"/>
    </row>
    <row r="73" spans="1:6">
      <c r="A73" s="171">
        <v>10</v>
      </c>
      <c r="B73" s="172" t="s">
        <v>195</v>
      </c>
      <c r="C73" s="159">
        <f t="shared" si="1"/>
        <v>79.180000000000007</v>
      </c>
      <c r="D73" s="173">
        <v>74</v>
      </c>
      <c r="E73" s="173">
        <v>5.18</v>
      </c>
      <c r="F73" s="158"/>
    </row>
    <row r="74" spans="1:6">
      <c r="A74" s="171">
        <v>11</v>
      </c>
      <c r="B74" s="172" t="s">
        <v>11</v>
      </c>
      <c r="C74" s="159">
        <f t="shared" si="1"/>
        <v>209.72</v>
      </c>
      <c r="D74" s="173">
        <v>196</v>
      </c>
      <c r="E74" s="173">
        <v>13.72</v>
      </c>
      <c r="F74" s="158"/>
    </row>
    <row r="75" spans="1:6">
      <c r="A75" s="171">
        <v>12</v>
      </c>
      <c r="B75" s="172" t="s">
        <v>12</v>
      </c>
      <c r="C75" s="159">
        <f t="shared" si="1"/>
        <v>257.87</v>
      </c>
      <c r="D75" s="173">
        <v>241</v>
      </c>
      <c r="E75" s="173">
        <v>16.87</v>
      </c>
      <c r="F75" s="158"/>
    </row>
    <row r="76" spans="1:6">
      <c r="A76" s="171">
        <v>13</v>
      </c>
      <c r="B76" s="172" t="s">
        <v>206</v>
      </c>
      <c r="C76" s="159">
        <f t="shared" si="1"/>
        <v>195.81</v>
      </c>
      <c r="D76" s="173">
        <v>183</v>
      </c>
      <c r="E76" s="173">
        <v>12.81</v>
      </c>
      <c r="F76" s="158"/>
    </row>
    <row r="77" spans="1:6" ht="42" customHeight="1">
      <c r="A77" s="153" t="s">
        <v>6</v>
      </c>
      <c r="B77" s="162" t="s">
        <v>441</v>
      </c>
      <c r="C77" s="154">
        <f t="shared" si="1"/>
        <v>941.65</v>
      </c>
      <c r="D77" s="163">
        <f>D78+D94</f>
        <v>872</v>
      </c>
      <c r="E77" s="163">
        <f>E78+E94</f>
        <v>69.650000000000006</v>
      </c>
      <c r="F77" s="178"/>
    </row>
    <row r="78" spans="1:6" ht="34.5">
      <c r="A78" s="153">
        <v>1</v>
      </c>
      <c r="B78" s="174" t="s">
        <v>442</v>
      </c>
      <c r="C78" s="175">
        <f t="shared" si="1"/>
        <v>418.67</v>
      </c>
      <c r="D78" s="176">
        <f>D79+D80</f>
        <v>388</v>
      </c>
      <c r="E78" s="176">
        <f>E79+E80</f>
        <v>30.67</v>
      </c>
      <c r="F78" s="164"/>
    </row>
    <row r="79" spans="1:6" ht="49.5">
      <c r="A79" s="177" t="s">
        <v>426</v>
      </c>
      <c r="B79" s="166" t="s">
        <v>427</v>
      </c>
      <c r="C79" s="167">
        <f t="shared" si="1"/>
        <v>128.69999999999999</v>
      </c>
      <c r="D79" s="168">
        <v>117</v>
      </c>
      <c r="E79" s="168">
        <v>11.700000000000001</v>
      </c>
      <c r="F79" s="158" t="s">
        <v>443</v>
      </c>
    </row>
    <row r="80" spans="1:6" ht="72" customHeight="1">
      <c r="A80" s="177" t="s">
        <v>429</v>
      </c>
      <c r="B80" s="166" t="s">
        <v>430</v>
      </c>
      <c r="C80" s="167">
        <f t="shared" si="1"/>
        <v>289.97000000000003</v>
      </c>
      <c r="D80" s="169">
        <f>SUM(D81:D93)</f>
        <v>271</v>
      </c>
      <c r="E80" s="169">
        <f>SUM(E81:E93)</f>
        <v>18.97</v>
      </c>
      <c r="F80" s="158" t="s">
        <v>436</v>
      </c>
    </row>
    <row r="81" spans="1:6">
      <c r="A81" s="171">
        <v>1</v>
      </c>
      <c r="B81" s="172" t="s">
        <v>66</v>
      </c>
      <c r="C81" s="159">
        <f t="shared" si="1"/>
        <v>18.190000000000001</v>
      </c>
      <c r="D81" s="173">
        <v>17</v>
      </c>
      <c r="E81" s="173">
        <v>1.19</v>
      </c>
      <c r="F81" s="158"/>
    </row>
    <row r="82" spans="1:6">
      <c r="A82" s="171">
        <v>2</v>
      </c>
      <c r="B82" s="172" t="s">
        <v>129</v>
      </c>
      <c r="C82" s="159">
        <f t="shared" si="1"/>
        <v>18.190000000000001</v>
      </c>
      <c r="D82" s="173">
        <v>17</v>
      </c>
      <c r="E82" s="173">
        <v>1.19</v>
      </c>
      <c r="F82" s="158"/>
    </row>
    <row r="83" spans="1:6">
      <c r="A83" s="171">
        <v>3</v>
      </c>
      <c r="B83" s="172" t="s">
        <v>432</v>
      </c>
      <c r="C83" s="159">
        <f t="shared" si="1"/>
        <v>14.98</v>
      </c>
      <c r="D83" s="173">
        <v>14</v>
      </c>
      <c r="E83" s="173">
        <v>0.98</v>
      </c>
      <c r="F83" s="158"/>
    </row>
    <row r="84" spans="1:6">
      <c r="A84" s="171">
        <v>4</v>
      </c>
      <c r="B84" s="172" t="s">
        <v>95</v>
      </c>
      <c r="C84" s="159">
        <f t="shared" si="1"/>
        <v>22.47</v>
      </c>
      <c r="D84" s="173">
        <v>21</v>
      </c>
      <c r="E84" s="173">
        <v>1.47</v>
      </c>
      <c r="F84" s="158"/>
    </row>
    <row r="85" spans="1:6">
      <c r="A85" s="171">
        <v>5</v>
      </c>
      <c r="B85" s="172" t="s">
        <v>39</v>
      </c>
      <c r="C85" s="159">
        <f t="shared" si="1"/>
        <v>20.329999999999998</v>
      </c>
      <c r="D85" s="173">
        <v>19</v>
      </c>
      <c r="E85" s="173">
        <v>1.33</v>
      </c>
      <c r="F85" s="158"/>
    </row>
    <row r="86" spans="1:6">
      <c r="A86" s="171">
        <v>6</v>
      </c>
      <c r="B86" s="172" t="s">
        <v>113</v>
      </c>
      <c r="C86" s="159">
        <f t="shared" si="1"/>
        <v>22.47</v>
      </c>
      <c r="D86" s="173">
        <v>21</v>
      </c>
      <c r="E86" s="173">
        <v>1.47</v>
      </c>
      <c r="F86" s="158"/>
    </row>
    <row r="87" spans="1:6">
      <c r="A87" s="171">
        <v>7</v>
      </c>
      <c r="B87" s="172" t="s">
        <v>72</v>
      </c>
      <c r="C87" s="159">
        <f t="shared" si="1"/>
        <v>26.75</v>
      </c>
      <c r="D87" s="173">
        <v>25</v>
      </c>
      <c r="E87" s="173">
        <v>1.75</v>
      </c>
      <c r="F87" s="158"/>
    </row>
    <row r="88" spans="1:6">
      <c r="A88" s="171">
        <v>8</v>
      </c>
      <c r="B88" s="172" t="s">
        <v>44</v>
      </c>
      <c r="C88" s="159">
        <f t="shared" si="1"/>
        <v>26.75</v>
      </c>
      <c r="D88" s="173">
        <v>25</v>
      </c>
      <c r="E88" s="173">
        <v>1.75</v>
      </c>
      <c r="F88" s="158"/>
    </row>
    <row r="89" spans="1:6">
      <c r="A89" s="171">
        <v>9</v>
      </c>
      <c r="B89" s="172" t="s">
        <v>146</v>
      </c>
      <c r="C89" s="159">
        <f t="shared" si="1"/>
        <v>26.75</v>
      </c>
      <c r="D89" s="173">
        <v>25</v>
      </c>
      <c r="E89" s="173">
        <v>1.75</v>
      </c>
      <c r="F89" s="158"/>
    </row>
    <row r="90" spans="1:6">
      <c r="A90" s="171">
        <v>10</v>
      </c>
      <c r="B90" s="172" t="s">
        <v>195</v>
      </c>
      <c r="C90" s="159">
        <f t="shared" si="1"/>
        <v>18.190000000000001</v>
      </c>
      <c r="D90" s="173">
        <v>17</v>
      </c>
      <c r="E90" s="173">
        <v>1.19</v>
      </c>
      <c r="F90" s="158"/>
    </row>
    <row r="91" spans="1:6">
      <c r="A91" s="171">
        <v>11</v>
      </c>
      <c r="B91" s="172" t="s">
        <v>11</v>
      </c>
      <c r="C91" s="159">
        <f t="shared" si="1"/>
        <v>24.61</v>
      </c>
      <c r="D91" s="173">
        <v>23</v>
      </c>
      <c r="E91" s="173">
        <v>1.61</v>
      </c>
      <c r="F91" s="158"/>
    </row>
    <row r="92" spans="1:6">
      <c r="A92" s="171">
        <v>12</v>
      </c>
      <c r="B92" s="172" t="s">
        <v>12</v>
      </c>
      <c r="C92" s="159">
        <f t="shared" si="1"/>
        <v>26.75</v>
      </c>
      <c r="D92" s="173">
        <v>25</v>
      </c>
      <c r="E92" s="173">
        <v>1.75</v>
      </c>
      <c r="F92" s="158"/>
    </row>
    <row r="93" spans="1:6">
      <c r="A93" s="171">
        <v>13</v>
      </c>
      <c r="B93" s="172" t="s">
        <v>206</v>
      </c>
      <c r="C93" s="159">
        <f t="shared" si="1"/>
        <v>23.54</v>
      </c>
      <c r="D93" s="173">
        <v>22</v>
      </c>
      <c r="E93" s="173">
        <v>1.54</v>
      </c>
      <c r="F93" s="158"/>
    </row>
    <row r="94" spans="1:6" ht="44.25" customHeight="1">
      <c r="A94" s="153">
        <v>2</v>
      </c>
      <c r="B94" s="174" t="s">
        <v>444</v>
      </c>
      <c r="C94" s="175">
        <f t="shared" si="1"/>
        <v>522.98</v>
      </c>
      <c r="D94" s="176">
        <f>D95+D96</f>
        <v>484</v>
      </c>
      <c r="E94" s="176">
        <f>E95+E96</f>
        <v>38.980000000000004</v>
      </c>
      <c r="F94" s="164"/>
    </row>
    <row r="95" spans="1:6" ht="66">
      <c r="A95" s="177" t="s">
        <v>426</v>
      </c>
      <c r="B95" s="166" t="s">
        <v>427</v>
      </c>
      <c r="C95" s="167">
        <f t="shared" si="1"/>
        <v>187</v>
      </c>
      <c r="D95" s="168">
        <v>170</v>
      </c>
      <c r="E95" s="168">
        <v>17</v>
      </c>
      <c r="F95" s="158" t="s">
        <v>428</v>
      </c>
    </row>
    <row r="96" spans="1:6" ht="61.5" customHeight="1">
      <c r="A96" s="177" t="s">
        <v>429</v>
      </c>
      <c r="B96" s="166" t="s">
        <v>430</v>
      </c>
      <c r="C96" s="167">
        <f t="shared" si="1"/>
        <v>335.98</v>
      </c>
      <c r="D96" s="169">
        <f>SUM(D97:D109)</f>
        <v>314</v>
      </c>
      <c r="E96" s="169">
        <f>SUM(E97:E109)</f>
        <v>21.980000000000004</v>
      </c>
      <c r="F96" s="158" t="s">
        <v>445</v>
      </c>
    </row>
    <row r="97" spans="1:6">
      <c r="A97" s="171">
        <v>1</v>
      </c>
      <c r="B97" s="172" t="s">
        <v>66</v>
      </c>
      <c r="C97" s="159">
        <f t="shared" si="1"/>
        <v>21.4</v>
      </c>
      <c r="D97" s="173">
        <v>20</v>
      </c>
      <c r="E97" s="173">
        <v>1.4</v>
      </c>
      <c r="F97" s="158"/>
    </row>
    <row r="98" spans="1:6">
      <c r="A98" s="171">
        <v>2</v>
      </c>
      <c r="B98" s="172" t="s">
        <v>129</v>
      </c>
      <c r="C98" s="159">
        <f t="shared" si="1"/>
        <v>21.4</v>
      </c>
      <c r="D98" s="173">
        <v>20</v>
      </c>
      <c r="E98" s="173">
        <v>1.4</v>
      </c>
      <c r="F98" s="158"/>
    </row>
    <row r="99" spans="1:6">
      <c r="A99" s="171">
        <v>3</v>
      </c>
      <c r="B99" s="172" t="s">
        <v>432</v>
      </c>
      <c r="C99" s="159">
        <f t="shared" si="1"/>
        <v>17.12</v>
      </c>
      <c r="D99" s="173">
        <v>16</v>
      </c>
      <c r="E99" s="173">
        <v>1.1199999999999999</v>
      </c>
      <c r="F99" s="158"/>
    </row>
    <row r="100" spans="1:6">
      <c r="A100" s="171">
        <v>4</v>
      </c>
      <c r="B100" s="172" t="s">
        <v>95</v>
      </c>
      <c r="C100" s="159">
        <f t="shared" si="1"/>
        <v>26.75</v>
      </c>
      <c r="D100" s="173">
        <v>25</v>
      </c>
      <c r="E100" s="173">
        <v>1.75</v>
      </c>
      <c r="F100" s="158"/>
    </row>
    <row r="101" spans="1:6">
      <c r="A101" s="171">
        <v>5</v>
      </c>
      <c r="B101" s="172" t="s">
        <v>39</v>
      </c>
      <c r="C101" s="159">
        <f t="shared" si="1"/>
        <v>22.47</v>
      </c>
      <c r="D101" s="173">
        <v>21</v>
      </c>
      <c r="E101" s="173">
        <v>1.47</v>
      </c>
      <c r="F101" s="158"/>
    </row>
    <row r="102" spans="1:6">
      <c r="A102" s="171">
        <v>6</v>
      </c>
      <c r="B102" s="172" t="s">
        <v>113</v>
      </c>
      <c r="C102" s="159">
        <f t="shared" si="1"/>
        <v>26.75</v>
      </c>
      <c r="D102" s="173">
        <v>25</v>
      </c>
      <c r="E102" s="173">
        <v>1.75</v>
      </c>
      <c r="F102" s="158"/>
    </row>
    <row r="103" spans="1:6">
      <c r="A103" s="171">
        <v>7</v>
      </c>
      <c r="B103" s="172" t="s">
        <v>72</v>
      </c>
      <c r="C103" s="159">
        <f t="shared" si="1"/>
        <v>31.03</v>
      </c>
      <c r="D103" s="173">
        <v>29</v>
      </c>
      <c r="E103" s="173">
        <v>2.0300000000000002</v>
      </c>
      <c r="F103" s="158"/>
    </row>
    <row r="104" spans="1:6">
      <c r="A104" s="171">
        <v>8</v>
      </c>
      <c r="B104" s="172" t="s">
        <v>44</v>
      </c>
      <c r="C104" s="159">
        <f t="shared" si="1"/>
        <v>31.03</v>
      </c>
      <c r="D104" s="173">
        <v>29</v>
      </c>
      <c r="E104" s="173">
        <v>2.0300000000000002</v>
      </c>
      <c r="F104" s="158"/>
    </row>
    <row r="105" spans="1:6">
      <c r="A105" s="171">
        <v>9</v>
      </c>
      <c r="B105" s="172" t="s">
        <v>146</v>
      </c>
      <c r="C105" s="159">
        <f t="shared" si="1"/>
        <v>31.03</v>
      </c>
      <c r="D105" s="173">
        <v>29</v>
      </c>
      <c r="E105" s="173">
        <v>2.0300000000000002</v>
      </c>
      <c r="F105" s="158"/>
    </row>
    <row r="106" spans="1:6">
      <c r="A106" s="171">
        <v>10</v>
      </c>
      <c r="B106" s="172" t="s">
        <v>195</v>
      </c>
      <c r="C106" s="159">
        <f t="shared" si="1"/>
        <v>20.329999999999998</v>
      </c>
      <c r="D106" s="173">
        <v>19</v>
      </c>
      <c r="E106" s="173">
        <v>1.33</v>
      </c>
      <c r="F106" s="158"/>
    </row>
    <row r="107" spans="1:6">
      <c r="A107" s="171">
        <v>11</v>
      </c>
      <c r="B107" s="172" t="s">
        <v>11</v>
      </c>
      <c r="C107" s="159">
        <f t="shared" si="1"/>
        <v>28.89</v>
      </c>
      <c r="D107" s="173">
        <v>27</v>
      </c>
      <c r="E107" s="173">
        <v>1.89</v>
      </c>
      <c r="F107" s="158"/>
    </row>
    <row r="108" spans="1:6">
      <c r="A108" s="171">
        <v>12</v>
      </c>
      <c r="B108" s="172" t="s">
        <v>12</v>
      </c>
      <c r="C108" s="159">
        <f t="shared" si="1"/>
        <v>31.03</v>
      </c>
      <c r="D108" s="173">
        <v>29</v>
      </c>
      <c r="E108" s="173">
        <v>2.0300000000000002</v>
      </c>
      <c r="F108" s="158"/>
    </row>
    <row r="109" spans="1:6">
      <c r="A109" s="171">
        <v>13</v>
      </c>
      <c r="B109" s="172" t="s">
        <v>206</v>
      </c>
      <c r="C109" s="159">
        <f t="shared" si="1"/>
        <v>26.75</v>
      </c>
      <c r="D109" s="173">
        <v>25</v>
      </c>
      <c r="E109" s="173">
        <v>1.75</v>
      </c>
      <c r="F109" s="158"/>
    </row>
    <row r="110" spans="1:6" ht="51" customHeight="1">
      <c r="A110" s="153" t="s">
        <v>8</v>
      </c>
      <c r="B110" s="162" t="s">
        <v>446</v>
      </c>
      <c r="C110" s="154">
        <f t="shared" si="1"/>
        <v>5208.43</v>
      </c>
      <c r="D110" s="163">
        <f>D111+D127</f>
        <v>4790</v>
      </c>
      <c r="E110" s="163">
        <f>E111+E127</f>
        <v>418.43</v>
      </c>
      <c r="F110" s="178"/>
    </row>
    <row r="111" spans="1:6" ht="45.75" customHeight="1">
      <c r="A111" s="153">
        <v>1</v>
      </c>
      <c r="B111" s="174" t="s">
        <v>447</v>
      </c>
      <c r="C111" s="175">
        <f t="shared" si="1"/>
        <v>3413.73</v>
      </c>
      <c r="D111" s="176">
        <f>D112+D113</f>
        <v>3129</v>
      </c>
      <c r="E111" s="176">
        <f>E112+E113</f>
        <v>284.73</v>
      </c>
      <c r="F111" s="164"/>
    </row>
    <row r="112" spans="1:6" ht="87.75" customHeight="1">
      <c r="A112" s="177" t="s">
        <v>426</v>
      </c>
      <c r="B112" s="166" t="s">
        <v>427</v>
      </c>
      <c r="C112" s="167">
        <f t="shared" si="1"/>
        <v>2409</v>
      </c>
      <c r="D112" s="168">
        <v>2190</v>
      </c>
      <c r="E112" s="168">
        <v>219</v>
      </c>
      <c r="F112" s="158" t="s">
        <v>448</v>
      </c>
    </row>
    <row r="113" spans="1:6" ht="59.25" customHeight="1">
      <c r="A113" s="177" t="s">
        <v>429</v>
      </c>
      <c r="B113" s="166" t="s">
        <v>430</v>
      </c>
      <c r="C113" s="167">
        <f t="shared" si="1"/>
        <v>1004.73</v>
      </c>
      <c r="D113" s="169">
        <f>SUM(D114:D126)</f>
        <v>939</v>
      </c>
      <c r="E113" s="169">
        <f>SUM(E114:E126)</f>
        <v>65.730000000000018</v>
      </c>
      <c r="F113" s="158" t="s">
        <v>445</v>
      </c>
    </row>
    <row r="114" spans="1:6">
      <c r="A114" s="171">
        <v>1</v>
      </c>
      <c r="B114" s="172" t="s">
        <v>66</v>
      </c>
      <c r="C114" s="159">
        <f t="shared" si="1"/>
        <v>64.2</v>
      </c>
      <c r="D114" s="173">
        <v>60</v>
      </c>
      <c r="E114" s="173">
        <v>4.1999999999999993</v>
      </c>
      <c r="F114" s="158"/>
    </row>
    <row r="115" spans="1:6">
      <c r="A115" s="171">
        <v>2</v>
      </c>
      <c r="B115" s="172" t="s">
        <v>129</v>
      </c>
      <c r="C115" s="159">
        <f t="shared" si="1"/>
        <v>64.2</v>
      </c>
      <c r="D115" s="173">
        <v>60</v>
      </c>
      <c r="E115" s="173">
        <v>4.1999999999999993</v>
      </c>
      <c r="F115" s="158"/>
    </row>
    <row r="116" spans="1:6">
      <c r="A116" s="171">
        <v>3</v>
      </c>
      <c r="B116" s="172" t="s">
        <v>432</v>
      </c>
      <c r="C116" s="159">
        <f t="shared" si="1"/>
        <v>49.22</v>
      </c>
      <c r="D116" s="173">
        <v>46</v>
      </c>
      <c r="E116" s="173">
        <v>3.22</v>
      </c>
      <c r="F116" s="158"/>
    </row>
    <row r="117" spans="1:6">
      <c r="A117" s="171">
        <v>4</v>
      </c>
      <c r="B117" s="172" t="s">
        <v>95</v>
      </c>
      <c r="C117" s="159">
        <f t="shared" si="1"/>
        <v>78.11</v>
      </c>
      <c r="D117" s="173">
        <v>73</v>
      </c>
      <c r="E117" s="173">
        <v>5.1100000000000003</v>
      </c>
      <c r="F117" s="158"/>
    </row>
    <row r="118" spans="1:6">
      <c r="A118" s="171">
        <v>5</v>
      </c>
      <c r="B118" s="172" t="s">
        <v>39</v>
      </c>
      <c r="C118" s="159">
        <f t="shared" si="1"/>
        <v>68.48</v>
      </c>
      <c r="D118" s="173">
        <v>64</v>
      </c>
      <c r="E118" s="173">
        <v>4.4799999999999995</v>
      </c>
      <c r="F118" s="158"/>
    </row>
    <row r="119" spans="1:6">
      <c r="A119" s="171">
        <v>6</v>
      </c>
      <c r="B119" s="172" t="s">
        <v>113</v>
      </c>
      <c r="C119" s="159">
        <f t="shared" si="1"/>
        <v>78.11</v>
      </c>
      <c r="D119" s="173">
        <v>73</v>
      </c>
      <c r="E119" s="173">
        <v>5.1100000000000003</v>
      </c>
      <c r="F119" s="158"/>
    </row>
    <row r="120" spans="1:6">
      <c r="A120" s="171">
        <v>7</v>
      </c>
      <c r="B120" s="172" t="s">
        <v>72</v>
      </c>
      <c r="C120" s="159">
        <f t="shared" si="1"/>
        <v>93.09</v>
      </c>
      <c r="D120" s="173">
        <v>87</v>
      </c>
      <c r="E120" s="173">
        <v>6.0900000000000007</v>
      </c>
      <c r="F120" s="158"/>
    </row>
    <row r="121" spans="1:6">
      <c r="A121" s="171">
        <v>8</v>
      </c>
      <c r="B121" s="172" t="s">
        <v>44</v>
      </c>
      <c r="C121" s="159">
        <f t="shared" si="1"/>
        <v>93.09</v>
      </c>
      <c r="D121" s="173">
        <v>87</v>
      </c>
      <c r="E121" s="173">
        <v>6.0900000000000007</v>
      </c>
      <c r="F121" s="158"/>
    </row>
    <row r="122" spans="1:6">
      <c r="A122" s="171">
        <v>9</v>
      </c>
      <c r="B122" s="172" t="s">
        <v>146</v>
      </c>
      <c r="C122" s="159">
        <f t="shared" si="1"/>
        <v>93.09</v>
      </c>
      <c r="D122" s="173">
        <v>87</v>
      </c>
      <c r="E122" s="173">
        <v>6.0900000000000007</v>
      </c>
      <c r="F122" s="158"/>
    </row>
    <row r="123" spans="1:6">
      <c r="A123" s="171">
        <v>10</v>
      </c>
      <c r="B123" s="172" t="s">
        <v>195</v>
      </c>
      <c r="C123" s="159">
        <f t="shared" si="1"/>
        <v>63.13</v>
      </c>
      <c r="D123" s="173">
        <v>59</v>
      </c>
      <c r="E123" s="173">
        <v>4.13</v>
      </c>
      <c r="F123" s="158"/>
    </row>
    <row r="124" spans="1:6">
      <c r="A124" s="171">
        <v>11</v>
      </c>
      <c r="B124" s="172" t="s">
        <v>11</v>
      </c>
      <c r="C124" s="159">
        <f t="shared" si="1"/>
        <v>85.6</v>
      </c>
      <c r="D124" s="173">
        <v>80</v>
      </c>
      <c r="E124" s="173">
        <v>5.6</v>
      </c>
      <c r="F124" s="158"/>
    </row>
    <row r="125" spans="1:6">
      <c r="A125" s="171">
        <v>12</v>
      </c>
      <c r="B125" s="172" t="s">
        <v>12</v>
      </c>
      <c r="C125" s="159">
        <f t="shared" si="1"/>
        <v>93.09</v>
      </c>
      <c r="D125" s="173">
        <v>87</v>
      </c>
      <c r="E125" s="173">
        <v>6.0900000000000007</v>
      </c>
      <c r="F125" s="158"/>
    </row>
    <row r="126" spans="1:6">
      <c r="A126" s="171">
        <v>13</v>
      </c>
      <c r="B126" s="172" t="s">
        <v>206</v>
      </c>
      <c r="C126" s="159">
        <f t="shared" si="1"/>
        <v>81.319999999999993</v>
      </c>
      <c r="D126" s="173">
        <v>76</v>
      </c>
      <c r="E126" s="173">
        <v>5.32</v>
      </c>
      <c r="F126" s="158"/>
    </row>
    <row r="127" spans="1:6" ht="36.75" customHeight="1">
      <c r="A127" s="153">
        <v>2</v>
      </c>
      <c r="B127" s="174" t="s">
        <v>449</v>
      </c>
      <c r="C127" s="175">
        <f t="shared" si="1"/>
        <v>1794.7</v>
      </c>
      <c r="D127" s="176">
        <f>D128+D129</f>
        <v>1661</v>
      </c>
      <c r="E127" s="176">
        <f>E128+E129</f>
        <v>133.69999999999999</v>
      </c>
      <c r="F127" s="164"/>
    </row>
    <row r="128" spans="1:6" ht="66">
      <c r="A128" s="177" t="s">
        <v>426</v>
      </c>
      <c r="B128" s="166" t="s">
        <v>427</v>
      </c>
      <c r="C128" s="167">
        <f t="shared" si="1"/>
        <v>639.1</v>
      </c>
      <c r="D128" s="168">
        <v>581</v>
      </c>
      <c r="E128" s="168">
        <v>58.1</v>
      </c>
      <c r="F128" s="158" t="s">
        <v>428</v>
      </c>
    </row>
    <row r="129" spans="1:6" ht="61.5" customHeight="1">
      <c r="A129" s="177" t="s">
        <v>429</v>
      </c>
      <c r="B129" s="166" t="s">
        <v>430</v>
      </c>
      <c r="C129" s="167">
        <f t="shared" si="1"/>
        <v>1155.5999999999999</v>
      </c>
      <c r="D129" s="169">
        <f>SUM(D130:D142)</f>
        <v>1080</v>
      </c>
      <c r="E129" s="169">
        <f>SUM(E130:E142)</f>
        <v>75.599999999999994</v>
      </c>
      <c r="F129" s="158" t="s">
        <v>445</v>
      </c>
    </row>
    <row r="130" spans="1:6">
      <c r="A130" s="171">
        <v>1</v>
      </c>
      <c r="B130" s="172" t="s">
        <v>66</v>
      </c>
      <c r="C130" s="159">
        <f t="shared" si="1"/>
        <v>73.83</v>
      </c>
      <c r="D130" s="173">
        <v>69</v>
      </c>
      <c r="E130" s="173">
        <v>4.83</v>
      </c>
      <c r="F130" s="158"/>
    </row>
    <row r="131" spans="1:6">
      <c r="A131" s="171">
        <v>2</v>
      </c>
      <c r="B131" s="172" t="s">
        <v>129</v>
      </c>
      <c r="C131" s="159">
        <f t="shared" si="1"/>
        <v>73.83</v>
      </c>
      <c r="D131" s="173">
        <v>69</v>
      </c>
      <c r="E131" s="173">
        <v>4.83</v>
      </c>
      <c r="F131" s="158"/>
    </row>
    <row r="132" spans="1:6">
      <c r="A132" s="171">
        <v>3</v>
      </c>
      <c r="B132" s="172" t="s">
        <v>432</v>
      </c>
      <c r="C132" s="159">
        <f t="shared" si="1"/>
        <v>56.71</v>
      </c>
      <c r="D132" s="173">
        <v>53</v>
      </c>
      <c r="E132" s="173">
        <v>3.7100000000000004</v>
      </c>
      <c r="F132" s="158"/>
    </row>
    <row r="133" spans="1:6" s="179" customFormat="1">
      <c r="A133" s="171">
        <v>4</v>
      </c>
      <c r="B133" s="172" t="s">
        <v>95</v>
      </c>
      <c r="C133" s="159">
        <f t="shared" si="1"/>
        <v>90.95</v>
      </c>
      <c r="D133" s="173">
        <v>85</v>
      </c>
      <c r="E133" s="173">
        <v>5.9499999999999993</v>
      </c>
      <c r="F133" s="158"/>
    </row>
    <row r="134" spans="1:6" s="179" customFormat="1">
      <c r="A134" s="171">
        <v>5</v>
      </c>
      <c r="B134" s="172" t="s">
        <v>39</v>
      </c>
      <c r="C134" s="159">
        <f t="shared" si="1"/>
        <v>78.11</v>
      </c>
      <c r="D134" s="173">
        <v>73</v>
      </c>
      <c r="E134" s="173">
        <v>5.1100000000000003</v>
      </c>
      <c r="F134" s="158"/>
    </row>
    <row r="135" spans="1:6" s="179" customFormat="1">
      <c r="A135" s="171">
        <v>6</v>
      </c>
      <c r="B135" s="172" t="s">
        <v>113</v>
      </c>
      <c r="C135" s="159">
        <f t="shared" si="1"/>
        <v>90.95</v>
      </c>
      <c r="D135" s="173">
        <v>85</v>
      </c>
      <c r="E135" s="173">
        <v>5.9499999999999993</v>
      </c>
      <c r="F135" s="158"/>
    </row>
    <row r="136" spans="1:6" s="179" customFormat="1">
      <c r="A136" s="171">
        <v>7</v>
      </c>
      <c r="B136" s="172" t="s">
        <v>72</v>
      </c>
      <c r="C136" s="159">
        <f t="shared" ref="C136:C142" si="2">D136+E136</f>
        <v>107</v>
      </c>
      <c r="D136" s="173">
        <v>100</v>
      </c>
      <c r="E136" s="173">
        <v>7</v>
      </c>
      <c r="F136" s="158"/>
    </row>
    <row r="137" spans="1:6" s="179" customFormat="1">
      <c r="A137" s="171">
        <v>8</v>
      </c>
      <c r="B137" s="172" t="s">
        <v>44</v>
      </c>
      <c r="C137" s="159">
        <f t="shared" si="2"/>
        <v>107</v>
      </c>
      <c r="D137" s="173">
        <v>100</v>
      </c>
      <c r="E137" s="173">
        <v>7</v>
      </c>
      <c r="F137" s="158"/>
    </row>
    <row r="138" spans="1:6" s="179" customFormat="1">
      <c r="A138" s="171">
        <v>9</v>
      </c>
      <c r="B138" s="172" t="s">
        <v>146</v>
      </c>
      <c r="C138" s="159">
        <f t="shared" si="2"/>
        <v>107</v>
      </c>
      <c r="D138" s="173">
        <v>100</v>
      </c>
      <c r="E138" s="173">
        <v>7</v>
      </c>
      <c r="F138" s="158"/>
    </row>
    <row r="139" spans="1:6" s="179" customFormat="1">
      <c r="A139" s="171">
        <v>10</v>
      </c>
      <c r="B139" s="172" t="s">
        <v>195</v>
      </c>
      <c r="C139" s="159">
        <f t="shared" si="2"/>
        <v>71.69</v>
      </c>
      <c r="D139" s="173">
        <v>67</v>
      </c>
      <c r="E139" s="173">
        <v>4.6899999999999995</v>
      </c>
      <c r="F139" s="158"/>
    </row>
    <row r="140" spans="1:6" s="179" customFormat="1">
      <c r="A140" s="171">
        <v>11</v>
      </c>
      <c r="B140" s="172" t="s">
        <v>11</v>
      </c>
      <c r="C140" s="159">
        <f t="shared" si="2"/>
        <v>98.44</v>
      </c>
      <c r="D140" s="173">
        <v>92</v>
      </c>
      <c r="E140" s="173">
        <v>6.44</v>
      </c>
      <c r="F140" s="158"/>
    </row>
    <row r="141" spans="1:6" s="179" customFormat="1">
      <c r="A141" s="171">
        <v>12</v>
      </c>
      <c r="B141" s="172" t="s">
        <v>12</v>
      </c>
      <c r="C141" s="159">
        <f t="shared" si="2"/>
        <v>107</v>
      </c>
      <c r="D141" s="173">
        <v>100</v>
      </c>
      <c r="E141" s="173">
        <v>7</v>
      </c>
      <c r="F141" s="158"/>
    </row>
    <row r="142" spans="1:6" s="179" customFormat="1">
      <c r="A142" s="171">
        <v>13</v>
      </c>
      <c r="B142" s="172" t="s">
        <v>206</v>
      </c>
      <c r="C142" s="159">
        <f t="shared" si="2"/>
        <v>93.09</v>
      </c>
      <c r="D142" s="173">
        <v>87</v>
      </c>
      <c r="E142" s="173">
        <v>6.0900000000000007</v>
      </c>
      <c r="F142" s="158"/>
    </row>
    <row r="144" spans="1:6">
      <c r="D144" s="283" t="s">
        <v>728</v>
      </c>
      <c r="E144" s="283"/>
      <c r="F144" s="283"/>
    </row>
  </sheetData>
  <mergeCells count="9">
    <mergeCell ref="D144:F144"/>
    <mergeCell ref="A1:F1"/>
    <mergeCell ref="A2:F2"/>
    <mergeCell ref="A4:A6"/>
    <mergeCell ref="B4:B6"/>
    <mergeCell ref="C4:E4"/>
    <mergeCell ref="F4:F6"/>
    <mergeCell ref="C5:C6"/>
    <mergeCell ref="D5:E5"/>
  </mergeCells>
  <pageMargins left="0.2" right="0" top="0.25" bottom="0.25" header="0.3" footer="0.3"/>
  <pageSetup scale="75"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90" zoomScaleNormal="90" workbookViewId="0">
      <selection activeCell="C12" sqref="C12"/>
    </sheetView>
  </sheetViews>
  <sheetFormatPr defaultColWidth="9.42578125" defaultRowHeight="15.75"/>
  <cols>
    <col min="1" max="1" width="9" style="2" customWidth="1"/>
    <col min="2" max="2" width="45.42578125" style="1" customWidth="1"/>
    <col min="3" max="3" width="15.140625" style="1" customWidth="1"/>
    <col min="4" max="4" width="30.140625" style="2" customWidth="1"/>
    <col min="5" max="5" width="27.42578125" style="1" customWidth="1"/>
    <col min="6" max="6" width="33.5703125" style="1" hidden="1" customWidth="1"/>
    <col min="7" max="7" width="21.42578125" style="1" hidden="1" customWidth="1"/>
    <col min="8" max="11" width="0" style="1" hidden="1" customWidth="1"/>
    <col min="12" max="12" width="9.42578125" style="1" hidden="1" customWidth="1"/>
    <col min="13" max="13" width="9.5703125" style="1" hidden="1" customWidth="1"/>
    <col min="14" max="14" width="11.5703125" style="1" hidden="1" customWidth="1"/>
    <col min="15" max="15" width="0" style="1" hidden="1" customWidth="1"/>
    <col min="16" max="16" width="4" style="1" customWidth="1"/>
    <col min="17" max="17" width="15" style="1" customWidth="1"/>
    <col min="18" max="18" width="11.5703125" style="1" bestFit="1" customWidth="1"/>
    <col min="19" max="16384" width="9.42578125" style="1"/>
  </cols>
  <sheetData>
    <row r="1" spans="1:14" s="3" customFormat="1" ht="26.25" customHeight="1">
      <c r="A1" s="313" t="s">
        <v>731</v>
      </c>
      <c r="B1" s="313"/>
      <c r="C1" s="313"/>
      <c r="D1" s="313"/>
      <c r="E1" s="313"/>
    </row>
    <row r="2" spans="1:14" s="3" customFormat="1" ht="41.25" customHeight="1">
      <c r="A2" s="313" t="s">
        <v>725</v>
      </c>
      <c r="B2" s="313"/>
      <c r="C2" s="313"/>
      <c r="D2" s="313"/>
      <c r="E2" s="313"/>
    </row>
    <row r="3" spans="1:14" s="3" customFormat="1" ht="26.25" customHeight="1">
      <c r="A3" s="314" t="s">
        <v>747</v>
      </c>
      <c r="B3" s="314"/>
      <c r="C3" s="314"/>
      <c r="D3" s="314"/>
      <c r="E3" s="314"/>
    </row>
    <row r="4" spans="1:14" s="3" customFormat="1" ht="21" customHeight="1">
      <c r="A4" s="315" t="s">
        <v>354</v>
      </c>
      <c r="B4" s="315"/>
      <c r="C4" s="315"/>
      <c r="D4" s="315"/>
      <c r="E4" s="315"/>
    </row>
    <row r="5" spans="1:14" s="4" customFormat="1" ht="63" customHeight="1">
      <c r="A5" s="88" t="s">
        <v>0</v>
      </c>
      <c r="B5" s="88" t="s">
        <v>1</v>
      </c>
      <c r="C5" s="89" t="s">
        <v>352</v>
      </c>
      <c r="D5" s="88" t="s">
        <v>9</v>
      </c>
      <c r="E5" s="88" t="s">
        <v>2</v>
      </c>
      <c r="N5" s="4" t="s">
        <v>17</v>
      </c>
    </row>
    <row r="6" spans="1:14" s="5" customFormat="1" ht="30.75" hidden="1" customHeight="1">
      <c r="A6" s="90">
        <v>2</v>
      </c>
      <c r="B6" s="91" t="s">
        <v>7</v>
      </c>
      <c r="C6" s="92"/>
      <c r="D6" s="93"/>
      <c r="E6" s="94"/>
    </row>
    <row r="7" spans="1:14" s="5" customFormat="1" ht="30.75" customHeight="1">
      <c r="A7" s="62"/>
      <c r="B7" s="63" t="s">
        <v>357</v>
      </c>
      <c r="C7" s="64">
        <f>C8+C111</f>
        <v>314560</v>
      </c>
      <c r="D7" s="65"/>
      <c r="E7" s="273"/>
    </row>
    <row r="8" spans="1:14" s="5" customFormat="1" ht="30.75" customHeight="1">
      <c r="A8" s="272" t="s">
        <v>348</v>
      </c>
      <c r="B8" s="138" t="s">
        <v>514</v>
      </c>
      <c r="C8" s="139">
        <f>C9+C19</f>
        <v>258560</v>
      </c>
      <c r="D8" s="140"/>
      <c r="E8" s="274"/>
    </row>
    <row r="9" spans="1:14" s="5" customFormat="1" ht="30.75" customHeight="1">
      <c r="A9" s="14" t="s">
        <v>426</v>
      </c>
      <c r="B9" s="66" t="s">
        <v>349</v>
      </c>
      <c r="C9" s="15">
        <f>C10+C11</f>
        <v>207100</v>
      </c>
      <c r="D9" s="14"/>
      <c r="E9" s="76"/>
    </row>
    <row r="10" spans="1:14" s="5" customFormat="1" ht="30.75" customHeight="1">
      <c r="A10" s="14" t="s">
        <v>3</v>
      </c>
      <c r="B10" s="66" t="s">
        <v>10</v>
      </c>
      <c r="C10" s="15">
        <v>38000</v>
      </c>
      <c r="D10" s="141"/>
      <c r="E10" s="74" t="s">
        <v>723</v>
      </c>
    </row>
    <row r="11" spans="1:14" s="5" customFormat="1" ht="40.5" customHeight="1">
      <c r="A11" s="14" t="s">
        <v>4</v>
      </c>
      <c r="B11" s="66" t="s">
        <v>455</v>
      </c>
      <c r="C11" s="15">
        <f>C12+C15</f>
        <v>169100</v>
      </c>
      <c r="D11" s="14"/>
      <c r="E11" s="76"/>
    </row>
    <row r="12" spans="1:14" s="5" customFormat="1" ht="30.75" customHeight="1">
      <c r="A12" s="67">
        <v>1</v>
      </c>
      <c r="B12" s="68" t="s">
        <v>13</v>
      </c>
      <c r="C12" s="69">
        <f>C13+C14</f>
        <v>27650</v>
      </c>
      <c r="D12" s="67"/>
      <c r="E12" s="275"/>
    </row>
    <row r="13" spans="1:14" s="5" customFormat="1" ht="30.75" customHeight="1">
      <c r="A13" s="70"/>
      <c r="B13" s="71" t="s">
        <v>11</v>
      </c>
      <c r="C13" s="278">
        <f>13825+5197</f>
        <v>19022</v>
      </c>
      <c r="D13" s="100" t="s">
        <v>457</v>
      </c>
      <c r="E13" s="316" t="s">
        <v>220</v>
      </c>
    </row>
    <row r="14" spans="1:14" s="5" customFormat="1" ht="30.75" customHeight="1">
      <c r="A14" s="70"/>
      <c r="B14" s="71" t="s">
        <v>12</v>
      </c>
      <c r="C14" s="278">
        <v>8628</v>
      </c>
      <c r="D14" s="100" t="s">
        <v>458</v>
      </c>
      <c r="E14" s="316"/>
    </row>
    <row r="15" spans="1:14" s="5" customFormat="1" ht="53.25" customHeight="1">
      <c r="A15" s="67">
        <v>2</v>
      </c>
      <c r="B15" s="68" t="s">
        <v>456</v>
      </c>
      <c r="C15" s="69">
        <f>C16+C17+C18</f>
        <v>141450</v>
      </c>
      <c r="D15" s="67"/>
      <c r="E15" s="275"/>
    </row>
    <row r="16" spans="1:14" s="5" customFormat="1" ht="69.75" customHeight="1">
      <c r="A16" s="70"/>
      <c r="B16" s="71" t="s">
        <v>14</v>
      </c>
      <c r="C16" s="17">
        <f>690*5*4</f>
        <v>13800</v>
      </c>
      <c r="D16" s="101" t="s">
        <v>501</v>
      </c>
      <c r="E16" s="316" t="s">
        <v>732</v>
      </c>
    </row>
    <row r="17" spans="1:14" s="5" customFormat="1" ht="74.25" customHeight="1">
      <c r="A17" s="70"/>
      <c r="B17" s="71" t="s">
        <v>15</v>
      </c>
      <c r="C17" s="17">
        <f>690*3*4</f>
        <v>8280</v>
      </c>
      <c r="D17" s="101" t="s">
        <v>502</v>
      </c>
      <c r="E17" s="316"/>
    </row>
    <row r="18" spans="1:14" s="5" customFormat="1" ht="47.25" customHeight="1">
      <c r="A18" s="70"/>
      <c r="B18" s="71" t="s">
        <v>16</v>
      </c>
      <c r="C18" s="17">
        <f>690*173</f>
        <v>119370</v>
      </c>
      <c r="D18" s="101" t="s">
        <v>503</v>
      </c>
      <c r="E18" s="316"/>
    </row>
    <row r="19" spans="1:14" s="2" customFormat="1" ht="45.75" customHeight="1">
      <c r="A19" s="14" t="s">
        <v>429</v>
      </c>
      <c r="B19" s="72" t="s">
        <v>351</v>
      </c>
      <c r="C19" s="15">
        <f>C20+C30+C41+C44+C53+C57+C64+C74+C90+C94+C95+C99+C107+C110+C52</f>
        <v>51460</v>
      </c>
      <c r="D19" s="14"/>
      <c r="E19" s="76"/>
      <c r="F19" s="1"/>
      <c r="G19" s="1"/>
      <c r="H19" s="1"/>
      <c r="I19" s="1"/>
      <c r="J19" s="1"/>
      <c r="K19" s="1"/>
      <c r="L19" s="1"/>
      <c r="M19" s="1"/>
      <c r="N19" s="1"/>
    </row>
    <row r="20" spans="1:14" ht="146.25" customHeight="1">
      <c r="A20" s="14" t="s">
        <v>3</v>
      </c>
      <c r="B20" s="66" t="s">
        <v>221</v>
      </c>
      <c r="C20" s="15">
        <f>SUM(C21:C29)</f>
        <v>2816</v>
      </c>
      <c r="D20" s="73"/>
      <c r="E20" s="76"/>
    </row>
    <row r="21" spans="1:14" ht="118.5" customHeight="1">
      <c r="A21" s="16">
        <v>1</v>
      </c>
      <c r="B21" s="74" t="s">
        <v>222</v>
      </c>
      <c r="C21" s="17">
        <v>270</v>
      </c>
      <c r="D21" s="101" t="s">
        <v>480</v>
      </c>
      <c r="E21" s="74" t="s">
        <v>223</v>
      </c>
    </row>
    <row r="22" spans="1:14" ht="90.75" customHeight="1">
      <c r="A22" s="16">
        <v>2</v>
      </c>
      <c r="B22" s="71" t="s">
        <v>224</v>
      </c>
      <c r="C22" s="17">
        <v>600</v>
      </c>
      <c r="D22" s="101" t="s">
        <v>225</v>
      </c>
      <c r="E22" s="74" t="s">
        <v>226</v>
      </c>
    </row>
    <row r="23" spans="1:14" ht="139.5" customHeight="1">
      <c r="A23" s="16">
        <v>3</v>
      </c>
      <c r="B23" s="71" t="s">
        <v>227</v>
      </c>
      <c r="C23" s="17">
        <v>160</v>
      </c>
      <c r="D23" s="101" t="s">
        <v>482</v>
      </c>
      <c r="E23" s="74" t="s">
        <v>494</v>
      </c>
    </row>
    <row r="24" spans="1:14" ht="121.5" customHeight="1">
      <c r="A24" s="16">
        <v>4</v>
      </c>
      <c r="B24" s="71" t="s">
        <v>228</v>
      </c>
      <c r="C24" s="17">
        <v>250</v>
      </c>
      <c r="D24" s="101" t="s">
        <v>481</v>
      </c>
      <c r="E24" s="74" t="s">
        <v>493</v>
      </c>
    </row>
    <row r="25" spans="1:14" ht="167.25" customHeight="1">
      <c r="A25" s="16">
        <v>5</v>
      </c>
      <c r="B25" s="71" t="s">
        <v>229</v>
      </c>
      <c r="C25" s="17">
        <f>3*300</f>
        <v>900</v>
      </c>
      <c r="D25" s="101" t="s">
        <v>230</v>
      </c>
      <c r="E25" s="74" t="s">
        <v>231</v>
      </c>
    </row>
    <row r="26" spans="1:14" ht="120" customHeight="1">
      <c r="A26" s="16">
        <v>6</v>
      </c>
      <c r="B26" s="71" t="s">
        <v>232</v>
      </c>
      <c r="C26" s="17">
        <v>250</v>
      </c>
      <c r="D26" s="101" t="s">
        <v>483</v>
      </c>
      <c r="E26" s="74" t="s">
        <v>223</v>
      </c>
    </row>
    <row r="27" spans="1:14" ht="38.25" customHeight="1">
      <c r="A27" s="16">
        <v>7</v>
      </c>
      <c r="B27" s="71" t="s">
        <v>233</v>
      </c>
      <c r="C27" s="17">
        <v>146</v>
      </c>
      <c r="D27" s="101" t="s">
        <v>234</v>
      </c>
      <c r="E27" s="74"/>
    </row>
    <row r="28" spans="1:14" ht="51" customHeight="1">
      <c r="A28" s="16">
        <v>8</v>
      </c>
      <c r="B28" s="71" t="s">
        <v>235</v>
      </c>
      <c r="C28" s="17">
        <v>150</v>
      </c>
      <c r="D28" s="101" t="s">
        <v>236</v>
      </c>
      <c r="E28" s="76"/>
    </row>
    <row r="29" spans="1:14" ht="53.25" customHeight="1">
      <c r="A29" s="16">
        <v>9</v>
      </c>
      <c r="B29" s="71" t="s">
        <v>237</v>
      </c>
      <c r="C29" s="17">
        <v>90</v>
      </c>
      <c r="D29" s="101" t="s">
        <v>238</v>
      </c>
      <c r="E29" s="76"/>
    </row>
    <row r="30" spans="1:14" ht="37.5" customHeight="1">
      <c r="A30" s="14" t="s">
        <v>4</v>
      </c>
      <c r="B30" s="66" t="s">
        <v>239</v>
      </c>
      <c r="C30" s="15">
        <f>SUM(C31:C40)</f>
        <v>4725</v>
      </c>
      <c r="D30" s="81" t="s">
        <v>241</v>
      </c>
      <c r="E30" s="76"/>
    </row>
    <row r="31" spans="1:14" ht="50.25" customHeight="1">
      <c r="A31" s="16">
        <v>1</v>
      </c>
      <c r="B31" s="74" t="s">
        <v>240</v>
      </c>
      <c r="C31" s="75">
        <v>500</v>
      </c>
      <c r="D31" s="81"/>
      <c r="E31" s="74"/>
    </row>
    <row r="32" spans="1:14" ht="42.75" customHeight="1">
      <c r="A32" s="16">
        <v>2</v>
      </c>
      <c r="B32" s="74" t="s">
        <v>242</v>
      </c>
      <c r="C32" s="75">
        <v>300</v>
      </c>
      <c r="D32" s="81"/>
      <c r="E32" s="74"/>
    </row>
    <row r="33" spans="1:5" ht="82.5" customHeight="1">
      <c r="A33" s="16">
        <v>3</v>
      </c>
      <c r="B33" s="74" t="s">
        <v>243</v>
      </c>
      <c r="C33" s="75">
        <v>250</v>
      </c>
      <c r="D33" s="81"/>
      <c r="E33" s="74"/>
    </row>
    <row r="34" spans="1:5" ht="57" customHeight="1">
      <c r="A34" s="16">
        <v>4</v>
      </c>
      <c r="B34" s="74" t="s">
        <v>244</v>
      </c>
      <c r="C34" s="75">
        <v>380</v>
      </c>
      <c r="D34" s="81"/>
      <c r="E34" s="74"/>
    </row>
    <row r="35" spans="1:5" ht="64.5" customHeight="1">
      <c r="A35" s="16">
        <v>5</v>
      </c>
      <c r="B35" s="74" t="s">
        <v>245</v>
      </c>
      <c r="C35" s="75">
        <v>1500</v>
      </c>
      <c r="D35" s="81"/>
      <c r="E35" s="74"/>
    </row>
    <row r="36" spans="1:5" ht="48" customHeight="1">
      <c r="A36" s="16">
        <v>6</v>
      </c>
      <c r="B36" s="74" t="s">
        <v>246</v>
      </c>
      <c r="C36" s="75">
        <v>150</v>
      </c>
      <c r="D36" s="81"/>
      <c r="E36" s="74"/>
    </row>
    <row r="37" spans="1:5" ht="41.25" customHeight="1">
      <c r="A37" s="16">
        <v>7</v>
      </c>
      <c r="B37" s="74" t="s">
        <v>247</v>
      </c>
      <c r="C37" s="75">
        <v>600</v>
      </c>
      <c r="D37" s="81"/>
      <c r="E37" s="74"/>
    </row>
    <row r="38" spans="1:5" ht="34.5" customHeight="1">
      <c r="A38" s="16">
        <v>8</v>
      </c>
      <c r="B38" s="74" t="s">
        <v>248</v>
      </c>
      <c r="C38" s="75">
        <v>250</v>
      </c>
      <c r="D38" s="81"/>
      <c r="E38" s="74"/>
    </row>
    <row r="39" spans="1:5" ht="39.75" customHeight="1">
      <c r="A39" s="16">
        <v>9</v>
      </c>
      <c r="B39" s="74" t="s">
        <v>249</v>
      </c>
      <c r="C39" s="75">
        <v>95</v>
      </c>
      <c r="D39" s="81"/>
      <c r="E39" s="74"/>
    </row>
    <row r="40" spans="1:5" ht="66" customHeight="1">
      <c r="A40" s="16">
        <v>10</v>
      </c>
      <c r="B40" s="74" t="s">
        <v>495</v>
      </c>
      <c r="C40" s="75">
        <v>700</v>
      </c>
      <c r="D40" s="101" t="s">
        <v>459</v>
      </c>
      <c r="E40" s="74"/>
    </row>
    <row r="41" spans="1:5" ht="63" customHeight="1">
      <c r="A41" s="14" t="s">
        <v>5</v>
      </c>
      <c r="B41" s="76" t="s">
        <v>250</v>
      </c>
      <c r="C41" s="15">
        <f>SUM(C42:C43)</f>
        <v>1200</v>
      </c>
      <c r="D41" s="73"/>
      <c r="E41" s="76"/>
    </row>
    <row r="42" spans="1:5" ht="70.5" customHeight="1">
      <c r="A42" s="16">
        <v>1</v>
      </c>
      <c r="B42" s="71" t="s">
        <v>251</v>
      </c>
      <c r="C42" s="17">
        <v>1000</v>
      </c>
      <c r="D42" s="101" t="s">
        <v>460</v>
      </c>
      <c r="E42" s="74" t="s">
        <v>252</v>
      </c>
    </row>
    <row r="43" spans="1:5" ht="118.5" customHeight="1">
      <c r="A43" s="16">
        <v>2</v>
      </c>
      <c r="B43" s="77" t="s">
        <v>253</v>
      </c>
      <c r="C43" s="17">
        <v>200</v>
      </c>
      <c r="D43" s="101" t="s">
        <v>484</v>
      </c>
      <c r="E43" s="74" t="s">
        <v>254</v>
      </c>
    </row>
    <row r="44" spans="1:5" ht="54.75" customHeight="1">
      <c r="A44" s="14" t="s">
        <v>6</v>
      </c>
      <c r="B44" s="66" t="s">
        <v>255</v>
      </c>
      <c r="C44" s="15">
        <f>C45+C51</f>
        <v>2435</v>
      </c>
      <c r="D44" s="16"/>
      <c r="E44" s="74"/>
    </row>
    <row r="45" spans="1:5" ht="39.75" customHeight="1">
      <c r="A45" s="78">
        <v>1</v>
      </c>
      <c r="B45" s="74" t="s">
        <v>256</v>
      </c>
      <c r="C45" s="17">
        <f>SUM(C46:C50)</f>
        <v>2085</v>
      </c>
      <c r="D45" s="100"/>
      <c r="E45" s="74"/>
    </row>
    <row r="46" spans="1:5" ht="45" customHeight="1">
      <c r="A46" s="79" t="s">
        <v>257</v>
      </c>
      <c r="B46" s="18" t="s">
        <v>258</v>
      </c>
      <c r="C46" s="80">
        <v>350</v>
      </c>
      <c r="D46" s="101" t="s">
        <v>259</v>
      </c>
      <c r="E46" s="74"/>
    </row>
    <row r="47" spans="1:5" ht="137.25" customHeight="1">
      <c r="A47" s="79" t="s">
        <v>257</v>
      </c>
      <c r="B47" s="74" t="s">
        <v>260</v>
      </c>
      <c r="C47" s="81">
        <v>600</v>
      </c>
      <c r="D47" s="101" t="s">
        <v>261</v>
      </c>
      <c r="E47" s="74" t="s">
        <v>347</v>
      </c>
    </row>
    <row r="48" spans="1:5" ht="60.75" customHeight="1">
      <c r="A48" s="79" t="s">
        <v>262</v>
      </c>
      <c r="B48" s="74" t="s">
        <v>263</v>
      </c>
      <c r="C48" s="81">
        <v>440</v>
      </c>
      <c r="D48" s="101" t="s">
        <v>264</v>
      </c>
      <c r="E48" s="74"/>
    </row>
    <row r="49" spans="1:5" ht="131.25" customHeight="1">
      <c r="A49" s="79" t="s">
        <v>262</v>
      </c>
      <c r="B49" s="74" t="s">
        <v>265</v>
      </c>
      <c r="C49" s="81">
        <v>345</v>
      </c>
      <c r="D49" s="87" t="s">
        <v>478</v>
      </c>
      <c r="E49" s="74" t="s">
        <v>419</v>
      </c>
    </row>
    <row r="50" spans="1:5" ht="42" customHeight="1">
      <c r="A50" s="79" t="s">
        <v>262</v>
      </c>
      <c r="B50" s="74" t="s">
        <v>266</v>
      </c>
      <c r="C50" s="81">
        <v>350</v>
      </c>
      <c r="D50" s="101" t="s">
        <v>267</v>
      </c>
      <c r="E50" s="74"/>
    </row>
    <row r="51" spans="1:5" ht="86.25" customHeight="1">
      <c r="A51" s="16">
        <v>2</v>
      </c>
      <c r="B51" s="71" t="s">
        <v>268</v>
      </c>
      <c r="C51" s="17">
        <v>350</v>
      </c>
      <c r="D51" s="101" t="s">
        <v>259</v>
      </c>
      <c r="E51" s="74"/>
    </row>
    <row r="52" spans="1:5" s="95" customFormat="1" ht="68.45" customHeight="1">
      <c r="A52" s="14" t="s">
        <v>8</v>
      </c>
      <c r="B52" s="66" t="s">
        <v>499</v>
      </c>
      <c r="C52" s="15">
        <v>1509</v>
      </c>
      <c r="D52" s="101" t="s">
        <v>500</v>
      </c>
      <c r="E52" s="76"/>
    </row>
    <row r="53" spans="1:5" ht="54.75" customHeight="1">
      <c r="A53" s="14" t="s">
        <v>94</v>
      </c>
      <c r="B53" s="66" t="s">
        <v>269</v>
      </c>
      <c r="C53" s="15">
        <f>SUM(C54:C56)</f>
        <v>4200</v>
      </c>
      <c r="D53" s="73"/>
      <c r="E53" s="74"/>
    </row>
    <row r="54" spans="1:5" ht="141.75">
      <c r="A54" s="16">
        <v>1</v>
      </c>
      <c r="B54" s="74" t="s">
        <v>270</v>
      </c>
      <c r="C54" s="17">
        <f>150*13</f>
        <v>1950</v>
      </c>
      <c r="D54" s="101"/>
      <c r="E54" s="276" t="s">
        <v>733</v>
      </c>
    </row>
    <row r="55" spans="1:5" ht="138.75" customHeight="1">
      <c r="A55" s="16">
        <v>2</v>
      </c>
      <c r="B55" s="74" t="s">
        <v>271</v>
      </c>
      <c r="C55" s="17">
        <f>4*300</f>
        <v>1200</v>
      </c>
      <c r="D55" s="101" t="s">
        <v>479</v>
      </c>
      <c r="E55" s="74" t="s">
        <v>272</v>
      </c>
    </row>
    <row r="56" spans="1:5" ht="131.25" customHeight="1">
      <c r="A56" s="16">
        <v>3</v>
      </c>
      <c r="B56" s="74" t="s">
        <v>273</v>
      </c>
      <c r="C56" s="17">
        <v>1050</v>
      </c>
      <c r="D56" s="101" t="s">
        <v>461</v>
      </c>
      <c r="E56" s="74" t="s">
        <v>272</v>
      </c>
    </row>
    <row r="57" spans="1:5" ht="44.25" customHeight="1">
      <c r="A57" s="14" t="s">
        <v>112</v>
      </c>
      <c r="B57" s="66" t="s">
        <v>274</v>
      </c>
      <c r="C57" s="15">
        <f>SUM(C58:C63)</f>
        <v>5000</v>
      </c>
      <c r="D57" s="73"/>
      <c r="E57" s="76"/>
    </row>
    <row r="58" spans="1:5" ht="76.5" customHeight="1">
      <c r="A58" s="16" t="s">
        <v>262</v>
      </c>
      <c r="B58" s="71" t="s">
        <v>275</v>
      </c>
      <c r="C58" s="17">
        <v>600</v>
      </c>
      <c r="D58" s="100"/>
      <c r="E58" s="74" t="s">
        <v>276</v>
      </c>
    </row>
    <row r="59" spans="1:5" ht="192.75" customHeight="1">
      <c r="A59" s="16" t="s">
        <v>262</v>
      </c>
      <c r="B59" s="71" t="s">
        <v>496</v>
      </c>
      <c r="C59" s="17">
        <f>68*50</f>
        <v>3400</v>
      </c>
      <c r="D59" s="100"/>
      <c r="E59" s="74" t="s">
        <v>734</v>
      </c>
    </row>
    <row r="60" spans="1:5" ht="183.75" customHeight="1">
      <c r="A60" s="16" t="s">
        <v>262</v>
      </c>
      <c r="B60" s="71" t="s">
        <v>277</v>
      </c>
      <c r="C60" s="17">
        <v>400</v>
      </c>
      <c r="D60" s="100"/>
      <c r="E60" s="74" t="s">
        <v>420</v>
      </c>
    </row>
    <row r="61" spans="1:5" ht="57.75" customHeight="1">
      <c r="A61" s="16" t="s">
        <v>278</v>
      </c>
      <c r="B61" s="74" t="s">
        <v>279</v>
      </c>
      <c r="C61" s="17">
        <v>200</v>
      </c>
      <c r="D61" s="101" t="s">
        <v>280</v>
      </c>
      <c r="E61" s="74"/>
    </row>
    <row r="62" spans="1:5" ht="68.25" customHeight="1">
      <c r="A62" s="16" t="s">
        <v>262</v>
      </c>
      <c r="B62" s="71" t="s">
        <v>281</v>
      </c>
      <c r="C62" s="17">
        <v>250</v>
      </c>
      <c r="D62" s="101" t="s">
        <v>282</v>
      </c>
      <c r="E62" s="74"/>
    </row>
    <row r="63" spans="1:5" ht="79.5" customHeight="1">
      <c r="A63" s="16" t="s">
        <v>262</v>
      </c>
      <c r="B63" s="71" t="s">
        <v>283</v>
      </c>
      <c r="C63" s="17">
        <v>150</v>
      </c>
      <c r="D63" s="101" t="s">
        <v>284</v>
      </c>
      <c r="E63" s="74"/>
    </row>
    <row r="64" spans="1:5" ht="78" customHeight="1">
      <c r="A64" s="14" t="s">
        <v>128</v>
      </c>
      <c r="B64" s="66" t="s">
        <v>497</v>
      </c>
      <c r="C64" s="15">
        <f>SUM(C65:C73)</f>
        <v>3260</v>
      </c>
      <c r="D64" s="14"/>
      <c r="E64" s="76"/>
    </row>
    <row r="65" spans="1:5" ht="106.5" customHeight="1">
      <c r="A65" s="16">
        <v>1</v>
      </c>
      <c r="B65" s="71" t="s">
        <v>285</v>
      </c>
      <c r="C65" s="17">
        <f>150*10+80*2+50</f>
        <v>1710</v>
      </c>
      <c r="D65" s="82"/>
      <c r="E65" s="74" t="s">
        <v>286</v>
      </c>
    </row>
    <row r="66" spans="1:5" ht="52.5" customHeight="1">
      <c r="A66" s="16">
        <v>2</v>
      </c>
      <c r="B66" s="74" t="s">
        <v>287</v>
      </c>
      <c r="C66" s="17">
        <v>150</v>
      </c>
      <c r="D66" s="100" t="s">
        <v>288</v>
      </c>
      <c r="E66" s="74"/>
    </row>
    <row r="67" spans="1:5" ht="46.5" customHeight="1">
      <c r="A67" s="16">
        <v>3</v>
      </c>
      <c r="B67" s="74" t="s">
        <v>289</v>
      </c>
      <c r="C67" s="17">
        <v>200</v>
      </c>
      <c r="D67" s="100" t="s">
        <v>290</v>
      </c>
      <c r="E67" s="74"/>
    </row>
    <row r="68" spans="1:5" ht="79.5" customHeight="1">
      <c r="A68" s="16">
        <v>4</v>
      </c>
      <c r="B68" s="74" t="s">
        <v>291</v>
      </c>
      <c r="C68" s="17">
        <v>250</v>
      </c>
      <c r="D68" s="100" t="s">
        <v>288</v>
      </c>
      <c r="E68" s="74"/>
    </row>
    <row r="69" spans="1:5" ht="62.25" customHeight="1">
      <c r="A69" s="16">
        <v>5</v>
      </c>
      <c r="B69" s="74" t="s">
        <v>292</v>
      </c>
      <c r="C69" s="17">
        <v>150</v>
      </c>
      <c r="D69" s="100" t="s">
        <v>293</v>
      </c>
      <c r="E69" s="74"/>
    </row>
    <row r="70" spans="1:5" ht="36" customHeight="1">
      <c r="A70" s="16">
        <v>6</v>
      </c>
      <c r="B70" s="74" t="s">
        <v>294</v>
      </c>
      <c r="C70" s="17">
        <v>120</v>
      </c>
      <c r="D70" s="100" t="s">
        <v>295</v>
      </c>
      <c r="E70" s="74"/>
    </row>
    <row r="71" spans="1:5" ht="63.75" customHeight="1">
      <c r="A71" s="16">
        <v>7</v>
      </c>
      <c r="B71" s="74" t="s">
        <v>296</v>
      </c>
      <c r="C71" s="17">
        <v>80</v>
      </c>
      <c r="D71" s="100" t="s">
        <v>280</v>
      </c>
      <c r="E71" s="74"/>
    </row>
    <row r="72" spans="1:5" ht="60.75" customHeight="1">
      <c r="A72" s="16">
        <v>8</v>
      </c>
      <c r="B72" s="74" t="s">
        <v>297</v>
      </c>
      <c r="C72" s="17">
        <v>300</v>
      </c>
      <c r="D72" s="100" t="s">
        <v>288</v>
      </c>
      <c r="E72" s="74"/>
    </row>
    <row r="73" spans="1:5" ht="56.25" customHeight="1">
      <c r="A73" s="16">
        <v>9</v>
      </c>
      <c r="B73" s="74" t="s">
        <v>298</v>
      </c>
      <c r="C73" s="17">
        <v>300</v>
      </c>
      <c r="D73" s="100" t="s">
        <v>288</v>
      </c>
      <c r="E73" s="74"/>
    </row>
    <row r="74" spans="1:5" ht="32.25" customHeight="1">
      <c r="A74" s="14" t="s">
        <v>145</v>
      </c>
      <c r="B74" s="83" t="s">
        <v>299</v>
      </c>
      <c r="C74" s="15">
        <f>SUM(C75:C89)</f>
        <v>3465</v>
      </c>
      <c r="D74" s="73"/>
      <c r="E74" s="76"/>
    </row>
    <row r="75" spans="1:5" ht="37.5" customHeight="1">
      <c r="A75" s="16">
        <v>1</v>
      </c>
      <c r="B75" s="77" t="s">
        <v>300</v>
      </c>
      <c r="C75" s="17">
        <v>200</v>
      </c>
      <c r="D75" s="16" t="s">
        <v>462</v>
      </c>
      <c r="E75" s="74"/>
    </row>
    <row r="76" spans="1:5" ht="53.25" customHeight="1">
      <c r="A76" s="16">
        <v>2</v>
      </c>
      <c r="B76" s="77" t="s">
        <v>301</v>
      </c>
      <c r="C76" s="17">
        <v>250</v>
      </c>
      <c r="D76" s="100" t="s">
        <v>302</v>
      </c>
      <c r="E76" s="74"/>
    </row>
    <row r="77" spans="1:5" ht="79.5" customHeight="1">
      <c r="A77" s="84">
        <v>3</v>
      </c>
      <c r="B77" s="71" t="s">
        <v>303</v>
      </c>
      <c r="C77" s="17">
        <v>230</v>
      </c>
      <c r="D77" s="100" t="s">
        <v>421</v>
      </c>
      <c r="E77" s="76"/>
    </row>
    <row r="78" spans="1:5" ht="31.5">
      <c r="A78" s="84">
        <v>4</v>
      </c>
      <c r="B78" s="71" t="s">
        <v>304</v>
      </c>
      <c r="C78" s="17">
        <v>250</v>
      </c>
      <c r="D78" s="16" t="s">
        <v>462</v>
      </c>
      <c r="E78" s="76"/>
    </row>
    <row r="79" spans="1:5" ht="50.25" customHeight="1">
      <c r="A79" s="84">
        <v>5</v>
      </c>
      <c r="B79" s="71" t="s">
        <v>305</v>
      </c>
      <c r="C79" s="17">
        <v>100</v>
      </c>
      <c r="D79" s="16" t="s">
        <v>463</v>
      </c>
      <c r="E79" s="76"/>
    </row>
    <row r="80" spans="1:5" ht="54" customHeight="1">
      <c r="A80" s="84">
        <v>6</v>
      </c>
      <c r="B80" s="71" t="s">
        <v>306</v>
      </c>
      <c r="C80" s="17">
        <v>200</v>
      </c>
      <c r="D80" s="312" t="s">
        <v>486</v>
      </c>
      <c r="E80" s="74"/>
    </row>
    <row r="81" spans="1:5" ht="61.5" customHeight="1">
      <c r="A81" s="84">
        <v>7</v>
      </c>
      <c r="B81" s="71" t="s">
        <v>307</v>
      </c>
      <c r="C81" s="17">
        <v>300</v>
      </c>
      <c r="D81" s="312"/>
      <c r="E81" s="74"/>
    </row>
    <row r="82" spans="1:5" ht="57.75" customHeight="1">
      <c r="A82" s="84">
        <v>8</v>
      </c>
      <c r="B82" s="71" t="s">
        <v>308</v>
      </c>
      <c r="C82" s="17">
        <v>440</v>
      </c>
      <c r="D82" s="312"/>
      <c r="E82" s="74"/>
    </row>
    <row r="83" spans="1:5" ht="68.25" customHeight="1">
      <c r="A83" s="16">
        <v>9</v>
      </c>
      <c r="B83" s="74" t="s">
        <v>309</v>
      </c>
      <c r="C83" s="17">
        <v>240</v>
      </c>
      <c r="D83" s="100" t="s">
        <v>487</v>
      </c>
      <c r="E83" s="74"/>
    </row>
    <row r="84" spans="1:5" ht="42.75" customHeight="1">
      <c r="A84" s="16">
        <v>10</v>
      </c>
      <c r="B84" s="74" t="s">
        <v>310</v>
      </c>
      <c r="C84" s="17">
        <v>165</v>
      </c>
      <c r="D84" s="312" t="s">
        <v>487</v>
      </c>
      <c r="E84" s="74"/>
    </row>
    <row r="85" spans="1:5" ht="47.25">
      <c r="A85" s="16">
        <v>11</v>
      </c>
      <c r="B85" s="74" t="s">
        <v>311</v>
      </c>
      <c r="C85" s="17">
        <v>90</v>
      </c>
      <c r="D85" s="312"/>
      <c r="E85" s="74"/>
    </row>
    <row r="86" spans="1:5" ht="56.25" customHeight="1">
      <c r="A86" s="16">
        <v>12</v>
      </c>
      <c r="B86" s="74" t="s">
        <v>312</v>
      </c>
      <c r="C86" s="17">
        <v>250</v>
      </c>
      <c r="D86" s="312"/>
      <c r="E86" s="74"/>
    </row>
    <row r="87" spans="1:5" ht="41.25" customHeight="1">
      <c r="A87" s="16">
        <v>13</v>
      </c>
      <c r="B87" s="74" t="s">
        <v>313</v>
      </c>
      <c r="C87" s="17">
        <v>250</v>
      </c>
      <c r="D87" s="312" t="s">
        <v>314</v>
      </c>
      <c r="E87" s="74"/>
    </row>
    <row r="88" spans="1:5" ht="34.5" customHeight="1">
      <c r="A88" s="16">
        <v>14</v>
      </c>
      <c r="B88" s="71" t="s">
        <v>315</v>
      </c>
      <c r="C88" s="17">
        <v>200</v>
      </c>
      <c r="D88" s="312"/>
      <c r="E88" s="74"/>
    </row>
    <row r="89" spans="1:5" ht="84.75" customHeight="1">
      <c r="A89" s="16">
        <v>15</v>
      </c>
      <c r="B89" s="71" t="s">
        <v>316</v>
      </c>
      <c r="C89" s="17">
        <v>300</v>
      </c>
      <c r="D89" s="101" t="s">
        <v>452</v>
      </c>
      <c r="E89" s="74"/>
    </row>
    <row r="90" spans="1:5" ht="62.25" customHeight="1">
      <c r="A90" s="14" t="s">
        <v>170</v>
      </c>
      <c r="B90" s="76" t="s">
        <v>317</v>
      </c>
      <c r="C90" s="15">
        <f>SUM(C91:C93)</f>
        <v>4700</v>
      </c>
      <c r="D90" s="73"/>
      <c r="E90" s="76"/>
    </row>
    <row r="91" spans="1:5" ht="104.25" customHeight="1">
      <c r="A91" s="16">
        <v>1</v>
      </c>
      <c r="B91" s="74" t="s">
        <v>318</v>
      </c>
      <c r="C91" s="17">
        <v>4300</v>
      </c>
      <c r="D91" s="101"/>
      <c r="E91" s="74" t="s">
        <v>735</v>
      </c>
    </row>
    <row r="92" spans="1:5" ht="58.5" customHeight="1">
      <c r="A92" s="16">
        <v>2</v>
      </c>
      <c r="B92" s="74" t="s">
        <v>319</v>
      </c>
      <c r="C92" s="17">
        <v>200</v>
      </c>
      <c r="D92" s="101" t="s">
        <v>485</v>
      </c>
      <c r="E92" s="74" t="s">
        <v>320</v>
      </c>
    </row>
    <row r="93" spans="1:5" ht="64.5" customHeight="1">
      <c r="A93" s="16">
        <v>3</v>
      </c>
      <c r="B93" s="71" t="s">
        <v>321</v>
      </c>
      <c r="C93" s="17">
        <v>200</v>
      </c>
      <c r="D93" s="86" t="s">
        <v>488</v>
      </c>
      <c r="E93" s="74"/>
    </row>
    <row r="94" spans="1:5" ht="55.5" customHeight="1">
      <c r="A94" s="14" t="s">
        <v>191</v>
      </c>
      <c r="B94" s="76" t="s">
        <v>322</v>
      </c>
      <c r="C94" s="15">
        <v>200</v>
      </c>
      <c r="D94" s="101" t="s">
        <v>323</v>
      </c>
      <c r="E94" s="74" t="s">
        <v>324</v>
      </c>
    </row>
    <row r="95" spans="1:5" ht="47.25">
      <c r="A95" s="14" t="s">
        <v>194</v>
      </c>
      <c r="B95" s="76" t="s">
        <v>325</v>
      </c>
      <c r="C95" s="15">
        <f>SUM(C96:C98)</f>
        <v>1020</v>
      </c>
      <c r="D95" s="100"/>
      <c r="E95" s="76"/>
    </row>
    <row r="96" spans="1:5" ht="149.25" customHeight="1">
      <c r="A96" s="16">
        <v>1</v>
      </c>
      <c r="B96" s="74" t="s">
        <v>326</v>
      </c>
      <c r="C96" s="17">
        <f>60*9</f>
        <v>540</v>
      </c>
      <c r="D96" s="101" t="s">
        <v>327</v>
      </c>
      <c r="E96" s="316" t="s">
        <v>328</v>
      </c>
    </row>
    <row r="97" spans="1:5" ht="98.25" customHeight="1">
      <c r="A97" s="16">
        <v>2</v>
      </c>
      <c r="B97" s="74" t="s">
        <v>329</v>
      </c>
      <c r="C97" s="17">
        <f>4*70</f>
        <v>280</v>
      </c>
      <c r="D97" s="101" t="s">
        <v>330</v>
      </c>
      <c r="E97" s="316"/>
    </row>
    <row r="98" spans="1:5" ht="53.25" customHeight="1">
      <c r="A98" s="16">
        <v>3</v>
      </c>
      <c r="B98" s="74" t="s">
        <v>331</v>
      </c>
      <c r="C98" s="17">
        <v>200</v>
      </c>
      <c r="D98" s="100" t="s">
        <v>489</v>
      </c>
      <c r="E98" s="76"/>
    </row>
    <row r="99" spans="1:5" ht="58.5" customHeight="1">
      <c r="A99" s="14" t="s">
        <v>194</v>
      </c>
      <c r="B99" s="66" t="s">
        <v>332</v>
      </c>
      <c r="C99" s="15">
        <f>SUM(C100:C106)</f>
        <v>1660</v>
      </c>
      <c r="D99" s="16"/>
      <c r="E99" s="74"/>
    </row>
    <row r="100" spans="1:5" ht="34.5" customHeight="1">
      <c r="A100" s="16">
        <v>1</v>
      </c>
      <c r="B100" s="71" t="s">
        <v>333</v>
      </c>
      <c r="C100" s="85">
        <v>250</v>
      </c>
      <c r="D100" s="100" t="s">
        <v>334</v>
      </c>
      <c r="E100" s="74"/>
    </row>
    <row r="101" spans="1:5" ht="47.25">
      <c r="A101" s="16">
        <v>2</v>
      </c>
      <c r="B101" s="71" t="s">
        <v>335</v>
      </c>
      <c r="C101" s="85">
        <f>50*13</f>
        <v>650</v>
      </c>
      <c r="D101" s="16"/>
      <c r="E101" s="74" t="s">
        <v>736</v>
      </c>
    </row>
    <row r="102" spans="1:5" ht="51.75" customHeight="1">
      <c r="A102" s="16">
        <v>3</v>
      </c>
      <c r="B102" s="71" t="s">
        <v>336</v>
      </c>
      <c r="C102" s="17">
        <f>20*13</f>
        <v>260</v>
      </c>
      <c r="D102" s="100" t="s">
        <v>464</v>
      </c>
      <c r="E102" s="74"/>
    </row>
    <row r="103" spans="1:5" ht="45" customHeight="1">
      <c r="A103" s="14">
        <v>4</v>
      </c>
      <c r="B103" s="71" t="s">
        <v>337</v>
      </c>
      <c r="C103" s="17">
        <v>100</v>
      </c>
      <c r="D103" s="312" t="s">
        <v>464</v>
      </c>
      <c r="E103" s="74"/>
    </row>
    <row r="104" spans="1:5" ht="53.25" customHeight="1">
      <c r="A104" s="14">
        <v>5</v>
      </c>
      <c r="B104" s="71" t="s">
        <v>338</v>
      </c>
      <c r="C104" s="17">
        <v>100</v>
      </c>
      <c r="D104" s="312"/>
      <c r="E104" s="74"/>
    </row>
    <row r="105" spans="1:5" ht="53.25" customHeight="1">
      <c r="A105" s="14">
        <v>6</v>
      </c>
      <c r="B105" s="71" t="s">
        <v>339</v>
      </c>
      <c r="C105" s="17">
        <v>150</v>
      </c>
      <c r="D105" s="312" t="s">
        <v>465</v>
      </c>
      <c r="E105" s="74"/>
    </row>
    <row r="106" spans="1:5" ht="54" customHeight="1">
      <c r="A106" s="14">
        <v>7</v>
      </c>
      <c r="B106" s="71" t="s">
        <v>340</v>
      </c>
      <c r="C106" s="17">
        <v>150</v>
      </c>
      <c r="D106" s="312"/>
      <c r="E106" s="74"/>
    </row>
    <row r="107" spans="1:5" ht="39" customHeight="1">
      <c r="A107" s="14" t="s">
        <v>344</v>
      </c>
      <c r="B107" s="66" t="s">
        <v>341</v>
      </c>
      <c r="C107" s="15">
        <f>SUM(C108:C109)</f>
        <v>3870</v>
      </c>
      <c r="D107" s="16"/>
      <c r="E107" s="76"/>
    </row>
    <row r="108" spans="1:5" ht="31.5">
      <c r="A108" s="16">
        <v>1</v>
      </c>
      <c r="B108" s="71" t="s">
        <v>342</v>
      </c>
      <c r="C108" s="17">
        <v>2940</v>
      </c>
      <c r="D108" s="100" t="s">
        <v>490</v>
      </c>
      <c r="E108" s="76"/>
    </row>
    <row r="109" spans="1:5" ht="219.75" customHeight="1">
      <c r="A109" s="16">
        <v>2</v>
      </c>
      <c r="B109" s="71" t="s">
        <v>343</v>
      </c>
      <c r="C109" s="17">
        <f>100+80+80+30+8*60+8*20</f>
        <v>930</v>
      </c>
      <c r="D109" s="100"/>
      <c r="E109" s="74" t="s">
        <v>737</v>
      </c>
    </row>
    <row r="110" spans="1:5" ht="162.75" customHeight="1">
      <c r="A110" s="14" t="s">
        <v>346</v>
      </c>
      <c r="B110" s="76" t="s">
        <v>345</v>
      </c>
      <c r="C110" s="15">
        <f>8*560+40*(181-8)</f>
        <v>11400</v>
      </c>
      <c r="D110" s="16"/>
      <c r="E110" s="74" t="s">
        <v>738</v>
      </c>
    </row>
    <row r="111" spans="1:5" ht="41.25" customHeight="1">
      <c r="A111" s="142" t="s">
        <v>350</v>
      </c>
      <c r="B111" s="143" t="s">
        <v>515</v>
      </c>
      <c r="C111" s="144">
        <v>56000</v>
      </c>
      <c r="D111" s="142"/>
      <c r="E111" s="277" t="s">
        <v>739</v>
      </c>
    </row>
    <row r="113" spans="3:5">
      <c r="C113" s="283" t="s">
        <v>728</v>
      </c>
      <c r="D113" s="283"/>
      <c r="E113" s="283"/>
    </row>
  </sheetData>
  <mergeCells count="13">
    <mergeCell ref="C113:E113"/>
    <mergeCell ref="D105:D106"/>
    <mergeCell ref="A1:E1"/>
    <mergeCell ref="A2:E2"/>
    <mergeCell ref="A3:E3"/>
    <mergeCell ref="A4:E4"/>
    <mergeCell ref="E13:E14"/>
    <mergeCell ref="E16:E18"/>
    <mergeCell ref="D80:D82"/>
    <mergeCell ref="D84:D86"/>
    <mergeCell ref="D87:D88"/>
    <mergeCell ref="E96:E97"/>
    <mergeCell ref="D103:D104"/>
  </mergeCells>
  <pageMargins left="0.25" right="3.9370078740157501E-2" top="0.196850393700787" bottom="0" header="0.23622047244094499" footer="0.23622047244094499"/>
  <pageSetup paperSize="9" scale="78"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zoomScale="115" zoomScaleNormal="115" workbookViewId="0">
      <selection activeCell="A2" sqref="A2:D2"/>
    </sheetView>
  </sheetViews>
  <sheetFormatPr defaultColWidth="8.85546875" defaultRowHeight="15"/>
  <cols>
    <col min="1" max="1" width="7.42578125" style="10" customWidth="1"/>
    <col min="2" max="2" width="43.42578125" style="10" customWidth="1"/>
    <col min="3" max="3" width="24.42578125" style="10" customWidth="1"/>
    <col min="4" max="4" width="16.5703125" style="10" customWidth="1"/>
    <col min="5" max="16384" width="8.85546875" style="10"/>
  </cols>
  <sheetData>
    <row r="1" spans="1:4" ht="81" customHeight="1">
      <c r="A1" s="317" t="s">
        <v>740</v>
      </c>
      <c r="B1" s="317"/>
      <c r="C1" s="317"/>
      <c r="D1" s="317"/>
    </row>
    <row r="2" spans="1:4" ht="24.75" customHeight="1">
      <c r="A2" s="318" t="s">
        <v>747</v>
      </c>
      <c r="B2" s="319"/>
      <c r="C2" s="319"/>
      <c r="D2" s="319"/>
    </row>
    <row r="3" spans="1:4" ht="25.5" customHeight="1">
      <c r="A3" s="13"/>
      <c r="B3" s="13"/>
      <c r="C3" s="320" t="s">
        <v>354</v>
      </c>
      <c r="D3" s="320"/>
    </row>
    <row r="4" spans="1:4" ht="42" customHeight="1">
      <c r="A4" s="6" t="s">
        <v>0</v>
      </c>
      <c r="B4" s="6" t="s">
        <v>18</v>
      </c>
      <c r="C4" s="6" t="s">
        <v>352</v>
      </c>
      <c r="D4" s="7" t="s">
        <v>2</v>
      </c>
    </row>
    <row r="5" spans="1:4" ht="27.75" customHeight="1">
      <c r="A5" s="7"/>
      <c r="B5" s="7" t="s">
        <v>357</v>
      </c>
      <c r="C5" s="8">
        <f>C6+C27+C32+C54+C60+C82+C99+C115+C131+C155+C176+C178+C188</f>
        <v>141450</v>
      </c>
      <c r="D5" s="9"/>
    </row>
    <row r="6" spans="1:4" ht="30" customHeight="1">
      <c r="A6" s="96" t="s">
        <v>3</v>
      </c>
      <c r="B6" s="97" t="s">
        <v>12</v>
      </c>
      <c r="C6" s="97">
        <f>SUM(C7:C26)</f>
        <v>13800</v>
      </c>
      <c r="D6" s="97"/>
    </row>
    <row r="7" spans="1:4" ht="30" customHeight="1">
      <c r="A7" s="98">
        <v>1</v>
      </c>
      <c r="B7" s="99" t="s">
        <v>19</v>
      </c>
      <c r="C7" s="99">
        <v>690</v>
      </c>
      <c r="D7" s="98"/>
    </row>
    <row r="8" spans="1:4" ht="30" customHeight="1">
      <c r="A8" s="98">
        <v>2</v>
      </c>
      <c r="B8" s="99" t="s">
        <v>20</v>
      </c>
      <c r="C8" s="99">
        <v>690</v>
      </c>
      <c r="D8" s="98"/>
    </row>
    <row r="9" spans="1:4" ht="30" customHeight="1">
      <c r="A9" s="98">
        <v>3</v>
      </c>
      <c r="B9" s="99" t="s">
        <v>21</v>
      </c>
      <c r="C9" s="99">
        <v>690</v>
      </c>
      <c r="D9" s="98"/>
    </row>
    <row r="10" spans="1:4" ht="30" customHeight="1">
      <c r="A10" s="98">
        <v>4</v>
      </c>
      <c r="B10" s="99" t="s">
        <v>22</v>
      </c>
      <c r="C10" s="99">
        <v>690</v>
      </c>
      <c r="D10" s="98"/>
    </row>
    <row r="11" spans="1:4" ht="30" customHeight="1">
      <c r="A11" s="98">
        <v>5</v>
      </c>
      <c r="B11" s="99" t="s">
        <v>23</v>
      </c>
      <c r="C11" s="99">
        <v>690</v>
      </c>
      <c r="D11" s="98"/>
    </row>
    <row r="12" spans="1:4" ht="30" customHeight="1">
      <c r="A12" s="98">
        <v>6</v>
      </c>
      <c r="B12" s="99" t="s">
        <v>24</v>
      </c>
      <c r="C12" s="99">
        <v>690</v>
      </c>
      <c r="D12" s="98"/>
    </row>
    <row r="13" spans="1:4" ht="30" customHeight="1">
      <c r="A13" s="98">
        <v>7</v>
      </c>
      <c r="B13" s="99" t="s">
        <v>25</v>
      </c>
      <c r="C13" s="99">
        <v>690</v>
      </c>
      <c r="D13" s="98"/>
    </row>
    <row r="14" spans="1:4" ht="30" customHeight="1">
      <c r="A14" s="98">
        <v>8</v>
      </c>
      <c r="B14" s="99" t="s">
        <v>26</v>
      </c>
      <c r="C14" s="99">
        <v>690</v>
      </c>
      <c r="D14" s="98"/>
    </row>
    <row r="15" spans="1:4" ht="30" customHeight="1">
      <c r="A15" s="98">
        <v>9</v>
      </c>
      <c r="B15" s="99" t="s">
        <v>27</v>
      </c>
      <c r="C15" s="99">
        <v>690</v>
      </c>
      <c r="D15" s="98"/>
    </row>
    <row r="16" spans="1:4" ht="30" customHeight="1">
      <c r="A16" s="98">
        <v>10</v>
      </c>
      <c r="B16" s="99" t="s">
        <v>28</v>
      </c>
      <c r="C16" s="99">
        <v>690</v>
      </c>
      <c r="D16" s="98"/>
    </row>
    <row r="17" spans="1:4" ht="30" customHeight="1">
      <c r="A17" s="98">
        <v>11</v>
      </c>
      <c r="B17" s="99" t="s">
        <v>29</v>
      </c>
      <c r="C17" s="99">
        <v>690</v>
      </c>
      <c r="D17" s="98"/>
    </row>
    <row r="18" spans="1:4" ht="30" customHeight="1">
      <c r="A18" s="98">
        <v>12</v>
      </c>
      <c r="B18" s="99" t="s">
        <v>30</v>
      </c>
      <c r="C18" s="99">
        <v>690</v>
      </c>
      <c r="D18" s="98"/>
    </row>
    <row r="19" spans="1:4" ht="30" customHeight="1">
      <c r="A19" s="98">
        <v>13</v>
      </c>
      <c r="B19" s="99" t="s">
        <v>31</v>
      </c>
      <c r="C19" s="99">
        <v>690</v>
      </c>
      <c r="D19" s="98"/>
    </row>
    <row r="20" spans="1:4" ht="30" customHeight="1">
      <c r="A20" s="98">
        <v>14</v>
      </c>
      <c r="B20" s="99" t="s">
        <v>32</v>
      </c>
      <c r="C20" s="99">
        <v>690</v>
      </c>
      <c r="D20" s="98"/>
    </row>
    <row r="21" spans="1:4" ht="30" customHeight="1">
      <c r="A21" s="98">
        <v>15</v>
      </c>
      <c r="B21" s="99" t="s">
        <v>33</v>
      </c>
      <c r="C21" s="99">
        <v>690</v>
      </c>
      <c r="D21" s="98"/>
    </row>
    <row r="22" spans="1:4" ht="30" customHeight="1">
      <c r="A22" s="98">
        <v>16</v>
      </c>
      <c r="B22" s="99" t="s">
        <v>34</v>
      </c>
      <c r="C22" s="99">
        <v>690</v>
      </c>
      <c r="D22" s="98"/>
    </row>
    <row r="23" spans="1:4" ht="30" customHeight="1">
      <c r="A23" s="98">
        <v>17</v>
      </c>
      <c r="B23" s="99" t="s">
        <v>35</v>
      </c>
      <c r="C23" s="99">
        <v>690</v>
      </c>
      <c r="D23" s="98"/>
    </row>
    <row r="24" spans="1:4" ht="30" customHeight="1">
      <c r="A24" s="98">
        <v>18</v>
      </c>
      <c r="B24" s="99" t="s">
        <v>36</v>
      </c>
      <c r="C24" s="99">
        <v>690</v>
      </c>
      <c r="D24" s="98"/>
    </row>
    <row r="25" spans="1:4" ht="30" customHeight="1">
      <c r="A25" s="98">
        <v>19</v>
      </c>
      <c r="B25" s="99" t="s">
        <v>37</v>
      </c>
      <c r="C25" s="99">
        <v>690</v>
      </c>
      <c r="D25" s="98"/>
    </row>
    <row r="26" spans="1:4" ht="30" customHeight="1">
      <c r="A26" s="98">
        <v>20</v>
      </c>
      <c r="B26" s="99" t="s">
        <v>38</v>
      </c>
      <c r="C26" s="99">
        <v>690</v>
      </c>
      <c r="D26" s="98"/>
    </row>
    <row r="27" spans="1:4" ht="30" customHeight="1">
      <c r="A27" s="96" t="s">
        <v>4</v>
      </c>
      <c r="B27" s="97" t="s">
        <v>39</v>
      </c>
      <c r="C27" s="97">
        <f>SUM(C28:C31)</f>
        <v>2760</v>
      </c>
      <c r="D27" s="98"/>
    </row>
    <row r="28" spans="1:4" ht="30" customHeight="1">
      <c r="A28" s="98">
        <v>1</v>
      </c>
      <c r="B28" s="99" t="s">
        <v>40</v>
      </c>
      <c r="C28" s="99">
        <v>690</v>
      </c>
      <c r="D28" s="98"/>
    </row>
    <row r="29" spans="1:4" ht="30" customHeight="1">
      <c r="A29" s="98">
        <v>2</v>
      </c>
      <c r="B29" s="99" t="s">
        <v>41</v>
      </c>
      <c r="C29" s="99">
        <v>690</v>
      </c>
      <c r="D29" s="98"/>
    </row>
    <row r="30" spans="1:4" ht="30" customHeight="1">
      <c r="A30" s="98">
        <v>3</v>
      </c>
      <c r="B30" s="99" t="s">
        <v>42</v>
      </c>
      <c r="C30" s="99">
        <v>690</v>
      </c>
      <c r="D30" s="98"/>
    </row>
    <row r="31" spans="1:4" ht="30" customHeight="1">
      <c r="A31" s="98">
        <v>4</v>
      </c>
      <c r="B31" s="99" t="s">
        <v>43</v>
      </c>
      <c r="C31" s="99">
        <v>690</v>
      </c>
      <c r="D31" s="98"/>
    </row>
    <row r="32" spans="1:4" ht="30" customHeight="1">
      <c r="A32" s="96" t="s">
        <v>5</v>
      </c>
      <c r="B32" s="97" t="s">
        <v>44</v>
      </c>
      <c r="C32" s="97">
        <f>SUM(C33:C53)</f>
        <v>14490</v>
      </c>
      <c r="D32" s="98"/>
    </row>
    <row r="33" spans="1:4" ht="30" customHeight="1">
      <c r="A33" s="98">
        <v>1</v>
      </c>
      <c r="B33" s="99" t="s">
        <v>45</v>
      </c>
      <c r="C33" s="99">
        <v>690</v>
      </c>
      <c r="D33" s="98"/>
    </row>
    <row r="34" spans="1:4" ht="30" customHeight="1">
      <c r="A34" s="98">
        <v>2</v>
      </c>
      <c r="B34" s="99" t="s">
        <v>46</v>
      </c>
      <c r="C34" s="99">
        <v>690</v>
      </c>
      <c r="D34" s="98"/>
    </row>
    <row r="35" spans="1:4" ht="30" customHeight="1">
      <c r="A35" s="98">
        <v>3</v>
      </c>
      <c r="B35" s="99" t="s">
        <v>47</v>
      </c>
      <c r="C35" s="99">
        <v>690</v>
      </c>
      <c r="D35" s="98"/>
    </row>
    <row r="36" spans="1:4" ht="30" customHeight="1">
      <c r="A36" s="98">
        <v>4</v>
      </c>
      <c r="B36" s="99" t="s">
        <v>48</v>
      </c>
      <c r="C36" s="99">
        <v>690</v>
      </c>
      <c r="D36" s="98"/>
    </row>
    <row r="37" spans="1:4" ht="30" customHeight="1">
      <c r="A37" s="98">
        <v>5</v>
      </c>
      <c r="B37" s="99" t="s">
        <v>49</v>
      </c>
      <c r="C37" s="99">
        <v>690</v>
      </c>
      <c r="D37" s="98"/>
    </row>
    <row r="38" spans="1:4" ht="30" customHeight="1">
      <c r="A38" s="98">
        <v>6</v>
      </c>
      <c r="B38" s="99" t="s">
        <v>50</v>
      </c>
      <c r="C38" s="99">
        <v>690</v>
      </c>
      <c r="D38" s="98"/>
    </row>
    <row r="39" spans="1:4" ht="30" customHeight="1">
      <c r="A39" s="98">
        <v>7</v>
      </c>
      <c r="B39" s="99" t="s">
        <v>51</v>
      </c>
      <c r="C39" s="99">
        <v>690</v>
      </c>
      <c r="D39" s="98"/>
    </row>
    <row r="40" spans="1:4" ht="30" customHeight="1">
      <c r="A40" s="98">
        <v>8</v>
      </c>
      <c r="B40" s="99" t="s">
        <v>52</v>
      </c>
      <c r="C40" s="99">
        <v>690</v>
      </c>
      <c r="D40" s="98"/>
    </row>
    <row r="41" spans="1:4" ht="30" customHeight="1">
      <c r="A41" s="98">
        <v>9</v>
      </c>
      <c r="B41" s="99" t="s">
        <v>53</v>
      </c>
      <c r="C41" s="99">
        <v>690</v>
      </c>
      <c r="D41" s="98"/>
    </row>
    <row r="42" spans="1:4" ht="30" customHeight="1">
      <c r="A42" s="98">
        <v>10</v>
      </c>
      <c r="B42" s="99" t="s">
        <v>54</v>
      </c>
      <c r="C42" s="99">
        <v>690</v>
      </c>
      <c r="D42" s="98"/>
    </row>
    <row r="43" spans="1:4" ht="30" customHeight="1">
      <c r="A43" s="98">
        <v>11</v>
      </c>
      <c r="B43" s="99" t="s">
        <v>55</v>
      </c>
      <c r="C43" s="99">
        <v>690</v>
      </c>
      <c r="D43" s="98"/>
    </row>
    <row r="44" spans="1:4" ht="30" customHeight="1">
      <c r="A44" s="98">
        <v>12</v>
      </c>
      <c r="B44" s="99" t="s">
        <v>56</v>
      </c>
      <c r="C44" s="99">
        <v>690</v>
      </c>
      <c r="D44" s="98"/>
    </row>
    <row r="45" spans="1:4" ht="30" customHeight="1">
      <c r="A45" s="98">
        <v>13</v>
      </c>
      <c r="B45" s="99" t="s">
        <v>57</v>
      </c>
      <c r="C45" s="99">
        <v>690</v>
      </c>
      <c r="D45" s="98"/>
    </row>
    <row r="46" spans="1:4" ht="30" customHeight="1">
      <c r="A46" s="98">
        <v>14</v>
      </c>
      <c r="B46" s="99" t="s">
        <v>58</v>
      </c>
      <c r="C46" s="99">
        <v>690</v>
      </c>
      <c r="D46" s="98"/>
    </row>
    <row r="47" spans="1:4" ht="30" customHeight="1">
      <c r="A47" s="98">
        <v>15</v>
      </c>
      <c r="B47" s="99" t="s">
        <v>59</v>
      </c>
      <c r="C47" s="99">
        <v>690</v>
      </c>
      <c r="D47" s="98"/>
    </row>
    <row r="48" spans="1:4" ht="30" customHeight="1">
      <c r="A48" s="98">
        <v>16</v>
      </c>
      <c r="B48" s="99" t="s">
        <v>60</v>
      </c>
      <c r="C48" s="99">
        <v>690</v>
      </c>
      <c r="D48" s="98"/>
    </row>
    <row r="49" spans="1:4" ht="30" customHeight="1">
      <c r="A49" s="98">
        <v>17</v>
      </c>
      <c r="B49" s="99" t="s">
        <v>61</v>
      </c>
      <c r="C49" s="99">
        <v>690</v>
      </c>
      <c r="D49" s="98"/>
    </row>
    <row r="50" spans="1:4" ht="30" customHeight="1">
      <c r="A50" s="98">
        <v>18</v>
      </c>
      <c r="B50" s="99" t="s">
        <v>62</v>
      </c>
      <c r="C50" s="99">
        <v>690</v>
      </c>
      <c r="D50" s="98"/>
    </row>
    <row r="51" spans="1:4" ht="30" customHeight="1">
      <c r="A51" s="98">
        <v>19</v>
      </c>
      <c r="B51" s="99" t="s">
        <v>63</v>
      </c>
      <c r="C51" s="99">
        <v>690</v>
      </c>
      <c r="D51" s="98"/>
    </row>
    <row r="52" spans="1:4" ht="30" customHeight="1">
      <c r="A52" s="98">
        <v>20</v>
      </c>
      <c r="B52" s="99" t="s">
        <v>64</v>
      </c>
      <c r="C52" s="99">
        <v>690</v>
      </c>
      <c r="D52" s="98"/>
    </row>
    <row r="53" spans="1:4" ht="30" customHeight="1">
      <c r="A53" s="98">
        <v>21</v>
      </c>
      <c r="B53" s="99" t="s">
        <v>65</v>
      </c>
      <c r="C53" s="99">
        <v>690</v>
      </c>
      <c r="D53" s="98"/>
    </row>
    <row r="54" spans="1:4" ht="30" customHeight="1">
      <c r="A54" s="96" t="s">
        <v>6</v>
      </c>
      <c r="B54" s="97" t="s">
        <v>66</v>
      </c>
      <c r="C54" s="97">
        <f>SUM(C55:C59)</f>
        <v>3450</v>
      </c>
      <c r="D54" s="98"/>
    </row>
    <row r="55" spans="1:4" ht="30" customHeight="1">
      <c r="A55" s="98">
        <v>1</v>
      </c>
      <c r="B55" s="99" t="s">
        <v>67</v>
      </c>
      <c r="C55" s="99">
        <v>690</v>
      </c>
      <c r="D55" s="98"/>
    </row>
    <row r="56" spans="1:4" ht="30" customHeight="1">
      <c r="A56" s="98">
        <v>2</v>
      </c>
      <c r="B56" s="99" t="s">
        <v>68</v>
      </c>
      <c r="C56" s="99">
        <v>690</v>
      </c>
      <c r="D56" s="98"/>
    </row>
    <row r="57" spans="1:4" ht="30" customHeight="1">
      <c r="A57" s="98">
        <v>3</v>
      </c>
      <c r="B57" s="99" t="s">
        <v>69</v>
      </c>
      <c r="C57" s="99">
        <v>690</v>
      </c>
      <c r="D57" s="98"/>
    </row>
    <row r="58" spans="1:4" ht="30" customHeight="1">
      <c r="A58" s="98">
        <v>4</v>
      </c>
      <c r="B58" s="99" t="s">
        <v>70</v>
      </c>
      <c r="C58" s="99">
        <v>690</v>
      </c>
      <c r="D58" s="98"/>
    </row>
    <row r="59" spans="1:4" ht="30" customHeight="1">
      <c r="A59" s="98">
        <v>5</v>
      </c>
      <c r="B59" s="99" t="s">
        <v>71</v>
      </c>
      <c r="C59" s="99">
        <v>690</v>
      </c>
      <c r="D59" s="98"/>
    </row>
    <row r="60" spans="1:4" ht="30" customHeight="1">
      <c r="A60" s="96" t="s">
        <v>8</v>
      </c>
      <c r="B60" s="97" t="s">
        <v>72</v>
      </c>
      <c r="C60" s="97">
        <f>SUM(C61:C81)</f>
        <v>14490</v>
      </c>
      <c r="D60" s="98"/>
    </row>
    <row r="61" spans="1:4" ht="30" customHeight="1">
      <c r="A61" s="98">
        <v>1</v>
      </c>
      <c r="B61" s="99" t="s">
        <v>73</v>
      </c>
      <c r="C61" s="99">
        <v>690</v>
      </c>
      <c r="D61" s="98"/>
    </row>
    <row r="62" spans="1:4" ht="30" customHeight="1">
      <c r="A62" s="98">
        <v>2</v>
      </c>
      <c r="B62" s="99" t="s">
        <v>74</v>
      </c>
      <c r="C62" s="99">
        <v>690</v>
      </c>
      <c r="D62" s="98"/>
    </row>
    <row r="63" spans="1:4" ht="30" customHeight="1">
      <c r="A63" s="98">
        <v>3</v>
      </c>
      <c r="B63" s="99" t="s">
        <v>75</v>
      </c>
      <c r="C63" s="99">
        <v>690</v>
      </c>
      <c r="D63" s="98"/>
    </row>
    <row r="64" spans="1:4" ht="30" customHeight="1">
      <c r="A64" s="98">
        <v>4</v>
      </c>
      <c r="B64" s="99" t="s">
        <v>76</v>
      </c>
      <c r="C64" s="99">
        <v>690</v>
      </c>
      <c r="D64" s="98"/>
    </row>
    <row r="65" spans="1:4" ht="30" customHeight="1">
      <c r="A65" s="98">
        <v>5</v>
      </c>
      <c r="B65" s="99" t="s">
        <v>77</v>
      </c>
      <c r="C65" s="99">
        <v>690</v>
      </c>
      <c r="D65" s="98"/>
    </row>
    <row r="66" spans="1:4" ht="30" customHeight="1">
      <c r="A66" s="98">
        <v>6</v>
      </c>
      <c r="B66" s="99" t="s">
        <v>78</v>
      </c>
      <c r="C66" s="99">
        <v>690</v>
      </c>
      <c r="D66" s="98"/>
    </row>
    <row r="67" spans="1:4" ht="30" customHeight="1">
      <c r="A67" s="98">
        <v>7</v>
      </c>
      <c r="B67" s="99" t="s">
        <v>79</v>
      </c>
      <c r="C67" s="99">
        <v>690</v>
      </c>
      <c r="D67" s="98"/>
    </row>
    <row r="68" spans="1:4" ht="30" customHeight="1">
      <c r="A68" s="98">
        <v>8</v>
      </c>
      <c r="B68" s="99" t="s">
        <v>80</v>
      </c>
      <c r="C68" s="99">
        <v>690</v>
      </c>
      <c r="D68" s="98"/>
    </row>
    <row r="69" spans="1:4" ht="30" customHeight="1">
      <c r="A69" s="98">
        <v>9</v>
      </c>
      <c r="B69" s="99" t="s">
        <v>81</v>
      </c>
      <c r="C69" s="99">
        <v>690</v>
      </c>
      <c r="D69" s="98"/>
    </row>
    <row r="70" spans="1:4" ht="30" customHeight="1">
      <c r="A70" s="98">
        <v>10</v>
      </c>
      <c r="B70" s="99" t="s">
        <v>82</v>
      </c>
      <c r="C70" s="99">
        <v>690</v>
      </c>
      <c r="D70" s="98"/>
    </row>
    <row r="71" spans="1:4" ht="30" customHeight="1">
      <c r="A71" s="98">
        <v>11</v>
      </c>
      <c r="B71" s="99" t="s">
        <v>83</v>
      </c>
      <c r="C71" s="99">
        <v>690</v>
      </c>
      <c r="D71" s="98"/>
    </row>
    <row r="72" spans="1:4" ht="30" customHeight="1">
      <c r="A72" s="98">
        <v>12</v>
      </c>
      <c r="B72" s="99" t="s">
        <v>84</v>
      </c>
      <c r="C72" s="99">
        <v>690</v>
      </c>
      <c r="D72" s="98"/>
    </row>
    <row r="73" spans="1:4" ht="30" customHeight="1">
      <c r="A73" s="98">
        <v>13</v>
      </c>
      <c r="B73" s="99" t="s">
        <v>85</v>
      </c>
      <c r="C73" s="99">
        <v>690</v>
      </c>
      <c r="D73" s="98"/>
    </row>
    <row r="74" spans="1:4" ht="30" customHeight="1">
      <c r="A74" s="98">
        <v>14</v>
      </c>
      <c r="B74" s="99" t="s">
        <v>86</v>
      </c>
      <c r="C74" s="99">
        <v>690</v>
      </c>
      <c r="D74" s="98"/>
    </row>
    <row r="75" spans="1:4" ht="30" customHeight="1">
      <c r="A75" s="98">
        <v>15</v>
      </c>
      <c r="B75" s="99" t="s">
        <v>87</v>
      </c>
      <c r="C75" s="99">
        <v>690</v>
      </c>
      <c r="D75" s="98"/>
    </row>
    <row r="76" spans="1:4" ht="30" customHeight="1">
      <c r="A76" s="98">
        <v>16</v>
      </c>
      <c r="B76" s="99" t="s">
        <v>88</v>
      </c>
      <c r="C76" s="99">
        <v>690</v>
      </c>
      <c r="D76" s="98"/>
    </row>
    <row r="77" spans="1:4" ht="30" customHeight="1">
      <c r="A77" s="98">
        <v>17</v>
      </c>
      <c r="B77" s="99" t="s">
        <v>89</v>
      </c>
      <c r="C77" s="99">
        <v>690</v>
      </c>
      <c r="D77" s="98"/>
    </row>
    <row r="78" spans="1:4" ht="30" customHeight="1">
      <c r="A78" s="98">
        <v>18</v>
      </c>
      <c r="B78" s="99" t="s">
        <v>90</v>
      </c>
      <c r="C78" s="99">
        <v>690</v>
      </c>
      <c r="D78" s="98"/>
    </row>
    <row r="79" spans="1:4" ht="30" customHeight="1">
      <c r="A79" s="98">
        <v>19</v>
      </c>
      <c r="B79" s="99" t="s">
        <v>91</v>
      </c>
      <c r="C79" s="99">
        <v>690</v>
      </c>
      <c r="D79" s="98"/>
    </row>
    <row r="80" spans="1:4" ht="30" customHeight="1">
      <c r="A80" s="98">
        <v>20</v>
      </c>
      <c r="B80" s="99" t="s">
        <v>92</v>
      </c>
      <c r="C80" s="99">
        <v>690</v>
      </c>
      <c r="D80" s="98"/>
    </row>
    <row r="81" spans="1:4" ht="30" customHeight="1">
      <c r="A81" s="98">
        <v>21</v>
      </c>
      <c r="B81" s="99" t="s">
        <v>93</v>
      </c>
      <c r="C81" s="99">
        <v>690</v>
      </c>
      <c r="D81" s="98"/>
    </row>
    <row r="82" spans="1:4" ht="30" customHeight="1">
      <c r="A82" s="96" t="s">
        <v>94</v>
      </c>
      <c r="B82" s="97" t="s">
        <v>95</v>
      </c>
      <c r="C82" s="97">
        <f>SUM(C83:C98)</f>
        <v>11040</v>
      </c>
      <c r="D82" s="98"/>
    </row>
    <row r="83" spans="1:4" ht="30" customHeight="1">
      <c r="A83" s="98">
        <v>1</v>
      </c>
      <c r="B83" s="99" t="s">
        <v>96</v>
      </c>
      <c r="C83" s="99">
        <v>690</v>
      </c>
      <c r="D83" s="98"/>
    </row>
    <row r="84" spans="1:4" ht="30" customHeight="1">
      <c r="A84" s="98">
        <v>2</v>
      </c>
      <c r="B84" s="99" t="s">
        <v>97</v>
      </c>
      <c r="C84" s="99">
        <v>690</v>
      </c>
      <c r="D84" s="98"/>
    </row>
    <row r="85" spans="1:4" ht="30" customHeight="1">
      <c r="A85" s="98">
        <v>3</v>
      </c>
      <c r="B85" s="99" t="s">
        <v>98</v>
      </c>
      <c r="C85" s="99">
        <v>690</v>
      </c>
      <c r="D85" s="98"/>
    </row>
    <row r="86" spans="1:4" ht="30" customHeight="1">
      <c r="A86" s="98">
        <v>4</v>
      </c>
      <c r="B86" s="99" t="s">
        <v>99</v>
      </c>
      <c r="C86" s="99">
        <v>690</v>
      </c>
      <c r="D86" s="98"/>
    </row>
    <row r="87" spans="1:4" ht="30" customHeight="1">
      <c r="A87" s="98">
        <v>5</v>
      </c>
      <c r="B87" s="99" t="s">
        <v>100</v>
      </c>
      <c r="C87" s="99">
        <v>690</v>
      </c>
      <c r="D87" s="98"/>
    </row>
    <row r="88" spans="1:4" ht="30" customHeight="1">
      <c r="A88" s="98">
        <v>6</v>
      </c>
      <c r="B88" s="99" t="s">
        <v>101</v>
      </c>
      <c r="C88" s="99">
        <v>690</v>
      </c>
      <c r="D88" s="98"/>
    </row>
    <row r="89" spans="1:4" ht="30" customHeight="1">
      <c r="A89" s="98">
        <v>7</v>
      </c>
      <c r="B89" s="99" t="s">
        <v>102</v>
      </c>
      <c r="C89" s="99">
        <v>690</v>
      </c>
      <c r="D89" s="98"/>
    </row>
    <row r="90" spans="1:4" ht="30" customHeight="1">
      <c r="A90" s="98">
        <v>8</v>
      </c>
      <c r="B90" s="99" t="s">
        <v>103</v>
      </c>
      <c r="C90" s="99">
        <v>690</v>
      </c>
      <c r="D90" s="98"/>
    </row>
    <row r="91" spans="1:4" ht="30" customHeight="1">
      <c r="A91" s="98">
        <v>9</v>
      </c>
      <c r="B91" s="99" t="s">
        <v>104</v>
      </c>
      <c r="C91" s="99">
        <v>690</v>
      </c>
      <c r="D91" s="98"/>
    </row>
    <row r="92" spans="1:4" ht="30" customHeight="1">
      <c r="A92" s="98">
        <v>10</v>
      </c>
      <c r="B92" s="99" t="s">
        <v>105</v>
      </c>
      <c r="C92" s="99">
        <v>690</v>
      </c>
      <c r="D92" s="98"/>
    </row>
    <row r="93" spans="1:4" ht="30" customHeight="1">
      <c r="A93" s="98">
        <v>11</v>
      </c>
      <c r="B93" s="99" t="s">
        <v>106</v>
      </c>
      <c r="C93" s="99">
        <v>690</v>
      </c>
      <c r="D93" s="98"/>
    </row>
    <row r="94" spans="1:4" ht="30" customHeight="1">
      <c r="A94" s="98">
        <v>12</v>
      </c>
      <c r="B94" s="99" t="s">
        <v>107</v>
      </c>
      <c r="C94" s="99">
        <v>690</v>
      </c>
      <c r="D94" s="98"/>
    </row>
    <row r="95" spans="1:4" ht="30" customHeight="1">
      <c r="A95" s="98">
        <v>13</v>
      </c>
      <c r="B95" s="99" t="s">
        <v>108</v>
      </c>
      <c r="C95" s="99">
        <v>690</v>
      </c>
      <c r="D95" s="98"/>
    </row>
    <row r="96" spans="1:4" ht="30" customHeight="1">
      <c r="A96" s="98">
        <v>14</v>
      </c>
      <c r="B96" s="99" t="s">
        <v>109</v>
      </c>
      <c r="C96" s="99">
        <v>690</v>
      </c>
      <c r="D96" s="98"/>
    </row>
    <row r="97" spans="1:4" ht="30" customHeight="1">
      <c r="A97" s="98">
        <v>15</v>
      </c>
      <c r="B97" s="99" t="s">
        <v>110</v>
      </c>
      <c r="C97" s="99">
        <v>690</v>
      </c>
      <c r="D97" s="98"/>
    </row>
    <row r="98" spans="1:4" ht="30" customHeight="1">
      <c r="A98" s="98">
        <v>16</v>
      </c>
      <c r="B98" s="99" t="s">
        <v>111</v>
      </c>
      <c r="C98" s="99">
        <v>690</v>
      </c>
      <c r="D98" s="98"/>
    </row>
    <row r="99" spans="1:4" ht="30" customHeight="1">
      <c r="A99" s="96" t="s">
        <v>112</v>
      </c>
      <c r="B99" s="97" t="s">
        <v>113</v>
      </c>
      <c r="C99" s="97">
        <f>SUM(C100:C114)</f>
        <v>10350</v>
      </c>
      <c r="D99" s="98"/>
    </row>
    <row r="100" spans="1:4" ht="30" customHeight="1">
      <c r="A100" s="98">
        <v>1</v>
      </c>
      <c r="B100" s="99" t="s">
        <v>114</v>
      </c>
      <c r="C100" s="99">
        <v>690</v>
      </c>
      <c r="D100" s="98"/>
    </row>
    <row r="101" spans="1:4" ht="30" customHeight="1">
      <c r="A101" s="98">
        <v>2</v>
      </c>
      <c r="B101" s="99" t="s">
        <v>115</v>
      </c>
      <c r="C101" s="99">
        <v>690</v>
      </c>
      <c r="D101" s="98"/>
    </row>
    <row r="102" spans="1:4" ht="30" customHeight="1">
      <c r="A102" s="98">
        <v>3</v>
      </c>
      <c r="B102" s="99" t="s">
        <v>116</v>
      </c>
      <c r="C102" s="99">
        <v>690</v>
      </c>
      <c r="D102" s="98"/>
    </row>
    <row r="103" spans="1:4" ht="30" customHeight="1">
      <c r="A103" s="98">
        <v>4</v>
      </c>
      <c r="B103" s="99" t="s">
        <v>117</v>
      </c>
      <c r="C103" s="99">
        <v>690</v>
      </c>
      <c r="D103" s="98"/>
    </row>
    <row r="104" spans="1:4" ht="30" customHeight="1">
      <c r="A104" s="98">
        <v>5</v>
      </c>
      <c r="B104" s="99" t="s">
        <v>118</v>
      </c>
      <c r="C104" s="99">
        <v>690</v>
      </c>
      <c r="D104" s="98"/>
    </row>
    <row r="105" spans="1:4" ht="30" customHeight="1">
      <c r="A105" s="98">
        <v>6</v>
      </c>
      <c r="B105" s="99" t="s">
        <v>119</v>
      </c>
      <c r="C105" s="99">
        <v>690</v>
      </c>
      <c r="D105" s="98"/>
    </row>
    <row r="106" spans="1:4" ht="30" customHeight="1">
      <c r="A106" s="98">
        <v>7</v>
      </c>
      <c r="B106" s="99" t="s">
        <v>120</v>
      </c>
      <c r="C106" s="99">
        <v>690</v>
      </c>
      <c r="D106" s="98"/>
    </row>
    <row r="107" spans="1:4" ht="30" customHeight="1">
      <c r="A107" s="98">
        <v>8</v>
      </c>
      <c r="B107" s="99" t="s">
        <v>121</v>
      </c>
      <c r="C107" s="99">
        <v>690</v>
      </c>
      <c r="D107" s="98"/>
    </row>
    <row r="108" spans="1:4" ht="30" customHeight="1">
      <c r="A108" s="98">
        <v>9</v>
      </c>
      <c r="B108" s="99" t="s">
        <v>122</v>
      </c>
      <c r="C108" s="99">
        <v>690</v>
      </c>
      <c r="D108" s="98"/>
    </row>
    <row r="109" spans="1:4" ht="30" customHeight="1">
      <c r="A109" s="98">
        <v>10</v>
      </c>
      <c r="B109" s="99" t="s">
        <v>498</v>
      </c>
      <c r="C109" s="99">
        <v>690</v>
      </c>
      <c r="D109" s="98"/>
    </row>
    <row r="110" spans="1:4" ht="30" customHeight="1">
      <c r="A110" s="98">
        <v>11</v>
      </c>
      <c r="B110" s="99" t="s">
        <v>123</v>
      </c>
      <c r="C110" s="99">
        <v>690</v>
      </c>
      <c r="D110" s="98"/>
    </row>
    <row r="111" spans="1:4" ht="30" customHeight="1">
      <c r="A111" s="98">
        <v>12</v>
      </c>
      <c r="B111" s="99" t="s">
        <v>124</v>
      </c>
      <c r="C111" s="99">
        <v>690</v>
      </c>
      <c r="D111" s="98"/>
    </row>
    <row r="112" spans="1:4" ht="30" customHeight="1">
      <c r="A112" s="98">
        <v>13</v>
      </c>
      <c r="B112" s="99" t="s">
        <v>125</v>
      </c>
      <c r="C112" s="99">
        <v>690</v>
      </c>
      <c r="D112" s="98"/>
    </row>
    <row r="113" spans="1:4" ht="30" customHeight="1">
      <c r="A113" s="98">
        <v>14</v>
      </c>
      <c r="B113" s="99" t="s">
        <v>126</v>
      </c>
      <c r="C113" s="99">
        <v>690</v>
      </c>
      <c r="D113" s="98"/>
    </row>
    <row r="114" spans="1:4" ht="30" customHeight="1">
      <c r="A114" s="98">
        <v>15</v>
      </c>
      <c r="B114" s="99" t="s">
        <v>127</v>
      </c>
      <c r="C114" s="99">
        <v>690</v>
      </c>
      <c r="D114" s="98"/>
    </row>
    <row r="115" spans="1:4" ht="30" customHeight="1">
      <c r="A115" s="96" t="s">
        <v>128</v>
      </c>
      <c r="B115" s="97" t="s">
        <v>129</v>
      </c>
      <c r="C115" s="97">
        <f>SUM(C116:C130)</f>
        <v>10350</v>
      </c>
      <c r="D115" s="98"/>
    </row>
    <row r="116" spans="1:4" ht="30" customHeight="1">
      <c r="A116" s="98">
        <v>1</v>
      </c>
      <c r="B116" s="99" t="s">
        <v>130</v>
      </c>
      <c r="C116" s="99">
        <v>690</v>
      </c>
      <c r="D116" s="98"/>
    </row>
    <row r="117" spans="1:4" ht="30" customHeight="1">
      <c r="A117" s="98">
        <v>2</v>
      </c>
      <c r="B117" s="99" t="s">
        <v>131</v>
      </c>
      <c r="C117" s="99">
        <v>690</v>
      </c>
      <c r="D117" s="98"/>
    </row>
    <row r="118" spans="1:4" ht="30" customHeight="1">
      <c r="A118" s="98">
        <v>3</v>
      </c>
      <c r="B118" s="99" t="s">
        <v>132</v>
      </c>
      <c r="C118" s="99">
        <v>690</v>
      </c>
      <c r="D118" s="98"/>
    </row>
    <row r="119" spans="1:4" ht="30" customHeight="1">
      <c r="A119" s="98">
        <v>4</v>
      </c>
      <c r="B119" s="99" t="s">
        <v>133</v>
      </c>
      <c r="C119" s="99">
        <v>690</v>
      </c>
      <c r="D119" s="98"/>
    </row>
    <row r="120" spans="1:4" ht="30" customHeight="1">
      <c r="A120" s="98">
        <v>5</v>
      </c>
      <c r="B120" s="99" t="s">
        <v>134</v>
      </c>
      <c r="C120" s="99">
        <v>690</v>
      </c>
      <c r="D120" s="98"/>
    </row>
    <row r="121" spans="1:4" ht="30" customHeight="1">
      <c r="A121" s="98">
        <v>6</v>
      </c>
      <c r="B121" s="99" t="s">
        <v>135</v>
      </c>
      <c r="C121" s="99">
        <v>690</v>
      </c>
      <c r="D121" s="98"/>
    </row>
    <row r="122" spans="1:4" ht="30" customHeight="1">
      <c r="A122" s="98">
        <v>7</v>
      </c>
      <c r="B122" s="99" t="s">
        <v>136</v>
      </c>
      <c r="C122" s="99">
        <v>690</v>
      </c>
      <c r="D122" s="98"/>
    </row>
    <row r="123" spans="1:4" ht="30" customHeight="1">
      <c r="A123" s="98">
        <v>8</v>
      </c>
      <c r="B123" s="99" t="s">
        <v>137</v>
      </c>
      <c r="C123" s="99">
        <v>690</v>
      </c>
      <c r="D123" s="98"/>
    </row>
    <row r="124" spans="1:4" ht="30" customHeight="1">
      <c r="A124" s="98">
        <v>9</v>
      </c>
      <c r="B124" s="99" t="s">
        <v>138</v>
      </c>
      <c r="C124" s="99">
        <v>690</v>
      </c>
      <c r="D124" s="98"/>
    </row>
    <row r="125" spans="1:4" ht="30" customHeight="1">
      <c r="A125" s="98">
        <v>10</v>
      </c>
      <c r="B125" s="99" t="s">
        <v>139</v>
      </c>
      <c r="C125" s="99">
        <v>690</v>
      </c>
      <c r="D125" s="98"/>
    </row>
    <row r="126" spans="1:4" ht="30" customHeight="1">
      <c r="A126" s="98">
        <v>11</v>
      </c>
      <c r="B126" s="99" t="s">
        <v>140</v>
      </c>
      <c r="C126" s="99">
        <v>690</v>
      </c>
      <c r="D126" s="98"/>
    </row>
    <row r="127" spans="1:4" ht="30" customHeight="1">
      <c r="A127" s="98">
        <v>12</v>
      </c>
      <c r="B127" s="99" t="s">
        <v>141</v>
      </c>
      <c r="C127" s="99">
        <v>690</v>
      </c>
      <c r="D127" s="98"/>
    </row>
    <row r="128" spans="1:4" ht="30" customHeight="1">
      <c r="A128" s="98">
        <v>13</v>
      </c>
      <c r="B128" s="99" t="s">
        <v>142</v>
      </c>
      <c r="C128" s="99">
        <v>690</v>
      </c>
      <c r="D128" s="98"/>
    </row>
    <row r="129" spans="1:4" ht="30" customHeight="1">
      <c r="A129" s="98">
        <v>14</v>
      </c>
      <c r="B129" s="99" t="s">
        <v>143</v>
      </c>
      <c r="C129" s="99">
        <v>690</v>
      </c>
      <c r="D129" s="98"/>
    </row>
    <row r="130" spans="1:4" ht="30" customHeight="1">
      <c r="A130" s="98">
        <v>15</v>
      </c>
      <c r="B130" s="99" t="s">
        <v>144</v>
      </c>
      <c r="C130" s="99">
        <v>690</v>
      </c>
      <c r="D130" s="98"/>
    </row>
    <row r="131" spans="1:4" ht="30" customHeight="1">
      <c r="A131" s="96" t="s">
        <v>145</v>
      </c>
      <c r="B131" s="97" t="s">
        <v>146</v>
      </c>
      <c r="C131" s="97">
        <f>SUM(C132:C154)</f>
        <v>15870</v>
      </c>
      <c r="D131" s="98"/>
    </row>
    <row r="132" spans="1:4" ht="30" customHeight="1">
      <c r="A132" s="98">
        <v>1</v>
      </c>
      <c r="B132" s="99" t="s">
        <v>147</v>
      </c>
      <c r="C132" s="99">
        <v>690</v>
      </c>
      <c r="D132" s="98"/>
    </row>
    <row r="133" spans="1:4" ht="30" customHeight="1">
      <c r="A133" s="98">
        <v>2</v>
      </c>
      <c r="B133" s="99" t="s">
        <v>148</v>
      </c>
      <c r="C133" s="99">
        <v>690</v>
      </c>
      <c r="D133" s="98"/>
    </row>
    <row r="134" spans="1:4" ht="30" customHeight="1">
      <c r="A134" s="98">
        <v>3</v>
      </c>
      <c r="B134" s="99" t="s">
        <v>149</v>
      </c>
      <c r="C134" s="99">
        <v>690</v>
      </c>
      <c r="D134" s="98"/>
    </row>
    <row r="135" spans="1:4" ht="30" customHeight="1">
      <c r="A135" s="98">
        <v>4</v>
      </c>
      <c r="B135" s="99" t="s">
        <v>150</v>
      </c>
      <c r="C135" s="99">
        <v>690</v>
      </c>
      <c r="D135" s="98"/>
    </row>
    <row r="136" spans="1:4" ht="30" customHeight="1">
      <c r="A136" s="98">
        <v>5</v>
      </c>
      <c r="B136" s="99" t="s">
        <v>151</v>
      </c>
      <c r="C136" s="99">
        <v>690</v>
      </c>
      <c r="D136" s="98"/>
    </row>
    <row r="137" spans="1:4" ht="30" customHeight="1">
      <c r="A137" s="98">
        <v>6</v>
      </c>
      <c r="B137" s="99" t="s">
        <v>152</v>
      </c>
      <c r="C137" s="99">
        <v>690</v>
      </c>
      <c r="D137" s="98"/>
    </row>
    <row r="138" spans="1:4" ht="30" customHeight="1">
      <c r="A138" s="98">
        <v>7</v>
      </c>
      <c r="B138" s="99" t="s">
        <v>153</v>
      </c>
      <c r="C138" s="99">
        <v>690</v>
      </c>
      <c r="D138" s="98"/>
    </row>
    <row r="139" spans="1:4" ht="30" customHeight="1">
      <c r="A139" s="98">
        <v>8</v>
      </c>
      <c r="B139" s="99" t="s">
        <v>154</v>
      </c>
      <c r="C139" s="99">
        <v>690</v>
      </c>
      <c r="D139" s="98"/>
    </row>
    <row r="140" spans="1:4" ht="30" customHeight="1">
      <c r="A140" s="98">
        <v>9</v>
      </c>
      <c r="B140" s="99" t="s">
        <v>155</v>
      </c>
      <c r="C140" s="99">
        <v>690</v>
      </c>
      <c r="D140" s="98"/>
    </row>
    <row r="141" spans="1:4" ht="30" customHeight="1">
      <c r="A141" s="98">
        <v>10</v>
      </c>
      <c r="B141" s="99" t="s">
        <v>156</v>
      </c>
      <c r="C141" s="99">
        <v>690</v>
      </c>
      <c r="D141" s="98"/>
    </row>
    <row r="142" spans="1:4" ht="30" customHeight="1">
      <c r="A142" s="98">
        <v>11</v>
      </c>
      <c r="B142" s="99" t="s">
        <v>157</v>
      </c>
      <c r="C142" s="99">
        <v>690</v>
      </c>
      <c r="D142" s="98"/>
    </row>
    <row r="143" spans="1:4" ht="30" customHeight="1">
      <c r="A143" s="98">
        <v>12</v>
      </c>
      <c r="B143" s="99" t="s">
        <v>158</v>
      </c>
      <c r="C143" s="99">
        <v>690</v>
      </c>
      <c r="D143" s="98"/>
    </row>
    <row r="144" spans="1:4" ht="30" customHeight="1">
      <c r="A144" s="98">
        <v>13</v>
      </c>
      <c r="B144" s="99" t="s">
        <v>159</v>
      </c>
      <c r="C144" s="99">
        <v>690</v>
      </c>
      <c r="D144" s="98"/>
    </row>
    <row r="145" spans="1:4" ht="30" customHeight="1">
      <c r="A145" s="98">
        <v>14</v>
      </c>
      <c r="B145" s="99" t="s">
        <v>160</v>
      </c>
      <c r="C145" s="99">
        <v>690</v>
      </c>
      <c r="D145" s="98"/>
    </row>
    <row r="146" spans="1:4" ht="30" customHeight="1">
      <c r="A146" s="98">
        <v>15</v>
      </c>
      <c r="B146" s="99" t="s">
        <v>161</v>
      </c>
      <c r="C146" s="99">
        <v>690</v>
      </c>
      <c r="D146" s="98"/>
    </row>
    <row r="147" spans="1:4" ht="30" customHeight="1">
      <c r="A147" s="98">
        <v>16</v>
      </c>
      <c r="B147" s="99" t="s">
        <v>162</v>
      </c>
      <c r="C147" s="99">
        <v>690</v>
      </c>
      <c r="D147" s="98"/>
    </row>
    <row r="148" spans="1:4" ht="30" customHeight="1">
      <c r="A148" s="98">
        <v>17</v>
      </c>
      <c r="B148" s="99" t="s">
        <v>163</v>
      </c>
      <c r="C148" s="99">
        <v>690</v>
      </c>
      <c r="D148" s="98"/>
    </row>
    <row r="149" spans="1:4" ht="30" customHeight="1">
      <c r="A149" s="98">
        <v>18</v>
      </c>
      <c r="B149" s="99" t="s">
        <v>164</v>
      </c>
      <c r="C149" s="99">
        <v>690</v>
      </c>
      <c r="D149" s="98"/>
    </row>
    <row r="150" spans="1:4" ht="30" customHeight="1">
      <c r="A150" s="98">
        <v>19</v>
      </c>
      <c r="B150" s="99" t="s">
        <v>165</v>
      </c>
      <c r="C150" s="99">
        <v>690</v>
      </c>
      <c r="D150" s="98"/>
    </row>
    <row r="151" spans="1:4" ht="30" customHeight="1">
      <c r="A151" s="98">
        <v>20</v>
      </c>
      <c r="B151" s="99" t="s">
        <v>166</v>
      </c>
      <c r="C151" s="99">
        <v>690</v>
      </c>
      <c r="D151" s="98"/>
    </row>
    <row r="152" spans="1:4" ht="30" customHeight="1">
      <c r="A152" s="98">
        <v>21</v>
      </c>
      <c r="B152" s="99" t="s">
        <v>167</v>
      </c>
      <c r="C152" s="99">
        <v>690</v>
      </c>
      <c r="D152" s="98"/>
    </row>
    <row r="153" spans="1:4" ht="30" customHeight="1">
      <c r="A153" s="98">
        <v>22</v>
      </c>
      <c r="B153" s="99" t="s">
        <v>168</v>
      </c>
      <c r="C153" s="99">
        <v>690</v>
      </c>
      <c r="D153" s="98"/>
    </row>
    <row r="154" spans="1:4" ht="30" customHeight="1">
      <c r="A154" s="98">
        <v>23</v>
      </c>
      <c r="B154" s="99" t="s">
        <v>169</v>
      </c>
      <c r="C154" s="99">
        <v>690</v>
      </c>
      <c r="D154" s="98"/>
    </row>
    <row r="155" spans="1:4" ht="30" customHeight="1">
      <c r="A155" s="96" t="s">
        <v>170</v>
      </c>
      <c r="B155" s="97" t="s">
        <v>11</v>
      </c>
      <c r="C155" s="97">
        <f>SUM(C156:C175)</f>
        <v>30360</v>
      </c>
      <c r="D155" s="98"/>
    </row>
    <row r="156" spans="1:4" ht="30" customHeight="1">
      <c r="A156" s="98">
        <v>1</v>
      </c>
      <c r="B156" s="99" t="s">
        <v>171</v>
      </c>
      <c r="C156" s="99">
        <v>690</v>
      </c>
      <c r="D156" s="98"/>
    </row>
    <row r="157" spans="1:4" ht="30" customHeight="1">
      <c r="A157" s="98">
        <v>2</v>
      </c>
      <c r="B157" s="99" t="s">
        <v>172</v>
      </c>
      <c r="C157" s="99">
        <v>690</v>
      </c>
      <c r="D157" s="98"/>
    </row>
    <row r="158" spans="1:4" ht="30" customHeight="1">
      <c r="A158" s="98">
        <v>3</v>
      </c>
      <c r="B158" s="99" t="s">
        <v>173</v>
      </c>
      <c r="C158" s="99">
        <v>690</v>
      </c>
      <c r="D158" s="98"/>
    </row>
    <row r="159" spans="1:4" ht="30" customHeight="1">
      <c r="A159" s="98">
        <v>4</v>
      </c>
      <c r="B159" s="99" t="s">
        <v>174</v>
      </c>
      <c r="C159" s="99">
        <v>690</v>
      </c>
      <c r="D159" s="98"/>
    </row>
    <row r="160" spans="1:4" ht="30" customHeight="1">
      <c r="A160" s="98">
        <v>5</v>
      </c>
      <c r="B160" s="99" t="s">
        <v>175</v>
      </c>
      <c r="C160" s="99">
        <v>690</v>
      </c>
      <c r="D160" s="98"/>
    </row>
    <row r="161" spans="1:4" ht="30" customHeight="1">
      <c r="A161" s="98">
        <v>6</v>
      </c>
      <c r="B161" s="99" t="s">
        <v>176</v>
      </c>
      <c r="C161" s="99">
        <v>690</v>
      </c>
      <c r="D161" s="98"/>
    </row>
    <row r="162" spans="1:4" ht="30" customHeight="1">
      <c r="A162" s="98">
        <v>7</v>
      </c>
      <c r="B162" s="99" t="s">
        <v>177</v>
      </c>
      <c r="C162" s="99">
        <v>690</v>
      </c>
      <c r="D162" s="98"/>
    </row>
    <row r="163" spans="1:4" ht="30" customHeight="1">
      <c r="A163" s="98">
        <v>8</v>
      </c>
      <c r="B163" s="99" t="s">
        <v>178</v>
      </c>
      <c r="C163" s="99">
        <v>690</v>
      </c>
      <c r="D163" s="98"/>
    </row>
    <row r="164" spans="1:4" ht="30" customHeight="1">
      <c r="A164" s="98">
        <v>9</v>
      </c>
      <c r="B164" s="99" t="s">
        <v>179</v>
      </c>
      <c r="C164" s="99">
        <v>690</v>
      </c>
      <c r="D164" s="98"/>
    </row>
    <row r="165" spans="1:4" ht="30" customHeight="1">
      <c r="A165" s="98">
        <v>10</v>
      </c>
      <c r="B165" s="99" t="s">
        <v>180</v>
      </c>
      <c r="C165" s="99">
        <v>690</v>
      </c>
      <c r="D165" s="98"/>
    </row>
    <row r="166" spans="1:4" ht="30" customHeight="1">
      <c r="A166" s="98">
        <v>11</v>
      </c>
      <c r="B166" s="99" t="s">
        <v>181</v>
      </c>
      <c r="C166" s="99">
        <v>690</v>
      </c>
      <c r="D166" s="98"/>
    </row>
    <row r="167" spans="1:4" ht="30" customHeight="1">
      <c r="A167" s="98">
        <v>12</v>
      </c>
      <c r="B167" s="99" t="s">
        <v>182</v>
      </c>
      <c r="C167" s="99">
        <v>690</v>
      </c>
      <c r="D167" s="98"/>
    </row>
    <row r="168" spans="1:4" s="11" customFormat="1" ht="30" customHeight="1">
      <c r="A168" s="98">
        <v>13</v>
      </c>
      <c r="B168" s="99" t="s">
        <v>183</v>
      </c>
      <c r="C168" s="99">
        <v>2070</v>
      </c>
      <c r="D168" s="98"/>
    </row>
    <row r="169" spans="1:4" s="11" customFormat="1" ht="30" customHeight="1">
      <c r="A169" s="98">
        <v>14</v>
      </c>
      <c r="B169" s="99" t="s">
        <v>184</v>
      </c>
      <c r="C169" s="99">
        <v>2070</v>
      </c>
      <c r="D169" s="98"/>
    </row>
    <row r="170" spans="1:4" s="11" customFormat="1" ht="30" customHeight="1">
      <c r="A170" s="98">
        <v>15</v>
      </c>
      <c r="B170" s="99" t="s">
        <v>185</v>
      </c>
      <c r="C170" s="99">
        <v>2070</v>
      </c>
      <c r="D170" s="98"/>
    </row>
    <row r="171" spans="1:4" s="11" customFormat="1" ht="30" customHeight="1">
      <c r="A171" s="98">
        <v>16</v>
      </c>
      <c r="B171" s="99" t="s">
        <v>186</v>
      </c>
      <c r="C171" s="99">
        <v>2070</v>
      </c>
      <c r="D171" s="98"/>
    </row>
    <row r="172" spans="1:4" s="11" customFormat="1" ht="30" customHeight="1">
      <c r="A172" s="98">
        <v>17</v>
      </c>
      <c r="B172" s="99" t="s">
        <v>187</v>
      </c>
      <c r="C172" s="99">
        <v>3450</v>
      </c>
      <c r="D172" s="98"/>
    </row>
    <row r="173" spans="1:4" s="11" customFormat="1" ht="30" customHeight="1">
      <c r="A173" s="98">
        <v>18</v>
      </c>
      <c r="B173" s="99" t="s">
        <v>188</v>
      </c>
      <c r="C173" s="99">
        <v>3450</v>
      </c>
      <c r="D173" s="98"/>
    </row>
    <row r="174" spans="1:4" s="11" customFormat="1" ht="30" customHeight="1">
      <c r="A174" s="98">
        <v>19</v>
      </c>
      <c r="B174" s="99" t="s">
        <v>189</v>
      </c>
      <c r="C174" s="99">
        <v>3450</v>
      </c>
      <c r="D174" s="98"/>
    </row>
    <row r="175" spans="1:4" s="11" customFormat="1" ht="30" customHeight="1">
      <c r="A175" s="98">
        <v>20</v>
      </c>
      <c r="B175" s="99" t="s">
        <v>190</v>
      </c>
      <c r="C175" s="99">
        <v>3450</v>
      </c>
      <c r="D175" s="98"/>
    </row>
    <row r="176" spans="1:4" s="12" customFormat="1" ht="30" customHeight="1">
      <c r="A176" s="96" t="s">
        <v>191</v>
      </c>
      <c r="B176" s="97" t="s">
        <v>192</v>
      </c>
      <c r="C176" s="97">
        <f>C177</f>
        <v>690</v>
      </c>
      <c r="D176" s="96"/>
    </row>
    <row r="177" spans="1:4" ht="30" customHeight="1">
      <c r="A177" s="98">
        <v>1</v>
      </c>
      <c r="B177" s="99" t="s">
        <v>193</v>
      </c>
      <c r="C177" s="99">
        <v>690</v>
      </c>
      <c r="D177" s="98"/>
    </row>
    <row r="178" spans="1:4" ht="30" customHeight="1">
      <c r="A178" s="96" t="s">
        <v>194</v>
      </c>
      <c r="B178" s="97" t="s">
        <v>195</v>
      </c>
      <c r="C178" s="97">
        <f>SUM(C179:C187)</f>
        <v>6210</v>
      </c>
      <c r="D178" s="98"/>
    </row>
    <row r="179" spans="1:4" ht="30" customHeight="1">
      <c r="A179" s="98">
        <v>1</v>
      </c>
      <c r="B179" s="99" t="s">
        <v>196</v>
      </c>
      <c r="C179" s="99">
        <v>690</v>
      </c>
      <c r="D179" s="98"/>
    </row>
    <row r="180" spans="1:4" ht="30" customHeight="1">
      <c r="A180" s="98">
        <v>2</v>
      </c>
      <c r="B180" s="99" t="s">
        <v>197</v>
      </c>
      <c r="C180" s="99">
        <v>690</v>
      </c>
      <c r="D180" s="98"/>
    </row>
    <row r="181" spans="1:4" ht="30" customHeight="1">
      <c r="A181" s="98">
        <v>3</v>
      </c>
      <c r="B181" s="99" t="s">
        <v>198</v>
      </c>
      <c r="C181" s="99">
        <v>690</v>
      </c>
      <c r="D181" s="98"/>
    </row>
    <row r="182" spans="1:4" ht="30" customHeight="1">
      <c r="A182" s="98">
        <v>4</v>
      </c>
      <c r="B182" s="99" t="s">
        <v>199</v>
      </c>
      <c r="C182" s="99">
        <v>690</v>
      </c>
      <c r="D182" s="98"/>
    </row>
    <row r="183" spans="1:4" ht="30" customHeight="1">
      <c r="A183" s="98">
        <v>5</v>
      </c>
      <c r="B183" s="99" t="s">
        <v>200</v>
      </c>
      <c r="C183" s="99">
        <v>690</v>
      </c>
      <c r="D183" s="98"/>
    </row>
    <row r="184" spans="1:4" ht="30" customHeight="1">
      <c r="A184" s="98">
        <v>6</v>
      </c>
      <c r="B184" s="99" t="s">
        <v>201</v>
      </c>
      <c r="C184" s="99">
        <v>690</v>
      </c>
      <c r="D184" s="98"/>
    </row>
    <row r="185" spans="1:4" ht="30" customHeight="1">
      <c r="A185" s="98">
        <v>7</v>
      </c>
      <c r="B185" s="99" t="s">
        <v>202</v>
      </c>
      <c r="C185" s="99">
        <v>690</v>
      </c>
      <c r="D185" s="98"/>
    </row>
    <row r="186" spans="1:4" ht="30" customHeight="1">
      <c r="A186" s="98">
        <v>8</v>
      </c>
      <c r="B186" s="99" t="s">
        <v>203</v>
      </c>
      <c r="C186" s="99">
        <v>690</v>
      </c>
      <c r="D186" s="98"/>
    </row>
    <row r="187" spans="1:4" ht="30" customHeight="1">
      <c r="A187" s="98">
        <v>9</v>
      </c>
      <c r="B187" s="99" t="s">
        <v>204</v>
      </c>
      <c r="C187" s="99">
        <v>690</v>
      </c>
      <c r="D187" s="98"/>
    </row>
    <row r="188" spans="1:4" ht="30" customHeight="1">
      <c r="A188" s="96" t="s">
        <v>205</v>
      </c>
      <c r="B188" s="97" t="s">
        <v>206</v>
      </c>
      <c r="C188" s="97">
        <f>SUM(C189:C199)</f>
        <v>7590</v>
      </c>
      <c r="D188" s="98"/>
    </row>
    <row r="189" spans="1:4" ht="30" customHeight="1">
      <c r="A189" s="98">
        <v>1</v>
      </c>
      <c r="B189" s="99" t="s">
        <v>207</v>
      </c>
      <c r="C189" s="99">
        <v>690</v>
      </c>
      <c r="D189" s="98"/>
    </row>
    <row r="190" spans="1:4" ht="30" customHeight="1">
      <c r="A190" s="98">
        <v>2</v>
      </c>
      <c r="B190" s="99" t="s">
        <v>208</v>
      </c>
      <c r="C190" s="99">
        <v>690</v>
      </c>
      <c r="D190" s="98"/>
    </row>
    <row r="191" spans="1:4" ht="30" customHeight="1">
      <c r="A191" s="98">
        <v>3</v>
      </c>
      <c r="B191" s="99" t="s">
        <v>209</v>
      </c>
      <c r="C191" s="99">
        <v>690</v>
      </c>
      <c r="D191" s="98"/>
    </row>
    <row r="192" spans="1:4" ht="30" customHeight="1">
      <c r="A192" s="98">
        <v>4</v>
      </c>
      <c r="B192" s="99" t="s">
        <v>210</v>
      </c>
      <c r="C192" s="99">
        <v>690</v>
      </c>
      <c r="D192" s="98"/>
    </row>
    <row r="193" spans="1:4" ht="30" customHeight="1">
      <c r="A193" s="98">
        <v>5</v>
      </c>
      <c r="B193" s="99" t="s">
        <v>211</v>
      </c>
      <c r="C193" s="99">
        <v>690</v>
      </c>
      <c r="D193" s="98"/>
    </row>
    <row r="194" spans="1:4" ht="30" customHeight="1">
      <c r="A194" s="98">
        <v>6</v>
      </c>
      <c r="B194" s="99" t="s">
        <v>212</v>
      </c>
      <c r="C194" s="99">
        <v>690</v>
      </c>
      <c r="D194" s="98"/>
    </row>
    <row r="195" spans="1:4" ht="30" customHeight="1">
      <c r="A195" s="98">
        <v>7</v>
      </c>
      <c r="B195" s="99" t="s">
        <v>213</v>
      </c>
      <c r="C195" s="99">
        <v>690</v>
      </c>
      <c r="D195" s="98"/>
    </row>
    <row r="196" spans="1:4" ht="30" customHeight="1">
      <c r="A196" s="98">
        <v>8</v>
      </c>
      <c r="B196" s="99" t="s">
        <v>214</v>
      </c>
      <c r="C196" s="99">
        <v>690</v>
      </c>
      <c r="D196" s="98"/>
    </row>
    <row r="197" spans="1:4" ht="30" customHeight="1">
      <c r="A197" s="98">
        <v>9</v>
      </c>
      <c r="B197" s="99" t="s">
        <v>215</v>
      </c>
      <c r="C197" s="99">
        <v>690</v>
      </c>
      <c r="D197" s="98"/>
    </row>
    <row r="198" spans="1:4" ht="30" customHeight="1">
      <c r="A198" s="98">
        <v>10</v>
      </c>
      <c r="B198" s="99" t="s">
        <v>216</v>
      </c>
      <c r="C198" s="99">
        <v>690</v>
      </c>
      <c r="D198" s="98"/>
    </row>
    <row r="199" spans="1:4" ht="30" customHeight="1">
      <c r="A199" s="98">
        <v>11</v>
      </c>
      <c r="B199" s="99" t="s">
        <v>217</v>
      </c>
      <c r="C199" s="99">
        <v>690</v>
      </c>
      <c r="D199" s="98"/>
    </row>
    <row r="201" spans="1:4" ht="18.75" customHeight="1">
      <c r="C201" s="283" t="s">
        <v>728</v>
      </c>
      <c r="D201" s="283"/>
    </row>
  </sheetData>
  <mergeCells count="4">
    <mergeCell ref="A1:D1"/>
    <mergeCell ref="A2:D2"/>
    <mergeCell ref="C3:D3"/>
    <mergeCell ref="C201:D201"/>
  </mergeCells>
  <pageMargins left="0.47" right="0.42" top="0.45" bottom="0.45" header="0.3" footer="0.3"/>
  <pageSetup paperSize="9" orientation="portrait" verticalDpi="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110" zoomScaleNormal="110" workbookViewId="0">
      <selection activeCell="A2" sqref="A2:D2"/>
    </sheetView>
  </sheetViews>
  <sheetFormatPr defaultColWidth="8.5703125" defaultRowHeight="15.75"/>
  <cols>
    <col min="1" max="1" width="6.42578125" style="210" customWidth="1"/>
    <col min="2" max="2" width="47.5703125" style="185" customWidth="1"/>
    <col min="3" max="3" width="15.42578125" style="211" customWidth="1"/>
    <col min="4" max="4" width="27.5703125" style="210" customWidth="1"/>
    <col min="5" max="5" width="45.42578125" style="185" hidden="1" customWidth="1"/>
    <col min="6" max="16384" width="8.5703125" style="185"/>
  </cols>
  <sheetData>
    <row r="1" spans="1:10" ht="70.5" customHeight="1">
      <c r="A1" s="321" t="s">
        <v>741</v>
      </c>
      <c r="B1" s="321"/>
      <c r="C1" s="321"/>
      <c r="D1" s="321"/>
    </row>
    <row r="2" spans="1:10" ht="26.25" customHeight="1">
      <c r="A2" s="322" t="s">
        <v>747</v>
      </c>
      <c r="B2" s="322"/>
      <c r="C2" s="322"/>
      <c r="D2" s="322"/>
      <c r="E2" s="186"/>
      <c r="F2" s="186"/>
      <c r="G2" s="186"/>
      <c r="H2" s="186"/>
      <c r="I2" s="186"/>
      <c r="J2" s="186"/>
    </row>
    <row r="3" spans="1:10" ht="20.25" customHeight="1">
      <c r="A3" s="187"/>
      <c r="B3" s="187"/>
      <c r="C3" s="187"/>
      <c r="D3" s="188" t="s">
        <v>354</v>
      </c>
      <c r="E3" s="186"/>
      <c r="F3" s="186"/>
      <c r="G3" s="186"/>
      <c r="H3" s="186"/>
      <c r="I3" s="186"/>
      <c r="J3" s="186"/>
    </row>
    <row r="4" spans="1:10" s="191" customFormat="1" ht="51.75" customHeight="1">
      <c r="A4" s="189" t="s">
        <v>0</v>
      </c>
      <c r="B4" s="189" t="s">
        <v>519</v>
      </c>
      <c r="C4" s="189" t="s">
        <v>352</v>
      </c>
      <c r="D4" s="189" t="s">
        <v>9</v>
      </c>
      <c r="E4" s="190" t="s">
        <v>2</v>
      </c>
    </row>
    <row r="5" spans="1:10" s="194" customFormat="1" ht="32.25" customHeight="1">
      <c r="A5" s="189"/>
      <c r="B5" s="189" t="s">
        <v>357</v>
      </c>
      <c r="C5" s="192">
        <f>SUM(C6:C18)</f>
        <v>1950</v>
      </c>
      <c r="D5" s="189"/>
      <c r="E5" s="193"/>
    </row>
    <row r="6" spans="1:10" s="194" customFormat="1" ht="24.95" customHeight="1">
      <c r="A6" s="195">
        <v>1</v>
      </c>
      <c r="B6" s="196" t="s">
        <v>520</v>
      </c>
      <c r="C6" s="197">
        <v>150</v>
      </c>
      <c r="D6" s="198" t="s">
        <v>521</v>
      </c>
      <c r="E6" s="193"/>
    </row>
    <row r="7" spans="1:10" s="194" customFormat="1" ht="24.95" customHeight="1">
      <c r="A7" s="195">
        <v>2</v>
      </c>
      <c r="B7" s="196" t="s">
        <v>522</v>
      </c>
      <c r="C7" s="197">
        <v>150</v>
      </c>
      <c r="D7" s="195" t="s">
        <v>523</v>
      </c>
      <c r="E7" s="193"/>
    </row>
    <row r="8" spans="1:10" s="194" customFormat="1" ht="24.95" customHeight="1">
      <c r="A8" s="195">
        <v>3</v>
      </c>
      <c r="B8" s="196" t="s">
        <v>524</v>
      </c>
      <c r="C8" s="197">
        <v>150</v>
      </c>
      <c r="D8" s="195" t="s">
        <v>525</v>
      </c>
      <c r="E8" s="193"/>
    </row>
    <row r="9" spans="1:10" s="194" customFormat="1" ht="38.25" customHeight="1">
      <c r="A9" s="195">
        <v>4</v>
      </c>
      <c r="B9" s="196" t="s">
        <v>526</v>
      </c>
      <c r="C9" s="197">
        <v>150</v>
      </c>
      <c r="D9" s="195" t="s">
        <v>527</v>
      </c>
      <c r="E9" s="193"/>
    </row>
    <row r="10" spans="1:10" s="202" customFormat="1" ht="24.95" customHeight="1">
      <c r="A10" s="199">
        <v>5</v>
      </c>
      <c r="B10" s="200" t="s">
        <v>528</v>
      </c>
      <c r="C10" s="197">
        <v>150</v>
      </c>
      <c r="D10" s="199" t="s">
        <v>529</v>
      </c>
      <c r="E10" s="201" t="s">
        <v>530</v>
      </c>
    </row>
    <row r="11" spans="1:10" s="202" customFormat="1" ht="43.5" customHeight="1">
      <c r="A11" s="199">
        <v>6</v>
      </c>
      <c r="B11" s="200" t="s">
        <v>531</v>
      </c>
      <c r="C11" s="197">
        <v>150</v>
      </c>
      <c r="D11" s="199" t="s">
        <v>532</v>
      </c>
      <c r="E11" s="201" t="s">
        <v>533</v>
      </c>
    </row>
    <row r="12" spans="1:10" s="202" customFormat="1" ht="33" customHeight="1">
      <c r="A12" s="199">
        <v>7</v>
      </c>
      <c r="B12" s="200" t="s">
        <v>534</v>
      </c>
      <c r="C12" s="197">
        <v>150</v>
      </c>
      <c r="D12" s="199" t="s">
        <v>535</v>
      </c>
      <c r="E12" s="201" t="s">
        <v>536</v>
      </c>
    </row>
    <row r="13" spans="1:10" s="202" customFormat="1" ht="24.95" customHeight="1">
      <c r="A13" s="199">
        <v>8</v>
      </c>
      <c r="B13" s="200" t="s">
        <v>537</v>
      </c>
      <c r="C13" s="197">
        <v>150</v>
      </c>
      <c r="D13" s="199" t="s">
        <v>538</v>
      </c>
      <c r="E13" s="201"/>
    </row>
    <row r="14" spans="1:10" s="202" customFormat="1" ht="33" customHeight="1">
      <c r="A14" s="199">
        <v>9</v>
      </c>
      <c r="B14" s="200" t="s">
        <v>539</v>
      </c>
      <c r="C14" s="197">
        <v>150</v>
      </c>
      <c r="D14" s="199" t="s">
        <v>540</v>
      </c>
      <c r="E14" s="201" t="s">
        <v>541</v>
      </c>
    </row>
    <row r="15" spans="1:10" s="202" customFormat="1" ht="24.95" customHeight="1">
      <c r="A15" s="199">
        <v>10</v>
      </c>
      <c r="B15" s="200" t="s">
        <v>542</v>
      </c>
      <c r="C15" s="197">
        <v>150</v>
      </c>
      <c r="D15" s="199" t="s">
        <v>543</v>
      </c>
      <c r="E15" s="201" t="s">
        <v>544</v>
      </c>
    </row>
    <row r="16" spans="1:10" s="202" customFormat="1" ht="24.95" customHeight="1">
      <c r="A16" s="203">
        <v>11</v>
      </c>
      <c r="B16" s="204" t="s">
        <v>545</v>
      </c>
      <c r="C16" s="197">
        <v>150</v>
      </c>
      <c r="D16" s="203" t="s">
        <v>546</v>
      </c>
      <c r="E16" s="205" t="s">
        <v>547</v>
      </c>
    </row>
    <row r="17" spans="1:5" s="206" customFormat="1" ht="24.95" customHeight="1">
      <c r="A17" s="199">
        <v>12</v>
      </c>
      <c r="B17" s="200" t="s">
        <v>548</v>
      </c>
      <c r="C17" s="197">
        <v>150</v>
      </c>
      <c r="D17" s="199" t="s">
        <v>549</v>
      </c>
    </row>
    <row r="18" spans="1:5" s="194" customFormat="1" ht="32.25" customHeight="1">
      <c r="A18" s="207">
        <v>13</v>
      </c>
      <c r="B18" s="208" t="s">
        <v>550</v>
      </c>
      <c r="C18" s="197">
        <v>150</v>
      </c>
      <c r="D18" s="207" t="s">
        <v>551</v>
      </c>
      <c r="E18" s="209"/>
    </row>
    <row r="19" spans="1:5" s="194" customFormat="1" ht="33.75" customHeight="1">
      <c r="A19" s="191"/>
      <c r="C19" s="324" t="s">
        <v>728</v>
      </c>
      <c r="D19" s="324"/>
    </row>
    <row r="20" spans="1:5" s="194" customFormat="1" ht="141.75" customHeight="1">
      <c r="A20" s="191"/>
      <c r="B20" s="323"/>
      <c r="C20" s="323"/>
      <c r="D20" s="323"/>
    </row>
  </sheetData>
  <mergeCells count="4">
    <mergeCell ref="A1:D1"/>
    <mergeCell ref="A2:D2"/>
    <mergeCell ref="B20:D20"/>
    <mergeCell ref="C19:D19"/>
  </mergeCells>
  <pageMargins left="0.47" right="0.51" top="0.47" bottom="0.43" header="0.3" footer="0.3"/>
  <pageSetup paperSize="9" scale="9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Normal="100" workbookViewId="0">
      <selection activeCell="A2" sqref="A2:D2"/>
    </sheetView>
  </sheetViews>
  <sheetFormatPr defaultColWidth="8.5703125" defaultRowHeight="15.75"/>
  <cols>
    <col min="1" max="1" width="6.42578125" style="212" customWidth="1"/>
    <col min="2" max="2" width="42.7109375" style="212" customWidth="1"/>
    <col min="3" max="3" width="27.140625" style="212" customWidth="1"/>
    <col min="4" max="4" width="17.140625" style="230" customWidth="1"/>
    <col min="5" max="16384" width="8.5703125" style="212"/>
  </cols>
  <sheetData>
    <row r="1" spans="1:10" ht="79.5" customHeight="1">
      <c r="A1" s="325" t="s">
        <v>742</v>
      </c>
      <c r="B1" s="325"/>
      <c r="C1" s="325"/>
      <c r="D1" s="325"/>
    </row>
    <row r="2" spans="1:10" ht="25.5" customHeight="1">
      <c r="A2" s="326" t="s">
        <v>747</v>
      </c>
      <c r="B2" s="326"/>
      <c r="C2" s="326"/>
      <c r="D2" s="326"/>
      <c r="E2" s="213"/>
      <c r="F2" s="213"/>
      <c r="G2" s="213"/>
      <c r="H2" s="213"/>
      <c r="I2" s="213"/>
      <c r="J2" s="213"/>
    </row>
    <row r="3" spans="1:10" ht="27" customHeight="1">
      <c r="A3" s="214"/>
      <c r="B3" s="214"/>
      <c r="C3" s="214"/>
      <c r="D3" s="215" t="s">
        <v>354</v>
      </c>
      <c r="E3" s="213"/>
      <c r="F3" s="213"/>
      <c r="G3" s="213"/>
      <c r="H3" s="213"/>
      <c r="I3" s="213"/>
      <c r="J3" s="213"/>
    </row>
    <row r="4" spans="1:10" ht="49.5" customHeight="1">
      <c r="A4" s="216" t="s">
        <v>0</v>
      </c>
      <c r="B4" s="216" t="s">
        <v>552</v>
      </c>
      <c r="C4" s="216" t="s">
        <v>352</v>
      </c>
      <c r="D4" s="216" t="s">
        <v>2</v>
      </c>
    </row>
    <row r="5" spans="1:10" ht="39.75" customHeight="1">
      <c r="A5" s="216"/>
      <c r="B5" s="216" t="s">
        <v>357</v>
      </c>
      <c r="C5" s="217">
        <f>SUM(C6:C85)</f>
        <v>3400</v>
      </c>
      <c r="D5" s="216"/>
    </row>
    <row r="6" spans="1:10" ht="23.25" customHeight="1">
      <c r="A6" s="216" t="s">
        <v>3</v>
      </c>
      <c r="B6" s="218" t="s">
        <v>11</v>
      </c>
      <c r="C6" s="217"/>
      <c r="D6" s="216"/>
    </row>
    <row r="7" spans="1:10" ht="23.25" customHeight="1">
      <c r="A7" s="219">
        <v>1</v>
      </c>
      <c r="B7" s="220" t="s">
        <v>553</v>
      </c>
      <c r="C7" s="221">
        <v>50</v>
      </c>
      <c r="D7" s="219"/>
    </row>
    <row r="8" spans="1:10" ht="23.25" customHeight="1">
      <c r="A8" s="219">
        <v>2</v>
      </c>
      <c r="B8" s="220" t="s">
        <v>554</v>
      </c>
      <c r="C8" s="221">
        <v>50</v>
      </c>
      <c r="D8" s="219"/>
    </row>
    <row r="9" spans="1:10" ht="23.25" customHeight="1">
      <c r="A9" s="219">
        <v>3</v>
      </c>
      <c r="B9" s="220" t="s">
        <v>555</v>
      </c>
      <c r="C9" s="221">
        <v>50</v>
      </c>
      <c r="D9" s="219"/>
    </row>
    <row r="10" spans="1:10" ht="23.25" customHeight="1">
      <c r="A10" s="219">
        <v>4</v>
      </c>
      <c r="B10" s="220" t="s">
        <v>556</v>
      </c>
      <c r="C10" s="221">
        <v>50</v>
      </c>
      <c r="D10" s="219"/>
    </row>
    <row r="11" spans="1:10" ht="23.25" customHeight="1">
      <c r="A11" s="219">
        <v>5</v>
      </c>
      <c r="B11" s="220" t="s">
        <v>557</v>
      </c>
      <c r="C11" s="221">
        <v>50</v>
      </c>
      <c r="D11" s="219"/>
    </row>
    <row r="12" spans="1:10" ht="23.25" customHeight="1">
      <c r="A12" s="219">
        <v>6</v>
      </c>
      <c r="B12" s="220" t="s">
        <v>558</v>
      </c>
      <c r="C12" s="221">
        <v>50</v>
      </c>
      <c r="D12" s="219"/>
    </row>
    <row r="13" spans="1:10" ht="23.25" customHeight="1">
      <c r="A13" s="219">
        <v>7</v>
      </c>
      <c r="B13" s="220" t="s">
        <v>559</v>
      </c>
      <c r="C13" s="221">
        <v>50</v>
      </c>
      <c r="D13" s="219"/>
    </row>
    <row r="14" spans="1:10" ht="23.25" customHeight="1">
      <c r="A14" s="219">
        <v>8</v>
      </c>
      <c r="B14" s="220" t="s">
        <v>560</v>
      </c>
      <c r="C14" s="221">
        <v>50</v>
      </c>
      <c r="D14" s="219"/>
    </row>
    <row r="15" spans="1:10" ht="23.25" customHeight="1">
      <c r="A15" s="219">
        <v>9</v>
      </c>
      <c r="B15" s="220" t="s">
        <v>561</v>
      </c>
      <c r="C15" s="221">
        <v>50</v>
      </c>
      <c r="D15" s="219"/>
    </row>
    <row r="16" spans="1:10" ht="23.25" customHeight="1">
      <c r="A16" s="219">
        <v>10</v>
      </c>
      <c r="B16" s="220" t="s">
        <v>562</v>
      </c>
      <c r="C16" s="221">
        <v>50</v>
      </c>
      <c r="D16" s="219"/>
    </row>
    <row r="17" spans="1:4" ht="23.25" customHeight="1">
      <c r="A17" s="219">
        <v>11</v>
      </c>
      <c r="B17" s="220" t="s">
        <v>563</v>
      </c>
      <c r="C17" s="221">
        <v>50</v>
      </c>
      <c r="D17" s="219"/>
    </row>
    <row r="18" spans="1:4" ht="23.25" customHeight="1">
      <c r="A18" s="219">
        <v>12</v>
      </c>
      <c r="B18" s="220" t="s">
        <v>564</v>
      </c>
      <c r="C18" s="221">
        <v>50</v>
      </c>
      <c r="D18" s="219"/>
    </row>
    <row r="19" spans="1:4" ht="23.25" customHeight="1">
      <c r="A19" s="216" t="s">
        <v>4</v>
      </c>
      <c r="B19" s="218" t="s">
        <v>146</v>
      </c>
      <c r="C19" s="221"/>
      <c r="D19" s="219"/>
    </row>
    <row r="20" spans="1:4" ht="23.25" customHeight="1">
      <c r="A20" s="219">
        <v>13</v>
      </c>
      <c r="B20" s="222" t="s">
        <v>565</v>
      </c>
      <c r="C20" s="221">
        <v>50</v>
      </c>
      <c r="D20" s="219"/>
    </row>
    <row r="21" spans="1:4" ht="23.25" customHeight="1">
      <c r="A21" s="219">
        <v>14</v>
      </c>
      <c r="B21" s="223" t="s">
        <v>566</v>
      </c>
      <c r="C21" s="221">
        <v>50</v>
      </c>
      <c r="D21" s="219"/>
    </row>
    <row r="22" spans="1:4" s="225" customFormat="1" ht="23.25" customHeight="1">
      <c r="A22" s="216" t="s">
        <v>5</v>
      </c>
      <c r="B22" s="224" t="s">
        <v>44</v>
      </c>
      <c r="C22" s="221"/>
      <c r="D22" s="219"/>
    </row>
    <row r="23" spans="1:4" s="225" customFormat="1" ht="23.25" customHeight="1">
      <c r="A23" s="219">
        <v>15</v>
      </c>
      <c r="B23" s="222" t="s">
        <v>567</v>
      </c>
      <c r="C23" s="221">
        <v>50</v>
      </c>
      <c r="D23" s="219"/>
    </row>
    <row r="24" spans="1:4" s="225" customFormat="1" ht="23.25" customHeight="1">
      <c r="A24" s="219">
        <v>16</v>
      </c>
      <c r="B24" s="222" t="s">
        <v>568</v>
      </c>
      <c r="C24" s="221">
        <v>50</v>
      </c>
      <c r="D24" s="219"/>
    </row>
    <row r="25" spans="1:4" s="225" customFormat="1" ht="23.25" customHeight="1">
      <c r="A25" s="219">
        <v>17</v>
      </c>
      <c r="B25" s="222" t="s">
        <v>569</v>
      </c>
      <c r="C25" s="221">
        <v>50</v>
      </c>
      <c r="D25" s="219"/>
    </row>
    <row r="26" spans="1:4" ht="23.25" customHeight="1">
      <c r="A26" s="219">
        <v>18</v>
      </c>
      <c r="B26" s="223" t="s">
        <v>570</v>
      </c>
      <c r="C26" s="221">
        <v>50</v>
      </c>
      <c r="D26" s="219"/>
    </row>
    <row r="27" spans="1:4" ht="23.25" customHeight="1">
      <c r="A27" s="219">
        <v>19</v>
      </c>
      <c r="B27" s="222" t="s">
        <v>571</v>
      </c>
      <c r="C27" s="221">
        <v>50</v>
      </c>
      <c r="D27" s="219"/>
    </row>
    <row r="28" spans="1:4" s="225" customFormat="1" ht="23.25" customHeight="1">
      <c r="A28" s="216" t="s">
        <v>6</v>
      </c>
      <c r="B28" s="224" t="s">
        <v>195</v>
      </c>
      <c r="C28" s="221"/>
      <c r="D28" s="219"/>
    </row>
    <row r="29" spans="1:4" s="225" customFormat="1" ht="23.25" customHeight="1">
      <c r="A29" s="219">
        <v>20</v>
      </c>
      <c r="B29" s="222" t="s">
        <v>572</v>
      </c>
      <c r="C29" s="221">
        <v>50</v>
      </c>
      <c r="D29" s="219"/>
    </row>
    <row r="30" spans="1:4" s="225" customFormat="1" ht="23.25" customHeight="1">
      <c r="A30" s="219">
        <v>21</v>
      </c>
      <c r="B30" s="222" t="s">
        <v>573</v>
      </c>
      <c r="C30" s="221">
        <v>50</v>
      </c>
      <c r="D30" s="219"/>
    </row>
    <row r="31" spans="1:4" s="225" customFormat="1" ht="23.25" customHeight="1">
      <c r="A31" s="219">
        <v>22</v>
      </c>
      <c r="B31" s="222" t="s">
        <v>574</v>
      </c>
      <c r="C31" s="221">
        <v>50</v>
      </c>
      <c r="D31" s="219"/>
    </row>
    <row r="32" spans="1:4" s="225" customFormat="1" ht="23.25" customHeight="1">
      <c r="A32" s="219">
        <v>23</v>
      </c>
      <c r="B32" s="222" t="s">
        <v>575</v>
      </c>
      <c r="C32" s="221">
        <v>50</v>
      </c>
      <c r="D32" s="219"/>
    </row>
    <row r="33" spans="1:4" ht="23.25" customHeight="1">
      <c r="A33" s="219">
        <v>24</v>
      </c>
      <c r="B33" s="223" t="s">
        <v>576</v>
      </c>
      <c r="C33" s="221">
        <v>50</v>
      </c>
      <c r="D33" s="219"/>
    </row>
    <row r="34" spans="1:4" ht="23.25" customHeight="1">
      <c r="A34" s="226">
        <v>25</v>
      </c>
      <c r="B34" s="223" t="s">
        <v>577</v>
      </c>
      <c r="C34" s="221">
        <v>50</v>
      </c>
      <c r="D34" s="219"/>
    </row>
    <row r="35" spans="1:4" s="225" customFormat="1" ht="23.25" customHeight="1">
      <c r="A35" s="216" t="s">
        <v>8</v>
      </c>
      <c r="B35" s="224" t="s">
        <v>72</v>
      </c>
      <c r="C35" s="221"/>
      <c r="D35" s="219"/>
    </row>
    <row r="36" spans="1:4" ht="23.25" customHeight="1">
      <c r="A36" s="219">
        <v>26</v>
      </c>
      <c r="B36" s="222" t="s">
        <v>578</v>
      </c>
      <c r="C36" s="221">
        <v>50</v>
      </c>
      <c r="D36" s="219"/>
    </row>
    <row r="37" spans="1:4" ht="23.25" customHeight="1">
      <c r="A37" s="219">
        <v>27</v>
      </c>
      <c r="B37" s="222" t="s">
        <v>579</v>
      </c>
      <c r="C37" s="221">
        <v>50</v>
      </c>
      <c r="D37" s="219"/>
    </row>
    <row r="38" spans="1:4" ht="23.25" customHeight="1">
      <c r="A38" s="219">
        <v>28</v>
      </c>
      <c r="B38" s="222" t="s">
        <v>580</v>
      </c>
      <c r="C38" s="221">
        <v>50</v>
      </c>
      <c r="D38" s="219"/>
    </row>
    <row r="39" spans="1:4" ht="23.25" customHeight="1">
      <c r="A39" s="219">
        <v>29</v>
      </c>
      <c r="B39" s="222" t="s">
        <v>581</v>
      </c>
      <c r="C39" s="221">
        <v>50</v>
      </c>
      <c r="D39" s="219"/>
    </row>
    <row r="40" spans="1:4" ht="23.25" customHeight="1">
      <c r="A40" s="219">
        <v>30</v>
      </c>
      <c r="B40" s="222" t="s">
        <v>582</v>
      </c>
      <c r="C40" s="221">
        <v>50</v>
      </c>
      <c r="D40" s="219"/>
    </row>
    <row r="41" spans="1:4" s="225" customFormat="1" ht="23.25" customHeight="1">
      <c r="A41" s="216" t="s">
        <v>94</v>
      </c>
      <c r="B41" s="224" t="s">
        <v>12</v>
      </c>
      <c r="C41" s="221"/>
      <c r="D41" s="219"/>
    </row>
    <row r="42" spans="1:4" ht="23.25" customHeight="1">
      <c r="A42" s="219">
        <v>31</v>
      </c>
      <c r="B42" s="222" t="s">
        <v>583</v>
      </c>
      <c r="C42" s="221">
        <v>50</v>
      </c>
      <c r="D42" s="219"/>
    </row>
    <row r="43" spans="1:4" ht="23.25" customHeight="1">
      <c r="A43" s="219">
        <v>32</v>
      </c>
      <c r="B43" s="222" t="s">
        <v>584</v>
      </c>
      <c r="C43" s="221">
        <v>50</v>
      </c>
      <c r="D43" s="219"/>
    </row>
    <row r="44" spans="1:4" ht="23.25" customHeight="1">
      <c r="A44" s="219">
        <v>33</v>
      </c>
      <c r="B44" s="222" t="s">
        <v>585</v>
      </c>
      <c r="C44" s="221">
        <v>50</v>
      </c>
      <c r="D44" s="219"/>
    </row>
    <row r="45" spans="1:4" ht="23.25" customHeight="1">
      <c r="A45" s="219">
        <v>34</v>
      </c>
      <c r="B45" s="222" t="s">
        <v>586</v>
      </c>
      <c r="C45" s="221">
        <v>50</v>
      </c>
      <c r="D45" s="219"/>
    </row>
    <row r="46" spans="1:4" ht="23.25" customHeight="1">
      <c r="A46" s="219">
        <v>35</v>
      </c>
      <c r="B46" s="222" t="s">
        <v>587</v>
      </c>
      <c r="C46" s="221">
        <v>50</v>
      </c>
      <c r="D46" s="219"/>
    </row>
    <row r="47" spans="1:4" ht="23.25" customHeight="1">
      <c r="A47" s="219">
        <v>36</v>
      </c>
      <c r="B47" s="222" t="s">
        <v>588</v>
      </c>
      <c r="C47" s="221">
        <v>50</v>
      </c>
      <c r="D47" s="219"/>
    </row>
    <row r="48" spans="1:4" ht="23.25" customHeight="1">
      <c r="A48" s="219">
        <v>37</v>
      </c>
      <c r="B48" s="222" t="s">
        <v>589</v>
      </c>
      <c r="C48" s="221">
        <v>50</v>
      </c>
      <c r="D48" s="219"/>
    </row>
    <row r="49" spans="1:4" ht="23.25" customHeight="1">
      <c r="A49" s="219">
        <v>38</v>
      </c>
      <c r="B49" s="222" t="s">
        <v>590</v>
      </c>
      <c r="C49" s="221">
        <v>50</v>
      </c>
      <c r="D49" s="219"/>
    </row>
    <row r="50" spans="1:4" ht="23.25" customHeight="1">
      <c r="A50" s="219">
        <v>39</v>
      </c>
      <c r="B50" s="222" t="s">
        <v>591</v>
      </c>
      <c r="C50" s="221">
        <v>50</v>
      </c>
      <c r="D50" s="219"/>
    </row>
    <row r="51" spans="1:4" s="225" customFormat="1" ht="23.25" customHeight="1">
      <c r="A51" s="216" t="s">
        <v>112</v>
      </c>
      <c r="B51" s="224" t="s">
        <v>95</v>
      </c>
      <c r="C51" s="221"/>
      <c r="D51" s="219"/>
    </row>
    <row r="52" spans="1:4" s="225" customFormat="1" ht="23.25" customHeight="1">
      <c r="A52" s="219">
        <v>40</v>
      </c>
      <c r="B52" s="222" t="s">
        <v>592</v>
      </c>
      <c r="C52" s="221">
        <v>50</v>
      </c>
      <c r="D52" s="219"/>
    </row>
    <row r="53" spans="1:4" s="225" customFormat="1" ht="23.25" customHeight="1">
      <c r="A53" s="219">
        <v>41</v>
      </c>
      <c r="B53" s="222" t="s">
        <v>593</v>
      </c>
      <c r="C53" s="221">
        <v>50</v>
      </c>
      <c r="D53" s="219"/>
    </row>
    <row r="54" spans="1:4" s="225" customFormat="1" ht="23.25" customHeight="1">
      <c r="A54" s="219">
        <v>42</v>
      </c>
      <c r="B54" s="222" t="s">
        <v>594</v>
      </c>
      <c r="C54" s="221">
        <v>50</v>
      </c>
      <c r="D54" s="219"/>
    </row>
    <row r="55" spans="1:4" s="225" customFormat="1" ht="23.25" customHeight="1">
      <c r="A55" s="219">
        <v>43</v>
      </c>
      <c r="B55" s="222" t="s">
        <v>595</v>
      </c>
      <c r="C55" s="221">
        <v>50</v>
      </c>
      <c r="D55" s="219"/>
    </row>
    <row r="56" spans="1:4" ht="23.25" customHeight="1">
      <c r="A56" s="219">
        <v>44</v>
      </c>
      <c r="B56" s="222" t="s">
        <v>596</v>
      </c>
      <c r="C56" s="221">
        <v>50</v>
      </c>
      <c r="D56" s="219"/>
    </row>
    <row r="57" spans="1:4" ht="23.25" customHeight="1">
      <c r="A57" s="219">
        <v>45</v>
      </c>
      <c r="B57" s="222" t="s">
        <v>597</v>
      </c>
      <c r="C57" s="221">
        <v>50</v>
      </c>
      <c r="D57" s="219"/>
    </row>
    <row r="58" spans="1:4" s="225" customFormat="1" ht="23.25" customHeight="1">
      <c r="A58" s="216" t="s">
        <v>128</v>
      </c>
      <c r="B58" s="224" t="s">
        <v>206</v>
      </c>
      <c r="C58" s="221"/>
      <c r="D58" s="219"/>
    </row>
    <row r="59" spans="1:4" s="225" customFormat="1" ht="23.25" customHeight="1">
      <c r="A59" s="219">
        <v>46</v>
      </c>
      <c r="B59" s="222" t="s">
        <v>598</v>
      </c>
      <c r="C59" s="221">
        <v>50</v>
      </c>
      <c r="D59" s="219"/>
    </row>
    <row r="60" spans="1:4" s="225" customFormat="1" ht="23.25" customHeight="1">
      <c r="A60" s="219">
        <v>47</v>
      </c>
      <c r="B60" s="222" t="s">
        <v>599</v>
      </c>
      <c r="C60" s="221">
        <v>50</v>
      </c>
      <c r="D60" s="219"/>
    </row>
    <row r="61" spans="1:4" s="225" customFormat="1" ht="23.25" customHeight="1">
      <c r="A61" s="219">
        <v>48</v>
      </c>
      <c r="B61" s="222" t="s">
        <v>600</v>
      </c>
      <c r="C61" s="221">
        <v>50</v>
      </c>
      <c r="D61" s="219"/>
    </row>
    <row r="62" spans="1:4" s="225" customFormat="1" ht="23.25" customHeight="1">
      <c r="A62" s="219">
        <v>49</v>
      </c>
      <c r="B62" s="222" t="s">
        <v>601</v>
      </c>
      <c r="C62" s="221">
        <v>50</v>
      </c>
      <c r="D62" s="219"/>
    </row>
    <row r="63" spans="1:4" ht="23.25" customHeight="1">
      <c r="A63" s="219">
        <v>50</v>
      </c>
      <c r="B63" s="222" t="s">
        <v>602</v>
      </c>
      <c r="C63" s="221">
        <v>50</v>
      </c>
      <c r="D63" s="219"/>
    </row>
    <row r="64" spans="1:4" s="225" customFormat="1" ht="23.25" customHeight="1">
      <c r="A64" s="216" t="s">
        <v>145</v>
      </c>
      <c r="B64" s="224" t="s">
        <v>129</v>
      </c>
      <c r="C64" s="221"/>
      <c r="D64" s="219"/>
    </row>
    <row r="65" spans="1:4" ht="23.25" customHeight="1">
      <c r="A65" s="219">
        <v>51</v>
      </c>
      <c r="B65" s="227" t="s">
        <v>603</v>
      </c>
      <c r="C65" s="221">
        <v>50</v>
      </c>
      <c r="D65" s="219"/>
    </row>
    <row r="66" spans="1:4" ht="23.25" customHeight="1">
      <c r="A66" s="219">
        <v>52</v>
      </c>
      <c r="B66" s="222" t="s">
        <v>604</v>
      </c>
      <c r="C66" s="221">
        <v>50</v>
      </c>
      <c r="D66" s="219"/>
    </row>
    <row r="67" spans="1:4" ht="23.25" customHeight="1">
      <c r="A67" s="219">
        <v>53</v>
      </c>
      <c r="B67" s="222" t="s">
        <v>605</v>
      </c>
      <c r="C67" s="221">
        <v>50</v>
      </c>
      <c r="D67" s="219"/>
    </row>
    <row r="68" spans="1:4" ht="23.25" customHeight="1">
      <c r="A68" s="219">
        <v>54</v>
      </c>
      <c r="B68" s="222" t="s">
        <v>606</v>
      </c>
      <c r="C68" s="221">
        <v>50</v>
      </c>
      <c r="D68" s="219"/>
    </row>
    <row r="69" spans="1:4" ht="23.25" customHeight="1">
      <c r="A69" s="219">
        <v>55</v>
      </c>
      <c r="B69" s="222" t="s">
        <v>607</v>
      </c>
      <c r="C69" s="221">
        <v>50</v>
      </c>
      <c r="D69" s="219"/>
    </row>
    <row r="70" spans="1:4" ht="23.25" customHeight="1">
      <c r="A70" s="219">
        <v>56</v>
      </c>
      <c r="B70" s="222" t="s">
        <v>608</v>
      </c>
      <c r="C70" s="221">
        <v>50</v>
      </c>
      <c r="D70" s="219"/>
    </row>
    <row r="71" spans="1:4" s="225" customFormat="1" ht="23.25" customHeight="1">
      <c r="A71" s="216" t="s">
        <v>170</v>
      </c>
      <c r="B71" s="224" t="s">
        <v>39</v>
      </c>
      <c r="C71" s="228"/>
      <c r="D71" s="219"/>
    </row>
    <row r="72" spans="1:4" ht="23.25" customHeight="1">
      <c r="A72" s="219">
        <v>57</v>
      </c>
      <c r="B72" s="222" t="s">
        <v>504</v>
      </c>
      <c r="C72" s="221">
        <v>50</v>
      </c>
      <c r="D72" s="219"/>
    </row>
    <row r="73" spans="1:4" ht="23.25" customHeight="1">
      <c r="A73" s="219">
        <v>58</v>
      </c>
      <c r="B73" s="222" t="s">
        <v>609</v>
      </c>
      <c r="C73" s="221">
        <v>50</v>
      </c>
      <c r="D73" s="219"/>
    </row>
    <row r="74" spans="1:4" s="225" customFormat="1" ht="23.25" customHeight="1">
      <c r="A74" s="216" t="s">
        <v>191</v>
      </c>
      <c r="B74" s="224" t="s">
        <v>113</v>
      </c>
      <c r="C74" s="228"/>
      <c r="D74" s="219"/>
    </row>
    <row r="75" spans="1:4" ht="23.25" customHeight="1">
      <c r="A75" s="219">
        <v>59</v>
      </c>
      <c r="B75" s="222" t="s">
        <v>610</v>
      </c>
      <c r="C75" s="221">
        <v>50</v>
      </c>
      <c r="D75" s="219"/>
    </row>
    <row r="76" spans="1:4" ht="23.25" customHeight="1">
      <c r="A76" s="219">
        <v>60</v>
      </c>
      <c r="B76" s="222" t="s">
        <v>611</v>
      </c>
      <c r="C76" s="221">
        <v>50</v>
      </c>
      <c r="D76" s="219"/>
    </row>
    <row r="77" spans="1:4" ht="23.25" customHeight="1">
      <c r="A77" s="219">
        <v>61</v>
      </c>
      <c r="B77" s="222" t="s">
        <v>612</v>
      </c>
      <c r="C77" s="221">
        <v>50</v>
      </c>
      <c r="D77" s="219"/>
    </row>
    <row r="78" spans="1:4" ht="23.25" customHeight="1">
      <c r="A78" s="219">
        <v>62</v>
      </c>
      <c r="B78" s="222" t="s">
        <v>613</v>
      </c>
      <c r="C78" s="221">
        <v>50</v>
      </c>
      <c r="D78" s="219"/>
    </row>
    <row r="79" spans="1:4" ht="23.25" customHeight="1">
      <c r="A79" s="219">
        <v>63</v>
      </c>
      <c r="B79" s="222" t="s">
        <v>614</v>
      </c>
      <c r="C79" s="221">
        <v>50</v>
      </c>
      <c r="D79" s="219"/>
    </row>
    <row r="80" spans="1:4" ht="23.25" customHeight="1">
      <c r="A80" s="219">
        <v>64</v>
      </c>
      <c r="B80" s="222" t="s">
        <v>615</v>
      </c>
      <c r="C80" s="221">
        <v>50</v>
      </c>
      <c r="D80" s="219"/>
    </row>
    <row r="81" spans="1:4" ht="23.25" customHeight="1">
      <c r="A81" s="219">
        <v>65</v>
      </c>
      <c r="B81" s="222" t="s">
        <v>616</v>
      </c>
      <c r="C81" s="221">
        <v>50</v>
      </c>
      <c r="D81" s="219"/>
    </row>
    <row r="82" spans="1:4" ht="23.25" customHeight="1">
      <c r="A82" s="219">
        <v>66</v>
      </c>
      <c r="B82" s="222" t="s">
        <v>617</v>
      </c>
      <c r="C82" s="221">
        <v>50</v>
      </c>
      <c r="D82" s="219"/>
    </row>
    <row r="83" spans="1:4" ht="23.25" customHeight="1">
      <c r="A83" s="219">
        <v>67</v>
      </c>
      <c r="B83" s="222" t="s">
        <v>618</v>
      </c>
      <c r="C83" s="221">
        <v>50</v>
      </c>
      <c r="D83" s="219"/>
    </row>
    <row r="84" spans="1:4" ht="23.25" customHeight="1">
      <c r="A84" s="216" t="s">
        <v>194</v>
      </c>
      <c r="B84" s="224" t="s">
        <v>66</v>
      </c>
      <c r="C84" s="221"/>
      <c r="D84" s="219"/>
    </row>
    <row r="85" spans="1:4" ht="23.25" customHeight="1">
      <c r="A85" s="219">
        <v>68</v>
      </c>
      <c r="B85" s="222" t="s">
        <v>619</v>
      </c>
      <c r="C85" s="221">
        <v>50</v>
      </c>
      <c r="D85" s="219"/>
    </row>
    <row r="86" spans="1:4" ht="27" customHeight="1">
      <c r="C86" s="328" t="s">
        <v>728</v>
      </c>
      <c r="D86" s="328"/>
    </row>
    <row r="87" spans="1:4" s="229" customFormat="1" ht="45.75" customHeight="1">
      <c r="B87" s="327"/>
      <c r="C87" s="327"/>
      <c r="D87" s="327"/>
    </row>
  </sheetData>
  <mergeCells count="4">
    <mergeCell ref="A1:D1"/>
    <mergeCell ref="A2:D2"/>
    <mergeCell ref="B87:D87"/>
    <mergeCell ref="C86:D86"/>
  </mergeCells>
  <pageMargins left="0.42" right="0.42" top="0.49" bottom="0.43" header="0.3" footer="0.3"/>
  <pageSetup paperSize="9" orientation="portrait" verticalDpi="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selection activeCell="A2" sqref="A2:D2"/>
    </sheetView>
  </sheetViews>
  <sheetFormatPr defaultColWidth="8.5703125" defaultRowHeight="15.75"/>
  <cols>
    <col min="1" max="1" width="5.42578125" style="233" customWidth="1"/>
    <col min="2" max="2" width="47.140625" style="233" customWidth="1"/>
    <col min="3" max="3" width="11.5703125" style="233" customWidth="1"/>
    <col min="4" max="4" width="28.42578125" style="251" customWidth="1"/>
    <col min="5" max="16384" width="8.5703125" style="233"/>
  </cols>
  <sheetData>
    <row r="1" spans="1:10" s="231" customFormat="1" ht="79.5" customHeight="1">
      <c r="A1" s="325" t="s">
        <v>743</v>
      </c>
      <c r="B1" s="325"/>
      <c r="C1" s="325"/>
      <c r="D1" s="325"/>
    </row>
    <row r="2" spans="1:10" ht="21.75" customHeight="1">
      <c r="A2" s="326" t="s">
        <v>747</v>
      </c>
      <c r="B2" s="326"/>
      <c r="C2" s="326"/>
      <c r="D2" s="326"/>
      <c r="E2" s="232"/>
      <c r="F2" s="232"/>
      <c r="G2" s="232"/>
      <c r="H2" s="232"/>
      <c r="I2" s="232"/>
      <c r="J2" s="232"/>
    </row>
    <row r="3" spans="1:10" ht="21.75" customHeight="1">
      <c r="A3" s="234"/>
      <c r="B3" s="234"/>
      <c r="C3" s="234"/>
      <c r="D3" s="234" t="s">
        <v>354</v>
      </c>
      <c r="E3" s="232"/>
      <c r="F3" s="232"/>
      <c r="G3" s="232"/>
      <c r="H3" s="232"/>
      <c r="I3" s="232"/>
      <c r="J3" s="232"/>
    </row>
    <row r="4" spans="1:10" ht="60" customHeight="1">
      <c r="A4" s="235" t="s">
        <v>0</v>
      </c>
      <c r="B4" s="235" t="s">
        <v>620</v>
      </c>
      <c r="C4" s="235" t="s">
        <v>352</v>
      </c>
      <c r="D4" s="235" t="s">
        <v>9</v>
      </c>
    </row>
    <row r="5" spans="1:10" ht="20.25" customHeight="1">
      <c r="A5" s="56"/>
      <c r="B5" s="56" t="s">
        <v>357</v>
      </c>
      <c r="C5" s="236">
        <f>C6+C13+C18+C21+C24+C29+C32+C36+C38+C41+C44+C49+C54</f>
        <v>4300</v>
      </c>
      <c r="D5" s="56"/>
    </row>
    <row r="6" spans="1:10" ht="20.25" customHeight="1">
      <c r="A6" s="145" t="s">
        <v>3</v>
      </c>
      <c r="B6" s="146" t="s">
        <v>146</v>
      </c>
      <c r="C6" s="237">
        <f>SUM(C7:C12)</f>
        <v>600</v>
      </c>
      <c r="D6" s="145"/>
    </row>
    <row r="7" spans="1:10" ht="20.25" customHeight="1">
      <c r="A7" s="58"/>
      <c r="B7" s="59" t="s">
        <v>621</v>
      </c>
      <c r="C7" s="238">
        <v>100</v>
      </c>
      <c r="D7" s="239" t="s">
        <v>622</v>
      </c>
    </row>
    <row r="8" spans="1:10" ht="20.25" customHeight="1">
      <c r="A8" s="58"/>
      <c r="B8" s="240" t="s">
        <v>623</v>
      </c>
      <c r="C8" s="238">
        <v>100</v>
      </c>
      <c r="D8" s="58" t="s">
        <v>624</v>
      </c>
    </row>
    <row r="9" spans="1:10" ht="20.25" customHeight="1">
      <c r="A9" s="58"/>
      <c r="B9" s="240" t="s">
        <v>625</v>
      </c>
      <c r="C9" s="238">
        <v>100</v>
      </c>
      <c r="D9" s="58" t="s">
        <v>626</v>
      </c>
    </row>
    <row r="10" spans="1:10" ht="20.25" customHeight="1">
      <c r="A10" s="58"/>
      <c r="B10" s="240" t="s">
        <v>627</v>
      </c>
      <c r="C10" s="238">
        <v>100</v>
      </c>
      <c r="D10" s="58" t="s">
        <v>628</v>
      </c>
    </row>
    <row r="11" spans="1:10" ht="20.25" customHeight="1">
      <c r="A11" s="58"/>
      <c r="B11" s="59" t="s">
        <v>629</v>
      </c>
      <c r="C11" s="238">
        <v>100</v>
      </c>
      <c r="D11" s="58" t="s">
        <v>630</v>
      </c>
    </row>
    <row r="12" spans="1:10" ht="20.25" customHeight="1">
      <c r="A12" s="58"/>
      <c r="B12" s="59" t="s">
        <v>631</v>
      </c>
      <c r="C12" s="238">
        <v>100</v>
      </c>
      <c r="D12" s="58" t="s">
        <v>632</v>
      </c>
    </row>
    <row r="13" spans="1:10" s="242" customFormat="1" ht="20.25" customHeight="1">
      <c r="A13" s="145" t="s">
        <v>4</v>
      </c>
      <c r="B13" s="183" t="s">
        <v>44</v>
      </c>
      <c r="C13" s="241">
        <f>SUM(C14:C17)</f>
        <v>400</v>
      </c>
      <c r="D13" s="145"/>
    </row>
    <row r="14" spans="1:10" ht="20.25" customHeight="1">
      <c r="A14" s="58"/>
      <c r="B14" s="240" t="s">
        <v>633</v>
      </c>
      <c r="C14" s="238">
        <v>100</v>
      </c>
      <c r="D14" s="58" t="s">
        <v>551</v>
      </c>
    </row>
    <row r="15" spans="1:10" ht="20.25" customHeight="1">
      <c r="A15" s="58"/>
      <c r="B15" s="59" t="s">
        <v>634</v>
      </c>
      <c r="C15" s="238">
        <v>100</v>
      </c>
      <c r="D15" s="58" t="s">
        <v>635</v>
      </c>
    </row>
    <row r="16" spans="1:10" ht="20.25" customHeight="1">
      <c r="A16" s="58"/>
      <c r="B16" s="59" t="s">
        <v>636</v>
      </c>
      <c r="C16" s="238">
        <v>100</v>
      </c>
      <c r="D16" s="58" t="s">
        <v>637</v>
      </c>
    </row>
    <row r="17" spans="1:4" ht="20.25" customHeight="1">
      <c r="A17" s="58"/>
      <c r="B17" s="59" t="s">
        <v>638</v>
      </c>
      <c r="C17" s="238">
        <v>100</v>
      </c>
      <c r="D17" s="58" t="s">
        <v>639</v>
      </c>
    </row>
    <row r="18" spans="1:4" s="242" customFormat="1" ht="20.25" customHeight="1">
      <c r="A18" s="145" t="s">
        <v>5</v>
      </c>
      <c r="B18" s="183" t="s">
        <v>195</v>
      </c>
      <c r="C18" s="241">
        <f>SUM(C19:C20)</f>
        <v>200</v>
      </c>
      <c r="D18" s="145"/>
    </row>
    <row r="19" spans="1:4" ht="20.25" customHeight="1">
      <c r="A19" s="58"/>
      <c r="B19" s="240" t="s">
        <v>640</v>
      </c>
      <c r="C19" s="238">
        <v>100</v>
      </c>
      <c r="D19" s="58" t="s">
        <v>521</v>
      </c>
    </row>
    <row r="20" spans="1:4" ht="20.25" customHeight="1">
      <c r="A20" s="58"/>
      <c r="B20" s="240" t="s">
        <v>641</v>
      </c>
      <c r="C20" s="238">
        <v>100</v>
      </c>
      <c r="D20" s="58" t="s">
        <v>642</v>
      </c>
    </row>
    <row r="21" spans="1:4" s="242" customFormat="1" ht="20.25" customHeight="1">
      <c r="A21" s="145" t="s">
        <v>6</v>
      </c>
      <c r="B21" s="183" t="s">
        <v>72</v>
      </c>
      <c r="C21" s="243">
        <f>SUM(C22:C23)</f>
        <v>200</v>
      </c>
      <c r="D21" s="145"/>
    </row>
    <row r="22" spans="1:4" ht="20.25" customHeight="1">
      <c r="A22" s="58"/>
      <c r="B22" s="59" t="s">
        <v>643</v>
      </c>
      <c r="C22" s="244">
        <v>100</v>
      </c>
      <c r="D22" s="58" t="s">
        <v>644</v>
      </c>
    </row>
    <row r="23" spans="1:4" ht="20.25" customHeight="1">
      <c r="A23" s="245"/>
      <c r="B23" s="59" t="s">
        <v>645</v>
      </c>
      <c r="C23" s="246">
        <v>100</v>
      </c>
      <c r="D23" s="245" t="s">
        <v>646</v>
      </c>
    </row>
    <row r="24" spans="1:4" s="242" customFormat="1" ht="20.25" customHeight="1">
      <c r="A24" s="247" t="s">
        <v>8</v>
      </c>
      <c r="B24" s="248" t="s">
        <v>12</v>
      </c>
      <c r="C24" s="248">
        <f>SUM(C25:C28)</f>
        <v>400</v>
      </c>
      <c r="D24" s="247"/>
    </row>
    <row r="25" spans="1:4" ht="20.25" customHeight="1">
      <c r="A25" s="245"/>
      <c r="B25" s="59" t="s">
        <v>647</v>
      </c>
      <c r="C25" s="246">
        <v>100</v>
      </c>
      <c r="D25" s="245" t="s">
        <v>648</v>
      </c>
    </row>
    <row r="26" spans="1:4" ht="20.25" customHeight="1">
      <c r="A26" s="245"/>
      <c r="B26" s="59" t="s">
        <v>649</v>
      </c>
      <c r="C26" s="246">
        <v>100</v>
      </c>
      <c r="D26" s="245" t="s">
        <v>650</v>
      </c>
    </row>
    <row r="27" spans="1:4" ht="20.25" customHeight="1">
      <c r="A27" s="245"/>
      <c r="B27" s="59" t="s">
        <v>651</v>
      </c>
      <c r="C27" s="246">
        <v>100</v>
      </c>
      <c r="D27" s="245" t="s">
        <v>652</v>
      </c>
    </row>
    <row r="28" spans="1:4" ht="20.25" customHeight="1">
      <c r="A28" s="245"/>
      <c r="B28" s="59" t="s">
        <v>653</v>
      </c>
      <c r="C28" s="246">
        <v>100</v>
      </c>
      <c r="D28" s="245" t="s">
        <v>654</v>
      </c>
    </row>
    <row r="29" spans="1:4" s="242" customFormat="1" ht="20.25" customHeight="1">
      <c r="A29" s="247" t="s">
        <v>94</v>
      </c>
      <c r="B29" s="248" t="s">
        <v>95</v>
      </c>
      <c r="C29" s="248">
        <f>SUM(C30:C31)</f>
        <v>200</v>
      </c>
      <c r="D29" s="247"/>
    </row>
    <row r="30" spans="1:4" ht="20.25" customHeight="1">
      <c r="A30" s="245"/>
      <c r="B30" s="59" t="s">
        <v>655</v>
      </c>
      <c r="C30" s="246">
        <v>100</v>
      </c>
      <c r="D30" s="245" t="s">
        <v>656</v>
      </c>
    </row>
    <row r="31" spans="1:4" ht="20.25" customHeight="1">
      <c r="A31" s="245"/>
      <c r="B31" s="59" t="s">
        <v>657</v>
      </c>
      <c r="C31" s="246">
        <v>100</v>
      </c>
      <c r="D31" s="245" t="s">
        <v>658</v>
      </c>
    </row>
    <row r="32" spans="1:4" s="242" customFormat="1" ht="20.25" customHeight="1">
      <c r="A32" s="247" t="s">
        <v>112</v>
      </c>
      <c r="B32" s="248" t="s">
        <v>11</v>
      </c>
      <c r="C32" s="248">
        <f>SUM(C33:C35)</f>
        <v>400</v>
      </c>
      <c r="D32" s="247"/>
    </row>
    <row r="33" spans="1:4" ht="20.25" customHeight="1">
      <c r="A33" s="245"/>
      <c r="B33" s="59" t="s">
        <v>659</v>
      </c>
      <c r="C33" s="246">
        <v>100</v>
      </c>
      <c r="D33" s="245" t="s">
        <v>660</v>
      </c>
    </row>
    <row r="34" spans="1:4" ht="20.25" customHeight="1">
      <c r="A34" s="245"/>
      <c r="B34" s="59" t="s">
        <v>661</v>
      </c>
      <c r="C34" s="246">
        <v>150</v>
      </c>
      <c r="D34" s="245" t="s">
        <v>367</v>
      </c>
    </row>
    <row r="35" spans="1:4" ht="20.25" customHeight="1">
      <c r="A35" s="245"/>
      <c r="B35" s="59" t="s">
        <v>662</v>
      </c>
      <c r="C35" s="246">
        <v>150</v>
      </c>
      <c r="D35" s="245" t="s">
        <v>538</v>
      </c>
    </row>
    <row r="36" spans="1:4" s="242" customFormat="1" ht="20.25" customHeight="1">
      <c r="A36" s="247" t="s">
        <v>128</v>
      </c>
      <c r="B36" s="248" t="s">
        <v>192</v>
      </c>
      <c r="C36" s="248">
        <f>C37</f>
        <v>100</v>
      </c>
      <c r="D36" s="247"/>
    </row>
    <row r="37" spans="1:4" ht="20.25" customHeight="1">
      <c r="A37" s="245"/>
      <c r="B37" s="246" t="s">
        <v>663</v>
      </c>
      <c r="C37" s="246">
        <v>100</v>
      </c>
      <c r="D37" s="245" t="s">
        <v>664</v>
      </c>
    </row>
    <row r="38" spans="1:4" s="242" customFormat="1" ht="20.25" customHeight="1">
      <c r="A38" s="247" t="s">
        <v>145</v>
      </c>
      <c r="B38" s="248" t="s">
        <v>66</v>
      </c>
      <c r="C38" s="248">
        <f>SUM(C39:C40)</f>
        <v>200</v>
      </c>
      <c r="D38" s="247"/>
    </row>
    <row r="39" spans="1:4" ht="20.25" customHeight="1">
      <c r="A39" s="245"/>
      <c r="B39" s="59" t="s">
        <v>665</v>
      </c>
      <c r="C39" s="246">
        <v>100</v>
      </c>
      <c r="D39" s="245" t="s">
        <v>666</v>
      </c>
    </row>
    <row r="40" spans="1:4" ht="20.25" customHeight="1">
      <c r="A40" s="245"/>
      <c r="B40" s="59" t="s">
        <v>667</v>
      </c>
      <c r="C40" s="246">
        <v>100</v>
      </c>
      <c r="D40" s="245" t="s">
        <v>668</v>
      </c>
    </row>
    <row r="41" spans="1:4" s="242" customFormat="1" ht="20.25" customHeight="1">
      <c r="A41" s="247" t="s">
        <v>170</v>
      </c>
      <c r="B41" s="248" t="s">
        <v>206</v>
      </c>
      <c r="C41" s="248">
        <f>SUM(C42:C43)</f>
        <v>200</v>
      </c>
      <c r="D41" s="247"/>
    </row>
    <row r="42" spans="1:4" ht="20.25" customHeight="1">
      <c r="A42" s="245"/>
      <c r="B42" s="59" t="s">
        <v>669</v>
      </c>
      <c r="C42" s="246">
        <v>100</v>
      </c>
      <c r="D42" s="245" t="s">
        <v>670</v>
      </c>
    </row>
    <row r="43" spans="1:4" ht="20.25" customHeight="1">
      <c r="A43" s="245"/>
      <c r="B43" s="59" t="s">
        <v>671</v>
      </c>
      <c r="C43" s="246">
        <v>100</v>
      </c>
      <c r="D43" s="245" t="s">
        <v>672</v>
      </c>
    </row>
    <row r="44" spans="1:4" s="242" customFormat="1" ht="20.25" customHeight="1">
      <c r="A44" s="247" t="s">
        <v>191</v>
      </c>
      <c r="B44" s="248" t="s">
        <v>129</v>
      </c>
      <c r="C44" s="248">
        <f>SUM(C45:C48)</f>
        <v>400</v>
      </c>
      <c r="D44" s="247"/>
    </row>
    <row r="45" spans="1:4" ht="20.25" customHeight="1">
      <c r="A45" s="245"/>
      <c r="B45" s="59" t="s">
        <v>673</v>
      </c>
      <c r="C45" s="246">
        <v>100</v>
      </c>
      <c r="D45" s="245" t="s">
        <v>529</v>
      </c>
    </row>
    <row r="46" spans="1:4" ht="20.25" customHeight="1">
      <c r="A46" s="245"/>
      <c r="B46" s="59" t="s">
        <v>674</v>
      </c>
      <c r="C46" s="246">
        <v>100</v>
      </c>
      <c r="D46" s="245" t="s">
        <v>675</v>
      </c>
    </row>
    <row r="47" spans="1:4" ht="20.25" customHeight="1">
      <c r="A47" s="245"/>
      <c r="B47" s="59" t="s">
        <v>676</v>
      </c>
      <c r="C47" s="246">
        <v>100</v>
      </c>
      <c r="D47" s="245" t="s">
        <v>677</v>
      </c>
    </row>
    <row r="48" spans="1:4" ht="20.25" customHeight="1">
      <c r="A48" s="245"/>
      <c r="B48" s="59" t="s">
        <v>678</v>
      </c>
      <c r="C48" s="246">
        <v>100</v>
      </c>
      <c r="D48" s="245" t="s">
        <v>679</v>
      </c>
    </row>
    <row r="49" spans="1:4" s="242" customFormat="1" ht="20.25" customHeight="1">
      <c r="A49" s="247" t="s">
        <v>194</v>
      </c>
      <c r="B49" s="248" t="s">
        <v>39</v>
      </c>
      <c r="C49" s="248">
        <f>SUM(C50:C53)</f>
        <v>400</v>
      </c>
      <c r="D49" s="247"/>
    </row>
    <row r="50" spans="1:4" ht="20.25" customHeight="1">
      <c r="A50" s="245"/>
      <c r="B50" s="59" t="s">
        <v>680</v>
      </c>
      <c r="C50" s="246">
        <v>100</v>
      </c>
      <c r="D50" s="245" t="s">
        <v>681</v>
      </c>
    </row>
    <row r="51" spans="1:4" ht="20.25" customHeight="1">
      <c r="A51" s="245"/>
      <c r="B51" s="59" t="s">
        <v>682</v>
      </c>
      <c r="C51" s="246">
        <v>100</v>
      </c>
      <c r="D51" s="245" t="s">
        <v>543</v>
      </c>
    </row>
    <row r="52" spans="1:4" ht="20.25" customHeight="1">
      <c r="A52" s="245"/>
      <c r="B52" s="59" t="s">
        <v>683</v>
      </c>
      <c r="C52" s="246">
        <v>100</v>
      </c>
      <c r="D52" s="245" t="s">
        <v>684</v>
      </c>
    </row>
    <row r="53" spans="1:4" ht="20.25" customHeight="1">
      <c r="A53" s="245"/>
      <c r="B53" s="59" t="s">
        <v>685</v>
      </c>
      <c r="C53" s="246">
        <v>100</v>
      </c>
      <c r="D53" s="245" t="s">
        <v>686</v>
      </c>
    </row>
    <row r="54" spans="1:4" s="242" customFormat="1" ht="20.25" customHeight="1">
      <c r="A54" s="247" t="s">
        <v>205</v>
      </c>
      <c r="B54" s="183" t="s">
        <v>113</v>
      </c>
      <c r="C54" s="248">
        <f>SUM(C55:C60)</f>
        <v>600</v>
      </c>
      <c r="D54" s="247"/>
    </row>
    <row r="55" spans="1:4" ht="20.25" customHeight="1">
      <c r="A55" s="245"/>
      <c r="B55" s="59" t="s">
        <v>687</v>
      </c>
      <c r="C55" s="246">
        <v>100</v>
      </c>
      <c r="D55" s="245" t="s">
        <v>688</v>
      </c>
    </row>
    <row r="56" spans="1:4" ht="20.25" customHeight="1">
      <c r="A56" s="245"/>
      <c r="B56" s="59" t="s">
        <v>689</v>
      </c>
      <c r="C56" s="246">
        <v>100</v>
      </c>
      <c r="D56" s="245" t="s">
        <v>690</v>
      </c>
    </row>
    <row r="57" spans="1:4" ht="20.25" customHeight="1">
      <c r="A57" s="245"/>
      <c r="B57" s="59" t="s">
        <v>691</v>
      </c>
      <c r="C57" s="246">
        <v>100</v>
      </c>
      <c r="D57" s="245" t="s">
        <v>532</v>
      </c>
    </row>
    <row r="58" spans="1:4" ht="20.25" customHeight="1">
      <c r="A58" s="245"/>
      <c r="B58" s="59" t="s">
        <v>692</v>
      </c>
      <c r="C58" s="246">
        <v>100</v>
      </c>
      <c r="D58" s="245" t="s">
        <v>693</v>
      </c>
    </row>
    <row r="59" spans="1:4" ht="20.25" customHeight="1">
      <c r="A59" s="245"/>
      <c r="B59" s="59" t="s">
        <v>694</v>
      </c>
      <c r="C59" s="246">
        <v>100</v>
      </c>
      <c r="D59" s="245" t="s">
        <v>695</v>
      </c>
    </row>
    <row r="60" spans="1:4" ht="20.25" customHeight="1">
      <c r="A60" s="249"/>
      <c r="B60" s="181" t="s">
        <v>696</v>
      </c>
      <c r="C60" s="250">
        <v>100</v>
      </c>
      <c r="D60" s="249" t="s">
        <v>697</v>
      </c>
    </row>
    <row r="61" spans="1:4" ht="24.75" customHeight="1">
      <c r="C61" s="328" t="s">
        <v>728</v>
      </c>
      <c r="D61" s="328"/>
    </row>
    <row r="62" spans="1:4" ht="121.5" customHeight="1">
      <c r="B62" s="329"/>
      <c r="C62" s="329"/>
      <c r="D62" s="329"/>
    </row>
  </sheetData>
  <mergeCells count="4">
    <mergeCell ref="A1:D1"/>
    <mergeCell ref="A2:D2"/>
    <mergeCell ref="B62:D62"/>
    <mergeCell ref="C61:D61"/>
  </mergeCells>
  <pageMargins left="0.44" right="0.44" top="0.45" bottom="0.45" header="0.3" footer="0.3"/>
  <pageSetup paperSize="9" orientation="portrait" verticalDpi="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130" zoomScaleNormal="130" workbookViewId="0">
      <selection activeCell="A2" sqref="A2:D2"/>
    </sheetView>
  </sheetViews>
  <sheetFormatPr defaultColWidth="8.5703125" defaultRowHeight="15.75"/>
  <cols>
    <col min="1" max="1" width="6.42578125" style="191" customWidth="1"/>
    <col min="2" max="2" width="38.5703125" style="256" customWidth="1"/>
    <col min="3" max="3" width="14.5703125" style="191" customWidth="1"/>
    <col min="4" max="4" width="33.140625" style="191" customWidth="1"/>
    <col min="5" max="16384" width="8.5703125" style="256"/>
  </cols>
  <sheetData>
    <row r="1" spans="1:9" s="252" customFormat="1" ht="87" customHeight="1">
      <c r="A1" s="330" t="s">
        <v>744</v>
      </c>
      <c r="B1" s="330"/>
      <c r="C1" s="330"/>
      <c r="D1" s="330"/>
    </row>
    <row r="2" spans="1:9" s="252" customFormat="1" ht="25.5" customHeight="1">
      <c r="A2" s="331" t="s">
        <v>747</v>
      </c>
      <c r="B2" s="331"/>
      <c r="C2" s="331"/>
      <c r="D2" s="331"/>
      <c r="E2" s="253"/>
      <c r="F2" s="253"/>
      <c r="G2" s="253"/>
      <c r="H2" s="253"/>
      <c r="I2" s="253"/>
    </row>
    <row r="3" spans="1:9" ht="30.75" customHeight="1">
      <c r="A3" s="254"/>
      <c r="B3" s="254"/>
      <c r="C3" s="254"/>
      <c r="D3" s="255" t="s">
        <v>354</v>
      </c>
      <c r="E3" s="213"/>
      <c r="F3" s="213"/>
      <c r="G3" s="213"/>
      <c r="H3" s="213"/>
      <c r="I3" s="213"/>
    </row>
    <row r="4" spans="1:9" ht="48.75" customHeight="1">
      <c r="A4" s="189" t="s">
        <v>0</v>
      </c>
      <c r="B4" s="189" t="s">
        <v>519</v>
      </c>
      <c r="C4" s="189" t="s">
        <v>352</v>
      </c>
      <c r="D4" s="189" t="s">
        <v>9</v>
      </c>
    </row>
    <row r="5" spans="1:9" ht="30" customHeight="1">
      <c r="A5" s="189"/>
      <c r="B5" s="189" t="s">
        <v>357</v>
      </c>
      <c r="C5" s="192">
        <f>SUM(C6:C18)</f>
        <v>650</v>
      </c>
      <c r="D5" s="189"/>
    </row>
    <row r="6" spans="1:9" ht="30" customHeight="1">
      <c r="A6" s="195">
        <v>1</v>
      </c>
      <c r="B6" s="257" t="s">
        <v>698</v>
      </c>
      <c r="C6" s="197">
        <v>50</v>
      </c>
      <c r="D6" s="198" t="s">
        <v>699</v>
      </c>
    </row>
    <row r="7" spans="1:9" ht="30" customHeight="1">
      <c r="A7" s="195">
        <v>2</v>
      </c>
      <c r="B7" s="257" t="s">
        <v>700</v>
      </c>
      <c r="C7" s="197">
        <v>50</v>
      </c>
      <c r="D7" s="195" t="s">
        <v>701</v>
      </c>
    </row>
    <row r="8" spans="1:9" ht="30" customHeight="1">
      <c r="A8" s="195">
        <v>3</v>
      </c>
      <c r="B8" s="257" t="s">
        <v>702</v>
      </c>
      <c r="C8" s="197">
        <v>50</v>
      </c>
      <c r="D8" s="195" t="s">
        <v>527</v>
      </c>
    </row>
    <row r="9" spans="1:9" ht="30" customHeight="1">
      <c r="A9" s="195">
        <v>4</v>
      </c>
      <c r="B9" s="257" t="s">
        <v>703</v>
      </c>
      <c r="C9" s="197">
        <v>50</v>
      </c>
      <c r="D9" s="195" t="s">
        <v>704</v>
      </c>
    </row>
    <row r="10" spans="1:9" s="258" customFormat="1" ht="30" customHeight="1">
      <c r="A10" s="199">
        <v>5</v>
      </c>
      <c r="B10" s="257" t="s">
        <v>705</v>
      </c>
      <c r="C10" s="197">
        <v>50</v>
      </c>
      <c r="D10" s="199" t="s">
        <v>706</v>
      </c>
    </row>
    <row r="11" spans="1:9" s="258" customFormat="1" ht="30" customHeight="1">
      <c r="A11" s="199">
        <v>6</v>
      </c>
      <c r="B11" s="257" t="s">
        <v>707</v>
      </c>
      <c r="C11" s="197">
        <v>50</v>
      </c>
      <c r="D11" s="199" t="s">
        <v>523</v>
      </c>
    </row>
    <row r="12" spans="1:9" s="258" customFormat="1" ht="30" customHeight="1">
      <c r="A12" s="199">
        <v>7</v>
      </c>
      <c r="B12" s="257" t="s">
        <v>708</v>
      </c>
      <c r="C12" s="197">
        <v>50</v>
      </c>
      <c r="D12" s="199" t="s">
        <v>543</v>
      </c>
    </row>
    <row r="13" spans="1:9" s="258" customFormat="1" ht="30" customHeight="1">
      <c r="A13" s="199">
        <v>8</v>
      </c>
      <c r="B13" s="257" t="s">
        <v>709</v>
      </c>
      <c r="C13" s="197">
        <v>50</v>
      </c>
      <c r="D13" s="199" t="s">
        <v>710</v>
      </c>
    </row>
    <row r="14" spans="1:9" s="258" customFormat="1" ht="30" customHeight="1">
      <c r="A14" s="199">
        <v>9</v>
      </c>
      <c r="B14" s="257" t="s">
        <v>711</v>
      </c>
      <c r="C14" s="197">
        <v>50</v>
      </c>
      <c r="D14" s="199" t="s">
        <v>532</v>
      </c>
    </row>
    <row r="15" spans="1:9" s="258" customFormat="1" ht="30" customHeight="1">
      <c r="A15" s="199">
        <v>10</v>
      </c>
      <c r="B15" s="257" t="s">
        <v>712</v>
      </c>
      <c r="C15" s="197">
        <v>50</v>
      </c>
      <c r="D15" s="199" t="s">
        <v>713</v>
      </c>
    </row>
    <row r="16" spans="1:9" s="258" customFormat="1" ht="30" customHeight="1">
      <c r="A16" s="203">
        <v>11</v>
      </c>
      <c r="B16" s="259" t="s">
        <v>714</v>
      </c>
      <c r="C16" s="260">
        <v>50</v>
      </c>
      <c r="D16" s="203" t="s">
        <v>715</v>
      </c>
    </row>
    <row r="17" spans="1:4" s="261" customFormat="1" ht="30" customHeight="1">
      <c r="A17" s="199">
        <v>12</v>
      </c>
      <c r="B17" s="257" t="s">
        <v>716</v>
      </c>
      <c r="C17" s="197">
        <v>50</v>
      </c>
      <c r="D17" s="199" t="s">
        <v>551</v>
      </c>
    </row>
    <row r="18" spans="1:4" ht="30" customHeight="1">
      <c r="A18" s="207">
        <v>13</v>
      </c>
      <c r="B18" s="262" t="s">
        <v>717</v>
      </c>
      <c r="C18" s="263">
        <v>50</v>
      </c>
      <c r="D18" s="207" t="s">
        <v>718</v>
      </c>
    </row>
    <row r="19" spans="1:4" ht="27" customHeight="1">
      <c r="C19" s="328" t="s">
        <v>728</v>
      </c>
      <c r="D19" s="328"/>
    </row>
    <row r="20" spans="1:4" ht="120.75" customHeight="1">
      <c r="B20" s="323"/>
      <c r="C20" s="323"/>
      <c r="D20" s="323"/>
    </row>
  </sheetData>
  <mergeCells count="4">
    <mergeCell ref="A1:D1"/>
    <mergeCell ref="A2:D2"/>
    <mergeCell ref="B20:D20"/>
    <mergeCell ref="C19:D19"/>
  </mergeCells>
  <pageMargins left="0.49" right="0.46" top="0.43" bottom="0.47"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Tong hop</vt:lpstr>
      <vt:lpstr>PL 1- CT Dan toc</vt:lpstr>
      <vt:lpstr>PL 2 CT giam ngheo</vt:lpstr>
      <vt:lpstr>PL3.NTM</vt:lpstr>
      <vt:lpstr>PL3.1</vt:lpstr>
      <vt:lpstr>PL3.2</vt:lpstr>
      <vt:lpstr>PL3.3</vt:lpstr>
      <vt:lpstr>PL3.4</vt:lpstr>
      <vt:lpstr>PL3.5</vt:lpstr>
      <vt:lpstr>PL3.6</vt:lpstr>
      <vt:lpstr>NS tinh 3.7</vt:lpstr>
      <vt:lpstr>'PL 1- CT Dan toc'!Print_Titles</vt:lpstr>
      <vt:lpstr>'PL 2 CT giam ngheo'!Print_Titles</vt:lpstr>
      <vt:lpstr>PL3.1!Print_Titles</vt:lpstr>
      <vt:lpstr>PL3.2!Print_Titles</vt:lpstr>
      <vt:lpstr>PL3.3!Print_Titles</vt:lpstr>
      <vt:lpstr>PL3.4!Print_Titles</vt:lpstr>
      <vt:lpstr>PL3.5!Print_Titles</vt:lpstr>
      <vt:lpstr>PL3.6!Print_Titles</vt:lpstr>
      <vt:lpstr>PL3.NTM!Print_Titles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dc:creator>
  <cp:lastModifiedBy>Admin</cp:lastModifiedBy>
  <cp:lastPrinted>2022-08-16T22:14:54Z</cp:lastPrinted>
  <dcterms:created xsi:type="dcterms:W3CDTF">2020-03-06T10:03:42Z</dcterms:created>
  <dcterms:modified xsi:type="dcterms:W3CDTF">2022-08-24T01:44:58Z</dcterms:modified>
</cp:coreProperties>
</file>