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60" windowWidth="15600" windowHeight="10950" tabRatio="931" firstSheet="4" activeTab="4"/>
  </bookViews>
  <sheets>
    <sheet name="Dinh muc xa" sheetId="101" state="hidden" r:id="rId1"/>
    <sheet name="PB 03(Chi tiết đài báo) " sheetId="95" state="hidden" r:id="rId2"/>
    <sheet name="dự toán 2015 (c Binh)" sheetId="98" state="hidden" r:id="rId3"/>
    <sheet name="Tap huan (VPDP)" sheetId="102" state="hidden" r:id="rId4"/>
    <sheet name="PLII TONG HOP" sheetId="256" r:id="rId5"/>
    <sheet name="PL II.01 CT 135" sheetId="254" r:id="rId6"/>
    <sheet name="PL II.02 Von SN giam ngheo" sheetId="255" r:id="rId7"/>
  </sheets>
  <definedNames>
    <definedName name="__boi1" localSheetId="5">#REF!</definedName>
    <definedName name="__boi1" localSheetId="6">#REF!</definedName>
    <definedName name="__boi1" localSheetId="4">#REF!</definedName>
    <definedName name="__boi1">#REF!</definedName>
    <definedName name="__boi2" localSheetId="5">#REF!</definedName>
    <definedName name="__boi2" localSheetId="6">#REF!</definedName>
    <definedName name="__boi2" localSheetId="4">#REF!</definedName>
    <definedName name="__boi2">#REF!</definedName>
    <definedName name="__boi3" localSheetId="5">#REF!</definedName>
    <definedName name="__boi3" localSheetId="6">#REF!</definedName>
    <definedName name="__boi3" localSheetId="4">#REF!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5" hidden="1">{"'Sheet1'!$L$16"}</definedName>
    <definedName name="__NSO2" localSheetId="6" hidden="1">{"'Sheet1'!$L$16"}</definedName>
    <definedName name="__NSO2" localSheetId="4" hidden="1">{"'Sheet1'!$L$16"}</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c1">#REF!</definedName>
    <definedName name="__vc2">#REF!</definedName>
    <definedName name="__vc3">#REF!</definedName>
    <definedName name="__VL100">#REF!</definedName>
    <definedName name="__vl2" localSheetId="5" hidden="1">{"'Sheet1'!$L$16"}</definedName>
    <definedName name="__vl2" localSheetId="6" hidden="1">{"'Sheet1'!$L$16"}</definedName>
    <definedName name="__vl2" localSheetId="4" hidden="1">{"'Sheet1'!$L$16"}</definedName>
    <definedName name="__vl2" hidden="1">{"'Sheet1'!$L$16"}</definedName>
    <definedName name="__VL250">#REF!</definedName>
    <definedName name="_1">#N/A</definedName>
    <definedName name="_1000A01">#N/A</definedName>
    <definedName name="_2">#N/A</definedName>
    <definedName name="_40x4">5100</definedName>
    <definedName name="_boi1">#REF!</definedName>
    <definedName name="_boi2">#REF!</definedName>
    <definedName name="_boi3">#REF!</definedName>
    <definedName name="_boi4">#REF!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gon4">#REF!</definedName>
    <definedName name="_Key1" hidden="1">#REF!</definedName>
    <definedName name="_Key2" hidden="1">#REF!</definedName>
    <definedName name="_km190">#REF!</definedName>
    <definedName name="_km191">#REF!</definedName>
    <definedName name="_km192">#REF!</definedName>
    <definedName name="_lap1">#REF!</definedName>
    <definedName name="_lap2">#REF!</definedName>
    <definedName name="_MAC12">#REF!</definedName>
    <definedName name="_MAC46">#REF!</definedName>
    <definedName name="_NET2">#REF!</definedName>
    <definedName name="_NSO2" localSheetId="5" hidden="1">{"'Sheet1'!$L$16"}</definedName>
    <definedName name="_NSO2" localSheetId="6" hidden="1">{"'Sheet1'!$L$16"}</definedName>
    <definedName name="_NSO2" localSheetId="4"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vc1">#REF!</definedName>
    <definedName name="_vc2">#REF!</definedName>
    <definedName name="_vc3">#REF!</definedName>
    <definedName name="_vl2" localSheetId="5" hidden="1">{"'Sheet1'!$L$16"}</definedName>
    <definedName name="_vl2" localSheetId="6" hidden="1">{"'Sheet1'!$L$16"}</definedName>
    <definedName name="_vl2" localSheetId="4" hidden="1">{"'Sheet1'!$L$16"}</definedName>
    <definedName name="_vl2"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#REF!</definedName>
    <definedName name="All_Item">#REF!</definedName>
    <definedName name="ALPIN">#N/A</definedName>
    <definedName name="ALPJYOU">#N/A</definedName>
    <definedName name="ALPTOI">#N/A</definedName>
    <definedName name="anpha">#REF!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#REF!</definedName>
    <definedName name="D_7101A_B">#REF!</definedName>
    <definedName name="da1x2">#REF!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_xlnm.Database">#REF!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ument_array" localSheetId="5">{"Thuxm2.xls","Sheet1"}</definedName>
    <definedName name="Document_array" localSheetId="6">{"Thuxm2.xls","Sheet1"}</definedName>
    <definedName name="Document_array" localSheetId="4">{"Thuxm2.xls","Sheet1"}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I_12">4820</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#REF!</definedName>
    <definedName name="H_THUCHTHH">#REF!</definedName>
    <definedName name="H_THUCTT">#REF!</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en">#REF!</definedName>
    <definedName name="Hinh_thuc">#REF!</definedName>
    <definedName name="HiÕu">#REF!</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localSheetId="5" hidden="1">{"'Sheet1'!$L$16"}</definedName>
    <definedName name="HTML_Control" localSheetId="6"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5" hidden="1">{"'Sheet1'!$L$16"}</definedName>
    <definedName name="huy" localSheetId="6" hidden="1">{"'Sheet1'!$L$16"}</definedName>
    <definedName name="huy" localSheetId="4" hidden="1">{"'Sheet1'!$L$16"}</definedName>
    <definedName name="huy" hidden="1">{"'Sheet1'!$L$16"}</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OI_LUONG_DAT_DAO_DAP">#REF!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TK">#REF!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tt">#REF!</definedName>
    <definedName name="Loai_TD">#REF!</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ophom">#REF!</definedName>
    <definedName name="osc">#REF!</definedName>
    <definedName name="PA">#REF!</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RICE">#REF!</definedName>
    <definedName name="PRICE1">#REF!</definedName>
    <definedName name="_xlnm.Print_Titles" localSheetId="2">'dự toán 2015 (c Binh)'!$5:$5</definedName>
    <definedName name="_xlnm.Print_Titles" localSheetId="1">'PB 03(Chi tiết đài báo) '!$6:$6</definedName>
    <definedName name="_xlnm.Print_Titles" localSheetId="5">'PL II.01 CT 135'!$4:$5</definedName>
    <definedName name="_xlnm.Print_Titles" localSheetId="6">'PL II.02 Von SN giam ngheo'!$3:$3</definedName>
    <definedName name="_xlnm.Print_Titles" localSheetId="4">'PLII TONG HOP'!$5:$6</definedName>
    <definedName name="_xlnm.Print_Titles">#N/A</definedName>
    <definedName name="Print_Titles_MI" localSheetId="4">#REF!</definedName>
    <definedName name="Print_Titles_MI">#REF!</definedName>
    <definedName name="PRINTA" localSheetId="4">#REF!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v75nc">#REF!</definedName>
    <definedName name="tv75vl">#REF!</definedName>
    <definedName name="ty_le">#REF!</definedName>
    <definedName name="ty_le_BTN">#REF!</definedName>
    <definedName name="Ty_le1">#REF!</definedName>
    <definedName name="upnoc">#REF!</definedName>
    <definedName name="uu">#REF!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 localSheetId="5">#REF!</definedName>
    <definedName name="VAN_TRUNG_CHUYEN_VAT_TU_CHUNG" localSheetId="6">#REF!</definedName>
    <definedName name="VAN_TRUNG_CHUYEN_VAT_TU_CHUNG" localSheetId="4">#REF!</definedName>
    <definedName name="VAN_TRUNG_CHUYEN_VAT_TU_CHUNG">#REF!</definedName>
    <definedName name="VARIINST" localSheetId="5">#REF!</definedName>
    <definedName name="VARIINST" localSheetId="6">#REF!</definedName>
    <definedName name="VARIINST" localSheetId="4">#REF!</definedName>
    <definedName name="VARIINST">#REF!</definedName>
    <definedName name="VARIPURC" localSheetId="5">#REF!</definedName>
    <definedName name="VARIPURC" localSheetId="6">#REF!</definedName>
    <definedName name="VARIPURC" localSheetId="4">#REF!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t">#REF!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rn.chi._.tiÆt." localSheetId="5" hidden="1">{#N/A,#N/A,FALSE,"Chi tiÆt"}</definedName>
    <definedName name="wrn.chi._.tiÆt." localSheetId="6" hidden="1">{#N/A,#N/A,FALSE,"Chi tiÆt"}</definedName>
    <definedName name="wrn.chi._.tiÆt." localSheetId="4" hidden="1">{#N/A,#N/A,FALSE,"Chi tiÆt"}</definedName>
    <definedName name="wrn.chi._.tiÆt." hidden="1">{#N/A,#N/A,FALSE,"Chi tiÆt"}</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M">#REF!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calcId="144525"/>
</workbook>
</file>

<file path=xl/calcChain.xml><?xml version="1.0" encoding="utf-8"?>
<calcChain xmlns="http://schemas.openxmlformats.org/spreadsheetml/2006/main">
  <c r="C8" i="256" l="1"/>
  <c r="C18" i="256"/>
  <c r="C14" i="256"/>
  <c r="C13" i="256" l="1"/>
  <c r="C7" i="256" s="1"/>
  <c r="C164" i="255" l="1"/>
  <c r="C158" i="255"/>
  <c r="C153" i="255"/>
  <c r="C149" i="255"/>
  <c r="C148" i="255" s="1"/>
  <c r="C108" i="255"/>
  <c r="C80" i="255"/>
  <c r="C79" i="255" s="1"/>
  <c r="C76" i="255"/>
  <c r="C71" i="255"/>
  <c r="C56" i="255"/>
  <c r="C55" i="255" s="1"/>
  <c r="C44" i="255"/>
  <c r="C39" i="255"/>
  <c r="C28" i="255"/>
  <c r="C17" i="255"/>
  <c r="C6" i="255"/>
  <c r="C15" i="254"/>
  <c r="C11" i="254"/>
  <c r="C7" i="254"/>
  <c r="C43" i="255" l="1"/>
  <c r="C6" i="254"/>
  <c r="C16" i="255"/>
  <c r="C5" i="255" s="1"/>
  <c r="C157" i="255"/>
  <c r="C4" i="255"/>
  <c r="H5" i="102" l="1"/>
  <c r="H8" i="102"/>
  <c r="H9" i="102"/>
  <c r="C6" i="98"/>
  <c r="E7" i="98"/>
  <c r="D9" i="98"/>
  <c r="D6" i="98" s="1"/>
  <c r="E11" i="98"/>
  <c r="E6" i="98" s="1"/>
  <c r="E50" i="98" s="1"/>
  <c r="D12" i="98"/>
  <c r="E12" i="98"/>
  <c r="D16" i="98"/>
  <c r="E17" i="98"/>
  <c r="D18" i="98"/>
  <c r="D17" i="98" s="1"/>
  <c r="C20" i="98"/>
  <c r="D20" i="98"/>
  <c r="E20" i="98"/>
  <c r="C33" i="98"/>
  <c r="D33" i="98"/>
  <c r="E33" i="98"/>
  <c r="E39" i="98"/>
  <c r="C41" i="98"/>
  <c r="D41" i="98" s="1"/>
  <c r="D39" i="98" s="1"/>
  <c r="C44" i="98"/>
  <c r="E44" i="98"/>
  <c r="D46" i="98"/>
  <c r="D44" i="98" s="1"/>
  <c r="D48" i="98"/>
  <c r="C14" i="95"/>
  <c r="C18" i="95"/>
  <c r="C23" i="95"/>
  <c r="C22" i="95" s="1"/>
  <c r="C30" i="95"/>
  <c r="C31" i="95"/>
  <c r="C32" i="95"/>
  <c r="C29" i="95" s="1"/>
  <c r="C28" i="95" s="1"/>
  <c r="C10" i="95" s="1"/>
  <c r="C7" i="95" s="1"/>
  <c r="C33" i="95"/>
  <c r="C34" i="95"/>
  <c r="C35" i="95"/>
  <c r="F10" i="101"/>
  <c r="D10" i="101" s="1"/>
  <c r="I10" i="101"/>
  <c r="R10" i="101"/>
  <c r="D11" i="101"/>
  <c r="I11" i="101"/>
  <c r="R11" i="101"/>
  <c r="F12" i="101"/>
  <c r="D12" i="101"/>
  <c r="C12" i="101" s="1"/>
  <c r="I12" i="101"/>
  <c r="R12" i="101"/>
  <c r="D14" i="101"/>
  <c r="I14" i="101"/>
  <c r="G14" i="101" s="1"/>
  <c r="R14" i="101"/>
  <c r="D15" i="101"/>
  <c r="I15" i="101"/>
  <c r="R15" i="101"/>
  <c r="D17" i="101"/>
  <c r="I17" i="101"/>
  <c r="R17" i="101"/>
  <c r="D18" i="101"/>
  <c r="I18" i="101"/>
  <c r="R18" i="101"/>
  <c r="D19" i="101"/>
  <c r="I19" i="101"/>
  <c r="G19" i="101" s="1"/>
  <c r="R19" i="101"/>
  <c r="D20" i="101"/>
  <c r="I20" i="101"/>
  <c r="R20" i="101"/>
  <c r="D21" i="101"/>
  <c r="I21" i="101"/>
  <c r="R21" i="101"/>
  <c r="D22" i="101"/>
  <c r="I22" i="101"/>
  <c r="G22" i="101" s="1"/>
  <c r="R22" i="101"/>
  <c r="D23" i="101"/>
  <c r="I23" i="101"/>
  <c r="G23" i="101" s="1"/>
  <c r="D24" i="101"/>
  <c r="I24" i="101"/>
  <c r="G24" i="101" s="1"/>
  <c r="C24" i="101" s="1"/>
  <c r="H4" i="102"/>
  <c r="H11" i="102" s="1"/>
  <c r="G17" i="101"/>
  <c r="G12" i="101"/>
  <c r="G11" i="101"/>
  <c r="G21" i="101"/>
  <c r="G18" i="101"/>
  <c r="C23" i="101" l="1"/>
  <c r="G20" i="101"/>
  <c r="C19" i="101"/>
  <c r="G15" i="101"/>
  <c r="C15" i="101" s="1"/>
  <c r="G10" i="101"/>
  <c r="C10" i="101" s="1"/>
  <c r="C18" i="101"/>
  <c r="C11" i="101"/>
  <c r="C22" i="101"/>
  <c r="C21" i="101"/>
  <c r="C17" i="101"/>
  <c r="C14" i="101"/>
  <c r="D50" i="98"/>
  <c r="C20" i="101"/>
  <c r="C39" i="98"/>
  <c r="C50" i="98" s="1"/>
</calcChain>
</file>

<file path=xl/sharedStrings.xml><?xml version="1.0" encoding="utf-8"?>
<sst xmlns="http://schemas.openxmlformats.org/spreadsheetml/2006/main" count="623" uniqueCount="424">
  <si>
    <t>Xã còn lại</t>
  </si>
  <si>
    <t xml:space="preserve">Xã đã đăng ký 2014 nhưng không đạt </t>
  </si>
  <si>
    <t>Báo ngày Tết Âm lịch (45.000đ/số x 235 xã)</t>
  </si>
  <si>
    <t>3.5</t>
  </si>
  <si>
    <t>Hỗ trợ trực tiếp PTSX</t>
  </si>
  <si>
    <t>Điều chỉnh Đề án XD NTM</t>
  </si>
  <si>
    <t>Điều chỉnh Đề án PTSX nâng cao thu nhập dân cư nông thôn</t>
  </si>
  <si>
    <t>Quản lý, chỉ đạo cấp xã</t>
  </si>
  <si>
    <t xml:space="preserve">Tập huấn xây dựng khu dân cư mẫu; tập huấn sử dụng
 phần mềm đánh giá khu dân cư mẫu và phần mềm đánh giá 19 tiêu chí, cơ sở dữ liệu; đào tạo kỹ năng điều phối chương trình; tập huấn cơ chế chính sách mới </t>
  </si>
  <si>
    <t xml:space="preserve">Tập huấn xây dựng khu dân cư nông thôn mới kiểu mẫu, văn hóa giao tiếp trong khu dân cư </t>
  </si>
  <si>
    <t>Tập huấn sử dụng phần mềm đánh giá khu dân cư mẫu và phần mềm đánh giá 19 tiêu chí, cơ sở dữ liệu</t>
  </si>
  <si>
    <t>Đào tạo kỹ năng điều phối chương trình</t>
  </si>
  <si>
    <t xml:space="preserve">Tập huấn cơ chế chính sách mới </t>
  </si>
  <si>
    <t>Kinh phí chuyển giao phần mềm bộ chỉ số (theo cụm, xã, liên huyện)</t>
  </si>
  <si>
    <t>Do tăng thêm 10 cán bộ biệt phái</t>
  </si>
  <si>
    <t>Lễ hội ẩm thực</t>
  </si>
  <si>
    <t>Tổ chức tổng kết 5 năm (2011 - 2015); lễ vinh danh các xã đạt chuẩn nông thôn mới, điển hình tiêu biểu 2015</t>
  </si>
  <si>
    <t>Thực hiện năm 2014</t>
  </si>
  <si>
    <t>Kinh phí đón tiếp và làm việc với đoàn Bộ nông nghiệp</t>
  </si>
  <si>
    <t>ĐVT: đồng</t>
  </si>
  <si>
    <t>DỰ TOÁN KINH PHÍ THỰC HIỆN CHƯƠNG TRÌNH MTQG XÂY DỰNG NÔNG THÔN MỚI  NĂM 2015</t>
  </si>
  <si>
    <t>Kế hoạch năm 2014</t>
  </si>
  <si>
    <t xml:space="preserve"> GIÁM ĐỐC SỞ TÀI CHÍNH   VĂN PHÒNG ĐIỀU PHỐI NTM TỈNH</t>
  </si>
  <si>
    <t>GIÁM ĐỐC SỞ NN&amp;PTNT    GIÁM ĐỐC SỞ KẾ HOẠCH &amp; ĐẦU TƯ</t>
  </si>
  <si>
    <t xml:space="preserve">  </t>
  </si>
  <si>
    <t xml:space="preserve">         GIÁM ĐỐC SỞ NN&amp;PTNT                     VĂN PHÒNG ĐIỀU PHỐI NTM TỈNH</t>
  </si>
  <si>
    <t xml:space="preserve">          GIÁM ĐỐC SỞ TÀI CHÍNH                  GIÁM ĐỐC SỞ KẾ HOẠCH &amp; ĐẦU TƯ</t>
  </si>
  <si>
    <t>Chi tiết các nội dung:</t>
  </si>
  <si>
    <t>Đài Truyền hình tỉnh</t>
  </si>
  <si>
    <t>Báo HàTĩnh</t>
  </si>
  <si>
    <t>Mua sắm, sửa chữa thường xuyên tài sản</t>
  </si>
  <si>
    <t>Tập huấn và các Hội thảo khác</t>
  </si>
  <si>
    <t>Xã khó khăn theo Nghị quyết 65/2013/QH13</t>
  </si>
  <si>
    <t>Hỗ trợ giải quyết vấn đề môi trường</t>
  </si>
  <si>
    <t>ko tính xã Kỳ Lạc</t>
  </si>
  <si>
    <t>KẾ HOẠCH ĐÀO TẠO, TẬP HUẤN, TUYÊN TRUYỀN CHƯƠNG TRÌNH NÔNG THÔN MỚI NĂM 2015</t>
  </si>
  <si>
    <t>Đơn vị chủ trì</t>
  </si>
  <si>
    <t>Số lớp</t>
  </si>
  <si>
    <t>Số ngày</t>
  </si>
  <si>
    <t>Thành phần</t>
  </si>
  <si>
    <t>Giáo viên</t>
  </si>
  <si>
    <t>Thành tiền (đồng)</t>
  </si>
  <si>
    <t>TẬP HUẤN</t>
  </si>
  <si>
    <t>Tập huấn triển khai xây dựng Khu dân cư kiểu mẫu và văn hoá giao tiếp tại Khu dân cư</t>
  </si>
  <si>
    <t>Văn phòng Điều phối NTM</t>
  </si>
  <si>
    <t>1 buổi/lớp</t>
  </si>
  <si>
    <t>Cấp huyện: Văn phòng Điều phối NTM huyện, TP, TX; các phòng, ban liên quan; Cấp xã: BCĐ, BQL NTM; Cấp thôn: Tất cả các hộ trong thôn; Bí thư, Phó Bí thư, Thôn trưởng, Trưởng ban phát triển thôn các thôn khác</t>
  </si>
  <si>
    <t>VPĐP tỉnh và Trường Đại học Hà Tĩnh</t>
  </si>
  <si>
    <t>Có chi tiết kèm theo</t>
  </si>
  <si>
    <t>Tập huấn sử dụng phần mềm báo cáo trực tuyến và phần mềm đánh giá kết quả thực hiện 19 tiêu chí và CSDL Chương trình MTQG xây dựng NTM; phần mền tổng hợp kết quả thành lập mô hình phát triển sản xuất và các hình thức tổ chức sản xuất</t>
  </si>
  <si>
    <t>1 ngày/lớp</t>
  </si>
  <si>
    <t>Văn phòng Điều phối NTM các huyện, thành phố, thị xã; Lãnh đạo UBND xã, Cán bộ chuyên trách nông thôn mới 235 xã.</t>
  </si>
  <si>
    <t>Công ty phần mềm và VPĐP NTM tỉnh</t>
  </si>
  <si>
    <t>Tập huấn cơ chế chính sách mới</t>
  </si>
  <si>
    <t>Văn phòng Điều phối NTM, Phòng NN, Phòng KHTC các huyện, TP, TX; cấp xã (4 người), cấp thôn (50 người)</t>
  </si>
  <si>
    <t>VPĐP tỉnh</t>
  </si>
  <si>
    <t>Tập huấn, Hội thảo khác</t>
  </si>
  <si>
    <t>ĐÀO TẠO</t>
  </si>
  <si>
    <t>Đào tạo kỹ năng điều phối Chương trình và 120 giá trị sống</t>
  </si>
  <si>
    <t>2 ngày/lớp</t>
  </si>
  <si>
    <t>Văn phòng Điều phối NTM tỉnh và Văn phòng Điều phối NTM các huyện, thành phố, thị xã</t>
  </si>
  <si>
    <t>Tiến sỹ Mộc Quế</t>
  </si>
  <si>
    <t>TỔNG</t>
  </si>
  <si>
    <t>Khu dân cư NTM kiểu mẫu</t>
  </si>
  <si>
    <t>Chi tiết kèm theo</t>
  </si>
  <si>
    <t>Định mức vốn sự nghiệp</t>
  </si>
  <si>
    <t>Định mức vốn đầu tư phát triển</t>
  </si>
  <si>
    <t>ĐVT: Triệu đồng/xã</t>
  </si>
  <si>
    <t>Các xã phấn đấu đạt 15-18 tiêu chí</t>
  </si>
  <si>
    <t>Các xã đăng ký đạt chuẩn 2015-2016</t>
  </si>
  <si>
    <t>Các xã đăng ký đạt chuẩn năm 2015</t>
  </si>
  <si>
    <t>Xã dưới 7 tiêu chí thuộc nhóm xã khó khăn theo Nghị quyết 65/2013/QH13</t>
  </si>
  <si>
    <t>Xã dưới 7 tiêu chí ngoài nhóm xã khó khăn theo Nghị quyết 65/2013/QH13</t>
  </si>
  <si>
    <t>Hỗ trợ XD xã  đạt chuẩn xã NTM kiểu mẫu</t>
  </si>
  <si>
    <t>Riêng xã:  + Hương Vĩnh, Sơn Kim 2.</t>
  </si>
  <si>
    <t>Riêng: + Xã đạt chuẩn năm 2013, 2014</t>
  </si>
  <si>
    <t xml:space="preserve">                + Xã XD xã NTM kiểu mẫu (Hương Trà)</t>
  </si>
  <si>
    <t xml:space="preserve">          + Xã XD xã NTM kiểu mẫu (Cẩm Bình, Thạch Long, Tùng Ảnh, Xuân Viên)</t>
  </si>
  <si>
    <t>ĐỊNH MỨC PHÂN BỔ VỐN THỰC HIỆN CHƯƠNG TRÌNH MTQG XÂY DỰNG NÔNG THÔN MỚI NĂM 2015 CHO CÁC XÃ</t>
  </si>
  <si>
    <t>Các xã khó khăn theo Nghị quyết 65/2013/QH13 (không bao gồm các xã ở mục 1 và mục 2)</t>
  </si>
  <si>
    <t>Các xã dưới 7 tiêu chí (không bao gồm các xã ĐK đạt chuẩn 2015-2016)</t>
  </si>
  <si>
    <t>Tổ chức tổng kết 2014; lễ vinh danh các xã đạt chuẩn nông thôn mới, điển hình tiêu biểu 2014</t>
  </si>
  <si>
    <t>Phụ cấp Ban chỉ đạo, đặc thù VPĐP</t>
  </si>
  <si>
    <t>Tiếp các Đoàn tham quan học tập tại Hà Tĩnh</t>
  </si>
  <si>
    <t>Tham quan học tập trong nước</t>
  </si>
  <si>
    <t>3.1</t>
  </si>
  <si>
    <t>3.2</t>
  </si>
  <si>
    <t>3.3</t>
  </si>
  <si>
    <t>3.4</t>
  </si>
  <si>
    <t>4.1</t>
  </si>
  <si>
    <t>4.2</t>
  </si>
  <si>
    <t>4.3</t>
  </si>
  <si>
    <t>4.4</t>
  </si>
  <si>
    <t>ĐVT: Đồng</t>
  </si>
  <si>
    <t>CHI TIẾT CÁC NỘI DUNG THỰC HIỆN CỦA BÁO, ĐÀI</t>
  </si>
  <si>
    <t>Kế hoạch
 năm 2015</t>
  </si>
  <si>
    <t>In ấn quảng bá mô hình điển hình và quảng bá khác; trang web</t>
  </si>
  <si>
    <t>In ấn quảng bá mô hình điển hình và quảng bá khác</t>
  </si>
  <si>
    <t>Hoạt động của trang web và biên tập</t>
  </si>
  <si>
    <t>Kinh phí quản lý, chỉ đạo cấp tỉnh</t>
  </si>
  <si>
    <t>Tiền công trả cho lao động hợp đồng</t>
  </si>
  <si>
    <t xml:space="preserve">Chi tiền làm thêm giờ </t>
  </si>
  <si>
    <t>Chi thanh toán dịch vụ công cộng (Xăng xe, điện, nước, tiền vệ sinh môi trường,…)</t>
  </si>
  <si>
    <t>Chi mua vật tư văn phòng</t>
  </si>
  <si>
    <t>Chi thông tin tuyên truyền, liên lạc</t>
  </si>
  <si>
    <t xml:space="preserve">Hội nghị </t>
  </si>
  <si>
    <t>Công tác phí</t>
  </si>
  <si>
    <t>Chi thuê mướn</t>
  </si>
  <si>
    <t>Sữa chữa thường xuyên</t>
  </si>
  <si>
    <t>Chi nghiệp vụ chuyên môn</t>
  </si>
  <si>
    <t>Chi thu nhập tăng thêm</t>
  </si>
  <si>
    <t>Các khoản chi khác</t>
  </si>
  <si>
    <t>Kinh phí các đoàn kiểm tra Liên ngành và Văn phòng Điều phối theo chỉ đạo của UBND tỉnh</t>
  </si>
  <si>
    <t>Chi thanh toán xăng xe</t>
  </si>
  <si>
    <t>Chi thanh toán thuê xe</t>
  </si>
  <si>
    <t>Chi phụ cấp công tác phí</t>
  </si>
  <si>
    <t>Chi thuê phòng nghỉ</t>
  </si>
  <si>
    <t>Chi phí khác</t>
  </si>
  <si>
    <t>Các kinh phí đặc thù khác</t>
  </si>
  <si>
    <t>Tuyên truyền qua báo đài</t>
  </si>
  <si>
    <t>TPCP</t>
  </si>
  <si>
    <t>Lãi suất</t>
  </si>
  <si>
    <t>Vườn mẫu</t>
  </si>
  <si>
    <t>Dự toán 2015</t>
  </si>
  <si>
    <t>Show game nông thôn ngày mới</t>
  </si>
  <si>
    <t>Phóng sự, in đĩa tuyên truyền các điển hình tiêu biểu</t>
  </si>
  <si>
    <t>Tuyên truyền chung như các năm</t>
  </si>
  <si>
    <t>Cuộc thi Chung tay xây dựng NTM</t>
  </si>
  <si>
    <t>Phóng sự, tin bài tuyên truyền điển hình tiêu biểu</t>
  </si>
  <si>
    <t>Tạp chí trang trại cung cấp cho VPĐP tỉnh, Chủ tịch Hội nông dân 235 xã, thôn trưởng, các chủ trang trại (số thường)</t>
  </si>
  <si>
    <t>Tạp chí trang trại cung cấp cho VPĐP tỉnh, Chủ tịch Hội nông dân 235 xã, thôn trưởng, các chủ trang trại (số đặc biệt - Số tết nguyên đán)</t>
  </si>
  <si>
    <t>Báo giấy (nhật báo) cung cấp cho Thường trực BCĐ NTM tỉnh, VPĐP NTM tỉnh (báo thường và các số đặc biệt)</t>
  </si>
  <si>
    <t>Kinh phí hỗ trợ bài viết tuyên truyền XDNTM Hà Tĩnh trên báo hàng ngày (nhật báo)</t>
  </si>
  <si>
    <t>Kinh phí hỗ trợ Hội thảo về Trang trại Việt đồng hành cùng nông dân làm giàu</t>
  </si>
  <si>
    <t>Báo nông nghiệp</t>
  </si>
  <si>
    <t>Đặt báo</t>
  </si>
  <si>
    <t>Báo giấy số thường 239 số/năm (Q1-Q2: 115 số; Q3+Q4:124 số) cấp phát cho 235 xã (239 số x 235 x 4000đ/số)</t>
  </si>
  <si>
    <t>Báo ngày 30/4-1/5 (25.000đ/số x 235 xã)</t>
  </si>
  <si>
    <t>Báo ngày 2/9 (25.000đ/số x 235 xã)</t>
  </si>
  <si>
    <t>Báo ngày Tết dương lịch (25.000đ/số x 235 xã)</t>
  </si>
  <si>
    <t>Báo 75 năm kỷ niệm thành lập  (45.000đ/số x 235 xã)</t>
  </si>
  <si>
    <t>Kinh phí in sách "Những mô hình kinh tế hái ra bạc tỷ"</t>
  </si>
  <si>
    <t>Hỗ trợ kinh phí Hội thảo NTM nhân 10 năm kỷ niệm thành lập</t>
  </si>
  <si>
    <t>Hỗ trợ kinh phí tuyên truyền NTM trên báo xuân</t>
  </si>
  <si>
    <t>TT</t>
  </si>
  <si>
    <t>I</t>
  </si>
  <si>
    <t>II</t>
  </si>
  <si>
    <t>Tổng</t>
  </si>
  <si>
    <t>Cộng</t>
  </si>
  <si>
    <t>Các xã còn lại</t>
  </si>
  <si>
    <t>Tổng cộng</t>
  </si>
  <si>
    <t>III</t>
  </si>
  <si>
    <t>IV</t>
  </si>
  <si>
    <t>V</t>
  </si>
  <si>
    <t>VII</t>
  </si>
  <si>
    <t>VI</t>
  </si>
  <si>
    <t>-</t>
  </si>
  <si>
    <t>Tham quan học tập trong và ngoài nước theo kế hoạch của BCĐ, VPĐP</t>
  </si>
  <si>
    <t>Các báo đài khác</t>
  </si>
  <si>
    <t>Báo Nông thôn ngày nay</t>
  </si>
  <si>
    <t>Báo Nông nghiệp Việt Nam</t>
  </si>
  <si>
    <t>Báo Hà Tĩnh</t>
  </si>
  <si>
    <t>Đài Phát thanh - Truyền hình tỉnh</t>
  </si>
  <si>
    <t>Ghi chú</t>
  </si>
  <si>
    <t>Nội dung</t>
  </si>
  <si>
    <t>1.1</t>
  </si>
  <si>
    <t>1.2</t>
  </si>
  <si>
    <t>Kinh phí tuyên truyền của các báo, đài và các tổ chức khác</t>
  </si>
  <si>
    <t>Tổ chức các hoạt động theo chỉ đạo của Ban chỉ đạo NTM tỉnh</t>
  </si>
  <si>
    <t>Mô hình lớn</t>
  </si>
  <si>
    <t>Mô hình vừa</t>
  </si>
  <si>
    <t>Mô hình nhỏ</t>
  </si>
  <si>
    <t>Nội dung khác</t>
  </si>
  <si>
    <t>NS tỉnh</t>
  </si>
  <si>
    <t>Sự nghiệp khác</t>
  </si>
  <si>
    <r>
      <rPr>
        <b/>
        <sz val="11.5"/>
        <color indexed="8"/>
        <rFont val="Times New Roman"/>
        <family val="1"/>
      </rPr>
      <t>Ghi chú:</t>
    </r>
    <r>
      <rPr>
        <sz val="11.5"/>
        <color indexed="8"/>
        <rFont val="Times New Roman"/>
        <family val="1"/>
      </rPr>
      <t xml:space="preserve"> Định mức khen thưởng xã đạt chuẩn năm 2014 căn cứ theo Quyết định số 225/QĐ-UBND ngày 16/01/2015 của UBND tỉnh</t>
    </r>
  </si>
  <si>
    <t>(Kèm theo Tờ trình số ……/TTrLN: VPĐP-SNN-STC-SĐT ngày …./03/2015 của Liên ngành)</t>
  </si>
  <si>
    <t>PHỤ BIỂU …..</t>
  </si>
  <si>
    <t>BIỂU 1.2</t>
  </si>
  <si>
    <t xml:space="preserve">Tổng số </t>
  </si>
  <si>
    <t>Huyện Vũ Quang</t>
  </si>
  <si>
    <t>Huyện Can Lộc</t>
  </si>
  <si>
    <t>Huyện Lộc Hà</t>
  </si>
  <si>
    <t>Huyện Đức Thọ</t>
  </si>
  <si>
    <t>Huyện Kỳ Anh</t>
  </si>
  <si>
    <t>Huyện Cẩm Xuyên</t>
  </si>
  <si>
    <t>Huyện Thạch Hà</t>
  </si>
  <si>
    <t>Huyện Nghi Xuân</t>
  </si>
  <si>
    <t>Huyện Hương Sơn</t>
  </si>
  <si>
    <t>Huyện Hương Khê</t>
  </si>
  <si>
    <t>Thành phố Hà Tĩnh</t>
  </si>
  <si>
    <t>Đơn vị tính: Triệu đồng</t>
  </si>
  <si>
    <t>Xã Mỹ Lộc</t>
  </si>
  <si>
    <t>Xã Xuân Thành</t>
  </si>
  <si>
    <t>Kỳ Khang</t>
  </si>
  <si>
    <t>Thị xã Kỳ Anh</t>
  </si>
  <si>
    <t>Kỳ Nam</t>
  </si>
  <si>
    <t>Kỳ Lợi</t>
  </si>
  <si>
    <t>Cẩm Nhượng</t>
  </si>
  <si>
    <t>Thạch Lạc</t>
  </si>
  <si>
    <t>TX Hồng Lĩnh</t>
  </si>
  <si>
    <t>UBND xã Hương Bình</t>
  </si>
  <si>
    <t>UBND xã Xuân Viên</t>
  </si>
  <si>
    <t>UBND xã Gia Hanh</t>
  </si>
  <si>
    <t>UBND xã Thọ Điền</t>
  </si>
  <si>
    <t>UBND xã Thạch Trung</t>
  </si>
  <si>
    <t>UBND xã Phúc Trạch</t>
  </si>
  <si>
    <t>UBND xã Hòa Hải</t>
  </si>
  <si>
    <t>UBND xã Hương Liên</t>
  </si>
  <si>
    <t>UBND xã Đức Bồng</t>
  </si>
  <si>
    <t>UBND xã Quang Thọ</t>
  </si>
  <si>
    <t>UBND xã Hương Minh</t>
  </si>
  <si>
    <t>UBND xã Sơn Hồng</t>
  </si>
  <si>
    <t>UBND xã Đức Liên</t>
  </si>
  <si>
    <t>A</t>
  </si>
  <si>
    <t>B</t>
  </si>
  <si>
    <t>Huyện/xã</t>
  </si>
  <si>
    <t>Chủ đầu tư</t>
  </si>
  <si>
    <t>1</t>
  </si>
  <si>
    <t>Xã Hòa Hải</t>
  </si>
  <si>
    <t>2</t>
  </si>
  <si>
    <t>Xã Hương Liên (01 thôn)</t>
  </si>
  <si>
    <t>3</t>
  </si>
  <si>
    <t>Xã Hương Lâm</t>
  </si>
  <si>
    <t>UBND xã Hương Lâm</t>
  </si>
  <si>
    <t>Xã Kỳ Phong (01 thôn)</t>
  </si>
  <si>
    <t>UBND xã Kỳ Phong</t>
  </si>
  <si>
    <t>Xã Kỳ Tây (04 thôn)</t>
  </si>
  <si>
    <t>UBND xã Kỳ Tây</t>
  </si>
  <si>
    <t>Xã Lâm Hợp (02 thôn)</t>
  </si>
  <si>
    <t>UBND xã Lâm Hợp</t>
  </si>
  <si>
    <t>Xã Sơn Hồng</t>
  </si>
  <si>
    <t>Xã Sơn Tiến (03 thôn)</t>
  </si>
  <si>
    <t>UBND xã Sơn Tiến</t>
  </si>
  <si>
    <t>Phần kinh phí dự phòng chưa phân bổ cho các xã, thôn được công nhận hoàn thành mục tiêu Chương trình 135 giai đoạn 2017-2020 (gồm 03 xã, 02 thôn)</t>
  </si>
  <si>
    <t>Tiểu dự án 2: Hỗ trợ đầu tư cơ sở hạ tầng các xã đặc biệt khó khăn vùng bãi ngang ven biển (Duy tu bão dưỡng)</t>
  </si>
  <si>
    <t>Dự án 1: Chương trình 30a</t>
  </si>
  <si>
    <t>Dự án 2: Chương trình 135</t>
  </si>
  <si>
    <t>Dự án 3: Hỗ trợ phát triển sản xuất, đa dạng hóa sinh kế và nhân rộng mô hình giảm nghèo trên địa bàn các xã ngoài Chương trình 30a và Chương trình 135</t>
  </si>
  <si>
    <t>Dự án 4: Truyền thông và giảm nghèo về thông tin</t>
  </si>
  <si>
    <t>Danh mục</t>
  </si>
  <si>
    <t>Duy tu đường giao thông nông thôn Sơn Hải đi thôn Trung Tân xã Kỳ Khang</t>
  </si>
  <si>
    <t>UBND xã Kỳ Khang</t>
  </si>
  <si>
    <t>Duy tu, bão dưỡng đường GTNT tuyến đường trục thôn Phúc Hải đi đến thôn Nam Hải</t>
  </si>
  <si>
    <t>UBND xã Cẩm Nhượng</t>
  </si>
  <si>
    <t>UBND xã Thạch Lạc</t>
  </si>
  <si>
    <t>UBND xã Kỳ Nam</t>
  </si>
  <si>
    <t>a</t>
  </si>
  <si>
    <t>Dự án hỗ trợ phát triển sản xuất</t>
  </si>
  <si>
    <t>Chi Cục Phát triển nông thôn</t>
  </si>
  <si>
    <t>Kỳ khang</t>
  </si>
  <si>
    <t>UBND xã Kỳ Lợi</t>
  </si>
  <si>
    <t>b</t>
  </si>
  <si>
    <t>Nhân rộng mô hình</t>
  </si>
  <si>
    <t>c</t>
  </si>
  <si>
    <t>Hỗ trợ tư vấn, giới thiệu việc làm cho lao động về nước</t>
  </si>
  <si>
    <t>Duy tu đường Ngọc Sơn thôn Ngọc Tỉnh
 xã Sơn Tiến</t>
  </si>
  <si>
    <t>Duy tu, bão dưỡng đường giao thông nông thôn
 xóm 8 xã Hương Lâm</t>
  </si>
  <si>
    <t>Duy tu, nâng cấp đường giao thông
 nông thôn Đông Xuân (đoạn từ nhà ông thành đến nhà anh Khoa Tuyền)</t>
  </si>
  <si>
    <t>Duy tu đường giao thông nông thôn
 thôn Bắc Xuân (đoạn từ cầu khe Đá Mài đến nhà anh Hồng)</t>
  </si>
  <si>
    <t>Duy tu tuyến đường giao thông nông thôn Nam Phong xã Kỳ Phong</t>
  </si>
  <si>
    <t>Duy tu, sữa chữa đường trục thôn Trường Xuân</t>
  </si>
  <si>
    <t>Sữa chữa đập thủy lợi Mùa Cua thôn Minh Châu</t>
  </si>
  <si>
    <t>Hỗ trợ phát triển sản xuất, đa dạng hóa sinh kế</t>
  </si>
  <si>
    <t>UBND huyện Hương Khê</t>
  </si>
  <si>
    <t>UBND huyện giao 
Phòng chuyên môn thực hiện</t>
  </si>
  <si>
    <t>Xã Hương Liên</t>
  </si>
  <si>
    <t>UBND huyện Hương Sơn</t>
  </si>
  <si>
    <t>Xã Sơn Tiến</t>
  </si>
  <si>
    <t>UBND huyện Kỳ Anh</t>
  </si>
  <si>
    <t>Xã Kỳ Phong</t>
  </si>
  <si>
    <t>Xã Kỳ Hợp</t>
  </si>
  <si>
    <t>UBND xã Kỳ Hợp</t>
  </si>
  <si>
    <t>Xã Kỳ Tây</t>
  </si>
  <si>
    <t>Nhân rộng mô hình giảm nghèo</t>
  </si>
  <si>
    <t>UBND huyện giao
 Phòng chuyên môn thực hiện</t>
  </si>
  <si>
    <t>Sở Lao động - TB&amp;XH</t>
  </si>
  <si>
    <t>Sở Nông nghiệp và Phát triển nông thôn</t>
  </si>
  <si>
    <t>C</t>
  </si>
  <si>
    <t>Hỗ trợ phát triển sản xuất</t>
  </si>
  <si>
    <t>Xã Sơn Trà</t>
  </si>
  <si>
    <t>UBND xã Sơn Trà</t>
  </si>
  <si>
    <t>Xã Sơn Lễ</t>
  </si>
  <si>
    <t>UBND xã Sơn Lễ</t>
  </si>
  <si>
    <t>Xã Hương Xuân</t>
  </si>
  <si>
    <t>UBND xã Hương Xuân</t>
  </si>
  <si>
    <t>Xã Hương Bình</t>
  </si>
  <si>
    <t>Xã Phúc Đồng</t>
  </si>
  <si>
    <t>UBND xã Phúc Đồng</t>
  </si>
  <si>
    <t>Xã Quang Thọ</t>
  </si>
  <si>
    <t>Xã Thọ Điền</t>
  </si>
  <si>
    <t>Xã Ân Phú</t>
  </si>
  <si>
    <t xml:space="preserve">UBND xã Đức Lĩnh </t>
  </si>
  <si>
    <t>Xã An Dũng</t>
  </si>
  <si>
    <t>UBND xã An Dũng</t>
  </si>
  <si>
    <t>Xã Trường Sơn</t>
  </si>
  <si>
    <t>UBND xã Trường Sơn</t>
  </si>
  <si>
    <t>Xã Phú Lộc</t>
  </si>
  <si>
    <t>UBND xã Phú Lộc</t>
  </si>
  <si>
    <t>UBND xã Mỹ Lộc</t>
  </si>
  <si>
    <t>Xã Kim Song Trường</t>
  </si>
  <si>
    <t>UBND xã Kim Song Trường</t>
  </si>
  <si>
    <t>Xã Thạch Trung</t>
  </si>
  <si>
    <t>Xã Cổ Đạm</t>
  </si>
  <si>
    <t>UBND xã Cổ Đạm</t>
  </si>
  <si>
    <t>Xã Kỳ Ninh</t>
  </si>
  <si>
    <t>UBND xã Kỳ Ninh</t>
  </si>
  <si>
    <t>Xã Kỳ Thọ</t>
  </si>
  <si>
    <t>UBND xã Kỳ Thọ</t>
  </si>
  <si>
    <t>Xã Kỳ Văn</t>
  </si>
  <si>
    <t>Xã Kỳ Lạc</t>
  </si>
  <si>
    <t>UBND xã Kỳ Lạc</t>
  </si>
  <si>
    <t>Xã Kỳ Tân</t>
  </si>
  <si>
    <t>UBND xã Kỳ Tân</t>
  </si>
  <si>
    <t>Xã Kỳ Hà</t>
  </si>
  <si>
    <t>UBND xã Kỳ Hà</t>
  </si>
  <si>
    <t>Xã Kỳ Hoa</t>
  </si>
  <si>
    <t>UBND xã Kỳ Hoa</t>
  </si>
  <si>
    <t>Xã Cẩm Vịnh</t>
  </si>
  <si>
    <t>UBND xã Cẩm Minh</t>
  </si>
  <si>
    <t>Xã Cẩm Thịnh</t>
  </si>
  <si>
    <t>UBND xã Cẩm Trung</t>
  </si>
  <si>
    <t>Xã Cẩm Lạc</t>
  </si>
  <si>
    <t>UBND xã Cẩm Lạc</t>
  </si>
  <si>
    <t>Xã Tân Lâm Hương</t>
  </si>
  <si>
    <t>UBND xã Tân Lâm Hương</t>
  </si>
  <si>
    <t>Xã Lưu Vĩnh Sơn</t>
  </si>
  <si>
    <t>UBND xã Lưu Vĩnh Sơn</t>
  </si>
  <si>
    <t>UBND Huyện Can Lộc</t>
  </si>
  <si>
    <t>Xã Gia Hanh</t>
  </si>
  <si>
    <t>Xã Vượng Lộc</t>
  </si>
  <si>
    <t>UBND xã Vượng Lộc</t>
  </si>
  <si>
    <t>Xã Thạch Châu</t>
  </si>
  <si>
    <t>UBND xã Thạch Châu</t>
  </si>
  <si>
    <t>Xã Phù Lưu</t>
  </si>
  <si>
    <t>UBND xã Phù Lưu</t>
  </si>
  <si>
    <t>UBND xã Xuân Thành</t>
  </si>
  <si>
    <t>Xã Xuân Viên</t>
  </si>
  <si>
    <t>Xã Tân Hương</t>
  </si>
  <si>
    <t>UBND xã Tân Hương</t>
  </si>
  <si>
    <t>Xã Đức Lạng</t>
  </si>
  <si>
    <t>UBND xã Đức Lạng</t>
  </si>
  <si>
    <t>Xã Sơn Hàm</t>
  </si>
  <si>
    <t>UBND xã Sơn Hàm</t>
  </si>
  <si>
    <t>Xã Sơn Tây</t>
  </si>
  <si>
    <t>UBND xã Sơn Tây</t>
  </si>
  <si>
    <t>Xã Sơn Lĩnh</t>
  </si>
  <si>
    <t>UBND xã Sơn Lĩnh</t>
  </si>
  <si>
    <t>Xã Hương Trà</t>
  </si>
  <si>
    <t>UBND xã Hương Trà</t>
  </si>
  <si>
    <t>Xã Phúc Trạch</t>
  </si>
  <si>
    <t>Xã Hương Long</t>
  </si>
  <si>
    <t>UBND xã Hương Long</t>
  </si>
  <si>
    <t>Xã Hương Minh</t>
  </si>
  <si>
    <t>Xã Đức Bồng</t>
  </si>
  <si>
    <t>Xã Đức Liên</t>
  </si>
  <si>
    <t>TP Hà Tĩnh</t>
  </si>
  <si>
    <t>Xã Thạch Hưng</t>
  </si>
  <si>
    <t>UBND xã Thạch Hưng</t>
  </si>
  <si>
    <t>D</t>
  </si>
  <si>
    <t>Truyền thông về giảm nghèo</t>
  </si>
  <si>
    <t xml:space="preserve">Hỗ trợ sản xuất, biên tập, phát sóng, phát hành, truyền tải, lưu giữ, quảng bá, phục vụ người đọc các sản phẩm báo chí, sản phẩm thông tin có tính chất báo chí, các chương trình phát thanh, truyền hình, xuất bản phẩm và các sản phẩm thông tin khác (tờ rơi, áp-phích, pa-nô, khẩu hiệu, đoạn băng hình (video clip)) </t>
  </si>
  <si>
    <t>Sở Lao động - TB&amp;XH 
chủ trì phối hợp với UBND cấp huyện tổ chức thực hiện</t>
  </si>
  <si>
    <t>Tổ chức các buổi nói chuyện chuyên đề, đối thoại chính sách về giảm nghèo, phổ biến các kinh nghiệm, gương điển hình và các thông tin thiết yếu khác</t>
  </si>
  <si>
    <t>Chi đào tạo, tập huấn, bồi dưỡng kỹ năng
 chuyên môn, nghiệp vụ</t>
  </si>
  <si>
    <t>Giảm nghèo về thông tin</t>
  </si>
  <si>
    <t>Đào tạo, bồi dưỡng kỹ năng chuyên môn, nghiệp vụ cho cán bộ làm công tác thông tin và truyền thông tại cơ sở</t>
  </si>
  <si>
    <t>Sở Thông tin - Truyền thông</t>
  </si>
  <si>
    <t>Tăng cường nội dung thông tin và truyền thông cơ sở</t>
  </si>
  <si>
    <t>Trang bị phương tiện tác nghiệp phục vụ thông tin cơ sở</t>
  </si>
  <si>
    <t>E</t>
  </si>
  <si>
    <t xml:space="preserve"> Dự án 5: Nâng cao năng lực và giám sát, đánh giá thực hiện Chương trình</t>
  </si>
  <si>
    <t>Kinh phí hoạt động cấp tỉnh 70%</t>
  </si>
  <si>
    <t>Đào tạo, bồi dưỡng, tập huấn nâng cao năng lực 
cho cán bộ làm công tác giảm nghèo các cấp</t>
  </si>
  <si>
    <t xml:space="preserve">Chi điều tra, rà soát hộ nghèo và cập nhật dữ liệu vào phần mềm quản lý; </t>
  </si>
  <si>
    <t>Hoạt động kiểm tra, giám sát, đánh giá chương trình giảm nghèo hàng năm và đột xuất; Chi hội nghị, hội thảo, công tác quản lý, công tác phí, làm thêm giờ, văn phòng phẩm, chi khác…</t>
  </si>
  <si>
    <t>Tổ chức học tập, trao đổi kinh nghiệm trong hoặc ngoài tỉnh;</t>
  </si>
  <si>
    <t>Kiểm tra giám sát công tác triển khai thực hiện các dự án phát triển sản xuất, nhân rộng mô hình giảm nghèo</t>
  </si>
  <si>
    <t>Chi cục Phát triển nông thôn</t>
  </si>
  <si>
    <t>Kinh phí hoạt động cấp huyện 30%</t>
  </si>
  <si>
    <t>UBND huyện giao 
Cơ quan thường trực thực hiện</t>
  </si>
  <si>
    <t>TX Kỳ Anh</t>
  </si>
  <si>
    <t>Tổng số</t>
  </si>
  <si>
    <t>Duy tu, bảo dưỡng kênh mương nội đồng tuyến 1 kênh Đồng Ngà và tuyến 2 kênh Đàn Hai xã Thạch Lạc</t>
  </si>
  <si>
    <t>Duy tu, bảo dưỡng chợ Kỳ Nam</t>
  </si>
  <si>
    <t>Số kinh phí còn lại chưa phân bổ</t>
  </si>
  <si>
    <t xml:space="preserve">Số kinh phí còn lại chưa phân bổ </t>
  </si>
  <si>
    <t>Tiểu dự án 4: Hỗ trợ cho lao động thuộc hộ nghèo, hộ cận nghèo, hộ đồng bào dân tộc thiểu số đi làm việc có thời hạn ở nước ngoài</t>
  </si>
  <si>
    <t>Hỗ trợ đào tạo nghề, ngoại ngữ, bồi dưỡng kiến thức cần thiết và chi phí làm thủ tục đi làm việc ở nước ngoài</t>
  </si>
  <si>
    <t>Nâng cao năng lực cán bộ làm công tác xuất khẩu lao động và tuyên truyền viên cơ sở</t>
  </si>
  <si>
    <t>Sở Lao động - Thương binh và Xã hội</t>
  </si>
  <si>
    <t>Tiểu dự án 1: Hỗ trợ đầu tư cơ sở hạ tầng cho các xã đặc biệt khó khăn, xã biên giới, các thôn, bản đặc biệt khó khăn (Duy tu bão dưỡng)</t>
  </si>
  <si>
    <t>Tiểu dự án 2: Hỗ trợ phát triển sản xuất,
 đa dạng hóa sinh kế và nhân rộng mô hình giảm nghèo các xã ĐBKK, xã biên giới, các thôn, bản đặc biệt khó khăn</t>
  </si>
  <si>
    <t>Tiểu sự án 3: Nâng cao năng lực cho cộng đồng và cán bộ cơ sở các xã đặc biệt khó khăn, xã biên giới, các thôn bản đặc biệt khó khăn</t>
  </si>
  <si>
    <t>Tiểu dự án 3: Hỗ trợ phát triển sản xuất, đa dạng hóa sinh kế và nhân rộng mô hình giảm nghèo trên địa bàn các xã đặc biệt khó khăn vùng bãi ngang ven biển</t>
  </si>
  <si>
    <r>
      <t xml:space="preserve">PHÂN BỔ VỐN ĐẦU TƯ TỪ NSTW THỰC HIỆN 
CHƯƠNG TRÌNH MỤC TIÊU QUỐC GIA GIẢM NGHÈO BỀN VỮNG NĂM 2020
 HỖ TRỢ ĐẦU TƯ CSHT CÁC XÃ ĐẶC BIỆT KHÓ KHĂN, XÃ BIÊN GIỚI, XÃ ATK; CÁC THÔN, BẢN ĐẶC BIỆT KHÓ KHĂN ( CT 135)
</t>
    </r>
    <r>
      <rPr>
        <i/>
        <sz val="13"/>
        <rFont val="Times New Roman"/>
        <family val="1"/>
        <charset val="163"/>
      </rPr>
      <t>(Ban hành kèm theo Nghị quyết số         /NQ-HĐND ngày      /     /2020 của HĐND tỉnh)</t>
    </r>
  </si>
  <si>
    <t>Kế hoạch vốn
 năm 2020</t>
  </si>
  <si>
    <t>HỘI ĐỒNG NHÂN DÂN TỈNH</t>
  </si>
  <si>
    <t>Kế hoạch vốn năm 2020</t>
  </si>
  <si>
    <t>Phụ lục II.01</t>
  </si>
  <si>
    <r>
      <t xml:space="preserve">Phụ lục II.02
PHÂN BỔ VỐN SỰ NGHIỆP TỪ NSTW THỰC HIỆN 
CHƯƠNG TRÌNH MỤC TIÊU QUỐC GIA GIẢM NGHÈO BỀN VỮNG NĂM 2020
</t>
    </r>
    <r>
      <rPr>
        <i/>
        <sz val="14"/>
        <color theme="1"/>
        <rFont val="Times New Roman"/>
        <family val="1"/>
      </rPr>
      <t>(Ban hành kèm theo Nghị quyết số         /NQ-HĐND ngày      /     /2020 của HĐND tỉnh)</t>
    </r>
  </si>
  <si>
    <t>(Ban hành kèm theo Nghị quyết số         /NQ-HĐND ngày      /     /2020 của HĐND tỉnh)</t>
  </si>
  <si>
    <t>Số tiền</t>
  </si>
  <si>
    <t>Đơn vị thực hiện</t>
  </si>
  <si>
    <t>VỐN ĐẦU TƯ PHÁT TRIỂN</t>
  </si>
  <si>
    <t>Vốn trong nước</t>
  </si>
  <si>
    <t>Vốn nước ngoài</t>
  </si>
  <si>
    <t>CHƯƠNG TRÌNH MTQG GIẢM NGHÈO BỀN VỮNG</t>
  </si>
  <si>
    <t>VỐN SỰ NGHIỆP</t>
  </si>
  <si>
    <t>Tiểu dự án 3: Hỗ trợ phát triển sản xuất, đa 
dạng hóa sinh kế và nhân rộng mô hình giảm nghèo trên địa bàn các xã đặc biệt khó khăn vùng bãi ngang ven biển</t>
  </si>
  <si>
    <t>1.3</t>
  </si>
  <si>
    <t>2.1</t>
  </si>
  <si>
    <t>2.2</t>
  </si>
  <si>
    <t>2.3</t>
  </si>
  <si>
    <t>Tiểu dự án 3: Nâng cao năng lực cho cộng đồng và cán bộ cơ sở các xã đặc biệt khó khăn, xã biên giới, các thôn bản đặc biệt khó khăn</t>
  </si>
  <si>
    <t>Dự án 5: Nâng cao năng lực và giám sát, đánh giá thực hiện Chương trình</t>
  </si>
  <si>
    <t>Chương trình 30a</t>
  </si>
  <si>
    <t xml:space="preserve">Thường trực Hội đồng nhân dân tỉnh thông qua tại Văn bản số 816/HĐND ngày 31/12/2019; UBND tỉnh phân bổ tại Quyết định số 4325/QĐ-UBND ngày 31/12/2019 </t>
  </si>
  <si>
    <t>Chương trình 135</t>
  </si>
  <si>
    <t xml:space="preserve">                           </t>
  </si>
  <si>
    <t>PHỤ LỤC II</t>
  </si>
  <si>
    <t>PHÂN BỔ NGUỒN VỐN NGÂN SÁCH TRUNG ƯƠNG 
THỰC HIỆN CHƯƠNG TRÌNH MTQG GIẢM NGHÈO BỀN VỮNG NĂM 2020</t>
  </si>
  <si>
    <t>Chi tiết theo phụ lục II.02</t>
  </si>
  <si>
    <t>Chi tiết theo phụ lục II.01</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</si>
</sst>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6" formatCode="&quot;$&quot;#,##0_);[Red]\(&quot;$&quot;#,##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0.000"/>
    <numFmt numFmtId="168" formatCode="00.000"/>
    <numFmt numFmtId="169" formatCode="&quot;?&quot;#,##0;&quot;?&quot;\-#,##0"/>
    <numFmt numFmtId="170" formatCode="_-* #,##0_-;\-* #,##0_-;_-* &quot;-&quot;_-;_-@_-"/>
    <numFmt numFmtId="171" formatCode="&quot;$&quot;#,##0;[Red]\-&quot;$&quot;#,##0"/>
    <numFmt numFmtId="172" formatCode="&quot;\&quot;#,##0.00;[Red]&quot;\&quot;\-#,##0.00"/>
    <numFmt numFmtId="173" formatCode="&quot;\&quot;#,##0;[Red]&quot;\&quot;\-#,##0"/>
    <numFmt numFmtId="174" formatCode="#,##0\ &quot;F&quot;;[Red]\-#,##0\ &quot;F&quot;"/>
    <numFmt numFmtId="175" formatCode="#,##0.00\ &quot;F&quot;;\-#,##0.00\ &quot;F&quot;"/>
    <numFmt numFmtId="176" formatCode="\$#,##0\ ;\(\$#,##0\)"/>
    <numFmt numFmtId="177" formatCode="_-&quot;£&quot;* #,##0_-;\-&quot;£&quot;* #,##0_-;_-&quot;£&quot;* &quot;-&quot;_-;_-@_-"/>
    <numFmt numFmtId="178" formatCode="#,##0\ &quot;kr&quot;;\-#,##0\ &quot;kr&quot;"/>
    <numFmt numFmtId="179" formatCode="&quot;￥&quot;#,##0;&quot;￥&quot;\-#,##0"/>
    <numFmt numFmtId="180" formatCode="_-* #,##0.00_-;\-* #,##0.00_-;_-* &quot;-&quot;??_-;_-@_-"/>
    <numFmt numFmtId="181" formatCode="_-&quot;$&quot;* #,##0_-;\-&quot;$&quot;* #,##0_-;_-&quot;$&quot;* &quot;-&quot;_-;_-@_-"/>
    <numFmt numFmtId="182" formatCode="_-&quot;$&quot;* #,##0.00_-;\-&quot;$&quot;* #,##0.00_-;_-&quot;$&quot;* &quot;-&quot;??_-;_-@_-"/>
    <numFmt numFmtId="183" formatCode="_(* #,##0.0_);_(* \(#,##0.0\);_(* &quot;-&quot;??_);_(@_)"/>
    <numFmt numFmtId="184" formatCode="_-* #,##0\ _₫_-;\-* #,##0\ _₫_-;_-* &quot;-&quot;??\ _₫_-;_-@_-"/>
    <numFmt numFmtId="185" formatCode="_ &quot;\&quot;* #,##0_ ;_ &quot;\&quot;* \-#,##0_ ;_ &quot;\&quot;* &quot;-&quot;_ ;_ @_ "/>
    <numFmt numFmtId="186" formatCode="_ &quot;\&quot;* #,##0.00_ ;_ &quot;\&quot;* \-#,##0.00_ ;_ &quot;\&quot;* &quot;-&quot;??_ ;_ @_ "/>
    <numFmt numFmtId="187" formatCode="_ * #,##0_ ;_ * \-#,##0_ ;_ * &quot;-&quot;_ ;_ @_ "/>
    <numFmt numFmtId="188" formatCode="_ * #,##0.00_ ;_ * \-#,##0.00_ ;_ * &quot;-&quot;??_ ;_ @_ "/>
    <numFmt numFmtId="189" formatCode="_-* #,##0\ _D_M_-;\-* #,##0\ _D_M_-;_-* &quot;-&quot;\ _D_M_-;_-@_-"/>
    <numFmt numFmtId="190" formatCode="_-* #,##0.00\ _D_M_-;\-* #,##0.00\ _D_M_-;_-* &quot;-&quot;??\ _D_M_-;_-@_-"/>
    <numFmt numFmtId="191" formatCode="_-[$€-2]* #,##0.00_-;\-[$€-2]* #,##0.00_-;_-[$€-2]* &quot;-&quot;??_-"/>
    <numFmt numFmtId="192" formatCode="#."/>
    <numFmt numFmtId="193" formatCode="#,##0\ &quot;$&quot;_);[Red]\(#,##0\ &quot;$&quot;\)"/>
    <numFmt numFmtId="194" formatCode="_-* #,##0\ &quot;kr&quot;_-;\-* #,##0\ &quot;kr&quot;_-;_-* &quot;-&quot;\ &quot;kr&quot;_-;_-@_-"/>
    <numFmt numFmtId="195" formatCode="#,##0.00\ &quot;F&quot;;[Red]\-#,##0.00\ &quot;F&quot;"/>
    <numFmt numFmtId="196" formatCode="_-* #,##0\ &quot;F&quot;_-;\-* #,##0\ &quot;F&quot;_-;_-* &quot;-&quot;\ &quot;F&quot;_-;_-@_-"/>
    <numFmt numFmtId="197" formatCode="0.000\ "/>
    <numFmt numFmtId="198" formatCode="#,##0\ &quot;Lt&quot;;[Red]\-#,##0\ &quot;Lt&quot;"/>
    <numFmt numFmtId="199" formatCode="_-* #,##0\ &quot;DM&quot;_-;\-* #,##0\ &quot;DM&quot;_-;_-* &quot;-&quot;\ &quot;DM&quot;_-;_-@_-"/>
    <numFmt numFmtId="200" formatCode="_-* #,##0.00\ &quot;DM&quot;_-;\-* #,##0.00\ &quot;DM&quot;_-;_-* &quot;-&quot;??\ &quot;DM&quot;_-;_-@_-"/>
  </numFmts>
  <fonts count="172">
    <font>
      <sz val="11"/>
      <color theme="1"/>
      <name val="Calibri"/>
      <family val="2"/>
    </font>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sz val="8"/>
      <name val="Calibri"/>
      <family val="2"/>
    </font>
    <font>
      <sz val="10"/>
      <name val="Times New Roman"/>
      <family val="1"/>
    </font>
    <font>
      <sz val="10"/>
      <name val="Arial"/>
      <family val="2"/>
    </font>
    <font>
      <sz val="11"/>
      <name val="Times New Roman"/>
      <family val="1"/>
    </font>
    <font>
      <sz val="12"/>
      <name val="Times New Roman"/>
      <family val="1"/>
    </font>
    <font>
      <b/>
      <sz val="12"/>
      <name val="Times New Roman"/>
      <family val="1"/>
    </font>
    <font>
      <sz val="10"/>
      <name val="Arial"/>
      <family val="2"/>
    </font>
    <font>
      <b/>
      <i/>
      <sz val="12"/>
      <name val="Times New Roman"/>
      <family val="1"/>
    </font>
    <font>
      <sz val="10"/>
      <name val=".VnTime"/>
      <family val="2"/>
    </font>
    <font>
      <b/>
      <sz val="14"/>
      <name val="Times New Roman"/>
      <family val="1"/>
    </font>
    <font>
      <sz val="14"/>
      <name val="Times New Roman"/>
      <family val="1"/>
    </font>
    <font>
      <sz val="14"/>
      <color indexed="8"/>
      <name val="Times New Roman"/>
      <family val="1"/>
    </font>
    <font>
      <i/>
      <sz val="14"/>
      <name val="Times New Roman"/>
      <family val="1"/>
    </font>
    <font>
      <b/>
      <i/>
      <sz val="11"/>
      <name val="Times New Roman"/>
      <family val="1"/>
    </font>
    <font>
      <sz val="13"/>
      <name val="Times New Roman"/>
      <family val="1"/>
    </font>
    <font>
      <b/>
      <sz val="13"/>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
      <family val="3"/>
    </font>
    <font>
      <sz val="14"/>
      <name val="??"/>
      <family val="3"/>
    </font>
    <font>
      <sz val="12"/>
      <name val="Courier"/>
      <family val="3"/>
    </font>
    <font>
      <sz val="11"/>
      <name val="–¾’©"/>
      <family val="1"/>
      <charset val="128"/>
    </font>
    <font>
      <b/>
      <u/>
      <sz val="14"/>
      <color indexed="8"/>
      <name val=".VnBook-AntiquaH"/>
      <family val="2"/>
    </font>
    <font>
      <sz val="11"/>
      <name val=".VnTime"/>
      <family val="2"/>
    </font>
    <font>
      <i/>
      <sz val="12"/>
      <color indexed="8"/>
      <name val=".VnBook-AntiquaH"/>
      <family val="2"/>
    </font>
    <font>
      <sz val="13"/>
      <color indexed="8"/>
      <name val="Times New Roman"/>
      <family val="2"/>
    </font>
    <font>
      <b/>
      <sz val="12"/>
      <color indexed="8"/>
      <name val=".VnBook-Antiqua"/>
      <family val="2"/>
    </font>
    <font>
      <i/>
      <sz val="12"/>
      <color indexed="8"/>
      <name val=".VnBook-Antiqua"/>
      <family val="2"/>
    </font>
    <font>
      <sz val="13"/>
      <color indexed="9"/>
      <name val="Times New Roman"/>
      <family val="2"/>
    </font>
    <font>
      <sz val="12"/>
      <name val="¹UAAA¼"/>
      <family val="3"/>
      <charset val="129"/>
    </font>
    <font>
      <sz val="12"/>
      <name val="¹ÙÅÁÃ¼"/>
      <family val="1"/>
      <charset val="129"/>
    </font>
    <font>
      <sz val="10"/>
      <name val="Arial"/>
      <family val="2"/>
      <charset val="163"/>
    </font>
    <font>
      <sz val="10"/>
      <name val="±¼¸²A¼"/>
      <family val="3"/>
      <charset val="129"/>
    </font>
    <font>
      <sz val="12"/>
      <name val=".VnTime"/>
      <family val="2"/>
    </font>
    <font>
      <sz val="12"/>
      <name val="Times New Roman"/>
      <family val="1"/>
      <charset val="163"/>
    </font>
    <font>
      <sz val="10"/>
      <color indexed="8"/>
      <name val=".VnTime"/>
      <family val="2"/>
    </font>
    <font>
      <sz val="11"/>
      <color indexed="8"/>
      <name val="Calibri"/>
      <family val="2"/>
      <charset val="163"/>
    </font>
    <font>
      <sz val="11"/>
      <color indexed="8"/>
      <name val="Times New Roman"/>
      <family val="2"/>
    </font>
    <font>
      <b/>
      <sz val="13"/>
      <color indexed="63"/>
      <name val="Times New Roman"/>
      <family val="2"/>
    </font>
    <font>
      <sz val="13"/>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sz val="8"/>
      <name val="Arial"/>
      <family val="2"/>
    </font>
    <font>
      <b/>
      <sz val="12"/>
      <name val="Arial"/>
      <family val="2"/>
    </font>
    <font>
      <b/>
      <sz val="18"/>
      <name val="Arial"/>
      <family val="2"/>
    </font>
    <font>
      <b/>
      <sz val="14"/>
      <name val=".VnTimeH"/>
      <family val="2"/>
    </font>
    <font>
      <b/>
      <sz val="13"/>
      <color indexed="9"/>
      <name val="Times New Roman"/>
      <family val="2"/>
    </font>
    <font>
      <sz val="12"/>
      <name val="Arial"/>
      <family val="2"/>
    </font>
    <font>
      <sz val="13"/>
      <color indexed="52"/>
      <name val="Times New Roman"/>
      <family val="2"/>
    </font>
    <font>
      <b/>
      <sz val="13"/>
      <color indexed="52"/>
      <name val="Times New Roman"/>
      <family val="2"/>
    </font>
    <font>
      <b/>
      <sz val="13"/>
      <color indexed="8"/>
      <name val="Times New Roman"/>
      <family val="2"/>
    </font>
    <font>
      <sz val="13"/>
      <color indexed="17"/>
      <name val="Times New Roman"/>
      <family val="2"/>
    </font>
    <font>
      <sz val="13"/>
      <color indexed="60"/>
      <name val="Times New Roman"/>
      <family val="2"/>
    </font>
    <font>
      <sz val="13"/>
      <color indexed="10"/>
      <name val="Times New Roman"/>
      <family val="2"/>
    </font>
    <font>
      <i/>
      <sz val="13"/>
      <color indexed="23"/>
      <name val="Times New Roman"/>
      <family val="2"/>
    </font>
    <font>
      <sz val="13"/>
      <color indexed="20"/>
      <name val="Times New Roman"/>
      <family val="2"/>
    </font>
    <font>
      <sz val="14"/>
      <name val=".VnArial"/>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0"/>
      <color indexed="8"/>
      <name val=".VnTime"/>
      <family val="2"/>
    </font>
    <font>
      <sz val="11"/>
      <name val="Calibri"/>
      <family val="2"/>
    </font>
    <font>
      <b/>
      <sz val="11"/>
      <name val="Calibri"/>
      <family val="2"/>
    </font>
    <font>
      <b/>
      <sz val="11"/>
      <color indexed="10"/>
      <name val="Calibri"/>
      <family val="2"/>
    </font>
    <font>
      <sz val="11"/>
      <color indexed="8"/>
      <name val="Calibri"/>
      <family val="2"/>
    </font>
    <font>
      <b/>
      <sz val="14"/>
      <color indexed="8"/>
      <name val="Times New Roman"/>
      <family val="1"/>
    </font>
    <font>
      <b/>
      <sz val="14"/>
      <color indexed="8"/>
      <name val="Calibri"/>
      <family val="2"/>
    </font>
    <font>
      <sz val="10"/>
      <name val=".VnTime"/>
      <family val="2"/>
    </font>
    <font>
      <b/>
      <i/>
      <sz val="11"/>
      <color indexed="8"/>
      <name val="Times New Roman"/>
      <family val="1"/>
    </font>
    <font>
      <b/>
      <sz val="15"/>
      <name val="Times New Roman"/>
      <family val="1"/>
    </font>
    <font>
      <i/>
      <sz val="13"/>
      <color indexed="8"/>
      <name val="Times New Roman"/>
      <family val="1"/>
    </font>
    <font>
      <b/>
      <sz val="9"/>
      <name val="Times New Roman"/>
      <family val="1"/>
    </font>
    <font>
      <b/>
      <sz val="9"/>
      <color indexed="8"/>
      <name val="Times New Roman"/>
      <family val="1"/>
    </font>
    <font>
      <sz val="9"/>
      <name val="Times New Roman"/>
      <family val="1"/>
    </font>
    <font>
      <sz val="9"/>
      <color indexed="8"/>
      <name val="Times New Roman"/>
      <family val="1"/>
    </font>
    <font>
      <b/>
      <sz val="13.5"/>
      <name val="Times New Roman"/>
      <family val="1"/>
    </font>
    <font>
      <b/>
      <sz val="13.55"/>
      <name val="Times New Roman"/>
      <family val="1"/>
    </font>
    <font>
      <b/>
      <sz val="11"/>
      <color indexed="8"/>
      <name val="Calibri"/>
      <family val="2"/>
    </font>
    <font>
      <sz val="12"/>
      <color indexed="8"/>
      <name val="Times New Roman"/>
      <family val="1"/>
    </font>
    <font>
      <b/>
      <sz val="11.5"/>
      <color indexed="8"/>
      <name val="Times New Roman"/>
      <family val="1"/>
    </font>
    <font>
      <sz val="11.5"/>
      <color indexed="8"/>
      <name val="Times New Roman"/>
      <family val="1"/>
    </font>
    <font>
      <b/>
      <sz val="12.5"/>
      <color indexed="8"/>
      <name val="Times New Roman"/>
      <family val="1"/>
    </font>
    <font>
      <sz val="12.5"/>
      <color indexed="8"/>
      <name val="Times New Roman"/>
      <family val="1"/>
    </font>
    <font>
      <b/>
      <sz val="13"/>
      <color indexed="8"/>
      <name val="Times New Roman"/>
      <family val="1"/>
    </font>
    <font>
      <b/>
      <sz val="13"/>
      <color indexed="10"/>
      <name val="Times New Roman"/>
      <family val="1"/>
    </font>
    <font>
      <b/>
      <sz val="13"/>
      <color indexed="8"/>
      <name val="Times New Roman"/>
      <family val="1"/>
    </font>
    <font>
      <sz val="13"/>
      <color indexed="8"/>
      <name val="Times New Roman"/>
      <family val="1"/>
    </font>
    <font>
      <sz val="13"/>
      <color indexed="8"/>
      <name val="Calibri"/>
      <family val="2"/>
    </font>
    <font>
      <sz val="11"/>
      <color theme="1"/>
      <name val="Calibri"/>
      <family val="2"/>
    </font>
    <font>
      <sz val="11"/>
      <color theme="1"/>
      <name val="Arial"/>
      <family val="2"/>
    </font>
    <font>
      <sz val="14"/>
      <color theme="1"/>
      <name val="Times New Roman"/>
      <family val="2"/>
    </font>
    <font>
      <sz val="11"/>
      <color theme="1"/>
      <name val="Calibri"/>
      <family val="2"/>
      <scheme val="minor"/>
    </font>
    <font>
      <sz val="10"/>
      <color theme="1"/>
      <name val=".VnTime"/>
      <family val="2"/>
    </font>
    <font>
      <i/>
      <sz val="13"/>
      <name val="Times New Roman"/>
      <family val="1"/>
      <charset val="163"/>
    </font>
    <font>
      <b/>
      <sz val="13"/>
      <color theme="1"/>
      <name val="Times New Roman"/>
      <family val="1"/>
    </font>
    <font>
      <i/>
      <sz val="10"/>
      <color theme="1"/>
      <name val="Times New Roman"/>
      <family val="1"/>
    </font>
    <font>
      <sz val="10"/>
      <color theme="1"/>
      <name val="Times New Roman"/>
      <family val="1"/>
    </font>
    <font>
      <b/>
      <i/>
      <sz val="13"/>
      <color theme="1"/>
      <name val="Times New Roman"/>
      <family val="1"/>
      <charset val="163"/>
    </font>
    <font>
      <b/>
      <sz val="10"/>
      <name val="Times New Roman"/>
      <family val="1"/>
    </font>
    <font>
      <b/>
      <sz val="10"/>
      <color theme="1"/>
      <name val="Times New Roman"/>
      <family val="1"/>
    </font>
    <font>
      <b/>
      <sz val="10"/>
      <color theme="1"/>
      <name val="Times New Roman"/>
      <family val="1"/>
      <charset val="163"/>
    </font>
    <font>
      <b/>
      <sz val="13"/>
      <name val="Cambria"/>
      <family val="1"/>
      <scheme val="major"/>
    </font>
    <font>
      <sz val="13"/>
      <name val="Cambria"/>
      <family val="1"/>
      <scheme val="major"/>
    </font>
    <font>
      <b/>
      <sz val="13"/>
      <name val="Times New Roman"/>
      <family val="1"/>
      <charset val="163"/>
    </font>
    <font>
      <b/>
      <sz val="13"/>
      <name val="Cambria"/>
      <family val="1"/>
      <charset val="163"/>
      <scheme val="major"/>
    </font>
    <font>
      <b/>
      <sz val="12"/>
      <color theme="1"/>
      <name val="Times New Roman"/>
      <family val="1"/>
      <charset val="163"/>
    </font>
    <font>
      <b/>
      <i/>
      <sz val="10"/>
      <color theme="1"/>
      <name val="Times New Roman"/>
      <family val="1"/>
      <charset val="163"/>
    </font>
    <font>
      <sz val="12"/>
      <name val="돋움체"/>
      <family val="3"/>
      <charset val="129"/>
    </font>
    <font>
      <sz val="12"/>
      <name val="????"/>
      <family val="1"/>
      <charset val="136"/>
    </font>
    <font>
      <sz val="12"/>
      <name val="???"/>
      <family val="1"/>
      <charset val="129"/>
    </font>
    <font>
      <sz val="12"/>
      <name val="|??¢¥¢¬¨Ï"/>
      <family val="1"/>
      <charset val="129"/>
    </font>
    <font>
      <sz val="10"/>
      <name val="Helv"/>
      <family val="2"/>
    </font>
    <font>
      <sz val="10"/>
      <name val="MS Sans Serif"/>
      <family val="2"/>
    </font>
    <font>
      <sz val="12"/>
      <name val="±¼¸²Ã¼"/>
      <family val="3"/>
      <charset val="129"/>
    </font>
    <font>
      <sz val="12"/>
      <name val="µ¸¿òÃ¼"/>
      <family val="3"/>
      <charset val="129"/>
    </font>
    <font>
      <sz val="11"/>
      <name val="µ¸¿ò"/>
      <charset val="129"/>
    </font>
    <font>
      <b/>
      <sz val="10"/>
      <name val="Helv"/>
      <family val="2"/>
    </font>
    <font>
      <b/>
      <sz val="12"/>
      <name val="Helv"/>
      <family val="2"/>
    </font>
    <font>
      <b/>
      <sz val="1"/>
      <color indexed="8"/>
      <name val="Courier"/>
      <family val="3"/>
    </font>
    <font>
      <u/>
      <sz val="12"/>
      <color indexed="12"/>
      <name val="Times New Roman"/>
      <family val="1"/>
    </font>
    <font>
      <sz val="10"/>
      <name val="Helv"/>
    </font>
    <font>
      <b/>
      <sz val="11"/>
      <name val="Helv"/>
      <family val="2"/>
    </font>
    <font>
      <sz val="10"/>
      <name val=".VnArial"/>
      <family val="2"/>
    </font>
    <font>
      <sz val="11"/>
      <color indexed="8"/>
      <name val="Arial"/>
      <family val="2"/>
    </font>
    <font>
      <sz val="14"/>
      <name val=".VnTime"/>
      <family val="2"/>
    </font>
    <font>
      <sz val="13"/>
      <name val=".VnTime"/>
      <family val="2"/>
    </font>
    <font>
      <sz val="10"/>
      <name val=".VnAvant"/>
      <family val="2"/>
    </font>
    <font>
      <sz val="10"/>
      <name val="명조"/>
      <family val="3"/>
      <charset val="129"/>
    </font>
    <font>
      <sz val="12"/>
      <name val="바탕체"/>
      <family val="1"/>
      <charset val="129"/>
    </font>
    <font>
      <sz val="10"/>
      <name val="ＭＳ Ｐ明朝"/>
      <family val="1"/>
      <charset val="128"/>
    </font>
    <font>
      <i/>
      <sz val="13"/>
      <color theme="1"/>
      <name val="Times New Roman"/>
      <family val="1"/>
      <charset val="163"/>
    </font>
    <font>
      <i/>
      <sz val="13"/>
      <color theme="1"/>
      <name val="Times New Roman"/>
      <family val="1"/>
    </font>
    <font>
      <sz val="13"/>
      <color theme="1"/>
      <name val="Times New Roman"/>
      <family val="1"/>
    </font>
    <font>
      <b/>
      <i/>
      <sz val="13"/>
      <color theme="1"/>
      <name val="Times New Roman"/>
      <family val="1"/>
    </font>
    <font>
      <b/>
      <i/>
      <sz val="12"/>
      <color theme="1"/>
      <name val="Times New Roman"/>
      <family val="1"/>
    </font>
    <font>
      <b/>
      <sz val="13"/>
      <color theme="1"/>
      <name val="Times New Roman"/>
      <family val="1"/>
      <charset val="163"/>
    </font>
    <font>
      <b/>
      <sz val="14"/>
      <color theme="1"/>
      <name val="Times New Roman"/>
      <family val="1"/>
    </font>
    <font>
      <i/>
      <sz val="14"/>
      <color theme="1"/>
      <name val="Times New Roman"/>
      <family val="1"/>
    </font>
    <font>
      <sz val="14"/>
      <color theme="1"/>
      <name val="Times New Roman"/>
      <family val="1"/>
      <charset val="163"/>
    </font>
    <font>
      <sz val="13"/>
      <name val="Calibri"/>
      <family val="2"/>
    </font>
    <font>
      <sz val="13"/>
      <name val="Times New Roman"/>
      <family val="1"/>
      <charset val="163"/>
    </font>
    <font>
      <b/>
      <sz val="13"/>
      <name val="Calibri"/>
      <family val="2"/>
    </font>
  </fonts>
  <fills count="28">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medium">
        <color indexed="64"/>
      </bottom>
      <diagonal/>
    </border>
    <border>
      <left/>
      <right/>
      <top/>
      <bottom style="hair">
        <color indexed="64"/>
      </bottom>
      <diagonal/>
    </border>
  </borders>
  <cellStyleXfs count="425">
    <xf numFmtId="0" fontId="0" fillId="0" borderId="0"/>
    <xf numFmtId="168" fontId="43" fillId="0" borderId="0" applyFont="0" applyFill="0" applyBorder="0" applyAlignment="0" applyProtection="0"/>
    <xf numFmtId="0" fontId="44" fillId="0" borderId="0" applyFont="0" applyFill="0" applyBorder="0" applyAlignment="0" applyProtection="0"/>
    <xf numFmtId="169" fontId="43"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171" fontId="45" fillId="0" borderId="0" applyFont="0" applyFill="0" applyBorder="0" applyAlignment="0" applyProtection="0"/>
    <xf numFmtId="0" fontId="46" fillId="0" borderId="0"/>
    <xf numFmtId="0" fontId="47" fillId="2" borderId="0"/>
    <xf numFmtId="0" fontId="48" fillId="2" borderId="0"/>
    <xf numFmtId="0" fontId="48" fillId="2" borderId="0"/>
    <xf numFmtId="0" fontId="48" fillId="2" borderId="0"/>
    <xf numFmtId="0" fontId="48" fillId="2" borderId="0"/>
    <xf numFmtId="0" fontId="47" fillId="2" borderId="0"/>
    <xf numFmtId="0" fontId="49" fillId="2" borderId="0"/>
    <xf numFmtId="0" fontId="48" fillId="2" borderId="0"/>
    <xf numFmtId="0" fontId="48" fillId="2" borderId="0"/>
    <xf numFmtId="0" fontId="48" fillId="2" borderId="0"/>
    <xf numFmtId="0" fontId="48" fillId="2" borderId="0"/>
    <xf numFmtId="0" fontId="49" fillId="2"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1" fillId="2" borderId="0"/>
    <xf numFmtId="0" fontId="48" fillId="2" borderId="0"/>
    <xf numFmtId="0" fontId="48" fillId="2" borderId="0"/>
    <xf numFmtId="0" fontId="48" fillId="2" borderId="0"/>
    <xf numFmtId="0" fontId="48" fillId="2" borderId="0"/>
    <xf numFmtId="0" fontId="51" fillId="2" borderId="0"/>
    <xf numFmtId="0" fontId="52" fillId="0" borderId="0">
      <alignment wrapText="1"/>
    </xf>
    <xf numFmtId="0" fontId="48" fillId="0" borderId="0">
      <alignment wrapText="1"/>
    </xf>
    <xf numFmtId="0" fontId="48" fillId="0" borderId="0">
      <alignment wrapText="1"/>
    </xf>
    <xf numFmtId="0" fontId="48" fillId="0" borderId="0">
      <alignment wrapText="1"/>
    </xf>
    <xf numFmtId="0" fontId="48" fillId="0" borderId="0">
      <alignment wrapText="1"/>
    </xf>
    <xf numFmtId="0" fontId="52" fillId="0" borderId="0">
      <alignment wrapText="1"/>
    </xf>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53" fillId="13"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20" borderId="0" applyNumberFormat="0" applyBorder="0" applyAlignment="0" applyProtection="0"/>
    <xf numFmtId="172" fontId="55" fillId="0" borderId="0" applyFont="0" applyFill="0" applyBorder="0" applyAlignment="0" applyProtection="0"/>
    <xf numFmtId="173" fontId="55" fillId="0" borderId="0" applyFont="0" applyFill="0" applyBorder="0" applyAlignment="0" applyProtection="0"/>
    <xf numFmtId="0" fontId="54" fillId="0" borderId="0" applyFont="0" applyFill="0" applyBorder="0" applyAlignment="0" applyProtection="0"/>
    <xf numFmtId="174" fontId="56" fillId="0" borderId="0" applyFont="0" applyFill="0" applyBorder="0" applyAlignment="0" applyProtection="0"/>
    <xf numFmtId="0" fontId="54" fillId="0" borderId="0" applyFont="0" applyFill="0" applyBorder="0" applyAlignment="0" applyProtection="0"/>
    <xf numFmtId="175" fontId="56" fillId="0" borderId="0" applyFont="0" applyFill="0" applyBorder="0" applyAlignment="0" applyProtection="0"/>
    <xf numFmtId="0" fontId="28" fillId="4" borderId="0" applyNumberFormat="0" applyBorder="0" applyAlignment="0" applyProtection="0"/>
    <xf numFmtId="0" fontId="54" fillId="0" borderId="0"/>
    <xf numFmtId="0" fontId="54" fillId="0" borderId="0"/>
    <xf numFmtId="0" fontId="57" fillId="0" borderId="0"/>
    <xf numFmtId="167" fontId="56" fillId="0" borderId="0" applyFill="0" applyBorder="0" applyAlignment="0"/>
    <xf numFmtId="167" fontId="12" fillId="0" borderId="0" applyFill="0" applyBorder="0" applyAlignment="0"/>
    <xf numFmtId="0" fontId="29" fillId="21" borderId="1" applyNumberFormat="0" applyAlignment="0" applyProtection="0"/>
    <xf numFmtId="0" fontId="30" fillId="22" borderId="2" applyNumberFormat="0" applyAlignment="0" applyProtection="0"/>
    <xf numFmtId="41" fontId="58" fillId="0" borderId="0" applyFont="0" applyFill="0" applyBorder="0" applyAlignment="0" applyProtection="0"/>
    <xf numFmtId="41" fontId="58" fillId="0" borderId="0" applyFont="0" applyFill="0" applyBorder="0" applyAlignment="0" applyProtection="0"/>
    <xf numFmtId="164" fontId="14" fillId="0" borderId="0" applyFont="0" applyFill="0" applyBorder="0" applyAlignment="0" applyProtection="0"/>
    <xf numFmtId="41" fontId="18" fillId="0" borderId="0" applyFont="0" applyFill="0" applyBorder="0" applyAlignment="0" applyProtection="0"/>
    <xf numFmtId="164" fontId="59" fillId="0" borderId="0" applyFont="0" applyFill="0" applyBorder="0" applyAlignment="0" applyProtection="0"/>
    <xf numFmtId="43" fontId="12" fillId="0" borderId="0" applyFont="0" applyFill="0" applyBorder="0" applyAlignment="0" applyProtection="0"/>
    <xf numFmtId="169" fontId="14" fillId="0" borderId="0" applyFont="0" applyFill="0" applyBorder="0" applyAlignment="0" applyProtection="0"/>
    <xf numFmtId="169" fontId="59"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175" fontId="60" fillId="0" borderId="0" applyFont="0" applyFill="0" applyBorder="0" applyAlignment="0" applyProtection="0"/>
    <xf numFmtId="175" fontId="9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5" fontId="14"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65" fontId="61"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0" fontId="62" fillId="0" borderId="0" applyFont="0" applyFill="0" applyBorder="0" applyAlignment="0" applyProtection="0"/>
    <xf numFmtId="43" fontId="7" fillId="0" borderId="0" applyFont="0" applyFill="0" applyBorder="0" applyAlignment="0" applyProtection="0"/>
    <xf numFmtId="0" fontId="62" fillId="0" borderId="0" applyFont="0" applyFill="0" applyBorder="0" applyAlignment="0" applyProtection="0"/>
    <xf numFmtId="43" fontId="7" fillId="0" borderId="0" applyFont="0" applyFill="0" applyBorder="0" applyAlignment="0" applyProtection="0"/>
    <xf numFmtId="0" fontId="62" fillId="0" borderId="0" applyFont="0" applyFill="0" applyBorder="0" applyAlignment="0" applyProtection="0"/>
    <xf numFmtId="0" fontId="12" fillId="0" borderId="0" applyFont="0" applyFill="0" applyBorder="0" applyAlignment="0" applyProtection="0"/>
    <xf numFmtId="0" fontId="62" fillId="0" borderId="0" applyFont="0" applyFill="0" applyBorder="0" applyAlignment="0" applyProtection="0"/>
    <xf numFmtId="3" fontId="12" fillId="0" borderId="0" applyFont="0" applyFill="0" applyBorder="0" applyAlignment="0" applyProtection="0"/>
    <xf numFmtId="44" fontId="12" fillId="0" borderId="0" applyFont="0" applyFill="0" applyBorder="0" applyAlignment="0" applyProtection="0"/>
    <xf numFmtId="176" fontId="12" fillId="0" borderId="0" applyFont="0" applyFill="0" applyBorder="0" applyAlignment="0" applyProtection="0"/>
    <xf numFmtId="0" fontId="12" fillId="0" borderId="0" applyFont="0" applyFill="0" applyBorder="0" applyAlignment="0" applyProtection="0"/>
    <xf numFmtId="0" fontId="63" fillId="21" borderId="3" applyNumberFormat="0" applyAlignment="0" applyProtection="0"/>
    <xf numFmtId="0" fontId="64" fillId="8" borderId="1" applyNumberFormat="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31" fillId="0" borderId="0" applyNumberFormat="0" applyFill="0" applyBorder="0" applyAlignment="0" applyProtection="0"/>
    <xf numFmtId="2" fontId="12" fillId="0" borderId="0" applyFont="0" applyFill="0" applyBorder="0" applyAlignment="0" applyProtection="0"/>
    <xf numFmtId="0" fontId="12" fillId="23" borderId="7" applyNumberFormat="0" applyFont="0" applyAlignment="0" applyProtection="0"/>
    <xf numFmtId="0" fontId="32" fillId="5" borderId="0" applyNumberFormat="0" applyBorder="0" applyAlignment="0" applyProtection="0"/>
    <xf numFmtId="38" fontId="68" fillId="2" borderId="0" applyNumberFormat="0" applyBorder="0" applyAlignment="0" applyProtection="0"/>
    <xf numFmtId="0" fontId="69" fillId="0" borderId="8" applyNumberFormat="0" applyAlignment="0" applyProtection="0">
      <alignment horizontal="left" vertical="center"/>
    </xf>
    <xf numFmtId="0" fontId="69" fillId="0" borderId="9">
      <alignment horizontal="left" vertical="center"/>
    </xf>
    <xf numFmtId="0" fontId="70" fillId="0" borderId="0" applyNumberFormat="0" applyFill="0" applyBorder="0" applyAlignment="0" applyProtection="0"/>
    <xf numFmtId="0" fontId="33" fillId="0" borderId="4" applyNumberFormat="0" applyFill="0" applyAlignment="0" applyProtection="0"/>
    <xf numFmtId="0" fontId="69"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49" fontId="71" fillId="0" borderId="10">
      <alignment vertical="center"/>
    </xf>
    <xf numFmtId="10" fontId="68" fillId="24" borderId="10" applyNumberFormat="0" applyBorder="0" applyAlignment="0" applyProtection="0"/>
    <xf numFmtId="0" fontId="36" fillId="8" borderId="1" applyNumberFormat="0" applyAlignment="0" applyProtection="0"/>
    <xf numFmtId="0" fontId="72" fillId="22" borderId="2" applyNumberFormat="0" applyAlignment="0" applyProtection="0"/>
    <xf numFmtId="0" fontId="12" fillId="0" borderId="0"/>
    <xf numFmtId="0" fontId="37" fillId="0" borderId="11" applyNumberFormat="0" applyFill="0" applyAlignment="0" applyProtection="0"/>
    <xf numFmtId="177" fontId="56" fillId="0" borderId="12"/>
    <xf numFmtId="177" fontId="12" fillId="0" borderId="12"/>
    <xf numFmtId="0" fontId="73" fillId="0" borderId="0" applyNumberFormat="0" applyFont="0" applyFill="0" applyAlignment="0"/>
    <xf numFmtId="0" fontId="38" fillId="25"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20" borderId="0" applyNumberFormat="0" applyBorder="0" applyAlignment="0" applyProtection="0"/>
    <xf numFmtId="178" fontId="56" fillId="0" borderId="0"/>
    <xf numFmtId="178" fontId="12" fillId="0" borderId="0"/>
    <xf numFmtId="0" fontId="119" fillId="0" borderId="0"/>
    <xf numFmtId="0" fontId="119" fillId="0" borderId="0"/>
    <xf numFmtId="0" fontId="14" fillId="0" borderId="0"/>
    <xf numFmtId="0" fontId="18" fillId="0" borderId="0"/>
    <xf numFmtId="0" fontId="56" fillId="0" borderId="0"/>
    <xf numFmtId="0" fontId="56" fillId="0" borderId="0"/>
    <xf numFmtId="0" fontId="56" fillId="0" borderId="0"/>
    <xf numFmtId="0" fontId="56" fillId="0" borderId="0"/>
    <xf numFmtId="0" fontId="14" fillId="0" borderId="0"/>
    <xf numFmtId="0" fontId="14" fillId="0" borderId="0"/>
    <xf numFmtId="0" fontId="12" fillId="0" borderId="0"/>
    <xf numFmtId="0" fontId="12" fillId="0" borderId="0"/>
    <xf numFmtId="3" fontId="11" fillId="0" borderId="0">
      <alignment vertical="center" wrapText="1"/>
    </xf>
    <xf numFmtId="0" fontId="7" fillId="0" borderId="0"/>
    <xf numFmtId="0" fontId="7" fillId="0" borderId="0"/>
    <xf numFmtId="0" fontId="58" fillId="0" borderId="0"/>
    <xf numFmtId="0" fontId="12" fillId="0" borderId="0"/>
    <xf numFmtId="0" fontId="118" fillId="0" borderId="0"/>
    <xf numFmtId="0" fontId="97" fillId="0" borderId="0"/>
    <xf numFmtId="0" fontId="18" fillId="0" borderId="0"/>
    <xf numFmtId="0" fontId="18" fillId="0" borderId="0"/>
    <xf numFmtId="0" fontId="18" fillId="0" borderId="0"/>
    <xf numFmtId="0" fontId="20" fillId="0" borderId="0"/>
    <xf numFmtId="0" fontId="20" fillId="0" borderId="0"/>
    <xf numFmtId="0" fontId="120" fillId="0" borderId="0"/>
    <xf numFmtId="0" fontId="20" fillId="0" borderId="0"/>
    <xf numFmtId="0" fontId="20" fillId="0" borderId="0"/>
    <xf numFmtId="0" fontId="20" fillId="0" borderId="0"/>
    <xf numFmtId="0" fontId="121" fillId="0" borderId="0"/>
    <xf numFmtId="0" fontId="18" fillId="0" borderId="0"/>
    <xf numFmtId="0" fontId="14" fillId="0" borderId="0"/>
    <xf numFmtId="0" fontId="59" fillId="0" borderId="0"/>
    <xf numFmtId="0" fontId="118" fillId="0" borderId="0"/>
    <xf numFmtId="0" fontId="121" fillId="0" borderId="0"/>
    <xf numFmtId="0" fontId="121" fillId="0" borderId="0"/>
    <xf numFmtId="0" fontId="7" fillId="0" borderId="0"/>
    <xf numFmtId="0" fontId="122" fillId="0" borderId="0"/>
    <xf numFmtId="0" fontId="58" fillId="0" borderId="0"/>
    <xf numFmtId="0" fontId="56" fillId="0" borderId="0"/>
    <xf numFmtId="0" fontId="60" fillId="0" borderId="0"/>
    <xf numFmtId="0" fontId="12" fillId="0" borderId="0"/>
    <xf numFmtId="0" fontId="20" fillId="0" borderId="0"/>
    <xf numFmtId="0" fontId="48" fillId="0" borderId="0"/>
    <xf numFmtId="0" fontId="119" fillId="0" borderId="0"/>
    <xf numFmtId="0" fontId="119" fillId="0" borderId="0"/>
    <xf numFmtId="0" fontId="119" fillId="0" borderId="0"/>
    <xf numFmtId="0" fontId="7" fillId="0" borderId="0"/>
    <xf numFmtId="0" fontId="58" fillId="0" borderId="0"/>
    <xf numFmtId="0" fontId="7" fillId="23" borderId="7" applyNumberFormat="0" applyFont="0" applyAlignment="0" applyProtection="0"/>
    <xf numFmtId="0" fontId="74" fillId="0" borderId="11" applyNumberFormat="0" applyFill="0" applyAlignment="0" applyProtection="0"/>
    <xf numFmtId="0" fontId="39" fillId="21" borderId="3" applyNumberFormat="0" applyAlignment="0" applyProtection="0"/>
    <xf numFmtId="10" fontId="56" fillId="0" borderId="0" applyFont="0" applyFill="0" applyBorder="0" applyAlignment="0" applyProtection="0"/>
    <xf numFmtId="10" fontId="12"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1" fillId="0" borderId="0" applyFont="0" applyFill="0" applyBorder="0" applyAlignment="0" applyProtection="0"/>
    <xf numFmtId="0" fontId="40" fillId="0" borderId="0" applyNumberFormat="0" applyFill="0" applyBorder="0" applyAlignment="0" applyProtection="0"/>
    <xf numFmtId="0" fontId="75" fillId="21" borderId="1" applyNumberFormat="0" applyAlignment="0" applyProtection="0"/>
    <xf numFmtId="0" fontId="40" fillId="0" borderId="0" applyNumberFormat="0" applyFill="0" applyBorder="0" applyAlignment="0" applyProtection="0"/>
    <xf numFmtId="0" fontId="76" fillId="0" borderId="13" applyNumberFormat="0" applyFill="0" applyAlignment="0" applyProtection="0"/>
    <xf numFmtId="0" fontId="77" fillId="5" borderId="0" applyNumberFormat="0" applyBorder="0" applyAlignment="0" applyProtection="0"/>
    <xf numFmtId="0" fontId="12" fillId="0" borderId="14" applyNumberFormat="0" applyFont="0" applyFill="0" applyAlignment="0" applyProtection="0"/>
    <xf numFmtId="0" fontId="41" fillId="0" borderId="13" applyNumberFormat="0" applyFill="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42" fillId="0" borderId="0" applyNumberFormat="0" applyFill="0" applyBorder="0" applyAlignment="0" applyProtection="0"/>
    <xf numFmtId="0" fontId="81" fillId="4" borderId="0" applyNumberFormat="0" applyBorder="0" applyAlignment="0" applyProtection="0"/>
    <xf numFmtId="0" fontId="82" fillId="0" borderId="0" applyNumberForma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14" fillId="0" borderId="0">
      <alignment vertical="center"/>
    </xf>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9" fontId="85" fillId="0" borderId="0" applyFont="0" applyFill="0" applyBorder="0" applyAlignment="0" applyProtection="0"/>
    <xf numFmtId="0" fontId="86" fillId="0" borderId="0"/>
    <xf numFmtId="179" fontId="87" fillId="0" borderId="0" applyFont="0" applyFill="0" applyBorder="0" applyAlignment="0" applyProtection="0"/>
    <xf numFmtId="168" fontId="87" fillId="0" borderId="0" applyFont="0" applyFill="0" applyBorder="0" applyAlignment="0" applyProtection="0"/>
    <xf numFmtId="0" fontId="88" fillId="0" borderId="0"/>
    <xf numFmtId="0" fontId="73" fillId="0" borderId="0"/>
    <xf numFmtId="170" fontId="89" fillId="0" borderId="0" applyFont="0" applyFill="0" applyBorder="0" applyAlignment="0" applyProtection="0"/>
    <xf numFmtId="180" fontId="89" fillId="0" borderId="0" applyFont="0" applyFill="0" applyBorder="0" applyAlignment="0" applyProtection="0"/>
    <xf numFmtId="181" fontId="89" fillId="0" borderId="0" applyFont="0" applyFill="0" applyBorder="0" applyAlignment="0" applyProtection="0"/>
    <xf numFmtId="6" fontId="45" fillId="0" borderId="0" applyFont="0" applyFill="0" applyBorder="0" applyAlignment="0" applyProtection="0"/>
    <xf numFmtId="182" fontId="89"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7" fillId="0" borderId="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2" fillId="0" borderId="0"/>
    <xf numFmtId="43" fontId="2" fillId="0" borderId="0" applyFont="0" applyFill="0" applyBorder="0" applyAlignment="0" applyProtection="0"/>
    <xf numFmtId="167" fontId="7" fillId="0" borderId="0" applyFont="0" applyFill="0" applyBorder="0" applyAlignment="0" applyProtection="0"/>
    <xf numFmtId="0" fontId="58" fillId="0" borderId="0" applyNumberFormat="0" applyFill="0" applyBorder="0" applyAlignment="0" applyProtection="0"/>
    <xf numFmtId="3" fontId="137" fillId="0" borderId="10"/>
    <xf numFmtId="169"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0" fontId="12" fillId="0" borderId="0" applyNumberFormat="0" applyFill="0" applyBorder="0" applyAlignment="0" applyProtection="0"/>
    <xf numFmtId="170" fontId="138" fillId="0" borderId="0" applyFont="0" applyFill="0" applyBorder="0" applyAlignment="0" applyProtection="0"/>
    <xf numFmtId="180" fontId="138" fillId="0" borderId="0" applyFont="0" applyFill="0" applyBorder="0" applyAlignment="0" applyProtection="0"/>
    <xf numFmtId="0" fontId="139"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40" fillId="0" borderId="0"/>
    <xf numFmtId="0" fontId="12" fillId="0" borderId="0" applyNumberFormat="0" applyFill="0" applyBorder="0" applyAlignment="0" applyProtection="0"/>
    <xf numFmtId="0" fontId="141" fillId="0" borderId="0"/>
    <xf numFmtId="0" fontId="142" fillId="0" borderId="0"/>
    <xf numFmtId="0" fontId="12" fillId="0" borderId="0"/>
    <xf numFmtId="0" fontId="12" fillId="0" borderId="0"/>
    <xf numFmtId="3" fontId="137" fillId="0" borderId="10"/>
    <xf numFmtId="3" fontId="137" fillId="0" borderId="10"/>
    <xf numFmtId="0" fontId="18" fillId="0" borderId="0"/>
    <xf numFmtId="185" fontId="143" fillId="0" borderId="0" applyFont="0" applyFill="0" applyBorder="0" applyAlignment="0" applyProtection="0"/>
    <xf numFmtId="0" fontId="54" fillId="0" borderId="0" applyFont="0" applyFill="0" applyBorder="0" applyAlignment="0" applyProtection="0"/>
    <xf numFmtId="186" fontId="143" fillId="0" borderId="0" applyFont="0" applyFill="0" applyBorder="0" applyAlignment="0" applyProtection="0"/>
    <xf numFmtId="0" fontId="54" fillId="0" borderId="0" applyFont="0" applyFill="0" applyBorder="0" applyAlignment="0" applyProtection="0"/>
    <xf numFmtId="187" fontId="143" fillId="0" borderId="0" applyFont="0" applyFill="0" applyBorder="0" applyAlignment="0" applyProtection="0"/>
    <xf numFmtId="188" fontId="143" fillId="0" borderId="0" applyFont="0" applyFill="0" applyBorder="0" applyAlignment="0" applyProtection="0"/>
    <xf numFmtId="0" fontId="144" fillId="0" borderId="0"/>
    <xf numFmtId="0" fontId="145" fillId="0" borderId="0"/>
    <xf numFmtId="167" fontId="56" fillId="0" borderId="0" applyFill="0" applyBorder="0" applyAlignment="0"/>
    <xf numFmtId="0" fontId="146" fillId="0" borderId="0"/>
    <xf numFmtId="43" fontId="7" fillId="0" borderId="0" applyFont="0" applyFill="0" applyBorder="0" applyAlignment="0" applyProtection="0"/>
    <xf numFmtId="167" fontId="7" fillId="0" borderId="0" applyFont="0" applyFill="0" applyBorder="0" applyAlignment="0" applyProtection="0"/>
    <xf numFmtId="0" fontId="7" fillId="0" borderId="0" applyFont="0" applyFill="0" applyBorder="0" applyAlignment="0" applyProtection="0"/>
    <xf numFmtId="43" fontId="12" fillId="0" borderId="0" applyFont="0" applyFill="0" applyBorder="0" applyAlignment="0" applyProtection="0"/>
    <xf numFmtId="169" fontId="14" fillId="0" borderId="0" applyFont="0" applyFill="0" applyBorder="0" applyAlignment="0" applyProtection="0"/>
    <xf numFmtId="169" fontId="59"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12" fillId="0" borderId="0" applyFont="0" applyFill="0" applyBorder="0" applyAlignment="0" applyProtection="0"/>
    <xf numFmtId="0" fontId="6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1" fontId="58" fillId="0" borderId="0" applyFont="0" applyFill="0" applyBorder="0" applyAlignment="0" applyProtection="0"/>
    <xf numFmtId="38" fontId="68" fillId="2" borderId="0" applyNumberFormat="0" applyBorder="0" applyAlignment="0" applyProtection="0"/>
    <xf numFmtId="0" fontId="147" fillId="0" borderId="0">
      <alignment horizontal="left"/>
    </xf>
    <xf numFmtId="192" fontId="148" fillId="0" borderId="0">
      <protection locked="0"/>
    </xf>
    <xf numFmtId="192" fontId="148" fillId="0" borderId="0">
      <protection locked="0"/>
    </xf>
    <xf numFmtId="0" fontId="149" fillId="0" borderId="0" applyNumberFormat="0" applyFill="0" applyBorder="0" applyAlignment="0" applyProtection="0">
      <alignment vertical="top"/>
      <protection locked="0"/>
    </xf>
    <xf numFmtId="10" fontId="68" fillId="24" borderId="10" applyNumberFormat="0" applyBorder="0" applyAlignment="0" applyProtection="0"/>
    <xf numFmtId="0" fontId="7" fillId="0" borderId="0"/>
    <xf numFmtId="0" fontId="73" fillId="0" borderId="0"/>
    <xf numFmtId="0" fontId="12" fillId="0" borderId="0"/>
    <xf numFmtId="0" fontId="7" fillId="0" borderId="0"/>
    <xf numFmtId="38" fontId="142" fillId="0" borderId="0" applyFont="0" applyFill="0" applyBorder="0" applyAlignment="0" applyProtection="0"/>
    <xf numFmtId="4" fontId="150" fillId="0" borderId="0" applyFont="0" applyFill="0" applyBorder="0" applyAlignment="0" applyProtection="0"/>
    <xf numFmtId="38" fontId="142" fillId="0" borderId="0" applyFont="0" applyFill="0" applyBorder="0" applyAlignment="0" applyProtection="0"/>
    <xf numFmtId="40" fontId="142" fillId="0" borderId="0" applyFont="0" applyFill="0" applyBorder="0" applyAlignment="0" applyProtection="0"/>
    <xf numFmtId="0" fontId="151" fillId="0" borderId="30"/>
    <xf numFmtId="177" fontId="56" fillId="0" borderId="12"/>
    <xf numFmtId="193" fontId="142" fillId="0" borderId="0" applyFont="0" applyFill="0" applyBorder="0" applyAlignment="0" applyProtection="0"/>
    <xf numFmtId="194" fontId="152" fillId="0" borderId="0" applyFont="0" applyFill="0" applyBorder="0" applyAlignment="0" applyProtection="0"/>
    <xf numFmtId="178" fontId="56" fillId="0" borderId="0"/>
    <xf numFmtId="0" fontId="119" fillId="0" borderId="0"/>
    <xf numFmtId="0" fontId="1" fillId="0" borderId="0"/>
    <xf numFmtId="0" fontId="119" fillId="0" borderId="0"/>
    <xf numFmtId="0" fontId="7" fillId="0" borderId="0"/>
    <xf numFmtId="0" fontId="153" fillId="0" borderId="0"/>
    <xf numFmtId="0" fontId="7" fillId="0" borderId="0"/>
    <xf numFmtId="0" fontId="58" fillId="0" borderId="0"/>
    <xf numFmtId="0" fontId="7" fillId="0" borderId="0"/>
    <xf numFmtId="0" fontId="12" fillId="0" borderId="0"/>
    <xf numFmtId="0" fontId="7" fillId="0" borderId="0"/>
    <xf numFmtId="0" fontId="120" fillId="0" borderId="0"/>
    <xf numFmtId="0" fontId="2" fillId="0" borderId="0"/>
    <xf numFmtId="0" fontId="154" fillId="0" borderId="0" applyProtection="0"/>
    <xf numFmtId="0" fontId="1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58" fillId="0" borderId="0"/>
    <xf numFmtId="0" fontId="56" fillId="0" borderId="0"/>
    <xf numFmtId="0" fontId="122" fillId="0" borderId="0"/>
    <xf numFmtId="0" fontId="120" fillId="0" borderId="0"/>
    <xf numFmtId="0" fontId="48" fillId="0" borderId="0"/>
    <xf numFmtId="0" fontId="119" fillId="0" borderId="0"/>
    <xf numFmtId="0" fontId="119" fillId="0" borderId="0"/>
    <xf numFmtId="0" fontId="7" fillId="0" borderId="0"/>
    <xf numFmtId="0" fontId="119" fillId="0" borderId="0"/>
    <xf numFmtId="0" fontId="12" fillId="0" borderId="0"/>
    <xf numFmtId="0" fontId="150" fillId="26" borderId="0"/>
    <xf numFmtId="180" fontId="46" fillId="0" borderId="0" applyFont="0" applyFill="0" applyBorder="0" applyAlignment="0" applyProtection="0"/>
    <xf numFmtId="170" fontId="46" fillId="0" borderId="0" applyFont="0" applyFill="0" applyBorder="0" applyAlignment="0" applyProtection="0"/>
    <xf numFmtId="0" fontId="155" fillId="0" borderId="0" applyNumberFormat="0" applyFill="0" applyBorder="0" applyAlignment="0" applyProtection="0"/>
    <xf numFmtId="0" fontId="58" fillId="0" borderId="0" applyNumberFormat="0" applyFill="0" applyBorder="0" applyAlignment="0" applyProtection="0"/>
    <xf numFmtId="0" fontId="12" fillId="0" borderId="0" applyFont="0" applyFill="0" applyBorder="0" applyAlignment="0" applyProtection="0"/>
    <xf numFmtId="0" fontId="11" fillId="0" borderId="0"/>
    <xf numFmtId="10" fontId="56" fillId="0" borderId="0" applyFont="0" applyFill="0" applyBorder="0" applyAlignment="0" applyProtection="0"/>
    <xf numFmtId="9" fontId="14" fillId="0" borderId="0" applyFont="0" applyFill="0" applyBorder="0" applyAlignment="0" applyProtection="0"/>
    <xf numFmtId="0" fontId="58" fillId="0" borderId="0" applyNumberFormat="0" applyFill="0" applyBorder="0" applyAlignment="0" applyProtection="0"/>
    <xf numFmtId="0" fontId="58" fillId="0" borderId="24">
      <alignment horizontal="center"/>
    </xf>
    <xf numFmtId="0" fontId="18" fillId="0" borderId="0" applyNumberFormat="0" applyFill="0" applyBorder="0" applyAlignment="0" applyProtection="0"/>
    <xf numFmtId="0" fontId="151" fillId="0" borderId="0"/>
    <xf numFmtId="195" fontId="155" fillId="0" borderId="25">
      <alignment horizontal="right" vertical="center"/>
    </xf>
    <xf numFmtId="196" fontId="155" fillId="0" borderId="25">
      <alignment horizontal="center"/>
    </xf>
    <xf numFmtId="0" fontId="155" fillId="0" borderId="0" applyNumberFormat="0" applyFill="0" applyBorder="0" applyAlignment="0" applyProtection="0"/>
    <xf numFmtId="0" fontId="12" fillId="0" borderId="0" applyNumberFormat="0" applyFill="0" applyBorder="0" applyAlignment="0" applyProtection="0"/>
    <xf numFmtId="197" fontId="156" fillId="0" borderId="0" applyFont="0" applyFill="0" applyBorder="0" applyAlignment="0" applyProtection="0"/>
    <xf numFmtId="198" fontId="152" fillId="0" borderId="0" applyFont="0" applyFill="0" applyBorder="0" applyAlignment="0" applyProtection="0"/>
    <xf numFmtId="174" fontId="155" fillId="0" borderId="0"/>
    <xf numFmtId="175" fontId="155" fillId="0" borderId="10"/>
    <xf numFmtId="199" fontId="12" fillId="0" borderId="0" applyFont="0" applyFill="0" applyBorder="0" applyAlignment="0" applyProtection="0"/>
    <xf numFmtId="200" fontId="12" fillId="0" borderId="0" applyFont="0" applyFill="0" applyBorder="0" applyAlignment="0" applyProtection="0"/>
    <xf numFmtId="0" fontId="157" fillId="0" borderId="31"/>
    <xf numFmtId="0" fontId="158" fillId="0" borderId="0" applyFont="0" applyFill="0" applyBorder="0" applyAlignment="0" applyProtection="0"/>
    <xf numFmtId="0" fontId="158" fillId="0" borderId="0" applyFont="0" applyFill="0" applyBorder="0" applyAlignment="0" applyProtection="0"/>
    <xf numFmtId="164" fontId="12" fillId="0" borderId="0" applyFont="0" applyFill="0" applyBorder="0" applyAlignment="0" applyProtection="0"/>
    <xf numFmtId="0" fontId="159" fillId="0" borderId="0"/>
    <xf numFmtId="180" fontId="142" fillId="0" borderId="0" applyNumberFormat="0" applyFont="0" applyFill="0" applyBorder="0" applyAlignment="0" applyProtection="0"/>
    <xf numFmtId="41" fontId="118" fillId="0" borderId="0" applyFont="0" applyFill="0" applyBorder="0" applyAlignment="0" applyProtection="0"/>
  </cellStyleXfs>
  <cellXfs count="385">
    <xf numFmtId="0" fontId="0" fillId="0" borderId="0" xfId="0"/>
    <xf numFmtId="0" fontId="14" fillId="0" borderId="0" xfId="0" applyFont="1"/>
    <xf numFmtId="3" fontId="0" fillId="0" borderId="0" xfId="0" applyNumberFormat="1"/>
    <xf numFmtId="166" fontId="0" fillId="0" borderId="0" xfId="0" applyNumberFormat="1"/>
    <xf numFmtId="0" fontId="0" fillId="0" borderId="10" xfId="0" applyBorder="1"/>
    <xf numFmtId="0" fontId="24" fillId="0" borderId="0" xfId="177" applyFont="1"/>
    <xf numFmtId="0" fontId="25" fillId="0" borderId="0" xfId="177" applyFont="1"/>
    <xf numFmtId="0" fontId="19" fillId="0" borderId="10" xfId="177" applyFont="1" applyFill="1" applyBorder="1" applyAlignment="1">
      <alignment horizontal="center" vertical="center" wrapText="1"/>
    </xf>
    <xf numFmtId="3" fontId="20" fillId="0" borderId="15" xfId="177" applyNumberFormat="1" applyFont="1" applyFill="1" applyBorder="1"/>
    <xf numFmtId="3" fontId="19" fillId="0" borderId="16" xfId="0" applyNumberFormat="1" applyFont="1" applyFill="1" applyBorder="1" applyAlignment="1">
      <alignment horizontal="center" vertical="center" wrapText="1"/>
    </xf>
    <xf numFmtId="0" fontId="91" fillId="0" borderId="0" xfId="0" applyFont="1"/>
    <xf numFmtId="3" fontId="19" fillId="0" borderId="17" xfId="177" applyNumberFormat="1" applyFont="1" applyFill="1" applyBorder="1"/>
    <xf numFmtId="3" fontId="20" fillId="0" borderId="18" xfId="177" applyNumberFormat="1" applyFont="1" applyFill="1" applyBorder="1"/>
    <xf numFmtId="0" fontId="92" fillId="0" borderId="0" xfId="0" applyFont="1" applyBorder="1" applyAlignment="1">
      <alignment horizontal="center"/>
    </xf>
    <xf numFmtId="0" fontId="92" fillId="0" borderId="0" xfId="0" applyFont="1" applyAlignment="1"/>
    <xf numFmtId="0" fontId="91" fillId="0" borderId="19" xfId="0" applyFont="1" applyBorder="1" applyAlignment="1">
      <alignment vertical="center" wrapText="1"/>
    </xf>
    <xf numFmtId="0" fontId="0" fillId="0" borderId="0" xfId="0" applyBorder="1"/>
    <xf numFmtId="166" fontId="91" fillId="0" borderId="0" xfId="0" applyNumberFormat="1" applyFont="1"/>
    <xf numFmtId="0" fontId="20" fillId="0" borderId="0" xfId="0" applyFont="1" applyBorder="1"/>
    <xf numFmtId="43" fontId="94" fillId="0" borderId="0" xfId="108" applyFont="1" applyBorder="1"/>
    <xf numFmtId="43" fontId="0" fillId="0" borderId="0" xfId="0" applyNumberFormat="1" applyBorder="1"/>
    <xf numFmtId="0" fontId="20" fillId="0" borderId="15" xfId="177" applyFont="1" applyFill="1" applyBorder="1" applyAlignment="1">
      <alignment horizontal="center" vertical="center"/>
    </xf>
    <xf numFmtId="0" fontId="19" fillId="0" borderId="17" xfId="177" applyFont="1" applyFill="1" applyBorder="1" applyAlignment="1">
      <alignment horizontal="center" vertical="center"/>
    </xf>
    <xf numFmtId="0" fontId="20" fillId="0" borderId="18" xfId="177" applyFont="1" applyFill="1" applyBorder="1" applyAlignment="1">
      <alignment horizontal="center" vertical="center"/>
    </xf>
    <xf numFmtId="0" fontId="0" fillId="0" borderId="0" xfId="0" applyAlignment="1">
      <alignment horizontal="center" vertical="center"/>
    </xf>
    <xf numFmtId="0" fontId="24" fillId="0" borderId="0" xfId="177" applyFont="1" applyFill="1"/>
    <xf numFmtId="0" fontId="15" fillId="0" borderId="10" xfId="177" applyFont="1" applyFill="1" applyBorder="1" applyAlignment="1">
      <alignment horizontal="center" vertical="center" wrapText="1"/>
    </xf>
    <xf numFmtId="0" fontId="19" fillId="0" borderId="17" xfId="177" applyFont="1" applyFill="1" applyBorder="1" applyAlignment="1">
      <alignment vertical="center" wrapText="1"/>
    </xf>
    <xf numFmtId="0" fontId="20" fillId="0" borderId="15" xfId="177" applyFont="1" applyFill="1" applyBorder="1" applyAlignment="1">
      <alignment vertical="center" wrapText="1"/>
    </xf>
    <xf numFmtId="0" fontId="20" fillId="0" borderId="18" xfId="177" applyFont="1" applyFill="1" applyBorder="1" applyAlignment="1">
      <alignment vertical="center" wrapText="1"/>
    </xf>
    <xf numFmtId="3" fontId="108" fillId="0" borderId="0" xfId="0" applyNumberFormat="1" applyFont="1" applyAlignment="1">
      <alignment vertical="center" wrapText="1"/>
    </xf>
    <xf numFmtId="0" fontId="21" fillId="0" borderId="20" xfId="0" applyFont="1" applyBorder="1" applyAlignment="1">
      <alignment horizontal="center" vertical="center"/>
    </xf>
    <xf numFmtId="0" fontId="20" fillId="0" borderId="20" xfId="0" applyFont="1" applyFill="1" applyBorder="1" applyAlignment="1">
      <alignment vertical="center"/>
    </xf>
    <xf numFmtId="166" fontId="20" fillId="0" borderId="20" xfId="108" applyNumberFormat="1" applyFont="1" applyFill="1" applyBorder="1"/>
    <xf numFmtId="0" fontId="91" fillId="0" borderId="18" xfId="0" applyFont="1" applyBorder="1"/>
    <xf numFmtId="0" fontId="19" fillId="0" borderId="15" xfId="177" applyFont="1" applyFill="1" applyBorder="1" applyAlignment="1">
      <alignment horizontal="center" vertical="center"/>
    </xf>
    <xf numFmtId="0" fontId="19" fillId="0" borderId="15" xfId="0" applyFont="1" applyFill="1" applyBorder="1" applyAlignment="1">
      <alignment vertical="center" wrapText="1"/>
    </xf>
    <xf numFmtId="0" fontId="92" fillId="0" borderId="15" xfId="0" applyFont="1" applyBorder="1" applyAlignment="1">
      <alignment horizontal="center" vertical="center"/>
    </xf>
    <xf numFmtId="0" fontId="20" fillId="0" borderId="15" xfId="0" applyFont="1" applyFill="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vertical="center"/>
    </xf>
    <xf numFmtId="0" fontId="19" fillId="0" borderId="15" xfId="0" applyFont="1" applyBorder="1" applyAlignment="1">
      <alignment horizontal="center" vertical="center"/>
    </xf>
    <xf numFmtId="3" fontId="20" fillId="0" borderId="15" xfId="0" applyNumberFormat="1" applyFont="1" applyBorder="1"/>
    <xf numFmtId="0" fontId="19" fillId="0" borderId="15" xfId="0" applyFont="1" applyBorder="1" applyAlignment="1">
      <alignment vertical="center"/>
    </xf>
    <xf numFmtId="166" fontId="19" fillId="0" borderId="15" xfId="0" applyNumberFormat="1" applyFont="1" applyBorder="1"/>
    <xf numFmtId="0" fontId="20" fillId="0" borderId="15" xfId="0" applyFont="1" applyBorder="1" applyAlignment="1">
      <alignment horizontal="center" vertical="center"/>
    </xf>
    <xf numFmtId="0" fontId="20" fillId="0" borderId="15" xfId="0" quotePrefix="1" applyFont="1" applyBorder="1" applyAlignment="1">
      <alignment vertical="center" wrapText="1"/>
    </xf>
    <xf numFmtId="166" fontId="20" fillId="0" borderId="15" xfId="0" applyNumberFormat="1" applyFont="1" applyBorder="1"/>
    <xf numFmtId="166" fontId="20" fillId="0" borderId="15" xfId="108" applyNumberFormat="1" applyFont="1" applyBorder="1"/>
    <xf numFmtId="166" fontId="20" fillId="0" borderId="15" xfId="108" applyNumberFormat="1" applyFont="1" applyBorder="1" applyAlignment="1">
      <alignment wrapText="1"/>
    </xf>
    <xf numFmtId="166" fontId="20" fillId="0" borderId="15" xfId="93" applyNumberFormat="1" applyFont="1" applyBorder="1"/>
    <xf numFmtId="0" fontId="19" fillId="0" borderId="15" xfId="0" applyFont="1" applyBorder="1"/>
    <xf numFmtId="166" fontId="20" fillId="0" borderId="15" xfId="0" applyNumberFormat="1" applyFont="1" applyBorder="1" applyAlignment="1">
      <alignment vertical="center"/>
    </xf>
    <xf numFmtId="0" fontId="20" fillId="0" borderId="15" xfId="0" quotePrefix="1" applyFont="1" applyBorder="1" applyAlignment="1">
      <alignment vertical="center"/>
    </xf>
    <xf numFmtId="0" fontId="21" fillId="0" borderId="15" xfId="0" applyFont="1" applyBorder="1" applyAlignment="1">
      <alignment horizontal="center" vertical="center"/>
    </xf>
    <xf numFmtId="0" fontId="20" fillId="0" borderId="15" xfId="0" applyFont="1" applyFill="1" applyBorder="1" applyAlignment="1">
      <alignment horizontal="left" vertical="center"/>
    </xf>
    <xf numFmtId="166" fontId="20" fillId="0" borderId="15" xfId="108" applyNumberFormat="1" applyFont="1" applyFill="1" applyBorder="1"/>
    <xf numFmtId="0" fontId="20" fillId="0" borderId="15" xfId="0" applyFont="1" applyFill="1" applyBorder="1" applyAlignment="1">
      <alignment horizontal="center" vertical="center"/>
    </xf>
    <xf numFmtId="0" fontId="20" fillId="0" borderId="15" xfId="0" applyFont="1" applyFill="1" applyBorder="1" applyAlignment="1">
      <alignment vertical="center"/>
    </xf>
    <xf numFmtId="3" fontId="19" fillId="0" borderId="15" xfId="177" applyNumberFormat="1" applyFont="1" applyFill="1" applyBorder="1"/>
    <xf numFmtId="3" fontId="24" fillId="0" borderId="15" xfId="177" applyNumberFormat="1" applyFont="1" applyFill="1" applyBorder="1" applyAlignment="1">
      <alignment horizontal="right" vertical="center" wrapText="1"/>
    </xf>
    <xf numFmtId="0" fontId="109" fillId="0" borderId="0" xfId="0" applyFont="1" applyAlignment="1">
      <alignment vertical="center"/>
    </xf>
    <xf numFmtId="0" fontId="110" fillId="0" borderId="0" xfId="0" applyFont="1" applyAlignment="1">
      <alignment vertical="center"/>
    </xf>
    <xf numFmtId="0" fontId="111" fillId="0" borderId="0" xfId="0" applyFont="1" applyAlignment="1">
      <alignment vertical="center"/>
    </xf>
    <xf numFmtId="0" fontId="112" fillId="0" borderId="0" xfId="0" applyFont="1" applyAlignment="1">
      <alignment vertical="center"/>
    </xf>
    <xf numFmtId="0" fontId="13" fillId="0" borderId="0" xfId="192" applyFont="1"/>
    <xf numFmtId="0" fontId="20" fillId="0" borderId="0" xfId="192" applyFont="1"/>
    <xf numFmtId="0" fontId="25" fillId="0" borderId="0" xfId="192" applyFont="1" applyBorder="1" applyAlignment="1">
      <alignment horizontal="center" vertical="center" wrapText="1"/>
    </xf>
    <xf numFmtId="0" fontId="24" fillId="0" borderId="0" xfId="192" applyFont="1"/>
    <xf numFmtId="0" fontId="25" fillId="0" borderId="10" xfId="192" applyFont="1" applyBorder="1" applyAlignment="1">
      <alignment horizontal="center" vertical="center"/>
    </xf>
    <xf numFmtId="0" fontId="25" fillId="0" borderId="10" xfId="192" applyFont="1" applyBorder="1" applyAlignment="1">
      <alignment horizontal="center" vertical="center" wrapText="1"/>
    </xf>
    <xf numFmtId="3" fontId="25" fillId="0" borderId="10" xfId="192" applyNumberFormat="1" applyFont="1" applyBorder="1" applyAlignment="1">
      <alignment horizontal="right" vertical="center" wrapText="1"/>
    </xf>
    <xf numFmtId="0" fontId="24" fillId="0" borderId="10" xfId="192" applyFont="1" applyBorder="1"/>
    <xf numFmtId="0" fontId="24" fillId="0" borderId="12" xfId="192" applyFont="1" applyBorder="1" applyAlignment="1">
      <alignment horizontal="center" vertical="center"/>
    </xf>
    <xf numFmtId="0" fontId="24" fillId="0" borderId="12" xfId="192" applyFont="1" applyBorder="1" applyAlignment="1">
      <alignment horizontal="left" vertical="center" wrapText="1"/>
    </xf>
    <xf numFmtId="3" fontId="24" fillId="0" borderId="12" xfId="192" applyNumberFormat="1" applyFont="1" applyBorder="1" applyAlignment="1">
      <alignment horizontal="right" vertical="center" wrapText="1"/>
    </xf>
    <xf numFmtId="0" fontId="24" fillId="0" borderId="12" xfId="192" applyFont="1" applyBorder="1"/>
    <xf numFmtId="0" fontId="24" fillId="0" borderId="15" xfId="192" applyFont="1" applyBorder="1" applyAlignment="1">
      <alignment horizontal="center" vertical="center"/>
    </xf>
    <xf numFmtId="0" fontId="24" fillId="0" borderId="15" xfId="192" applyFont="1" applyBorder="1" applyAlignment="1">
      <alignment horizontal="left" vertical="center" wrapText="1"/>
    </xf>
    <xf numFmtId="3" fontId="24" fillId="0" borderId="15" xfId="192" applyNumberFormat="1" applyFont="1" applyBorder="1" applyAlignment="1">
      <alignment horizontal="right" vertical="center" wrapText="1"/>
    </xf>
    <xf numFmtId="0" fontId="24" fillId="0" borderId="15" xfId="192" applyFont="1" applyBorder="1"/>
    <xf numFmtId="0" fontId="24" fillId="0" borderId="21" xfId="192" applyFont="1" applyBorder="1" applyAlignment="1">
      <alignment horizontal="center" vertical="center"/>
    </xf>
    <xf numFmtId="0" fontId="24" fillId="0" borderId="21" xfId="192" applyFont="1" applyBorder="1" applyAlignment="1">
      <alignment horizontal="left" vertical="center" wrapText="1"/>
    </xf>
    <xf numFmtId="3" fontId="24" fillId="0" borderId="21" xfId="192" applyNumberFormat="1" applyFont="1" applyBorder="1" applyAlignment="1">
      <alignment horizontal="right" vertical="center" wrapText="1"/>
    </xf>
    <xf numFmtId="0" fontId="24" fillId="0" borderId="21" xfId="192" applyFont="1" applyBorder="1"/>
    <xf numFmtId="0" fontId="25" fillId="0" borderId="10" xfId="192" applyFont="1" applyBorder="1" applyAlignment="1">
      <alignment horizontal="left" vertical="center" wrapText="1"/>
    </xf>
    <xf numFmtId="0" fontId="25" fillId="0" borderId="10" xfId="192" applyFont="1" applyBorder="1"/>
    <xf numFmtId="0" fontId="25" fillId="0" borderId="0" xfId="192" applyFont="1"/>
    <xf numFmtId="3" fontId="25" fillId="0" borderId="20" xfId="192" applyNumberFormat="1" applyFont="1" applyBorder="1" applyAlignment="1">
      <alignment horizontal="right" vertical="center" wrapText="1"/>
    </xf>
    <xf numFmtId="3" fontId="25" fillId="0" borderId="10" xfId="192" applyNumberFormat="1" applyFont="1" applyBorder="1" applyAlignment="1">
      <alignment horizontal="right" vertical="center"/>
    </xf>
    <xf numFmtId="166" fontId="25" fillId="0" borderId="10" xfId="177" applyNumberFormat="1" applyFont="1" applyFill="1" applyBorder="1" applyAlignment="1">
      <alignment vertical="center"/>
    </xf>
    <xf numFmtId="0" fontId="11" fillId="0" borderId="10" xfId="192" applyFont="1" applyBorder="1" applyAlignment="1">
      <alignment vertical="center" wrapText="1"/>
    </xf>
    <xf numFmtId="3" fontId="24" fillId="0" borderId="22" xfId="192" applyNumberFormat="1" applyFont="1" applyBorder="1" applyAlignment="1">
      <alignment horizontal="right" vertical="center"/>
    </xf>
    <xf numFmtId="3" fontId="24" fillId="0" borderId="17" xfId="177" applyNumberFormat="1" applyFont="1" applyFill="1" applyBorder="1" applyAlignment="1">
      <alignment horizontal="right" vertical="center" wrapText="1"/>
    </xf>
    <xf numFmtId="3" fontId="24" fillId="0" borderId="15" xfId="192" applyNumberFormat="1" applyFont="1" applyBorder="1" applyAlignment="1">
      <alignment horizontal="right" vertical="center"/>
    </xf>
    <xf numFmtId="0" fontId="24" fillId="0" borderId="23" xfId="192" applyFont="1" applyBorder="1"/>
    <xf numFmtId="3" fontId="24" fillId="0" borderId="18" xfId="192" applyNumberFormat="1" applyFont="1" applyBorder="1" applyAlignment="1">
      <alignment horizontal="right" vertical="center"/>
    </xf>
    <xf numFmtId="0" fontId="25" fillId="0" borderId="10" xfId="192" applyFont="1" applyBorder="1" applyAlignment="1">
      <alignment horizontal="justify" vertical="center" wrapText="1"/>
    </xf>
    <xf numFmtId="0" fontId="24" fillId="0" borderId="12" xfId="192" applyFont="1" applyBorder="1" applyAlignment="1">
      <alignment vertical="center" wrapText="1"/>
    </xf>
    <xf numFmtId="0" fontId="24" fillId="0" borderId="15" xfId="192" applyFont="1" applyBorder="1" applyAlignment="1">
      <alignment vertical="center" wrapText="1"/>
    </xf>
    <xf numFmtId="0" fontId="24" fillId="0" borderId="21" xfId="192" applyFont="1" applyBorder="1" applyAlignment="1">
      <alignment vertical="center" wrapText="1"/>
    </xf>
    <xf numFmtId="0" fontId="25" fillId="0" borderId="10" xfId="192" applyFont="1" applyBorder="1" applyAlignment="1">
      <alignment vertical="center" wrapText="1"/>
    </xf>
    <xf numFmtId="0" fontId="24" fillId="0" borderId="17" xfId="192" applyFont="1" applyBorder="1" applyAlignment="1">
      <alignment vertical="center" wrapText="1"/>
    </xf>
    <xf numFmtId="3" fontId="24" fillId="0" borderId="17" xfId="192" applyNumberFormat="1" applyFont="1" applyBorder="1" applyAlignment="1">
      <alignment horizontal="right" vertical="center"/>
    </xf>
    <xf numFmtId="3" fontId="24" fillId="0" borderId="21" xfId="192" applyNumberFormat="1" applyFont="1" applyBorder="1" applyAlignment="1">
      <alignment horizontal="right" vertical="center"/>
    </xf>
    <xf numFmtId="0" fontId="24" fillId="0" borderId="12" xfId="192" applyFont="1" applyBorder="1" applyAlignment="1">
      <alignment horizontal="justify" vertical="center" wrapText="1"/>
    </xf>
    <xf numFmtId="3" fontId="24" fillId="0" borderId="12" xfId="192" applyNumberFormat="1" applyFont="1" applyBorder="1" applyAlignment="1">
      <alignment horizontal="right" vertical="center"/>
    </xf>
    <xf numFmtId="0" fontId="24" fillId="0" borderId="15" xfId="192" applyFont="1" applyBorder="1" applyAlignment="1">
      <alignment horizontal="justify" vertical="center" wrapText="1"/>
    </xf>
    <xf numFmtId="0" fontId="24" fillId="0" borderId="18" xfId="192" applyFont="1" applyBorder="1" applyAlignment="1">
      <alignment horizontal="center" vertical="center"/>
    </xf>
    <xf numFmtId="3" fontId="24" fillId="0" borderId="18" xfId="192" applyNumberFormat="1" applyFont="1" applyBorder="1" applyAlignment="1">
      <alignment horizontal="right" vertical="center" wrapText="1"/>
    </xf>
    <xf numFmtId="0" fontId="24" fillId="0" borderId="18" xfId="192" applyFont="1" applyBorder="1"/>
    <xf numFmtId="0" fontId="24" fillId="0" borderId="21" xfId="192" applyFont="1" applyBorder="1" applyAlignment="1">
      <alignment horizontal="justify" vertical="center" wrapText="1"/>
    </xf>
    <xf numFmtId="0" fontId="22" fillId="0" borderId="0" xfId="192" applyFont="1"/>
    <xf numFmtId="0" fontId="19" fillId="0" borderId="0" xfId="192" applyFont="1" applyAlignment="1">
      <alignment horizontal="center"/>
    </xf>
    <xf numFmtId="3" fontId="20" fillId="0" borderId="0" xfId="192" applyNumberFormat="1" applyFont="1"/>
    <xf numFmtId="0" fontId="113" fillId="0" borderId="24" xfId="192" applyFont="1" applyBorder="1" applyAlignment="1">
      <alignment vertical="center" wrapText="1"/>
    </xf>
    <xf numFmtId="0" fontId="25" fillId="0" borderId="20" xfId="192" applyFont="1" applyBorder="1" applyAlignment="1">
      <alignment vertical="center" wrapText="1"/>
    </xf>
    <xf numFmtId="0" fontId="24" fillId="0" borderId="22" xfId="192" applyFont="1" applyBorder="1" applyAlignment="1">
      <alignment horizontal="center" vertical="center"/>
    </xf>
    <xf numFmtId="0" fontId="24" fillId="0" borderId="22" xfId="192" applyFont="1" applyBorder="1" applyAlignment="1">
      <alignment vertical="center" wrapText="1"/>
    </xf>
    <xf numFmtId="0" fontId="24" fillId="0" borderId="18" xfId="192" applyFont="1" applyBorder="1" applyAlignment="1">
      <alignment vertical="center" wrapText="1"/>
    </xf>
    <xf numFmtId="0" fontId="24" fillId="0" borderId="17" xfId="192" applyFont="1" applyBorder="1" applyAlignment="1">
      <alignment horizontal="center" vertical="center"/>
    </xf>
    <xf numFmtId="0" fontId="24" fillId="0" borderId="10" xfId="192" applyFont="1" applyBorder="1" applyAlignment="1">
      <alignment vertical="center"/>
    </xf>
    <xf numFmtId="166" fontId="114" fillId="0" borderId="10" xfId="117" applyNumberFormat="1" applyFont="1" applyBorder="1" applyAlignment="1">
      <alignment horizontal="right" vertical="center"/>
    </xf>
    <xf numFmtId="0" fontId="24" fillId="0" borderId="0" xfId="192" applyFont="1" applyAlignment="1">
      <alignment vertical="center"/>
    </xf>
    <xf numFmtId="0" fontId="25" fillId="0" borderId="0" xfId="177" applyFont="1" applyFill="1"/>
    <xf numFmtId="0" fontId="115" fillId="0" borderId="0" xfId="0" applyFont="1" applyAlignment="1">
      <alignment vertical="center"/>
    </xf>
    <xf numFmtId="0" fontId="116" fillId="0" borderId="0" xfId="0" applyFont="1" applyAlignment="1">
      <alignment vertical="center"/>
    </xf>
    <xf numFmtId="0" fontId="117" fillId="0" borderId="0" xfId="0" applyFont="1"/>
    <xf numFmtId="0" fontId="98" fillId="0" borderId="0" xfId="0" applyFont="1" applyAlignment="1">
      <alignment horizontal="center"/>
    </xf>
    <xf numFmtId="3" fontId="25" fillId="0" borderId="20" xfId="192" applyNumberFormat="1" applyFont="1" applyBorder="1" applyAlignment="1">
      <alignment vertical="center"/>
    </xf>
    <xf numFmtId="3" fontId="24" fillId="0" borderId="12" xfId="192" applyNumberFormat="1" applyFont="1" applyBorder="1" applyAlignment="1">
      <alignment vertical="center"/>
    </xf>
    <xf numFmtId="3" fontId="24" fillId="0" borderId="21" xfId="192" applyNumberFormat="1" applyFont="1" applyBorder="1" applyAlignment="1">
      <alignment vertical="center"/>
    </xf>
    <xf numFmtId="3" fontId="24" fillId="0" borderId="15" xfId="192" applyNumberFormat="1" applyFont="1" applyBorder="1" applyAlignment="1">
      <alignment vertical="center"/>
    </xf>
    <xf numFmtId="0" fontId="24" fillId="0" borderId="18" xfId="192" applyFont="1" applyBorder="1" applyAlignment="1">
      <alignment horizontal="left" vertical="center" wrapText="1"/>
    </xf>
    <xf numFmtId="0" fontId="9" fillId="0" borderId="0" xfId="0" applyFont="1" applyAlignment="1">
      <alignment horizontal="center"/>
    </xf>
    <xf numFmtId="0" fontId="8" fillId="0" borderId="0" xfId="0" applyFont="1"/>
    <xf numFmtId="0" fontId="8" fillId="0" borderId="0" xfId="0" applyFont="1" applyAlignment="1">
      <alignment horizontal="left"/>
    </xf>
    <xf numFmtId="0" fontId="8" fillId="0" borderId="0" xfId="0" applyFont="1" applyAlignment="1"/>
    <xf numFmtId="0" fontId="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166" fontId="15" fillId="0" borderId="10" xfId="0" applyNumberFormat="1" applyFont="1" applyBorder="1" applyAlignment="1">
      <alignment horizontal="center" vertical="center" wrapText="1"/>
    </xf>
    <xf numFmtId="0" fontId="9" fillId="0" borderId="0" xfId="0" applyFont="1"/>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66" fontId="8" fillId="0" borderId="10" xfId="108" applyNumberFormat="1" applyFont="1" applyBorder="1" applyAlignment="1">
      <alignment vertical="center" wrapText="1"/>
    </xf>
    <xf numFmtId="166" fontId="8" fillId="0" borderId="10" xfId="108" applyNumberFormat="1" applyFont="1" applyBorder="1" applyAlignment="1">
      <alignment horizontal="center" vertical="center" wrapText="1"/>
    </xf>
    <xf numFmtId="0" fontId="8" fillId="0" borderId="10" xfId="108" applyNumberFormat="1" applyFont="1" applyBorder="1" applyAlignment="1">
      <alignment horizontal="center" vertical="center" wrapText="1"/>
    </xf>
    <xf numFmtId="166" fontId="14" fillId="0" borderId="10" xfId="108" applyNumberFormat="1" applyFont="1" applyBorder="1" applyAlignment="1">
      <alignment horizontal="center" vertical="center" wrapText="1"/>
    </xf>
    <xf numFmtId="166"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14" fillId="0" borderId="10" xfId="0" applyFont="1" applyBorder="1" applyAlignment="1">
      <alignment horizontal="center" vertical="center" wrapText="1"/>
    </xf>
    <xf numFmtId="166" fontId="8" fillId="0" borderId="0" xfId="108" applyNumberFormat="1" applyFont="1" applyAlignment="1">
      <alignment horizontal="center" vertical="center" wrapText="1"/>
    </xf>
    <xf numFmtId="166" fontId="9" fillId="0" borderId="10" xfId="108" applyNumberFormat="1" applyFont="1" applyBorder="1" applyAlignment="1">
      <alignment vertical="center" wrapText="1"/>
    </xf>
    <xf numFmtId="166" fontId="9" fillId="0" borderId="10" xfId="108" applyNumberFormat="1" applyFont="1" applyBorder="1" applyAlignment="1">
      <alignment horizontal="center" vertical="center" wrapText="1"/>
    </xf>
    <xf numFmtId="166" fontId="15" fillId="0" borderId="10" xfId="108" applyNumberFormat="1" applyFont="1" applyBorder="1" applyAlignment="1">
      <alignment horizontal="center" vertical="center" wrapText="1"/>
    </xf>
    <xf numFmtId="166" fontId="9" fillId="0" borderId="0" xfId="0" applyNumberFormat="1" applyFont="1" applyAlignment="1">
      <alignment horizontal="center" vertical="center" wrapText="1"/>
    </xf>
    <xf numFmtId="43" fontId="8" fillId="0" borderId="0" xfId="0" applyNumberFormat="1" applyFont="1" applyAlignment="1">
      <alignment horizontal="center" vertical="center" wrapText="1"/>
    </xf>
    <xf numFmtId="0" fontId="8" fillId="0" borderId="0" xfId="0" applyFont="1" applyAlignment="1">
      <alignment horizontal="left" vertical="center" wrapText="1"/>
    </xf>
    <xf numFmtId="166" fontId="8" fillId="0" borderId="0" xfId="108" applyNumberFormat="1" applyFont="1" applyAlignment="1">
      <alignment vertical="center" wrapText="1"/>
    </xf>
    <xf numFmtId="166" fontId="14" fillId="0" borderId="0" xfId="108" applyNumberFormat="1" applyFont="1" applyAlignment="1">
      <alignment horizontal="center" vertical="center" wrapText="1"/>
    </xf>
    <xf numFmtId="0" fontId="8" fillId="0" borderId="0" xfId="0" applyFont="1" applyAlignment="1">
      <alignment vertical="center" wrapText="1"/>
    </xf>
    <xf numFmtId="0" fontId="14" fillId="0" borderId="0" xfId="0" applyFont="1" applyAlignment="1">
      <alignment horizontal="center" vertical="center" wrapText="1"/>
    </xf>
    <xf numFmtId="0" fontId="107" fillId="0" borderId="0" xfId="0" applyFont="1"/>
    <xf numFmtId="3" fontId="102" fillId="0" borderId="10" xfId="0" applyNumberFormat="1" applyFont="1" applyBorder="1" applyAlignment="1">
      <alignment horizontal="center" vertical="center" wrapText="1"/>
    </xf>
    <xf numFmtId="3" fontId="101" fillId="0" borderId="10" xfId="0" applyNumberFormat="1" applyFont="1" applyFill="1" applyBorder="1" applyAlignment="1">
      <alignment horizontal="center" vertical="center" wrapText="1"/>
    </xf>
    <xf numFmtId="3" fontId="101" fillId="0" borderId="10" xfId="0" applyNumberFormat="1" applyFont="1" applyFill="1" applyBorder="1" applyAlignment="1">
      <alignment vertical="center" wrapText="1"/>
    </xf>
    <xf numFmtId="3" fontId="102" fillId="0" borderId="10" xfId="0" applyNumberFormat="1" applyFont="1" applyBorder="1" applyAlignment="1">
      <alignment vertical="center" wrapText="1"/>
    </xf>
    <xf numFmtId="3" fontId="103" fillId="0" borderId="10" xfId="0" applyNumberFormat="1" applyFont="1" applyFill="1" applyBorder="1" applyAlignment="1">
      <alignment horizontal="center" vertical="center" wrapText="1"/>
    </xf>
    <xf numFmtId="3" fontId="103" fillId="0" borderId="10" xfId="0" applyNumberFormat="1" applyFont="1" applyFill="1" applyBorder="1" applyAlignment="1">
      <alignment vertical="center" wrapText="1"/>
    </xf>
    <xf numFmtId="3" fontId="104" fillId="0" borderId="10" xfId="0" applyNumberFormat="1" applyFont="1" applyBorder="1" applyAlignment="1">
      <alignment vertical="center" wrapText="1"/>
    </xf>
    <xf numFmtId="3" fontId="103" fillId="0" borderId="10" xfId="0" applyNumberFormat="1" applyFont="1" applyBorder="1" applyAlignment="1">
      <alignment vertical="center" wrapText="1"/>
    </xf>
    <xf numFmtId="3" fontId="19" fillId="0" borderId="0" xfId="0" applyNumberFormat="1" applyFont="1" applyFill="1" applyBorder="1" applyAlignment="1">
      <alignment horizontal="center" vertical="center" wrapText="1"/>
    </xf>
    <xf numFmtId="3" fontId="17" fillId="0" borderId="0" xfId="0" applyNumberFormat="1" applyFont="1" applyFill="1" applyBorder="1" applyAlignment="1">
      <alignment vertical="center" wrapText="1"/>
    </xf>
    <xf numFmtId="0" fontId="100" fillId="0" borderId="0" xfId="0" applyFont="1" applyAlignment="1">
      <alignment horizontal="center" vertical="center"/>
    </xf>
    <xf numFmtId="3" fontId="93" fillId="0" borderId="0" xfId="0" applyNumberFormat="1" applyFont="1"/>
    <xf numFmtId="1" fontId="125" fillId="0" borderId="0" xfId="284" applyNumberFormat="1" applyFont="1" applyFill="1" applyAlignment="1">
      <alignment vertical="center" wrapText="1"/>
    </xf>
    <xf numFmtId="166" fontId="126" fillId="0" borderId="0" xfId="285" applyNumberFormat="1" applyFont="1" applyFill="1" applyAlignment="1">
      <alignment vertical="center" wrapText="1"/>
    </xf>
    <xf numFmtId="1" fontId="126" fillId="0" borderId="0" xfId="284" applyNumberFormat="1" applyFont="1" applyFill="1" applyAlignment="1">
      <alignment vertical="center" wrapText="1"/>
    </xf>
    <xf numFmtId="1" fontId="126" fillId="0" borderId="0" xfId="284" applyNumberFormat="1" applyFont="1" applyFill="1" applyAlignment="1">
      <alignment horizontal="center" vertical="center" wrapText="1"/>
    </xf>
    <xf numFmtId="1" fontId="125" fillId="0" borderId="0" xfId="284" applyNumberFormat="1" applyFont="1" applyFill="1" applyBorder="1" applyAlignment="1">
      <alignment vertical="center"/>
    </xf>
    <xf numFmtId="1" fontId="128" fillId="0" borderId="0" xfId="284" applyNumberFormat="1" applyFont="1" applyFill="1" applyAlignment="1">
      <alignment vertical="center" wrapText="1"/>
    </xf>
    <xf numFmtId="166" fontId="129" fillId="0" borderId="0" xfId="285" applyNumberFormat="1" applyFont="1" applyFill="1" applyAlignment="1">
      <alignment vertical="center" wrapText="1"/>
    </xf>
    <xf numFmtId="1" fontId="130" fillId="0" borderId="0" xfId="284" applyNumberFormat="1" applyFont="1" applyFill="1" applyAlignment="1">
      <alignment vertical="center" wrapText="1"/>
    </xf>
    <xf numFmtId="3" fontId="128" fillId="0" borderId="0" xfId="284" applyNumberFormat="1" applyFont="1" applyFill="1" applyBorder="1" applyAlignment="1">
      <alignment horizontal="center" vertical="center" wrapText="1"/>
    </xf>
    <xf numFmtId="166" fontId="129" fillId="0" borderId="0" xfId="285" applyNumberFormat="1" applyFont="1" applyFill="1" applyBorder="1" applyAlignment="1">
      <alignment horizontal="center" vertical="center" wrapText="1"/>
    </xf>
    <xf numFmtId="3" fontId="130" fillId="0" borderId="0" xfId="284" applyNumberFormat="1" applyFont="1" applyFill="1" applyBorder="1" applyAlignment="1">
      <alignment horizontal="center" vertical="center" wrapText="1"/>
    </xf>
    <xf numFmtId="3" fontId="25" fillId="0" borderId="24" xfId="284" applyNumberFormat="1" applyFont="1" applyFill="1" applyBorder="1" applyAlignment="1">
      <alignment horizontal="center" vertical="center" wrapText="1"/>
    </xf>
    <xf numFmtId="49" fontId="25" fillId="0" borderId="10" xfId="284" applyNumberFormat="1" applyFont="1" applyFill="1" applyBorder="1" applyAlignment="1">
      <alignment horizontal="center" vertical="center"/>
    </xf>
    <xf numFmtId="1" fontId="131" fillId="0" borderId="10" xfId="284" applyNumberFormat="1" applyFont="1" applyFill="1" applyBorder="1" applyAlignment="1">
      <alignment horizontal="left" vertical="center" wrapText="1"/>
    </xf>
    <xf numFmtId="3" fontId="25" fillId="0" borderId="10" xfId="285" applyNumberFormat="1" applyFont="1" applyFill="1" applyBorder="1" applyAlignment="1">
      <alignment horizontal="center" vertical="center"/>
    </xf>
    <xf numFmtId="184" fontId="24" fillId="0" borderId="10" xfId="285" applyNumberFormat="1" applyFont="1" applyFill="1" applyBorder="1" applyAlignment="1">
      <alignment horizontal="center" vertical="center"/>
    </xf>
    <xf numFmtId="1" fontId="128" fillId="0" borderId="0" xfId="284" applyNumberFormat="1" applyFont="1" applyFill="1" applyAlignment="1">
      <alignment vertical="center"/>
    </xf>
    <xf numFmtId="166" fontId="129" fillId="0" borderId="0" xfId="285" applyNumberFormat="1" applyFont="1" applyFill="1" applyAlignment="1">
      <alignment vertical="center"/>
    </xf>
    <xf numFmtId="1" fontId="129" fillId="0" borderId="0" xfId="284" applyNumberFormat="1" applyFont="1" applyFill="1" applyAlignment="1">
      <alignment vertical="center"/>
    </xf>
    <xf numFmtId="49" fontId="24" fillId="0" borderId="10" xfId="284" applyNumberFormat="1" applyFont="1" applyFill="1" applyBorder="1" applyAlignment="1">
      <alignment horizontal="center" vertical="center"/>
    </xf>
    <xf numFmtId="3" fontId="132" fillId="0" borderId="10" xfId="284" applyNumberFormat="1" applyFont="1" applyFill="1" applyBorder="1" applyAlignment="1">
      <alignment horizontal="left" vertical="center" wrapText="1"/>
    </xf>
    <xf numFmtId="3" fontId="24" fillId="0" borderId="10" xfId="285" applyNumberFormat="1" applyFont="1" applyFill="1" applyBorder="1" applyAlignment="1">
      <alignment horizontal="center" vertical="center"/>
    </xf>
    <xf numFmtId="184" fontId="24" fillId="0" borderId="10" xfId="285" applyNumberFormat="1" applyFont="1" applyFill="1" applyBorder="1" applyAlignment="1">
      <alignment horizontal="center" vertical="center" wrapText="1"/>
    </xf>
    <xf numFmtId="1" fontId="11" fillId="0" borderId="0" xfId="284" applyNumberFormat="1" applyFont="1" applyFill="1" applyAlignment="1">
      <alignment vertical="center"/>
    </xf>
    <xf numFmtId="1" fontId="126" fillId="0" borderId="0" xfId="284" applyNumberFormat="1" applyFont="1" applyFill="1" applyAlignment="1">
      <alignment vertical="center"/>
    </xf>
    <xf numFmtId="1" fontId="24" fillId="0" borderId="10" xfId="284" applyNumberFormat="1" applyFont="1" applyFill="1" applyBorder="1" applyAlignment="1">
      <alignment vertical="center" wrapText="1"/>
    </xf>
    <xf numFmtId="1" fontId="132" fillId="0" borderId="10" xfId="284" applyNumberFormat="1" applyFont="1" applyFill="1" applyBorder="1" applyAlignment="1">
      <alignment horizontal="left" vertical="center" wrapText="1"/>
    </xf>
    <xf numFmtId="1" fontId="24" fillId="0" borderId="10" xfId="284" applyNumberFormat="1" applyFont="1" applyFill="1" applyBorder="1" applyAlignment="1">
      <alignment horizontal="center" vertical="center"/>
    </xf>
    <xf numFmtId="184" fontId="24" fillId="0" borderId="10" xfId="285" applyNumberFormat="1" applyFont="1" applyFill="1" applyBorder="1" applyAlignment="1">
      <alignment horizontal="left" vertical="center" wrapText="1"/>
    </xf>
    <xf numFmtId="0" fontId="132" fillId="0" borderId="10" xfId="282" applyFont="1" applyFill="1" applyBorder="1" applyAlignment="1">
      <alignment horizontal="left" vertical="center" wrapText="1"/>
    </xf>
    <xf numFmtId="1" fontId="25" fillId="0" borderId="10" xfId="284" applyNumberFormat="1" applyFont="1" applyFill="1" applyBorder="1" applyAlignment="1">
      <alignment horizontal="center" vertical="center"/>
    </xf>
    <xf numFmtId="166" fontId="131" fillId="0" borderId="10" xfId="286" applyNumberFormat="1" applyFont="1" applyFill="1" applyBorder="1" applyAlignment="1">
      <alignment horizontal="left" vertical="center" wrapText="1"/>
    </xf>
    <xf numFmtId="3" fontId="25" fillId="0" borderId="10" xfId="284" applyNumberFormat="1" applyFont="1" applyFill="1" applyBorder="1" applyAlignment="1">
      <alignment horizontal="center" vertical="center"/>
    </xf>
    <xf numFmtId="184" fontId="25" fillId="0" borderId="10" xfId="285" applyNumberFormat="1" applyFont="1" applyFill="1" applyBorder="1" applyAlignment="1">
      <alignment vertical="center"/>
    </xf>
    <xf numFmtId="0" fontId="132" fillId="0" borderId="10" xfId="282" applyFont="1" applyFill="1" applyBorder="1" applyAlignment="1">
      <alignment vertical="center"/>
    </xf>
    <xf numFmtId="1" fontId="133" fillId="0" borderId="10" xfId="284" applyNumberFormat="1" applyFont="1" applyFill="1" applyBorder="1" applyAlignment="1">
      <alignment horizontal="center" vertical="center"/>
    </xf>
    <xf numFmtId="0" fontId="134" fillId="0" borderId="10" xfId="282" applyFont="1" applyFill="1" applyBorder="1" applyAlignment="1">
      <alignment vertical="center" wrapText="1"/>
    </xf>
    <xf numFmtId="3" fontId="133" fillId="0" borderId="10" xfId="285" applyNumberFormat="1" applyFont="1" applyFill="1" applyBorder="1" applyAlignment="1">
      <alignment horizontal="center" vertical="center"/>
    </xf>
    <xf numFmtId="1" fontId="126" fillId="0" borderId="0" xfId="284" applyNumberFormat="1" applyFont="1" applyFill="1" applyAlignment="1">
      <alignment horizontal="center" vertical="center"/>
    </xf>
    <xf numFmtId="166" fontId="126" fillId="0" borderId="0" xfId="285" applyNumberFormat="1" applyFont="1" applyFill="1" applyAlignment="1">
      <alignment vertical="center"/>
    </xf>
    <xf numFmtId="184" fontId="126" fillId="0" borderId="0" xfId="285" applyNumberFormat="1" applyFont="1" applyFill="1" applyAlignment="1">
      <alignment horizontal="center" vertical="center"/>
    </xf>
    <xf numFmtId="166" fontId="126" fillId="0" borderId="0" xfId="285" applyNumberFormat="1" applyFont="1" applyFill="1" applyAlignment="1">
      <alignment horizontal="center" vertical="center"/>
    </xf>
    <xf numFmtId="1" fontId="126" fillId="0" borderId="0" xfId="284" applyNumberFormat="1" applyFont="1" applyFill="1" applyAlignment="1">
      <alignment horizontal="right" vertical="center"/>
    </xf>
    <xf numFmtId="166" fontId="126" fillId="0" borderId="0" xfId="285" applyNumberFormat="1" applyFont="1" applyFill="1" applyAlignment="1">
      <alignment horizontal="right" vertical="center"/>
    </xf>
    <xf numFmtId="0" fontId="2" fillId="0" borderId="0" xfId="282"/>
    <xf numFmtId="0" fontId="124" fillId="0" borderId="16" xfId="375" applyFont="1" applyFill="1" applyBorder="1" applyAlignment="1">
      <alignment horizontal="center" wrapText="1"/>
    </xf>
    <xf numFmtId="0" fontId="162" fillId="0" borderId="0" xfId="375" applyFont="1" applyFill="1"/>
    <xf numFmtId="0" fontId="124" fillId="0" borderId="10" xfId="375" applyFont="1" applyFill="1" applyBorder="1" applyAlignment="1">
      <alignment horizontal="center" vertical="center"/>
    </xf>
    <xf numFmtId="166" fontId="124" fillId="0" borderId="10" xfId="285" applyNumberFormat="1" applyFont="1" applyFill="1" applyBorder="1" applyAlignment="1">
      <alignment horizontal="right" vertical="center" wrapText="1"/>
    </xf>
    <xf numFmtId="0" fontId="124" fillId="0" borderId="0" xfId="375" applyFont="1" applyFill="1"/>
    <xf numFmtId="0" fontId="124" fillId="0" borderId="10" xfId="375" applyFont="1" applyFill="1" applyBorder="1" applyAlignment="1">
      <alignment horizontal="left" vertical="center" wrapText="1"/>
    </xf>
    <xf numFmtId="0" fontId="124" fillId="0" borderId="10" xfId="375" applyFont="1" applyFill="1" applyBorder="1" applyAlignment="1">
      <alignment horizontal="left" vertical="center"/>
    </xf>
    <xf numFmtId="166" fontId="124" fillId="0" borderId="10" xfId="375" applyNumberFormat="1" applyFont="1" applyFill="1" applyBorder="1" applyAlignment="1">
      <alignment horizontal="right" vertical="center"/>
    </xf>
    <xf numFmtId="0" fontId="162" fillId="0" borderId="10" xfId="375" applyFont="1" applyFill="1" applyBorder="1" applyAlignment="1">
      <alignment horizontal="center" wrapText="1"/>
    </xf>
    <xf numFmtId="0" fontId="163" fillId="0" borderId="10" xfId="375" applyFont="1" applyFill="1" applyBorder="1" applyAlignment="1">
      <alignment horizontal="left" vertical="center" wrapText="1"/>
    </xf>
    <xf numFmtId="166" fontId="162" fillId="0" borderId="10" xfId="285" applyNumberFormat="1" applyFont="1" applyFill="1" applyBorder="1" applyAlignment="1">
      <alignment horizontal="right" vertical="center" wrapText="1"/>
    </xf>
    <xf numFmtId="0" fontId="163" fillId="0" borderId="0" xfId="375" applyFont="1" applyFill="1"/>
    <xf numFmtId="0" fontId="124" fillId="0" borderId="10" xfId="375" applyFont="1" applyFill="1" applyBorder="1" applyAlignment="1">
      <alignment horizontal="right" vertical="center"/>
    </xf>
    <xf numFmtId="0" fontId="162" fillId="0" borderId="10" xfId="375" applyFont="1" applyFill="1" applyBorder="1" applyAlignment="1">
      <alignment horizontal="right" vertical="center"/>
    </xf>
    <xf numFmtId="166" fontId="124" fillId="0" borderId="10" xfId="285" applyNumberFormat="1" applyFont="1" applyFill="1" applyBorder="1" applyAlignment="1">
      <alignment horizontal="right" vertical="center"/>
    </xf>
    <xf numFmtId="0" fontId="124" fillId="0" borderId="10" xfId="375" applyFont="1" applyFill="1" applyBorder="1" applyAlignment="1">
      <alignment horizontal="center" vertical="center" wrapText="1"/>
    </xf>
    <xf numFmtId="166" fontId="124" fillId="0" borderId="10" xfId="285" applyNumberFormat="1" applyFont="1" applyFill="1" applyBorder="1" applyAlignment="1">
      <alignment horizontal="left" vertical="center" wrapText="1"/>
    </xf>
    <xf numFmtId="0" fontId="124" fillId="0" borderId="10" xfId="375" applyFont="1" applyFill="1" applyBorder="1" applyAlignment="1">
      <alignment horizontal="left"/>
    </xf>
    <xf numFmtId="166" fontId="124" fillId="0" borderId="10" xfId="285" applyNumberFormat="1" applyFont="1" applyFill="1" applyBorder="1" applyAlignment="1">
      <alignment horizontal="right"/>
    </xf>
    <xf numFmtId="0" fontId="163" fillId="0" borderId="10" xfId="375" applyFont="1" applyFill="1" applyBorder="1" applyAlignment="1">
      <alignment horizontal="left" wrapText="1"/>
    </xf>
    <xf numFmtId="166" fontId="162" fillId="0" borderId="10" xfId="285" applyNumberFormat="1" applyFont="1" applyFill="1" applyBorder="1" applyAlignment="1">
      <alignment horizontal="right"/>
    </xf>
    <xf numFmtId="0" fontId="162" fillId="0" borderId="10" xfId="375" applyFont="1" applyFill="1" applyBorder="1" applyAlignment="1">
      <alignment vertical="center" wrapText="1"/>
    </xf>
    <xf numFmtId="0" fontId="162" fillId="0" borderId="10" xfId="375" applyFont="1" applyFill="1" applyBorder="1" applyAlignment="1">
      <alignment horizontal="left" wrapText="1"/>
    </xf>
    <xf numFmtId="0" fontId="163" fillId="0" borderId="10" xfId="375" applyFont="1" applyFill="1" applyBorder="1" applyAlignment="1">
      <alignment horizontal="center" vertical="center"/>
    </xf>
    <xf numFmtId="166" fontId="163" fillId="0" borderId="10" xfId="285" applyNumberFormat="1" applyFont="1" applyFill="1" applyBorder="1" applyAlignment="1">
      <alignment horizontal="right" vertical="center"/>
    </xf>
    <xf numFmtId="0" fontId="163" fillId="0" borderId="10" xfId="375" applyFont="1" applyFill="1" applyBorder="1" applyAlignment="1">
      <alignment horizontal="center" vertical="center" wrapText="1"/>
    </xf>
    <xf numFmtId="166" fontId="163" fillId="0" borderId="10" xfId="285" applyNumberFormat="1" applyFont="1" applyFill="1" applyBorder="1" applyAlignment="1">
      <alignment horizontal="right"/>
    </xf>
    <xf numFmtId="0" fontId="124" fillId="0" borderId="0" xfId="375" applyFont="1" applyFill="1" applyAlignment="1">
      <alignment horizontal="center" vertical="center" wrapText="1"/>
    </xf>
    <xf numFmtId="0" fontId="162" fillId="0" borderId="10" xfId="375" quotePrefix="1" applyFont="1" applyFill="1" applyBorder="1" applyAlignment="1">
      <alignment horizontal="center" vertical="center" wrapText="1"/>
    </xf>
    <xf numFmtId="0" fontId="162" fillId="0" borderId="0" xfId="375" applyFont="1" applyFill="1" applyAlignment="1">
      <alignment horizontal="center" vertical="center" wrapText="1"/>
    </xf>
    <xf numFmtId="0" fontId="124" fillId="0" borderId="10" xfId="375" quotePrefix="1" applyFont="1" applyFill="1" applyBorder="1" applyAlignment="1">
      <alignment horizontal="center" vertical="center" wrapText="1"/>
    </xf>
    <xf numFmtId="166" fontId="163" fillId="0" borderId="10" xfId="375" applyNumberFormat="1" applyFont="1" applyFill="1" applyBorder="1" applyAlignment="1">
      <alignment horizontal="right"/>
    </xf>
    <xf numFmtId="166" fontId="163" fillId="0" borderId="10" xfId="285" applyNumberFormat="1" applyFont="1" applyFill="1" applyBorder="1" applyAlignment="1">
      <alignment horizontal="right" vertical="center" wrapText="1"/>
    </xf>
    <xf numFmtId="0" fontId="163" fillId="0" borderId="0" xfId="375" applyFont="1" applyFill="1" applyAlignment="1">
      <alignment horizontal="center" vertical="center" wrapText="1"/>
    </xf>
    <xf numFmtId="166" fontId="124" fillId="0" borderId="10" xfId="285" applyNumberFormat="1" applyFont="1" applyFill="1" applyBorder="1" applyAlignment="1" applyProtection="1">
      <alignment horizontal="right" vertical="center" wrapText="1"/>
      <protection hidden="1"/>
    </xf>
    <xf numFmtId="0" fontId="162" fillId="0" borderId="0" xfId="375" applyFont="1" applyFill="1" applyAlignment="1" applyProtection="1">
      <alignment horizontal="center" vertical="center" wrapText="1"/>
      <protection locked="0"/>
    </xf>
    <xf numFmtId="0" fontId="124" fillId="0" borderId="10" xfId="375" applyFont="1" applyFill="1" applyBorder="1" applyAlignment="1" applyProtection="1">
      <alignment horizontal="center" vertical="center" wrapText="1"/>
      <protection locked="0"/>
    </xf>
    <xf numFmtId="0" fontId="124" fillId="0" borderId="10" xfId="375" applyFont="1" applyFill="1" applyBorder="1" applyAlignment="1" applyProtection="1">
      <alignment vertical="center" wrapText="1"/>
      <protection locked="0"/>
    </xf>
    <xf numFmtId="0" fontId="124" fillId="0" borderId="0" xfId="375" applyFont="1" applyFill="1" applyAlignment="1" applyProtection="1">
      <alignment horizontal="center" vertical="center" wrapText="1"/>
      <protection locked="0"/>
    </xf>
    <xf numFmtId="0" fontId="162" fillId="0" borderId="10" xfId="375" quotePrefix="1" applyFont="1" applyFill="1" applyBorder="1" applyAlignment="1" applyProtection="1">
      <alignment horizontal="center" vertical="center" wrapText="1"/>
      <protection locked="0"/>
    </xf>
    <xf numFmtId="0" fontId="162" fillId="0" borderId="10" xfId="375" applyFont="1" applyFill="1" applyBorder="1" applyAlignment="1" applyProtection="1">
      <alignment vertical="center" wrapText="1"/>
      <protection locked="0"/>
    </xf>
    <xf numFmtId="166" fontId="162" fillId="0" borderId="10" xfId="285" applyNumberFormat="1" applyFont="1" applyFill="1" applyBorder="1" applyAlignment="1" applyProtection="1">
      <alignment horizontal="right" vertical="center" wrapText="1"/>
      <protection hidden="1"/>
    </xf>
    <xf numFmtId="0" fontId="124" fillId="0" borderId="10" xfId="375" quotePrefix="1" applyFont="1" applyFill="1" applyBorder="1" applyAlignment="1" applyProtection="1">
      <alignment horizontal="center" vertical="center" wrapText="1"/>
      <protection locked="0"/>
    </xf>
    <xf numFmtId="166" fontId="124" fillId="0" borderId="10" xfId="375" applyNumberFormat="1" applyFont="1" applyFill="1" applyBorder="1" applyAlignment="1">
      <alignment horizontal="right" vertical="center" wrapText="1"/>
    </xf>
    <xf numFmtId="166" fontId="124" fillId="0" borderId="10" xfId="375" applyNumberFormat="1" applyFont="1" applyFill="1" applyBorder="1" applyAlignment="1">
      <alignment horizontal="right"/>
    </xf>
    <xf numFmtId="166" fontId="162" fillId="0" borderId="10" xfId="285" applyNumberFormat="1" applyFont="1" applyFill="1" applyBorder="1" applyAlignment="1">
      <alignment horizontal="right" vertical="center"/>
    </xf>
    <xf numFmtId="183" fontId="162" fillId="0" borderId="10" xfId="285" applyNumberFormat="1" applyFont="1" applyFill="1" applyBorder="1" applyAlignment="1">
      <alignment horizontal="right" vertical="center" wrapText="1"/>
    </xf>
    <xf numFmtId="0" fontId="162" fillId="0" borderId="0" xfId="375" applyFont="1" applyFill="1" applyAlignment="1">
      <alignment horizontal="center"/>
    </xf>
    <xf numFmtId="0" fontId="162" fillId="0" borderId="0" xfId="375" applyFont="1" applyFill="1" applyAlignment="1">
      <alignment horizontal="left"/>
    </xf>
    <xf numFmtId="166" fontId="162" fillId="0" borderId="0" xfId="285" applyNumberFormat="1" applyFont="1" applyFill="1" applyAlignment="1">
      <alignment horizontal="right"/>
    </xf>
    <xf numFmtId="0" fontId="162" fillId="0" borderId="10" xfId="375" applyFont="1" applyFill="1" applyBorder="1" applyAlignment="1">
      <alignment horizontal="center" vertical="center" wrapText="1"/>
    </xf>
    <xf numFmtId="0" fontId="162" fillId="0" borderId="10" xfId="375" applyFont="1" applyFill="1" applyBorder="1" applyAlignment="1">
      <alignment horizontal="center" vertical="center"/>
    </xf>
    <xf numFmtId="166" fontId="124" fillId="0" borderId="10" xfId="285" applyNumberFormat="1" applyFont="1" applyFill="1" applyBorder="1" applyAlignment="1">
      <alignment horizontal="center" vertical="center" wrapText="1"/>
    </xf>
    <xf numFmtId="3" fontId="25" fillId="0" borderId="22" xfId="284" applyNumberFormat="1" applyFont="1" applyFill="1" applyBorder="1" applyAlignment="1">
      <alignment horizontal="center" vertical="center" wrapText="1"/>
    </xf>
    <xf numFmtId="3" fontId="25" fillId="0" borderId="20" xfId="284" applyNumberFormat="1" applyFont="1" applyFill="1" applyBorder="1" applyAlignment="1">
      <alignment horizontal="center" vertical="center" wrapText="1"/>
    </xf>
    <xf numFmtId="1" fontId="25" fillId="0" borderId="20" xfId="284" applyNumberFormat="1" applyFont="1" applyFill="1" applyBorder="1" applyAlignment="1">
      <alignment horizontal="center" vertical="center" wrapText="1"/>
    </xf>
    <xf numFmtId="0" fontId="124" fillId="0" borderId="10" xfId="0" applyFont="1" applyFill="1" applyBorder="1" applyAlignment="1">
      <alignment horizontal="left" vertical="center"/>
    </xf>
    <xf numFmtId="0" fontId="124" fillId="0" borderId="10" xfId="0" applyFont="1" applyFill="1" applyBorder="1" applyAlignment="1">
      <alignment horizontal="left" vertical="center" wrapText="1"/>
    </xf>
    <xf numFmtId="0" fontId="161" fillId="0" borderId="10" xfId="0" applyFont="1" applyFill="1" applyBorder="1" applyAlignment="1">
      <alignment horizontal="left" vertical="center"/>
    </xf>
    <xf numFmtId="0" fontId="162" fillId="0" borderId="10" xfId="0" applyFont="1" applyFill="1" applyBorder="1" applyAlignment="1">
      <alignment horizontal="left" vertical="center" wrapText="1"/>
    </xf>
    <xf numFmtId="0" fontId="162" fillId="0" borderId="10" xfId="0" applyFont="1" applyFill="1" applyBorder="1" applyAlignment="1">
      <alignment horizontal="left" vertical="center"/>
    </xf>
    <xf numFmtId="166" fontId="162" fillId="0" borderId="10" xfId="285" applyNumberFormat="1" applyFont="1" applyFill="1" applyBorder="1" applyAlignment="1">
      <alignment horizontal="left" vertical="center" wrapText="1"/>
    </xf>
    <xf numFmtId="0" fontId="165" fillId="0" borderId="10" xfId="375" applyFont="1" applyFill="1" applyBorder="1" applyAlignment="1">
      <alignment horizontal="center" vertical="center"/>
    </xf>
    <xf numFmtId="0" fontId="165" fillId="0" borderId="10" xfId="375" applyFont="1" applyFill="1" applyBorder="1" applyAlignment="1">
      <alignment horizontal="left" vertical="center" wrapText="1"/>
    </xf>
    <xf numFmtId="0" fontId="165" fillId="0" borderId="10" xfId="375" applyFont="1" applyFill="1" applyBorder="1" applyAlignment="1">
      <alignment horizontal="right" vertical="center"/>
    </xf>
    <xf numFmtId="0" fontId="165" fillId="0" borderId="0" xfId="375" applyFont="1" applyFill="1"/>
    <xf numFmtId="0" fontId="165" fillId="0" borderId="10" xfId="375" applyFont="1" applyFill="1" applyBorder="1" applyAlignment="1">
      <alignment horizontal="left" vertical="center"/>
    </xf>
    <xf numFmtId="0" fontId="162" fillId="0" borderId="10" xfId="375" applyFont="1" applyFill="1" applyBorder="1" applyAlignment="1">
      <alignment horizontal="left"/>
    </xf>
    <xf numFmtId="0" fontId="126" fillId="0" borderId="10" xfId="375" applyFont="1" applyFill="1" applyBorder="1" applyAlignment="1">
      <alignment horizontal="left" vertical="center" wrapText="1"/>
    </xf>
    <xf numFmtId="0" fontId="162" fillId="0" borderId="10" xfId="375" applyFont="1" applyFill="1" applyBorder="1" applyAlignment="1">
      <alignment horizontal="left" vertical="center" wrapText="1"/>
    </xf>
    <xf numFmtId="0" fontId="162" fillId="0" borderId="10" xfId="375" applyFont="1" applyFill="1" applyBorder="1" applyAlignment="1">
      <alignment horizontal="left" vertical="center"/>
    </xf>
    <xf numFmtId="0" fontId="162" fillId="0" borderId="10" xfId="375" applyFont="1" applyFill="1" applyBorder="1" applyAlignment="1" applyProtection="1">
      <alignment horizontal="left" vertical="center" wrapText="1"/>
      <protection locked="0"/>
    </xf>
    <xf numFmtId="0" fontId="124" fillId="0" borderId="10" xfId="375" applyFont="1" applyFill="1" applyBorder="1" applyAlignment="1" applyProtection="1">
      <alignment horizontal="left" vertical="center" wrapText="1"/>
      <protection locked="0"/>
    </xf>
    <xf numFmtId="0" fontId="124" fillId="0" borderId="0" xfId="375" applyFont="1" applyFill="1" applyAlignment="1">
      <alignment vertical="center"/>
    </xf>
    <xf numFmtId="0" fontId="164" fillId="0" borderId="10" xfId="375" applyFont="1" applyFill="1" applyBorder="1" applyAlignment="1">
      <alignment horizontal="left" vertical="center" wrapText="1"/>
    </xf>
    <xf numFmtId="0" fontId="163" fillId="0" borderId="10" xfId="375" applyFont="1" applyFill="1" applyBorder="1" applyAlignment="1">
      <alignment horizontal="left" vertical="center"/>
    </xf>
    <xf numFmtId="0" fontId="168" fillId="0" borderId="16" xfId="375" applyFont="1" applyFill="1" applyBorder="1" applyAlignment="1">
      <alignment horizontal="center" vertical="center" wrapText="1"/>
    </xf>
    <xf numFmtId="0" fontId="169" fillId="27" borderId="0" xfId="0" applyFont="1" applyFill="1"/>
    <xf numFmtId="0" fontId="26"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133" fillId="0" borderId="10" xfId="0" applyFont="1" applyFill="1" applyBorder="1" applyAlignment="1">
      <alignment horizontal="center" vertical="center" wrapText="1"/>
    </xf>
    <xf numFmtId="166" fontId="133" fillId="0" borderId="10" xfId="424" applyNumberFormat="1" applyFont="1" applyFill="1" applyBorder="1" applyAlignment="1">
      <alignment vertical="center" wrapText="1"/>
    </xf>
    <xf numFmtId="0" fontId="13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5" fillId="0" borderId="10" xfId="0" applyFont="1" applyFill="1" applyBorder="1" applyAlignment="1">
      <alignment horizontal="justify" vertical="center" wrapText="1"/>
    </xf>
    <xf numFmtId="0" fontId="24" fillId="0" borderId="10" xfId="0" applyFont="1" applyFill="1" applyBorder="1" applyAlignment="1">
      <alignment horizontal="justify" vertical="center" wrapText="1"/>
    </xf>
    <xf numFmtId="166" fontId="24" fillId="0" borderId="10" xfId="0" applyNumberFormat="1" applyFont="1" applyFill="1" applyBorder="1" applyAlignment="1">
      <alignment horizontal="left" vertical="center" wrapText="1"/>
    </xf>
    <xf numFmtId="0" fontId="171" fillId="27" borderId="0" xfId="0" applyFont="1" applyFill="1"/>
    <xf numFmtId="166" fontId="25" fillId="0" borderId="10" xfId="424" applyNumberFormat="1" applyFont="1" applyFill="1" applyBorder="1" applyAlignment="1">
      <alignment vertical="center" wrapText="1"/>
    </xf>
    <xf numFmtId="166" fontId="171" fillId="27" borderId="0" xfId="0" applyNumberFormat="1" applyFont="1" applyFill="1"/>
    <xf numFmtId="0" fontId="170" fillId="0" borderId="10" xfId="0" applyFont="1" applyFill="1" applyBorder="1" applyAlignment="1">
      <alignment horizontal="center" vertical="center" wrapText="1"/>
    </xf>
    <xf numFmtId="0" fontId="170" fillId="0" borderId="10" xfId="0" applyFont="1" applyFill="1" applyBorder="1" applyAlignment="1">
      <alignment horizontal="left" vertical="center" wrapText="1"/>
    </xf>
    <xf numFmtId="166" fontId="170" fillId="0" borderId="10" xfId="424" applyNumberFormat="1" applyFont="1" applyFill="1" applyBorder="1" applyAlignment="1">
      <alignment vertical="center" wrapText="1"/>
    </xf>
    <xf numFmtId="0" fontId="24" fillId="0" borderId="10" xfId="0" quotePrefix="1" applyFont="1" applyFill="1" applyBorder="1" applyAlignment="1">
      <alignment horizontal="center" vertical="center" wrapText="1"/>
    </xf>
    <xf numFmtId="0" fontId="123" fillId="0" borderId="10" xfId="0" applyFont="1" applyFill="1" applyBorder="1" applyAlignment="1">
      <alignment horizontal="left" vertical="center" wrapText="1"/>
    </xf>
    <xf numFmtId="166" fontId="123" fillId="0" borderId="10" xfId="424" applyNumberFormat="1" applyFont="1" applyFill="1" applyBorder="1" applyAlignment="1">
      <alignment vertical="center" wrapText="1"/>
    </xf>
    <xf numFmtId="0" fontId="169" fillId="27" borderId="0" xfId="0" applyFont="1" applyFill="1" applyBorder="1" applyAlignment="1">
      <alignment horizontal="center" vertical="center"/>
    </xf>
    <xf numFmtId="0" fontId="169" fillId="27" borderId="0" xfId="0" applyFont="1" applyFill="1" applyBorder="1" applyAlignment="1">
      <alignment vertical="center"/>
    </xf>
    <xf numFmtId="166" fontId="25" fillId="27" borderId="0" xfId="0" applyNumberFormat="1" applyFont="1" applyFill="1" applyBorder="1"/>
    <xf numFmtId="0" fontId="169" fillId="27" borderId="0" xfId="0" applyFont="1" applyFill="1" applyBorder="1"/>
    <xf numFmtId="0" fontId="25" fillId="27" borderId="0" xfId="0" applyFont="1" applyFill="1" applyBorder="1" applyAlignment="1">
      <alignment horizontal="center" vertical="center"/>
    </xf>
    <xf numFmtId="0" fontId="169" fillId="27" borderId="0" xfId="0" applyFont="1" applyFill="1" applyAlignment="1">
      <alignment horizontal="center" vertical="center"/>
    </xf>
    <xf numFmtId="0" fontId="169" fillId="27" borderId="0" xfId="0" applyFont="1" applyFill="1" applyAlignment="1">
      <alignment vertical="center"/>
    </xf>
    <xf numFmtId="0" fontId="10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102" fillId="0" borderId="22" xfId="0" applyNumberFormat="1" applyFont="1" applyBorder="1" applyAlignment="1">
      <alignment horizontal="center" vertical="center" wrapText="1"/>
    </xf>
    <xf numFmtId="3" fontId="102" fillId="0" borderId="20" xfId="0" applyNumberFormat="1" applyFont="1" applyBorder="1" applyAlignment="1">
      <alignment horizontal="center" vertical="center" wrapText="1"/>
    </xf>
    <xf numFmtId="3" fontId="102" fillId="0" borderId="25" xfId="0" applyNumberFormat="1" applyFont="1" applyFill="1" applyBorder="1" applyAlignment="1">
      <alignment horizontal="center" vertical="center" wrapText="1"/>
    </xf>
    <xf numFmtId="3" fontId="102" fillId="0" borderId="9" xfId="0" applyNumberFormat="1" applyFont="1" applyFill="1" applyBorder="1" applyAlignment="1">
      <alignment horizontal="center" vertical="center" wrapText="1"/>
    </xf>
    <xf numFmtId="3" fontId="102" fillId="0" borderId="26" xfId="0" applyNumberFormat="1" applyFont="1" applyFill="1" applyBorder="1" applyAlignment="1">
      <alignment horizontal="center" vertical="center" wrapText="1"/>
    </xf>
    <xf numFmtId="3" fontId="23" fillId="0" borderId="16" xfId="0" applyNumberFormat="1" applyFont="1" applyFill="1" applyBorder="1" applyAlignment="1">
      <alignment horizontal="center" vertical="center" wrapText="1"/>
    </xf>
    <xf numFmtId="3" fontId="105" fillId="0" borderId="0" xfId="0" applyNumberFormat="1" applyFont="1" applyFill="1" applyBorder="1" applyAlignment="1">
      <alignment horizontal="center" vertical="center" wrapText="1"/>
    </xf>
    <xf numFmtId="3" fontId="102" fillId="0" borderId="10" xfId="0" applyNumberFormat="1" applyFont="1" applyBorder="1" applyAlignment="1">
      <alignment horizontal="center" vertical="center" wrapText="1"/>
    </xf>
    <xf numFmtId="3" fontId="101" fillId="0" borderId="22" xfId="0" applyNumberFormat="1" applyFont="1" applyFill="1" applyBorder="1" applyAlignment="1">
      <alignment horizontal="center" vertical="center" wrapText="1"/>
    </xf>
    <xf numFmtId="3" fontId="101" fillId="0" borderId="24" xfId="0" applyNumberFormat="1" applyFont="1" applyFill="1" applyBorder="1" applyAlignment="1">
      <alignment horizontal="center" vertical="center" wrapText="1"/>
    </xf>
    <xf numFmtId="3" fontId="101" fillId="0" borderId="20" xfId="0" applyNumberFormat="1" applyFont="1" applyFill="1" applyBorder="1" applyAlignment="1">
      <alignment horizontal="center" vertical="center" wrapText="1"/>
    </xf>
    <xf numFmtId="3" fontId="102" fillId="0" borderId="25" xfId="0" applyNumberFormat="1" applyFont="1" applyBorder="1" applyAlignment="1">
      <alignment horizontal="center" vertical="center" wrapText="1"/>
    </xf>
    <xf numFmtId="3" fontId="102" fillId="0" borderId="9" xfId="0" applyNumberFormat="1" applyFont="1" applyBorder="1" applyAlignment="1">
      <alignment horizontal="center" vertical="center" wrapText="1"/>
    </xf>
    <xf numFmtId="3" fontId="102" fillId="0" borderId="26" xfId="0" applyNumberFormat="1" applyFont="1" applyBorder="1" applyAlignment="1">
      <alignment horizontal="center" vertical="center" wrapText="1"/>
    </xf>
    <xf numFmtId="0" fontId="95" fillId="0" borderId="0" xfId="0" applyFont="1" applyAlignment="1">
      <alignment horizontal="center" vertical="center"/>
    </xf>
    <xf numFmtId="0" fontId="96" fillId="0" borderId="0" xfId="0" applyFont="1" applyAlignment="1">
      <alignment horizontal="center" vertical="center"/>
    </xf>
    <xf numFmtId="0" fontId="19" fillId="0" borderId="27" xfId="177" applyFont="1" applyFill="1" applyBorder="1" applyAlignment="1">
      <alignment horizontal="left" vertical="center" wrapText="1"/>
    </xf>
    <xf numFmtId="0" fontId="19" fillId="0" borderId="28" xfId="177" applyFont="1" applyFill="1" applyBorder="1" applyAlignment="1">
      <alignment horizontal="left" vertical="center" wrapText="1"/>
    </xf>
    <xf numFmtId="0" fontId="100" fillId="0" borderId="0" xfId="0" applyFont="1" applyAlignment="1">
      <alignment horizontal="center" vertical="center"/>
    </xf>
    <xf numFmtId="0" fontId="19" fillId="26" borderId="0" xfId="0" applyFont="1" applyFill="1" applyAlignment="1">
      <alignment horizontal="center" vertical="center" wrapText="1"/>
    </xf>
    <xf numFmtId="0" fontId="24" fillId="0" borderId="22" xfId="192" applyFont="1" applyBorder="1" applyAlignment="1">
      <alignment horizontal="center" vertical="center" wrapText="1"/>
    </xf>
    <xf numFmtId="0" fontId="24" fillId="0" borderId="24" xfId="192" applyFont="1" applyBorder="1" applyAlignment="1">
      <alignment horizontal="center" vertical="center" wrapText="1"/>
    </xf>
    <xf numFmtId="0" fontId="24" fillId="0" borderId="20" xfId="192" applyFont="1" applyBorder="1" applyAlignment="1">
      <alignment horizontal="center" vertical="center" wrapText="1"/>
    </xf>
    <xf numFmtId="0" fontId="99" fillId="0" borderId="0" xfId="0" applyFont="1" applyFill="1" applyBorder="1" applyAlignment="1">
      <alignment horizontal="center" vertical="center" wrapText="1"/>
    </xf>
    <xf numFmtId="0" fontId="25" fillId="0" borderId="0" xfId="192" applyFont="1" applyBorder="1" applyAlignment="1">
      <alignment horizontal="center" vertical="center" wrapText="1"/>
    </xf>
    <xf numFmtId="0" fontId="17" fillId="0" borderId="16" xfId="192" applyFont="1" applyBorder="1" applyAlignment="1">
      <alignment horizontal="center" vertical="center" wrapText="1"/>
    </xf>
    <xf numFmtId="0" fontId="26" fillId="0" borderId="0" xfId="192" applyFont="1" applyBorder="1" applyAlignment="1">
      <alignment horizontal="center" vertical="center" wrapText="1"/>
    </xf>
    <xf numFmtId="0" fontId="9" fillId="0" borderId="0" xfId="0" applyFont="1" applyAlignment="1">
      <alignment horizont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25" fillId="27" borderId="0" xfId="0" applyFont="1" applyFill="1" applyBorder="1" applyAlignment="1">
      <alignment horizontal="center" vertical="center"/>
    </xf>
    <xf numFmtId="0" fontId="25"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1" fontId="135" fillId="0" borderId="0" xfId="284" applyNumberFormat="1" applyFont="1" applyFill="1" applyBorder="1" applyAlignment="1">
      <alignment horizontal="center" vertical="center"/>
    </xf>
    <xf numFmtId="1" fontId="136" fillId="0" borderId="0" xfId="284" applyNumberFormat="1" applyFont="1" applyFill="1" applyAlignment="1">
      <alignment horizontal="left" vertical="center" wrapText="1"/>
    </xf>
    <xf numFmtId="1" fontId="126" fillId="0" borderId="0" xfId="284" applyNumberFormat="1" applyFont="1" applyFill="1" applyAlignment="1">
      <alignment horizontal="left" vertical="center" wrapText="1"/>
    </xf>
    <xf numFmtId="1" fontId="124" fillId="0" borderId="0" xfId="284" applyNumberFormat="1" applyFont="1" applyFill="1" applyAlignment="1">
      <alignment horizontal="center" vertical="center" wrapText="1"/>
    </xf>
    <xf numFmtId="1" fontId="25" fillId="0" borderId="0" xfId="284" applyNumberFormat="1" applyFont="1" applyFill="1" applyAlignment="1">
      <alignment horizontal="center" vertical="center" wrapText="1"/>
    </xf>
    <xf numFmtId="1" fontId="160" fillId="0" borderId="16" xfId="284" applyNumberFormat="1" applyFont="1" applyFill="1" applyBorder="1" applyAlignment="1">
      <alignment horizontal="right" vertical="center"/>
    </xf>
    <xf numFmtId="1" fontId="127" fillId="0" borderId="16" xfId="284" applyNumberFormat="1" applyFont="1" applyFill="1" applyBorder="1" applyAlignment="1">
      <alignment horizontal="right" vertical="center"/>
    </xf>
    <xf numFmtId="3" fontId="25" fillId="0" borderId="22" xfId="284" applyNumberFormat="1" applyFont="1" applyFill="1" applyBorder="1" applyAlignment="1">
      <alignment horizontal="center" vertical="center" wrapText="1"/>
    </xf>
    <xf numFmtId="3" fontId="25" fillId="0" borderId="20" xfId="284" applyNumberFormat="1" applyFont="1" applyFill="1" applyBorder="1" applyAlignment="1">
      <alignment horizontal="center" vertical="center" wrapText="1"/>
    </xf>
    <xf numFmtId="1" fontId="25" fillId="0" borderId="22" xfId="284" applyNumberFormat="1" applyFont="1" applyFill="1" applyBorder="1" applyAlignment="1">
      <alignment horizontal="center" vertical="center" wrapText="1"/>
    </xf>
    <xf numFmtId="1" fontId="25" fillId="0" borderId="20" xfId="284" applyNumberFormat="1" applyFont="1" applyFill="1" applyBorder="1" applyAlignment="1">
      <alignment horizontal="center" vertical="center" wrapText="1"/>
    </xf>
    <xf numFmtId="166" fontId="165" fillId="0" borderId="29" xfId="285" applyNumberFormat="1" applyFont="1" applyFill="1" applyBorder="1" applyAlignment="1">
      <alignment horizontal="center" vertical="center"/>
    </xf>
    <xf numFmtId="0" fontId="162" fillId="0" borderId="22" xfId="375" applyFont="1" applyFill="1" applyBorder="1" applyAlignment="1">
      <alignment horizontal="left" vertical="center"/>
    </xf>
    <xf numFmtId="0" fontId="162" fillId="0" borderId="24" xfId="375" applyFont="1" applyFill="1" applyBorder="1" applyAlignment="1">
      <alignment horizontal="left" vertical="center"/>
    </xf>
    <xf numFmtId="0" fontId="162" fillId="0" borderId="20" xfId="375" applyFont="1" applyFill="1" applyBorder="1" applyAlignment="1">
      <alignment horizontal="left" vertical="center"/>
    </xf>
    <xf numFmtId="0" fontId="162" fillId="0" borderId="10" xfId="375" applyFont="1" applyFill="1" applyBorder="1" applyAlignment="1">
      <alignment horizontal="left" vertical="center" wrapText="1"/>
    </xf>
    <xf numFmtId="0" fontId="162" fillId="0" borderId="10" xfId="375" applyFont="1" applyFill="1" applyBorder="1" applyAlignment="1">
      <alignment horizontal="left" vertical="center"/>
    </xf>
    <xf numFmtId="0" fontId="166" fillId="0" borderId="0" xfId="375" applyFont="1" applyFill="1" applyBorder="1" applyAlignment="1">
      <alignment horizontal="center" vertical="center" wrapText="1"/>
    </xf>
  </cellXfs>
  <cellStyles count="425">
    <cellStyle name="          _x000d__x000a_shell=progman.exe_x000d__x000a_m" xfId="287"/>
    <cellStyle name="#,##0" xfId="288"/>
    <cellStyle name="??" xfId="1"/>
    <cellStyle name="?? [0.00]_PRODUCT DETAIL Q1" xfId="2"/>
    <cellStyle name="?? [0]" xfId="3"/>
    <cellStyle name="?? [0] 2" xfId="289"/>
    <cellStyle name="?? 2" xfId="290"/>
    <cellStyle name="?? 3" xfId="291"/>
    <cellStyle name="?? 4" xfId="292"/>
    <cellStyle name="?? 5" xfId="293"/>
    <cellStyle name="?? 6" xfId="294"/>
    <cellStyle name="?? 7" xfId="295"/>
    <cellStyle name="?? 8" xfId="296"/>
    <cellStyle name="?? 9" xfId="297"/>
    <cellStyle name="?_x001d_??%U©÷u&amp;H©÷9_x0008_? s_x000a__x0007__x0001__x0001_" xfId="298"/>
    <cellStyle name="???? [0.00]_PRODUCT DETAIL Q1" xfId="4"/>
    <cellStyle name="????_PRODUCT DETAIL Q1" xfId="5"/>
    <cellStyle name="???[0]_?? DI" xfId="299"/>
    <cellStyle name="???_?? DI" xfId="300"/>
    <cellStyle name="??[0]_BRE" xfId="6"/>
    <cellStyle name="??_ ??? ???? " xfId="301"/>
    <cellStyle name="??A? [0]_ÿÿÿÿÿÿ_1_¢¬???¢â? " xfId="302"/>
    <cellStyle name="??A?_ÿÿÿÿÿÿ_1_¢¬???¢â? " xfId="303"/>
    <cellStyle name="?¡±¢¥?_?¨ù??¢´¢¥_¢¬???¢â? " xfId="304"/>
    <cellStyle name="?ðÇ%U?&amp;H?_x0008_?s_x000a__x0007__x0001__x0001_" xfId="305"/>
    <cellStyle name="_Huong CHI tieu Nhiem vu CTMTQG 2014(1)" xfId="306"/>
    <cellStyle name="_KH.DTC.gd2016-2020 tinh (T2-2015)" xfId="307"/>
    <cellStyle name="•W€_STDFOR" xfId="308"/>
    <cellStyle name="•W_’·Šú‰p•¶" xfId="7"/>
    <cellStyle name="W_STDFOR" xfId="309"/>
    <cellStyle name="0.0" xfId="310"/>
    <cellStyle name="0.00" xfId="311"/>
    <cellStyle name="1" xfId="8"/>
    <cellStyle name="1_Cau thuy dien Ban La (Cu Anh)" xfId="9"/>
    <cellStyle name="1_Cau thuy dien Ban La (Cu Anh) 2" xfId="10"/>
    <cellStyle name="1_Du toan 558 (Km17+508.12 - Km 22)" xfId="11"/>
    <cellStyle name="1_Du toan 558 (Km17+508.12 - Km 22) 2" xfId="12"/>
    <cellStyle name="1_ÿÿÿÿÿ" xfId="13"/>
    <cellStyle name="2" xfId="14"/>
    <cellStyle name="2_Cau thuy dien Ban La (Cu Anh)" xfId="15"/>
    <cellStyle name="2_Cau thuy dien Ban La (Cu Anh) 2" xfId="16"/>
    <cellStyle name="2_Du toan 558 (Km17+508.12 - Km 22)" xfId="17"/>
    <cellStyle name="2_Du toan 558 (Km17+508.12 - Km 22) 2" xfId="18"/>
    <cellStyle name="2_ÿÿÿÿÿ" xfId="19"/>
    <cellStyle name="20% - Accent1 2" xfId="20"/>
    <cellStyle name="20% - Accent2 2" xfId="21"/>
    <cellStyle name="20% - Accent3 2" xfId="22"/>
    <cellStyle name="20% - Accent4 2" xfId="23"/>
    <cellStyle name="20% - Accent5 2" xfId="24"/>
    <cellStyle name="20% - Accent6 2" xfId="25"/>
    <cellStyle name="20% - Nhấn1" xfId="26"/>
    <cellStyle name="20% - Nhấn2" xfId="27"/>
    <cellStyle name="20% - Nhấn3" xfId="28"/>
    <cellStyle name="20% - Nhấn4" xfId="29"/>
    <cellStyle name="20% - Nhấn5" xfId="30"/>
    <cellStyle name="20% - Nhấn6" xfId="31"/>
    <cellStyle name="3" xfId="32"/>
    <cellStyle name="3_Cau thuy dien Ban La (Cu Anh)" xfId="33"/>
    <cellStyle name="3_Cau thuy dien Ban La (Cu Anh) 2" xfId="34"/>
    <cellStyle name="3_Du toan 558 (Km17+508.12 - Km 22)" xfId="35"/>
    <cellStyle name="3_Du toan 558 (Km17+508.12 - Km 22) 2" xfId="36"/>
    <cellStyle name="3_ÿÿÿÿÿ" xfId="37"/>
    <cellStyle name="4" xfId="38"/>
    <cellStyle name="4_Cau thuy dien Ban La (Cu Anh)" xfId="39"/>
    <cellStyle name="4_Cau thuy dien Ban La (Cu Anh) 2" xfId="40"/>
    <cellStyle name="4_Du toan 558 (Km17+508.12 - Km 22)" xfId="41"/>
    <cellStyle name="4_Du toan 558 (Km17+508.12 - Km 22) 2" xfId="42"/>
    <cellStyle name="4_ÿÿÿÿÿ" xfId="43"/>
    <cellStyle name="40% - Accent1 2" xfId="44"/>
    <cellStyle name="40% - Accent2 2" xfId="45"/>
    <cellStyle name="40% - Accent3 2" xfId="46"/>
    <cellStyle name="40% - Accent4 2" xfId="47"/>
    <cellStyle name="40% - Accent5 2" xfId="48"/>
    <cellStyle name="40% - Accent6 2" xfId="49"/>
    <cellStyle name="40% - Nhấn1" xfId="50"/>
    <cellStyle name="40% - Nhấn2" xfId="51"/>
    <cellStyle name="40% - Nhấn3" xfId="52"/>
    <cellStyle name="40% - Nhấn4" xfId="53"/>
    <cellStyle name="40% - Nhấn5" xfId="54"/>
    <cellStyle name="40% - Nhấn6" xfId="55"/>
    <cellStyle name="6" xfId="312"/>
    <cellStyle name="60% - Accent1 2" xfId="56"/>
    <cellStyle name="60% - Accent2 2" xfId="57"/>
    <cellStyle name="60% - Accent3 2" xfId="58"/>
    <cellStyle name="60% - Accent4 2" xfId="59"/>
    <cellStyle name="60% - Accent5 2" xfId="60"/>
    <cellStyle name="60% - Accent6 2" xfId="61"/>
    <cellStyle name="60% - Nhấn1" xfId="62"/>
    <cellStyle name="60% - Nhấn2" xfId="63"/>
    <cellStyle name="60% - Nhấn3" xfId="64"/>
    <cellStyle name="60% - Nhấn4" xfId="65"/>
    <cellStyle name="60% - Nhấn5" xfId="66"/>
    <cellStyle name="60% - Nhấn6" xfId="67"/>
    <cellStyle name="Accent1 2" xfId="68"/>
    <cellStyle name="Accent2 2" xfId="69"/>
    <cellStyle name="Accent3 2" xfId="70"/>
    <cellStyle name="Accent4 2" xfId="71"/>
    <cellStyle name="Accent5 2" xfId="72"/>
    <cellStyle name="Accent6 2" xfId="73"/>
    <cellStyle name="ÅëÈ­ [0]_¿ì¹°Åë" xfId="313"/>
    <cellStyle name="AeE­ [0]_INQUIRY ¿µ¾÷AßAø " xfId="314"/>
    <cellStyle name="ÅëÈ­ [0]_S" xfId="74"/>
    <cellStyle name="ÅëÈ­_¿ì¹°Åë" xfId="315"/>
    <cellStyle name="AeE­_INQUIRY ¿µ¾÷AßAø " xfId="316"/>
    <cellStyle name="ÅëÈ­_S" xfId="75"/>
    <cellStyle name="ÄÞ¸¶ [0]_¿ì¹°Åë" xfId="317"/>
    <cellStyle name="AÞ¸¶ [0]_INQUIRY ¿?¾÷AßAø " xfId="76"/>
    <cellStyle name="ÄÞ¸¶ [0]_S" xfId="77"/>
    <cellStyle name="ÄÞ¸¶_¿ì¹°Åë" xfId="318"/>
    <cellStyle name="AÞ¸¶_INQUIRY ¿?¾÷AßAø " xfId="78"/>
    <cellStyle name="ÄÞ¸¶_S" xfId="79"/>
    <cellStyle name="Bad 2" xfId="80"/>
    <cellStyle name="C?AØ_¿?¾÷CoE² " xfId="81"/>
    <cellStyle name="Ç¥ÁØ_´çÃÊ±¸ÀÔ»ý»ê" xfId="319"/>
    <cellStyle name="C￥AØ_¿μ¾÷CoE² " xfId="82"/>
    <cellStyle name="Ç¥ÁØ_PO0862_bldg_BQ" xfId="320"/>
    <cellStyle name="C￥AØ_Sheet1_¿μ¾÷CoE² " xfId="83"/>
    <cellStyle name="Calc Currency (0)" xfId="84"/>
    <cellStyle name="Calc Currency (0) 2" xfId="85"/>
    <cellStyle name="Calc Currency (0) 3" xfId="321"/>
    <cellStyle name="Calculation 2" xfId="86"/>
    <cellStyle name="category" xfId="322"/>
    <cellStyle name="Check Cell 2" xfId="87"/>
    <cellStyle name="Comma [0] 2" xfId="88"/>
    <cellStyle name="Comma [0] 3" xfId="89"/>
    <cellStyle name="Comma [0] 4" xfId="90"/>
    <cellStyle name="Comma [0] 5" xfId="91"/>
    <cellStyle name="Comma [0] 6" xfId="92"/>
    <cellStyle name="Comma 10" xfId="93"/>
    <cellStyle name="Comma 10 10" xfId="323"/>
    <cellStyle name="Comma 10 10 2" xfId="324"/>
    <cellStyle name="Comma 10 10 3" xfId="286"/>
    <cellStyle name="Comma 10 10 4" xfId="325"/>
    <cellStyle name="Comma 10 2" xfId="326"/>
    <cellStyle name="Comma 11" xfId="94"/>
    <cellStyle name="Comma 11 2" xfId="327"/>
    <cellStyle name="Comma 12" xfId="95"/>
    <cellStyle name="Comma 12 2" xfId="328"/>
    <cellStyle name="Comma 13" xfId="96"/>
    <cellStyle name="Comma 13 2" xfId="329"/>
    <cellStyle name="Comma 14" xfId="97"/>
    <cellStyle name="Comma 14 2" xfId="98"/>
    <cellStyle name="Comma 15" xfId="99"/>
    <cellStyle name="Comma 15 2" xfId="330"/>
    <cellStyle name="Comma 16" xfId="100"/>
    <cellStyle name="Comma 17" xfId="101"/>
    <cellStyle name="Comma 17 2" xfId="102"/>
    <cellStyle name="Comma 17 2 2" xfId="103"/>
    <cellStyle name="Comma 17 2 3" xfId="104"/>
    <cellStyle name="Comma 18" xfId="105"/>
    <cellStyle name="Comma 18 2" xfId="106"/>
    <cellStyle name="Comma 19" xfId="107"/>
    <cellStyle name="Comma 2" xfId="108"/>
    <cellStyle name="Comma 2 2" xfId="109"/>
    <cellStyle name="Comma 2 2 2" xfId="331"/>
    <cellStyle name="Comma 2 2 3" xfId="285"/>
    <cellStyle name="Comma 2 28" xfId="332"/>
    <cellStyle name="Comma 2 3" xfId="110"/>
    <cellStyle name="Comma 2 4" xfId="111"/>
    <cellStyle name="Comma 2 5" xfId="112"/>
    <cellStyle name="Comma 2 6" xfId="333"/>
    <cellStyle name="Comma 20" xfId="113"/>
    <cellStyle name="Comma 21" xfId="114"/>
    <cellStyle name="Comma 22" xfId="115"/>
    <cellStyle name="Comma 23" xfId="116"/>
    <cellStyle name="Comma 24" xfId="117"/>
    <cellStyle name="Comma 24 2" xfId="118"/>
    <cellStyle name="Comma 24 3" xfId="119"/>
    <cellStyle name="Comma 25" xfId="265"/>
    <cellStyle name="Comma 26" xfId="267"/>
    <cellStyle name="Comma 27" xfId="269"/>
    <cellStyle name="Comma 28" xfId="271"/>
    <cellStyle name="Comma 29" xfId="273"/>
    <cellStyle name="Comma 3" xfId="120"/>
    <cellStyle name="Comma 3 2" xfId="121"/>
    <cellStyle name="Comma 3 2 2" xfId="122"/>
    <cellStyle name="Comma 3 2 3" xfId="123"/>
    <cellStyle name="Comma 3 3" xfId="334"/>
    <cellStyle name="Comma 30" xfId="275"/>
    <cellStyle name="Comma 31" xfId="279"/>
    <cellStyle name="Comma 32" xfId="281"/>
    <cellStyle name="Comma 32 2" xfId="283"/>
    <cellStyle name="Comma 33" xfId="424"/>
    <cellStyle name="Comma 4" xfId="124"/>
    <cellStyle name="Comma 4 2" xfId="125"/>
    <cellStyle name="Comma 4 20" xfId="335"/>
    <cellStyle name="Comma 5" xfId="126"/>
    <cellStyle name="Comma 5 2" xfId="127"/>
    <cellStyle name="Comma 5 2 2" xfId="336"/>
    <cellStyle name="Comma 5 3" xfId="337"/>
    <cellStyle name="Comma 6" xfId="128"/>
    <cellStyle name="Comma 6 2" xfId="129"/>
    <cellStyle name="Comma 6 3" xfId="338"/>
    <cellStyle name="Comma 7" xfId="130"/>
    <cellStyle name="Comma 7 2" xfId="339"/>
    <cellStyle name="Comma 8" xfId="131"/>
    <cellStyle name="Comma 8 2" xfId="340"/>
    <cellStyle name="Comma 9" xfId="132"/>
    <cellStyle name="Comma 9 2" xfId="341"/>
    <cellStyle name="Comma0" xfId="133"/>
    <cellStyle name="Currency 2" xfId="134"/>
    <cellStyle name="Currency0" xfId="135"/>
    <cellStyle name="Date" xfId="136"/>
    <cellStyle name="Đầu ra" xfId="137"/>
    <cellStyle name="Đầu vào" xfId="138"/>
    <cellStyle name="Đề mục 1" xfId="139"/>
    <cellStyle name="Đề mục 2" xfId="140"/>
    <cellStyle name="Đề mục 3" xfId="141"/>
    <cellStyle name="Đề mục 4" xfId="142"/>
    <cellStyle name="Dezimal [0]_UXO VII" xfId="342"/>
    <cellStyle name="Dezimal_UXO VII" xfId="343"/>
    <cellStyle name="Euro" xfId="344"/>
    <cellStyle name="Explanatory Text 2" xfId="143"/>
    <cellStyle name="Fixed" xfId="144"/>
    <cellStyle name="Ghi chú" xfId="145"/>
    <cellStyle name="Good 2" xfId="146"/>
    <cellStyle name="Grey" xfId="147"/>
    <cellStyle name="Grey 2" xfId="345"/>
    <cellStyle name="HEADER" xfId="346"/>
    <cellStyle name="Header1" xfId="148"/>
    <cellStyle name="Header2" xfId="149"/>
    <cellStyle name="Heading 1 2" xfId="150"/>
    <cellStyle name="Heading 1 3" xfId="151"/>
    <cellStyle name="Heading 2 2" xfId="152"/>
    <cellStyle name="Heading 2 3" xfId="153"/>
    <cellStyle name="Heading 3 2" xfId="154"/>
    <cellStyle name="Heading 4 2" xfId="155"/>
    <cellStyle name="Heading1" xfId="347"/>
    <cellStyle name="Heading2" xfId="348"/>
    <cellStyle name="Hoa-Scholl" xfId="156"/>
    <cellStyle name="Hyperlink_Nhu%20cau%20KH%202010%20%28ODA%29(1) 2" xfId="349"/>
    <cellStyle name="Input [yellow]" xfId="157"/>
    <cellStyle name="Input [yellow] 2" xfId="350"/>
    <cellStyle name="Input 2" xfId="158"/>
    <cellStyle name="Kiểm tra Ô" xfId="159"/>
    <cellStyle name="Ledger 17 x 11 in" xfId="160"/>
    <cellStyle name="Ledger 17 x 11 in 2" xfId="351"/>
    <cellStyle name="Ledger 17 x 11 in 3" xfId="352"/>
    <cellStyle name="Ledger 17 x 11 in 4" xfId="353"/>
    <cellStyle name="Ledger 17 x 11 in_MTQG" xfId="354"/>
    <cellStyle name="Linked Cell 2" xfId="161"/>
    <cellStyle name="Migliaia (0)_CALPREZZ" xfId="355"/>
    <cellStyle name="Migliaia_ PESO ELETTR." xfId="356"/>
    <cellStyle name="Millares [0]_Well Timing" xfId="357"/>
    <cellStyle name="Millares_Well Timing" xfId="358"/>
    <cellStyle name="Model" xfId="359"/>
    <cellStyle name="moi" xfId="162"/>
    <cellStyle name="moi 2" xfId="163"/>
    <cellStyle name="moi 3" xfId="360"/>
    <cellStyle name="Moneda [0]_Well Timing" xfId="361"/>
    <cellStyle name="Moneda_Well Timing" xfId="362"/>
    <cellStyle name="n" xfId="164"/>
    <cellStyle name="Neutral 2" xfId="165"/>
    <cellStyle name="Nhấn1" xfId="166"/>
    <cellStyle name="Nhấn2" xfId="167"/>
    <cellStyle name="Nhấn3" xfId="168"/>
    <cellStyle name="Nhấn4" xfId="169"/>
    <cellStyle name="Nhấn5" xfId="170"/>
    <cellStyle name="Nhấn6" xfId="171"/>
    <cellStyle name="Normal" xfId="0" builtinId="0"/>
    <cellStyle name="Normal - Style1" xfId="172"/>
    <cellStyle name="Normal - Style1 2" xfId="173"/>
    <cellStyle name="Normal - Style1 3" xfId="363"/>
    <cellStyle name="Normal 10" xfId="174"/>
    <cellStyle name="Normal 10 2" xfId="364"/>
    <cellStyle name="Normal 10 7" xfId="365"/>
    <cellStyle name="Normal 11" xfId="175"/>
    <cellStyle name="Normal 11 2" xfId="366"/>
    <cellStyle name="Normal 12" xfId="176"/>
    <cellStyle name="Normal 13" xfId="177"/>
    <cellStyle name="Normal 14" xfId="178"/>
    <cellStyle name="Normal 15" xfId="179"/>
    <cellStyle name="Normal 16" xfId="180"/>
    <cellStyle name="Normal 17" xfId="181"/>
    <cellStyle name="Normal 18" xfId="182"/>
    <cellStyle name="Normal 18 2" xfId="183"/>
    <cellStyle name="Normal 19" xfId="184"/>
    <cellStyle name="Normal 19 2" xfId="185"/>
    <cellStyle name="Normal 2" xfId="186"/>
    <cellStyle name="Normal 2 2" xfId="187"/>
    <cellStyle name="Normal 2 2 2" xfId="367"/>
    <cellStyle name="Normal 2 2 2 2" xfId="188"/>
    <cellStyle name="Normal 2 23" xfId="368"/>
    <cellStyle name="Normal 2 3" xfId="189"/>
    <cellStyle name="Normal 2 3 2" xfId="369"/>
    <cellStyle name="Normal 2 3 3" xfId="370"/>
    <cellStyle name="Normal 2 3_MTQG" xfId="371"/>
    <cellStyle name="Normal 2 4" xfId="190"/>
    <cellStyle name="Normal 2 4 2" xfId="372"/>
    <cellStyle name="Normal 2 5" xfId="191"/>
    <cellStyle name="Normal 2_Bang bieu" xfId="373"/>
    <cellStyle name="Normal 20" xfId="192"/>
    <cellStyle name="Normal 20 2" xfId="193"/>
    <cellStyle name="Normal 20 3" xfId="194"/>
    <cellStyle name="Normal 20_16.4.13. QD Phan bo Von NTM 2016 (PL)" xfId="195"/>
    <cellStyle name="Normal 21" xfId="196"/>
    <cellStyle name="Normal 22" xfId="197"/>
    <cellStyle name="Normal 23" xfId="198"/>
    <cellStyle name="Normal 23 2" xfId="199"/>
    <cellStyle name="Normal 23 3" xfId="200"/>
    <cellStyle name="Normal 23 4" xfId="201"/>
    <cellStyle name="Normal 23 5" xfId="374"/>
    <cellStyle name="Normal 24" xfId="202"/>
    <cellStyle name="Normal 24 2" xfId="375"/>
    <cellStyle name="Normal 24 3" xfId="277"/>
    <cellStyle name="Normal 24_phu luc ngay 11.4.2016 co TPCP gui UBND tinh kem theo cv so 90 VPDP" xfId="276"/>
    <cellStyle name="Normal 25" xfId="264"/>
    <cellStyle name="Normal 26" xfId="266"/>
    <cellStyle name="Normal 27" xfId="268"/>
    <cellStyle name="Normal 28" xfId="270"/>
    <cellStyle name="Normal 29" xfId="272"/>
    <cellStyle name="Normal 3" xfId="203"/>
    <cellStyle name="Normal 3 2" xfId="204"/>
    <cellStyle name="Normal 3 2 3 2" xfId="376"/>
    <cellStyle name="Normal 3 3" xfId="205"/>
    <cellStyle name="Normal 3 4" xfId="206"/>
    <cellStyle name="Normal 3 4 2" xfId="207"/>
    <cellStyle name="Normal 3 4 3" xfId="208"/>
    <cellStyle name="Normal 3 4_16.4.13. QD Phan bo Von NTM 2016 (PL)" xfId="209"/>
    <cellStyle name="Normal 3 5" xfId="377"/>
    <cellStyle name="Normal 30" xfId="274"/>
    <cellStyle name="Normal 31" xfId="278"/>
    <cellStyle name="Normal 32" xfId="280"/>
    <cellStyle name="Normal 32 2" xfId="282"/>
    <cellStyle name="Normal 33" xfId="378"/>
    <cellStyle name="Normal 34" xfId="379"/>
    <cellStyle name="Normal 35" xfId="380"/>
    <cellStyle name="Normal 36" xfId="381"/>
    <cellStyle name="Normal 37" xfId="382"/>
    <cellStyle name="Normal 38" xfId="383"/>
    <cellStyle name="Normal 39" xfId="384"/>
    <cellStyle name="Normal 4" xfId="210"/>
    <cellStyle name="Normal 4 2" xfId="211"/>
    <cellStyle name="Normal 4 2 2" xfId="385"/>
    <cellStyle name="Normal 4 3" xfId="212"/>
    <cellStyle name="Normal 4 3 2" xfId="386"/>
    <cellStyle name="Normal 4 4" xfId="387"/>
    <cellStyle name="Normal 4_16.4.13. QD Phan bo Von NTM 2016 (PL)" xfId="213"/>
    <cellStyle name="Normal 40" xfId="388"/>
    <cellStyle name="Normal 5" xfId="214"/>
    <cellStyle name="Normal 5 2" xfId="215"/>
    <cellStyle name="Normal 6" xfId="216"/>
    <cellStyle name="Normal 6 2" xfId="389"/>
    <cellStyle name="Normal 7" xfId="217"/>
    <cellStyle name="Normal 7 2" xfId="390"/>
    <cellStyle name="Normal 8" xfId="218"/>
    <cellStyle name="Normal 8 2" xfId="391"/>
    <cellStyle name="Normal 9" xfId="219"/>
    <cellStyle name="Normal 9 2" xfId="220"/>
    <cellStyle name="Normal 9 2 2" xfId="392"/>
    <cellStyle name="Normal 9 3" xfId="393"/>
    <cellStyle name="Normal 9_BieuHD2016-2020Tquang2(OK)" xfId="394"/>
    <cellStyle name="Normal_Bieu mau (CV )" xfId="284"/>
    <cellStyle name="Normal1" xfId="221"/>
    <cellStyle name="Normale_ PESO ELETTR." xfId="395"/>
    <cellStyle name="Note 2" xfId="222"/>
    <cellStyle name="Ô Được nối kết" xfId="223"/>
    <cellStyle name="Œ…‹æØ‚è [0.00]_laroux" xfId="396"/>
    <cellStyle name="Œ…‹æØ‚è_laroux" xfId="397"/>
    <cellStyle name="oft Excel]_x000d__x000a_Comment=The open=/f lines load custom functions into the Paste Function list._x000d__x000a_Maximized=2_x000d__x000a_Basics=1_x000d__x000a_A" xfId="398"/>
    <cellStyle name="oft Excel]_x000d__x000a_Comment=The open=/f lines load custom functions into the Paste Function list._x000d__x000a_Maximized=3_x000d__x000a_Basics=1_x000d__x000a_A" xfId="399"/>
    <cellStyle name="omma [0]_Mktg Prog" xfId="400"/>
    <cellStyle name="ormal_Sheet1_1" xfId="401"/>
    <cellStyle name="Output 2" xfId="224"/>
    <cellStyle name="Percent [2]" xfId="225"/>
    <cellStyle name="Percent [2] 2" xfId="226"/>
    <cellStyle name="Percent [2] 3" xfId="402"/>
    <cellStyle name="Percent 10" xfId="227"/>
    <cellStyle name="Percent 2" xfId="228"/>
    <cellStyle name="Percent 2 2" xfId="403"/>
    <cellStyle name="Percent 3" xfId="229"/>
    <cellStyle name="Percent 4" xfId="230"/>
    <cellStyle name="Percent 4 2" xfId="231"/>
    <cellStyle name="Percent 5" xfId="232"/>
    <cellStyle name="s]_x000d__x000a_spooler=yes_x000d__x000a_load=_x000d__x000a_Beep=yes_x000d__x000a_NullPort=None_x000d__x000a_BorderWidth=3_x000d__x000a_CursorBlinkRate=1200_x000d__x000a_DoubleClickSpeed=452_x000d__x000a_Programs=co" xfId="404"/>
    <cellStyle name="style" xfId="405"/>
    <cellStyle name="Style 1" xfId="406"/>
    <cellStyle name="subhead" xfId="407"/>
    <cellStyle name="T" xfId="408"/>
    <cellStyle name="th" xfId="409"/>
    <cellStyle name="þ_x001d_ð·_x000c_æþ'_x000d_ßþU_x0001_Ø_x0005_ü_x0014__x0007__x0001__x0001_" xfId="410"/>
    <cellStyle name="þ_x001d_ðÇ%Uý—&amp;Hý9_x0008_Ÿ s_x000a__x0007__x0001__x0001_" xfId="411"/>
    <cellStyle name="Tiêu đề" xfId="233"/>
    <cellStyle name="Tính toán" xfId="234"/>
    <cellStyle name="Title 2" xfId="235"/>
    <cellStyle name="Tổng" xfId="236"/>
    <cellStyle name="Tốt" xfId="237"/>
    <cellStyle name="Total 2" xfId="238"/>
    <cellStyle name="Total 3" xfId="239"/>
    <cellStyle name="Trung tính" xfId="240"/>
    <cellStyle name="Valuta (0)_CALPREZZ" xfId="412"/>
    <cellStyle name="Valuta_ PESO ELETTR." xfId="413"/>
    <cellStyle name="Văn bản Cảnh báo" xfId="241"/>
    <cellStyle name="Văn bản Giải thích" xfId="242"/>
    <cellStyle name="viet" xfId="414"/>
    <cellStyle name="viet2" xfId="415"/>
    <cellStyle name="Währung [0]_UXO VII" xfId="416"/>
    <cellStyle name="Währung_UXO VII" xfId="417"/>
    <cellStyle name="Warning Text 2" xfId="243"/>
    <cellStyle name="Xấu" xfId="244"/>
    <cellStyle name="xuan" xfId="245"/>
    <cellStyle name=" [0.00]_ Att. 1- Cover" xfId="246"/>
    <cellStyle name="_ Att. 1- Cover" xfId="247"/>
    <cellStyle name="?_ Att. 1- Cover" xfId="248"/>
    <cellStyle name="똿뗦먛귟 [0.00]_PRODUCT DETAIL Q1" xfId="249"/>
    <cellStyle name="똿뗦먛귟_PRODUCT DETAIL Q1" xfId="250"/>
    <cellStyle name="믅됞 [0.00]_PRODUCT DETAIL Q1" xfId="251"/>
    <cellStyle name="믅됞_PRODUCT DETAIL Q1" xfId="252"/>
    <cellStyle name="백분율_95" xfId="253"/>
    <cellStyle name="뷭?_BOOKSHIP" xfId="254"/>
    <cellStyle name="안건회계법인" xfId="418"/>
    <cellStyle name="콤마 [0]_ 비목별 월별기술 " xfId="419"/>
    <cellStyle name="콤마_ 비목별 월별기술 " xfId="420"/>
    <cellStyle name="통화 [0]_1202" xfId="255"/>
    <cellStyle name="통화_1202" xfId="256"/>
    <cellStyle name="표준_(정보부문)월별인원계획" xfId="257"/>
    <cellStyle name="一般_00Q3902REV.1" xfId="258"/>
    <cellStyle name="千分位[0]_00Q3902REV.1" xfId="259"/>
    <cellStyle name="千分位_00Q3902REV.1" xfId="260"/>
    <cellStyle name="桁区切り_NADUONG BQ (Draft)" xfId="421"/>
    <cellStyle name="標準_BQ（業者）" xfId="422"/>
    <cellStyle name="貨幣 [0]_00Q3902REV.1" xfId="261"/>
    <cellStyle name="貨幣[0]_BRE" xfId="262"/>
    <cellStyle name="貨幣_00Q3902REV.1" xfId="263"/>
    <cellStyle name="通貨_MITSUI1_BQ"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selection activeCell="X4" sqref="X4"/>
    </sheetView>
  </sheetViews>
  <sheetFormatPr defaultRowHeight="15"/>
  <cols>
    <col min="1" max="1" width="0.42578125" customWidth="1"/>
    <col min="2" max="2" width="4.5703125" customWidth="1"/>
    <col min="3" max="4" width="0.85546875" customWidth="1"/>
    <col min="5" max="6" width="1" customWidth="1"/>
    <col min="7" max="8" width="0.5703125" customWidth="1"/>
    <col min="9" max="9" width="0.85546875" customWidth="1"/>
    <col min="10" max="13" width="0.5703125" customWidth="1"/>
    <col min="14" max="14" width="1.140625" customWidth="1"/>
    <col min="15" max="15" width="1.5703125" customWidth="1"/>
    <col min="16" max="16" width="1" customWidth="1"/>
    <col min="17" max="17" width="0.85546875" customWidth="1"/>
    <col min="18" max="18" width="0.5703125" customWidth="1"/>
    <col min="19" max="19" width="0.85546875" customWidth="1"/>
    <col min="20" max="20" width="0.5703125" customWidth="1"/>
    <col min="21" max="21" width="1.42578125" customWidth="1"/>
    <col min="22" max="23" width="0" hidden="1" customWidth="1"/>
  </cols>
  <sheetData>
    <row r="1" spans="1:21" ht="10.5" customHeight="1">
      <c r="A1" s="328"/>
      <c r="B1" s="328"/>
      <c r="C1" s="328"/>
      <c r="D1" s="328"/>
      <c r="E1" s="328"/>
      <c r="F1" s="328"/>
      <c r="G1" s="328"/>
      <c r="H1" s="328"/>
      <c r="I1" s="328"/>
      <c r="J1" s="328"/>
      <c r="K1" s="328"/>
      <c r="L1" s="328"/>
      <c r="M1" s="328"/>
      <c r="N1" s="328"/>
      <c r="O1" s="328"/>
      <c r="P1" s="328"/>
      <c r="Q1" s="328"/>
      <c r="R1" s="328"/>
      <c r="S1" s="328"/>
      <c r="T1" s="328"/>
      <c r="U1" s="328"/>
    </row>
    <row r="2" spans="1:21" ht="19.5" customHeight="1">
      <c r="A2" s="336" t="s">
        <v>78</v>
      </c>
      <c r="B2" s="336"/>
      <c r="C2" s="336"/>
      <c r="D2" s="336"/>
      <c r="E2" s="336"/>
      <c r="F2" s="336"/>
      <c r="G2" s="336"/>
      <c r="H2" s="336"/>
      <c r="I2" s="336"/>
      <c r="J2" s="336"/>
      <c r="K2" s="336"/>
      <c r="L2" s="336"/>
      <c r="M2" s="336"/>
      <c r="N2" s="336"/>
      <c r="O2" s="336"/>
      <c r="P2" s="336"/>
      <c r="Q2" s="336"/>
      <c r="R2" s="336"/>
      <c r="S2" s="336"/>
      <c r="T2" s="336"/>
      <c r="U2" s="336"/>
    </row>
    <row r="3" spans="1:21" ht="9.75" customHeight="1">
      <c r="A3" s="329"/>
      <c r="B3" s="329"/>
      <c r="C3" s="329"/>
      <c r="D3" s="329"/>
      <c r="E3" s="329"/>
      <c r="F3" s="329"/>
      <c r="G3" s="329"/>
      <c r="H3" s="329"/>
      <c r="I3" s="329"/>
      <c r="J3" s="329"/>
      <c r="K3" s="329"/>
      <c r="L3" s="329"/>
      <c r="M3" s="329"/>
      <c r="N3" s="329"/>
      <c r="O3" s="329"/>
      <c r="P3" s="329"/>
      <c r="Q3" s="329"/>
      <c r="R3" s="329"/>
      <c r="S3" s="329"/>
      <c r="T3" s="329"/>
      <c r="U3" s="329"/>
    </row>
    <row r="4" spans="1:21" ht="15.75" customHeight="1">
      <c r="A4" s="9"/>
      <c r="B4" s="9"/>
      <c r="C4" s="9"/>
      <c r="D4" s="9"/>
      <c r="E4" s="9"/>
      <c r="F4" s="9"/>
      <c r="G4" s="174"/>
      <c r="H4" s="174"/>
      <c r="I4" s="30"/>
      <c r="J4" s="175"/>
      <c r="K4" s="175"/>
      <c r="L4" s="175"/>
      <c r="M4" s="175"/>
      <c r="N4" s="175"/>
      <c r="O4" s="175"/>
      <c r="P4" s="175"/>
      <c r="Q4" s="335" t="s">
        <v>67</v>
      </c>
      <c r="R4" s="335"/>
      <c r="S4" s="335"/>
      <c r="T4" s="335"/>
      <c r="U4" s="335"/>
    </row>
    <row r="5" spans="1:21" ht="26.25" customHeight="1">
      <c r="A5" s="338" t="s">
        <v>144</v>
      </c>
      <c r="B5" s="338" t="s">
        <v>164</v>
      </c>
      <c r="C5" s="337" t="s">
        <v>150</v>
      </c>
      <c r="D5" s="337" t="s">
        <v>66</v>
      </c>
      <c r="E5" s="337"/>
      <c r="F5" s="337"/>
      <c r="G5" s="341" t="s">
        <v>65</v>
      </c>
      <c r="H5" s="342"/>
      <c r="I5" s="342"/>
      <c r="J5" s="342"/>
      <c r="K5" s="342"/>
      <c r="L5" s="342"/>
      <c r="M5" s="342"/>
      <c r="N5" s="342"/>
      <c r="O5" s="342"/>
      <c r="P5" s="342"/>
      <c r="Q5" s="342"/>
      <c r="R5" s="342"/>
      <c r="S5" s="342"/>
      <c r="T5" s="342"/>
      <c r="U5" s="343"/>
    </row>
    <row r="6" spans="1:21" ht="15" customHeight="1">
      <c r="A6" s="339"/>
      <c r="B6" s="339"/>
      <c r="C6" s="337"/>
      <c r="D6" s="330" t="s">
        <v>148</v>
      </c>
      <c r="E6" s="330" t="s">
        <v>120</v>
      </c>
      <c r="F6" s="330" t="s">
        <v>173</v>
      </c>
      <c r="G6" s="330" t="s">
        <v>147</v>
      </c>
      <c r="H6" s="330" t="s">
        <v>121</v>
      </c>
      <c r="I6" s="332" t="s">
        <v>4</v>
      </c>
      <c r="J6" s="333"/>
      <c r="K6" s="333"/>
      <c r="L6" s="333"/>
      <c r="M6" s="334"/>
      <c r="N6" s="330" t="s">
        <v>5</v>
      </c>
      <c r="O6" s="330" t="s">
        <v>6</v>
      </c>
      <c r="P6" s="330" t="s">
        <v>33</v>
      </c>
      <c r="Q6" s="330" t="s">
        <v>174</v>
      </c>
      <c r="R6" s="330" t="s">
        <v>7</v>
      </c>
      <c r="S6" s="330" t="s">
        <v>63</v>
      </c>
      <c r="T6" s="330" t="s">
        <v>122</v>
      </c>
      <c r="U6" s="330" t="s">
        <v>73</v>
      </c>
    </row>
    <row r="7" spans="1:21" ht="62.25" customHeight="1">
      <c r="A7" s="340"/>
      <c r="B7" s="340"/>
      <c r="C7" s="337"/>
      <c r="D7" s="331"/>
      <c r="E7" s="331"/>
      <c r="F7" s="331"/>
      <c r="G7" s="331"/>
      <c r="H7" s="331"/>
      <c r="I7" s="166" t="s">
        <v>148</v>
      </c>
      <c r="J7" s="166" t="s">
        <v>169</v>
      </c>
      <c r="K7" s="166" t="s">
        <v>170</v>
      </c>
      <c r="L7" s="166" t="s">
        <v>171</v>
      </c>
      <c r="M7" s="166" t="s">
        <v>172</v>
      </c>
      <c r="N7" s="331"/>
      <c r="O7" s="331"/>
      <c r="P7" s="331"/>
      <c r="Q7" s="331"/>
      <c r="R7" s="331"/>
      <c r="S7" s="331"/>
      <c r="T7" s="331"/>
      <c r="U7" s="331"/>
    </row>
    <row r="8" spans="1:21" ht="21.75" customHeight="1">
      <c r="A8" s="167">
        <v>1</v>
      </c>
      <c r="B8" s="168" t="s">
        <v>69</v>
      </c>
      <c r="C8" s="168"/>
      <c r="D8" s="169"/>
      <c r="E8" s="169"/>
      <c r="F8" s="169"/>
      <c r="G8" s="169"/>
      <c r="H8" s="169"/>
      <c r="I8" s="169"/>
      <c r="J8" s="169"/>
      <c r="K8" s="169"/>
      <c r="L8" s="169"/>
      <c r="M8" s="169"/>
      <c r="N8" s="169"/>
      <c r="O8" s="169"/>
      <c r="P8" s="169"/>
      <c r="Q8" s="169"/>
      <c r="R8" s="169"/>
      <c r="S8" s="169"/>
      <c r="T8" s="169"/>
      <c r="U8" s="172"/>
    </row>
    <row r="9" spans="1:21" ht="23.25" customHeight="1">
      <c r="A9" s="167" t="s">
        <v>165</v>
      </c>
      <c r="B9" s="168" t="s">
        <v>70</v>
      </c>
      <c r="C9" s="168"/>
      <c r="D9" s="169"/>
      <c r="E9" s="169"/>
      <c r="F9" s="169"/>
      <c r="G9" s="169"/>
      <c r="H9" s="169"/>
      <c r="I9" s="169"/>
      <c r="J9" s="169"/>
      <c r="K9" s="169"/>
      <c r="L9" s="169"/>
      <c r="M9" s="169"/>
      <c r="N9" s="169"/>
      <c r="O9" s="169"/>
      <c r="P9" s="169"/>
      <c r="Q9" s="169"/>
      <c r="R9" s="169"/>
      <c r="S9" s="169"/>
      <c r="T9" s="169"/>
      <c r="U9" s="172"/>
    </row>
    <row r="10" spans="1:21" ht="25.5" customHeight="1">
      <c r="A10" s="170" t="s">
        <v>156</v>
      </c>
      <c r="B10" s="171" t="s">
        <v>32</v>
      </c>
      <c r="C10" s="168">
        <f>D10+G10</f>
        <v>4061</v>
      </c>
      <c r="D10" s="169">
        <f t="shared" ref="D10:D18" si="0">E10+F10</f>
        <v>3316</v>
      </c>
      <c r="E10" s="172">
        <v>846</v>
      </c>
      <c r="F10" s="172">
        <f>2300+170</f>
        <v>2470</v>
      </c>
      <c r="G10" s="169">
        <f>H10+I10+N10+O10+P10+Q10+R10+S10+T10</f>
        <v>745</v>
      </c>
      <c r="H10" s="172">
        <v>250</v>
      </c>
      <c r="I10" s="172">
        <f>SUM(J10:M10)</f>
        <v>375</v>
      </c>
      <c r="J10" s="172">
        <v>200</v>
      </c>
      <c r="K10" s="172">
        <v>100</v>
      </c>
      <c r="L10" s="172">
        <v>40</v>
      </c>
      <c r="M10" s="173">
        <v>35</v>
      </c>
      <c r="N10" s="173">
        <v>10</v>
      </c>
      <c r="O10" s="173">
        <v>10</v>
      </c>
      <c r="P10" s="173">
        <v>20</v>
      </c>
      <c r="Q10" s="172">
        <v>60</v>
      </c>
      <c r="R10" s="172">
        <f>20</f>
        <v>20</v>
      </c>
      <c r="S10" s="172"/>
      <c r="T10" s="172"/>
      <c r="U10" s="172"/>
    </row>
    <row r="11" spans="1:21" ht="22.5" customHeight="1">
      <c r="A11" s="170" t="s">
        <v>156</v>
      </c>
      <c r="B11" s="171" t="s">
        <v>1</v>
      </c>
      <c r="C11" s="168">
        <f t="shared" ref="C11:C18" si="1">D11+G11</f>
        <v>1150</v>
      </c>
      <c r="D11" s="169">
        <f t="shared" si="0"/>
        <v>405</v>
      </c>
      <c r="E11" s="172">
        <v>405</v>
      </c>
      <c r="F11" s="172"/>
      <c r="G11" s="169">
        <f t="shared" ref="G11:G23" si="2">H11+I11+N11+O11+P11+Q11+R11+S11+T11</f>
        <v>745</v>
      </c>
      <c r="H11" s="172">
        <v>250</v>
      </c>
      <c r="I11" s="172">
        <f>SUM(J11:M11)</f>
        <v>375</v>
      </c>
      <c r="J11" s="172">
        <v>200</v>
      </c>
      <c r="K11" s="172">
        <v>100</v>
      </c>
      <c r="L11" s="172">
        <v>40</v>
      </c>
      <c r="M11" s="172">
        <v>35</v>
      </c>
      <c r="N11" s="172">
        <v>10</v>
      </c>
      <c r="O11" s="172">
        <v>10</v>
      </c>
      <c r="P11" s="172">
        <v>20</v>
      </c>
      <c r="Q11" s="172">
        <v>60</v>
      </c>
      <c r="R11" s="172">
        <f>20</f>
        <v>20</v>
      </c>
      <c r="S11" s="172"/>
      <c r="T11" s="172"/>
      <c r="U11" s="4"/>
    </row>
    <row r="12" spans="1:21" ht="22.5" customHeight="1">
      <c r="A12" s="170" t="s">
        <v>156</v>
      </c>
      <c r="B12" s="171" t="s">
        <v>0</v>
      </c>
      <c r="C12" s="168">
        <f t="shared" si="1"/>
        <v>3876</v>
      </c>
      <c r="D12" s="169">
        <f t="shared" si="0"/>
        <v>3131</v>
      </c>
      <c r="E12" s="172">
        <v>661</v>
      </c>
      <c r="F12" s="172">
        <f>2300+170</f>
        <v>2470</v>
      </c>
      <c r="G12" s="169">
        <f t="shared" si="2"/>
        <v>745</v>
      </c>
      <c r="H12" s="172">
        <v>250</v>
      </c>
      <c r="I12" s="172">
        <f>SUM(J12:M12)</f>
        <v>375</v>
      </c>
      <c r="J12" s="172">
        <v>200</v>
      </c>
      <c r="K12" s="172">
        <v>100</v>
      </c>
      <c r="L12" s="172">
        <v>40</v>
      </c>
      <c r="M12" s="172">
        <v>35</v>
      </c>
      <c r="N12" s="172">
        <v>10</v>
      </c>
      <c r="O12" s="172">
        <v>10</v>
      </c>
      <c r="P12" s="172">
        <v>20</v>
      </c>
      <c r="Q12" s="172">
        <v>60</v>
      </c>
      <c r="R12" s="172">
        <f>20</f>
        <v>20</v>
      </c>
      <c r="S12" s="172"/>
      <c r="T12" s="172"/>
      <c r="U12" s="172"/>
    </row>
    <row r="13" spans="1:21" ht="21.75" customHeight="1">
      <c r="A13" s="167" t="s">
        <v>166</v>
      </c>
      <c r="B13" s="168" t="s">
        <v>68</v>
      </c>
      <c r="C13" s="168"/>
      <c r="D13" s="169"/>
      <c r="E13" s="169"/>
      <c r="F13" s="169"/>
      <c r="G13" s="169"/>
      <c r="H13" s="169"/>
      <c r="I13" s="169"/>
      <c r="J13" s="169"/>
      <c r="K13" s="169"/>
      <c r="L13" s="169"/>
      <c r="M13" s="169"/>
      <c r="N13" s="169"/>
      <c r="O13" s="169"/>
      <c r="P13" s="169"/>
      <c r="Q13" s="169"/>
      <c r="R13" s="169"/>
      <c r="S13" s="169"/>
      <c r="T13" s="169"/>
      <c r="U13" s="172"/>
    </row>
    <row r="14" spans="1:21" ht="27" customHeight="1">
      <c r="A14" s="170" t="s">
        <v>156</v>
      </c>
      <c r="B14" s="171" t="s">
        <v>32</v>
      </c>
      <c r="C14" s="168">
        <f t="shared" si="1"/>
        <v>1178</v>
      </c>
      <c r="D14" s="169">
        <f t="shared" si="0"/>
        <v>823</v>
      </c>
      <c r="E14" s="172">
        <v>823</v>
      </c>
      <c r="F14" s="172"/>
      <c r="G14" s="169">
        <f t="shared" si="2"/>
        <v>355</v>
      </c>
      <c r="H14" s="172">
        <v>160</v>
      </c>
      <c r="I14" s="172">
        <f t="shared" ref="I14:I24" si="3">SUM(J14:M14)</f>
        <v>75</v>
      </c>
      <c r="J14" s="172"/>
      <c r="K14" s="172"/>
      <c r="L14" s="172">
        <v>40</v>
      </c>
      <c r="M14" s="172">
        <v>35</v>
      </c>
      <c r="N14" s="172">
        <v>10</v>
      </c>
      <c r="O14" s="172">
        <v>10</v>
      </c>
      <c r="P14" s="172">
        <v>20</v>
      </c>
      <c r="Q14" s="172">
        <v>60</v>
      </c>
      <c r="R14" s="172">
        <f>20</f>
        <v>20</v>
      </c>
      <c r="S14" s="172"/>
      <c r="T14" s="172"/>
      <c r="U14" s="172"/>
    </row>
    <row r="15" spans="1:21" ht="22.5" customHeight="1">
      <c r="A15" s="170" t="s">
        <v>156</v>
      </c>
      <c r="B15" s="171" t="s">
        <v>0</v>
      </c>
      <c r="C15" s="168">
        <f t="shared" si="1"/>
        <v>1016</v>
      </c>
      <c r="D15" s="169">
        <f t="shared" si="0"/>
        <v>661</v>
      </c>
      <c r="E15" s="172">
        <v>661</v>
      </c>
      <c r="F15" s="172"/>
      <c r="G15" s="169">
        <f t="shared" si="2"/>
        <v>355</v>
      </c>
      <c r="H15" s="172">
        <v>160</v>
      </c>
      <c r="I15" s="172">
        <f t="shared" si="3"/>
        <v>75</v>
      </c>
      <c r="J15" s="172"/>
      <c r="K15" s="172"/>
      <c r="L15" s="172">
        <v>40</v>
      </c>
      <c r="M15" s="172">
        <v>35</v>
      </c>
      <c r="N15" s="172">
        <v>10</v>
      </c>
      <c r="O15" s="172">
        <v>10</v>
      </c>
      <c r="P15" s="172">
        <v>20</v>
      </c>
      <c r="Q15" s="172">
        <v>60</v>
      </c>
      <c r="R15" s="172">
        <f>20</f>
        <v>20</v>
      </c>
      <c r="S15" s="172"/>
      <c r="T15" s="172"/>
      <c r="U15" s="172"/>
    </row>
    <row r="16" spans="1:21" ht="26.25" customHeight="1">
      <c r="A16" s="167">
        <v>2</v>
      </c>
      <c r="B16" s="168" t="s">
        <v>80</v>
      </c>
      <c r="C16" s="168"/>
      <c r="D16" s="169"/>
      <c r="E16" s="169"/>
      <c r="F16" s="169"/>
      <c r="G16" s="169"/>
      <c r="H16" s="169"/>
      <c r="I16" s="172"/>
      <c r="J16" s="169"/>
      <c r="K16" s="169"/>
      <c r="L16" s="169"/>
      <c r="M16" s="169"/>
      <c r="N16" s="169"/>
      <c r="O16" s="169"/>
      <c r="P16" s="169"/>
      <c r="Q16" s="169"/>
      <c r="R16" s="169"/>
      <c r="S16" s="169"/>
      <c r="T16" s="169"/>
      <c r="U16" s="172"/>
    </row>
    <row r="17" spans="1:22" ht="32.25" customHeight="1">
      <c r="A17" s="170" t="s">
        <v>156</v>
      </c>
      <c r="B17" s="171" t="s">
        <v>71</v>
      </c>
      <c r="C17" s="168">
        <f t="shared" si="1"/>
        <v>1265</v>
      </c>
      <c r="D17" s="169">
        <f t="shared" si="0"/>
        <v>810</v>
      </c>
      <c r="E17" s="172">
        <v>810</v>
      </c>
      <c r="F17" s="172"/>
      <c r="G17" s="169">
        <f t="shared" si="2"/>
        <v>455</v>
      </c>
      <c r="H17" s="172">
        <v>160</v>
      </c>
      <c r="I17" s="172">
        <f t="shared" si="3"/>
        <v>75</v>
      </c>
      <c r="J17" s="172"/>
      <c r="K17" s="172"/>
      <c r="L17" s="172">
        <v>40</v>
      </c>
      <c r="M17" s="172">
        <v>35</v>
      </c>
      <c r="N17" s="172">
        <v>10</v>
      </c>
      <c r="O17" s="172">
        <v>10</v>
      </c>
      <c r="P17" s="172">
        <v>20</v>
      </c>
      <c r="Q17" s="172">
        <v>60</v>
      </c>
      <c r="R17" s="172">
        <f>20</f>
        <v>20</v>
      </c>
      <c r="S17" s="172"/>
      <c r="T17" s="172">
        <v>100</v>
      </c>
      <c r="U17" s="172"/>
      <c r="V17" t="s">
        <v>34</v>
      </c>
    </row>
    <row r="18" spans="1:22" ht="27.75" customHeight="1">
      <c r="A18" s="170" t="s">
        <v>156</v>
      </c>
      <c r="B18" s="171" t="s">
        <v>72</v>
      </c>
      <c r="C18" s="168">
        <f t="shared" si="1"/>
        <v>1265</v>
      </c>
      <c r="D18" s="169">
        <f t="shared" si="0"/>
        <v>810</v>
      </c>
      <c r="E18" s="172">
        <v>405</v>
      </c>
      <c r="F18" s="172">
        <v>405</v>
      </c>
      <c r="G18" s="169">
        <f t="shared" si="2"/>
        <v>455</v>
      </c>
      <c r="H18" s="172">
        <v>160</v>
      </c>
      <c r="I18" s="172">
        <f t="shared" si="3"/>
        <v>75</v>
      </c>
      <c r="J18" s="172"/>
      <c r="K18" s="172"/>
      <c r="L18" s="172">
        <v>40</v>
      </c>
      <c r="M18" s="172">
        <v>35</v>
      </c>
      <c r="N18" s="172">
        <v>10</v>
      </c>
      <c r="O18" s="172">
        <v>10</v>
      </c>
      <c r="P18" s="172">
        <v>20</v>
      </c>
      <c r="Q18" s="172">
        <v>60</v>
      </c>
      <c r="R18" s="172">
        <f>20</f>
        <v>20</v>
      </c>
      <c r="S18" s="172"/>
      <c r="T18" s="172">
        <v>100</v>
      </c>
      <c r="U18" s="172"/>
    </row>
    <row r="19" spans="1:22" ht="36.75" customHeight="1">
      <c r="A19" s="167">
        <v>3</v>
      </c>
      <c r="B19" s="168" t="s">
        <v>79</v>
      </c>
      <c r="C19" s="168">
        <f t="shared" ref="C19:C24" si="4">D19+G19</f>
        <v>1165</v>
      </c>
      <c r="D19" s="169">
        <f t="shared" ref="D19:D24" si="5">E19+F19</f>
        <v>810</v>
      </c>
      <c r="E19" s="172">
        <v>810</v>
      </c>
      <c r="F19" s="172"/>
      <c r="G19" s="169">
        <f t="shared" si="2"/>
        <v>355</v>
      </c>
      <c r="H19" s="172">
        <v>160</v>
      </c>
      <c r="I19" s="172">
        <f t="shared" si="3"/>
        <v>75</v>
      </c>
      <c r="J19" s="169"/>
      <c r="K19" s="169"/>
      <c r="L19" s="172">
        <v>40</v>
      </c>
      <c r="M19" s="172">
        <v>35</v>
      </c>
      <c r="N19" s="172">
        <v>10</v>
      </c>
      <c r="O19" s="172">
        <v>10</v>
      </c>
      <c r="P19" s="172">
        <v>20</v>
      </c>
      <c r="Q19" s="172">
        <v>60</v>
      </c>
      <c r="R19" s="172">
        <f>20</f>
        <v>20</v>
      </c>
      <c r="S19" s="172"/>
      <c r="T19" s="169"/>
      <c r="U19" s="172"/>
    </row>
    <row r="20" spans="1:22" s="165" customFormat="1" ht="26.25" customHeight="1">
      <c r="A20" s="167" t="s">
        <v>156</v>
      </c>
      <c r="B20" s="171" t="s">
        <v>74</v>
      </c>
      <c r="C20" s="168">
        <f t="shared" si="4"/>
        <v>1565</v>
      </c>
      <c r="D20" s="169">
        <f t="shared" si="5"/>
        <v>810</v>
      </c>
      <c r="E20" s="172">
        <v>810</v>
      </c>
      <c r="F20" s="169"/>
      <c r="G20" s="169">
        <f>H20+I20+N20+O20+P20+Q20+R20+S20+T20</f>
        <v>755</v>
      </c>
      <c r="H20" s="172">
        <v>160</v>
      </c>
      <c r="I20" s="172">
        <f t="shared" si="3"/>
        <v>75</v>
      </c>
      <c r="J20" s="169"/>
      <c r="K20" s="169"/>
      <c r="L20" s="172">
        <v>40</v>
      </c>
      <c r="M20" s="172">
        <v>35</v>
      </c>
      <c r="N20" s="172">
        <v>10</v>
      </c>
      <c r="O20" s="172">
        <v>10</v>
      </c>
      <c r="P20" s="172">
        <v>20</v>
      </c>
      <c r="Q20" s="172">
        <v>60</v>
      </c>
      <c r="R20" s="172">
        <f>20</f>
        <v>20</v>
      </c>
      <c r="S20" s="172">
        <v>300</v>
      </c>
      <c r="T20" s="172">
        <v>100</v>
      </c>
      <c r="U20" s="172"/>
    </row>
    <row r="21" spans="1:22" s="165" customFormat="1" ht="26.25" customHeight="1">
      <c r="A21" s="167" t="s">
        <v>156</v>
      </c>
      <c r="B21" s="171" t="s">
        <v>76</v>
      </c>
      <c r="C21" s="168">
        <f t="shared" si="4"/>
        <v>3065</v>
      </c>
      <c r="D21" s="169">
        <f t="shared" si="5"/>
        <v>810</v>
      </c>
      <c r="E21" s="172">
        <v>810</v>
      </c>
      <c r="F21" s="169"/>
      <c r="G21" s="169">
        <f>H21+I21+N21+O21+P21+Q21+R21+S21+T21+U21</f>
        <v>2255</v>
      </c>
      <c r="H21" s="172">
        <v>160</v>
      </c>
      <c r="I21" s="172">
        <f t="shared" si="3"/>
        <v>75</v>
      </c>
      <c r="J21" s="169"/>
      <c r="K21" s="169"/>
      <c r="L21" s="172">
        <v>40</v>
      </c>
      <c r="M21" s="172">
        <v>35</v>
      </c>
      <c r="N21" s="172">
        <v>10</v>
      </c>
      <c r="O21" s="172">
        <v>10</v>
      </c>
      <c r="P21" s="172">
        <v>20</v>
      </c>
      <c r="Q21" s="172">
        <v>60</v>
      </c>
      <c r="R21" s="172">
        <f>20</f>
        <v>20</v>
      </c>
      <c r="S21" s="172">
        <v>300</v>
      </c>
      <c r="T21" s="172">
        <v>100</v>
      </c>
      <c r="U21" s="172">
        <v>1500</v>
      </c>
    </row>
    <row r="22" spans="1:22" ht="23.25" customHeight="1">
      <c r="A22" s="167">
        <v>5</v>
      </c>
      <c r="B22" s="168" t="s">
        <v>149</v>
      </c>
      <c r="C22" s="168">
        <f t="shared" si="4"/>
        <v>760</v>
      </c>
      <c r="D22" s="169">
        <f t="shared" si="5"/>
        <v>405</v>
      </c>
      <c r="E22" s="172">
        <v>405</v>
      </c>
      <c r="F22" s="172"/>
      <c r="G22" s="169">
        <f t="shared" si="2"/>
        <v>355</v>
      </c>
      <c r="H22" s="172">
        <v>160</v>
      </c>
      <c r="I22" s="172">
        <f t="shared" si="3"/>
        <v>75</v>
      </c>
      <c r="J22" s="169"/>
      <c r="K22" s="169"/>
      <c r="L22" s="172">
        <v>40</v>
      </c>
      <c r="M22" s="172">
        <v>35</v>
      </c>
      <c r="N22" s="172">
        <v>10</v>
      </c>
      <c r="O22" s="172">
        <v>10</v>
      </c>
      <c r="P22" s="172">
        <v>20</v>
      </c>
      <c r="Q22" s="172">
        <v>60</v>
      </c>
      <c r="R22" s="172">
        <f>20</f>
        <v>20</v>
      </c>
      <c r="S22" s="172"/>
      <c r="T22" s="169"/>
      <c r="U22" s="172"/>
    </row>
    <row r="23" spans="1:22" ht="22.5" customHeight="1">
      <c r="A23" s="167" t="s">
        <v>156</v>
      </c>
      <c r="B23" s="171" t="s">
        <v>75</v>
      </c>
      <c r="C23" s="168">
        <f t="shared" si="4"/>
        <v>1060</v>
      </c>
      <c r="D23" s="169">
        <f t="shared" si="5"/>
        <v>405</v>
      </c>
      <c r="E23" s="172">
        <v>405</v>
      </c>
      <c r="F23" s="172"/>
      <c r="G23" s="169">
        <f t="shared" si="2"/>
        <v>655</v>
      </c>
      <c r="H23" s="172">
        <v>160</v>
      </c>
      <c r="I23" s="172">
        <f t="shared" si="3"/>
        <v>75</v>
      </c>
      <c r="J23" s="172"/>
      <c r="K23" s="172"/>
      <c r="L23" s="172">
        <v>40</v>
      </c>
      <c r="M23" s="172">
        <v>35</v>
      </c>
      <c r="N23" s="172">
        <v>10</v>
      </c>
      <c r="O23" s="172">
        <v>10</v>
      </c>
      <c r="P23" s="172">
        <v>20</v>
      </c>
      <c r="Q23" s="172">
        <v>60</v>
      </c>
      <c r="R23" s="172">
        <v>20</v>
      </c>
      <c r="S23" s="172">
        <v>300</v>
      </c>
      <c r="T23" s="172"/>
      <c r="U23" s="172"/>
    </row>
    <row r="24" spans="1:22" ht="32.25" customHeight="1">
      <c r="A24" s="170" t="s">
        <v>156</v>
      </c>
      <c r="B24" s="171" t="s">
        <v>77</v>
      </c>
      <c r="C24" s="168">
        <f t="shared" si="4"/>
        <v>2255</v>
      </c>
      <c r="D24" s="169">
        <f t="shared" si="5"/>
        <v>0</v>
      </c>
      <c r="E24" s="172"/>
      <c r="F24" s="172"/>
      <c r="G24" s="169">
        <f>H24+I24+N24+O24+P24+Q24+R24+S24+T24+U24</f>
        <v>2255</v>
      </c>
      <c r="H24" s="172">
        <v>160</v>
      </c>
      <c r="I24" s="172">
        <f t="shared" si="3"/>
        <v>75</v>
      </c>
      <c r="J24" s="172"/>
      <c r="K24" s="172"/>
      <c r="L24" s="172">
        <v>40</v>
      </c>
      <c r="M24" s="172">
        <v>35</v>
      </c>
      <c r="N24" s="172">
        <v>10</v>
      </c>
      <c r="O24" s="172">
        <v>10</v>
      </c>
      <c r="P24" s="172">
        <v>20</v>
      </c>
      <c r="Q24" s="172">
        <v>60</v>
      </c>
      <c r="R24" s="172">
        <v>20</v>
      </c>
      <c r="S24" s="172">
        <v>300</v>
      </c>
      <c r="T24" s="172">
        <v>100</v>
      </c>
      <c r="U24" s="172">
        <v>1500</v>
      </c>
    </row>
    <row r="25" spans="1:22" ht="20.25" customHeight="1">
      <c r="A25" s="61"/>
      <c r="B25" s="62" t="s">
        <v>175</v>
      </c>
      <c r="C25" s="62"/>
      <c r="D25" s="62"/>
      <c r="E25" s="62"/>
      <c r="F25" s="62"/>
      <c r="G25" s="62"/>
      <c r="H25" s="62"/>
      <c r="I25" s="61"/>
      <c r="J25" s="62"/>
      <c r="K25" s="62"/>
      <c r="L25" s="62"/>
      <c r="M25" s="62"/>
      <c r="N25" s="62"/>
      <c r="O25" s="62"/>
      <c r="P25" s="62"/>
      <c r="Q25" s="62"/>
      <c r="R25" s="62"/>
      <c r="S25" s="62"/>
      <c r="T25" s="62"/>
    </row>
    <row r="26" spans="1:22" ht="15.75">
      <c r="A26" s="30"/>
      <c r="B26" s="62"/>
      <c r="C26" s="30"/>
      <c r="D26" s="30"/>
      <c r="E26" s="30"/>
      <c r="F26" s="30"/>
      <c r="G26" s="30"/>
      <c r="H26" s="30"/>
      <c r="I26" s="30"/>
      <c r="J26" s="30"/>
      <c r="K26" s="30"/>
      <c r="L26" s="30"/>
      <c r="M26" s="30"/>
      <c r="N26" s="30"/>
      <c r="O26" s="30"/>
      <c r="P26" s="30"/>
      <c r="Q26" s="30"/>
      <c r="R26" s="30"/>
      <c r="S26" s="30"/>
      <c r="T26" s="30"/>
    </row>
    <row r="27" spans="1:22" ht="15.75">
      <c r="A27" s="30"/>
      <c r="B27" s="30"/>
      <c r="C27" s="30"/>
      <c r="D27" s="30"/>
      <c r="E27" s="30"/>
      <c r="F27" s="30"/>
      <c r="G27" s="30"/>
      <c r="H27" s="30"/>
      <c r="I27" s="30"/>
      <c r="J27" s="30"/>
      <c r="K27" s="30"/>
      <c r="L27" s="30"/>
      <c r="M27" s="30"/>
      <c r="N27" s="30"/>
      <c r="O27" s="30"/>
      <c r="P27" s="30"/>
      <c r="Q27" s="30"/>
      <c r="R27" s="30"/>
      <c r="S27" s="30"/>
      <c r="T27" s="30"/>
    </row>
    <row r="28" spans="1:22" ht="15.75">
      <c r="A28" s="30"/>
      <c r="B28" s="30"/>
      <c r="C28" s="30"/>
      <c r="D28" s="30"/>
      <c r="E28" s="30"/>
      <c r="F28" s="30"/>
      <c r="G28" s="30"/>
      <c r="H28" s="30"/>
      <c r="I28" s="30"/>
      <c r="J28" s="30"/>
      <c r="K28" s="30"/>
      <c r="L28" s="30"/>
      <c r="M28" s="30"/>
      <c r="N28" s="30"/>
      <c r="O28" s="30"/>
      <c r="P28" s="30"/>
      <c r="Q28" s="30"/>
      <c r="R28" s="30"/>
      <c r="S28" s="30"/>
      <c r="T28" s="30"/>
    </row>
  </sheetData>
  <mergeCells count="23">
    <mergeCell ref="N6:N7"/>
    <mergeCell ref="S6:S7"/>
    <mergeCell ref="D5:F5"/>
    <mergeCell ref="U6:U7"/>
    <mergeCell ref="D6:D7"/>
    <mergeCell ref="G5:U5"/>
    <mergeCell ref="P6:P7"/>
    <mergeCell ref="A1:U1"/>
    <mergeCell ref="A3:U3"/>
    <mergeCell ref="T6:T7"/>
    <mergeCell ref="I6:M6"/>
    <mergeCell ref="F6:F7"/>
    <mergeCell ref="Q4:U4"/>
    <mergeCell ref="Q6:Q7"/>
    <mergeCell ref="A2:U2"/>
    <mergeCell ref="C5:C7"/>
    <mergeCell ref="O6:O7"/>
    <mergeCell ref="B5:B7"/>
    <mergeCell ref="R6:R7"/>
    <mergeCell ref="A5:A7"/>
    <mergeCell ref="G6:G7"/>
    <mergeCell ref="H6:H7"/>
    <mergeCell ref="E6:E7"/>
  </mergeCells>
  <phoneticPr fontId="10" type="noConversion"/>
  <pageMargins left="0.45" right="0.25" top="0.25" bottom="0.25" header="0.25" footer="0.25"/>
  <pageSetup paperSize="9" scale="92" orientation="landscape" r:id="rId1"/>
  <ignoredErrors>
    <ignoredError sqref="I22 I10:I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8"/>
  <sheetViews>
    <sheetView workbookViewId="0">
      <pane xSplit="2" ySplit="6" topLeftCell="C7" activePane="bottomRight" state="frozen"/>
      <selection activeCell="X4" sqref="X4"/>
      <selection pane="topRight" activeCell="X4" sqref="X4"/>
      <selection pane="bottomLeft" activeCell="X4" sqref="X4"/>
      <selection pane="bottomRight" activeCell="X4" sqref="X4"/>
    </sheetView>
  </sheetViews>
  <sheetFormatPr defaultRowHeight="15"/>
  <cols>
    <col min="1" max="1" width="0.5703125" style="24" customWidth="1"/>
    <col min="2" max="2" width="10" customWidth="1"/>
    <col min="3" max="3" width="3.42578125" customWidth="1"/>
    <col min="4" max="4" width="1.85546875" bestFit="1" customWidth="1"/>
    <col min="5" max="5" width="1.5703125" bestFit="1" customWidth="1"/>
    <col min="6" max="6" width="1.85546875" bestFit="1" customWidth="1"/>
    <col min="7" max="7" width="1.42578125" customWidth="1"/>
    <col min="8" max="8" width="2.42578125" bestFit="1" customWidth="1"/>
  </cols>
  <sheetData>
    <row r="1" spans="1:4" ht="21" customHeight="1">
      <c r="A1" s="349" t="s">
        <v>178</v>
      </c>
      <c r="B1" s="349"/>
      <c r="C1" s="349"/>
    </row>
    <row r="2" spans="1:4" ht="26.25" customHeight="1">
      <c r="A2" s="344" t="s">
        <v>94</v>
      </c>
      <c r="B2" s="345"/>
      <c r="C2" s="345"/>
    </row>
    <row r="3" spans="1:4" ht="20.25" customHeight="1">
      <c r="A3" s="348" t="s">
        <v>176</v>
      </c>
      <c r="B3" s="348"/>
      <c r="C3" s="348"/>
    </row>
    <row r="4" spans="1:4" ht="20.25" customHeight="1">
      <c r="A4" s="176"/>
      <c r="B4" s="176"/>
      <c r="C4" s="176"/>
    </row>
    <row r="5" spans="1:4">
      <c r="C5" s="128" t="s">
        <v>93</v>
      </c>
    </row>
    <row r="6" spans="1:4" ht="39" customHeight="1">
      <c r="A6" s="26" t="s">
        <v>144</v>
      </c>
      <c r="B6" s="7" t="s">
        <v>164</v>
      </c>
      <c r="C6" s="7" t="s">
        <v>123</v>
      </c>
      <c r="D6" s="10"/>
    </row>
    <row r="7" spans="1:4" ht="23.25" customHeight="1">
      <c r="A7" s="22"/>
      <c r="B7" s="27" t="s">
        <v>119</v>
      </c>
      <c r="C7" s="11">
        <f>SUM(C8:C12)</f>
        <v>2401000000</v>
      </c>
      <c r="D7" s="10"/>
    </row>
    <row r="8" spans="1:4" ht="23.25" customHeight="1">
      <c r="A8" s="21">
        <v>1</v>
      </c>
      <c r="B8" s="28" t="s">
        <v>162</v>
      </c>
      <c r="C8" s="8">
        <v>600000000</v>
      </c>
      <c r="D8" s="10"/>
    </row>
    <row r="9" spans="1:4" ht="23.25" customHeight="1">
      <c r="A9" s="21">
        <v>2</v>
      </c>
      <c r="B9" s="28" t="s">
        <v>161</v>
      </c>
      <c r="C9" s="8">
        <v>400000000</v>
      </c>
      <c r="D9" s="10"/>
    </row>
    <row r="10" spans="1:4" ht="23.25" customHeight="1">
      <c r="A10" s="21">
        <v>3</v>
      </c>
      <c r="B10" s="28" t="s">
        <v>160</v>
      </c>
      <c r="C10" s="8">
        <f>C28</f>
        <v>400000000</v>
      </c>
      <c r="D10" s="10"/>
    </row>
    <row r="11" spans="1:4" ht="23.25" customHeight="1">
      <c r="A11" s="21">
        <v>4</v>
      </c>
      <c r="B11" s="28" t="s">
        <v>159</v>
      </c>
      <c r="C11" s="8">
        <v>651000000</v>
      </c>
      <c r="D11" s="10"/>
    </row>
    <row r="12" spans="1:4" ht="23.25" customHeight="1">
      <c r="A12" s="23">
        <v>5</v>
      </c>
      <c r="B12" s="29" t="s">
        <v>158</v>
      </c>
      <c r="C12" s="12">
        <v>350000000</v>
      </c>
      <c r="D12" s="10"/>
    </row>
    <row r="13" spans="1:4" ht="23.25" customHeight="1">
      <c r="A13" s="346" t="s">
        <v>27</v>
      </c>
      <c r="B13" s="347"/>
      <c r="C13" s="34"/>
      <c r="D13" s="10"/>
    </row>
    <row r="14" spans="1:4" ht="23.25" customHeight="1">
      <c r="A14" s="35">
        <v>1</v>
      </c>
      <c r="B14" s="36" t="s">
        <v>28</v>
      </c>
      <c r="C14" s="59">
        <f>SUM(C15:C17)</f>
        <v>600000000</v>
      </c>
      <c r="D14" s="10"/>
    </row>
    <row r="15" spans="1:4" ht="23.25" customHeight="1">
      <c r="A15" s="37" t="s">
        <v>156</v>
      </c>
      <c r="B15" s="38" t="s">
        <v>124</v>
      </c>
      <c r="C15" s="8">
        <v>300000000</v>
      </c>
      <c r="D15" s="10"/>
    </row>
    <row r="16" spans="1:4" ht="23.25" customHeight="1">
      <c r="A16" s="37" t="s">
        <v>156</v>
      </c>
      <c r="B16" s="39" t="s">
        <v>125</v>
      </c>
      <c r="C16" s="8">
        <v>150000000</v>
      </c>
      <c r="D16" s="10"/>
    </row>
    <row r="17" spans="1:10" ht="23.25" customHeight="1">
      <c r="A17" s="37" t="s">
        <v>156</v>
      </c>
      <c r="B17" s="40" t="s">
        <v>126</v>
      </c>
      <c r="C17" s="8">
        <v>150000000</v>
      </c>
      <c r="D17" s="10"/>
    </row>
    <row r="18" spans="1:10" ht="23.25" customHeight="1">
      <c r="A18" s="41">
        <v>2</v>
      </c>
      <c r="B18" s="36" t="s">
        <v>29</v>
      </c>
      <c r="C18" s="59">
        <f>SUM(C19:C21)</f>
        <v>400000000</v>
      </c>
      <c r="D18" s="10"/>
    </row>
    <row r="19" spans="1:10" ht="23.25" customHeight="1">
      <c r="A19" s="37" t="s">
        <v>156</v>
      </c>
      <c r="B19" s="40" t="s">
        <v>127</v>
      </c>
      <c r="C19" s="42">
        <v>250000000</v>
      </c>
      <c r="D19" s="10"/>
    </row>
    <row r="20" spans="1:10" ht="23.25" customHeight="1">
      <c r="A20" s="37" t="s">
        <v>156</v>
      </c>
      <c r="B20" s="40" t="s">
        <v>128</v>
      </c>
      <c r="C20" s="42">
        <v>50000000</v>
      </c>
      <c r="D20" s="10"/>
    </row>
    <row r="21" spans="1:10" ht="23.25" customHeight="1">
      <c r="A21" s="37" t="s">
        <v>156</v>
      </c>
      <c r="B21" s="40" t="s">
        <v>126</v>
      </c>
      <c r="C21" s="42">
        <v>100000000</v>
      </c>
      <c r="D21" s="13"/>
      <c r="E21" s="2"/>
      <c r="F21" s="2"/>
      <c r="G21" s="2"/>
      <c r="H21" s="2"/>
    </row>
    <row r="22" spans="1:10" ht="21" customHeight="1">
      <c r="A22" s="41">
        <v>3</v>
      </c>
      <c r="B22" s="43" t="s">
        <v>159</v>
      </c>
      <c r="C22" s="44">
        <f>C23+C24+C25+C26+C27</f>
        <v>651000000</v>
      </c>
      <c r="D22" s="14"/>
      <c r="E22" s="177"/>
      <c r="F22" s="177"/>
      <c r="G22" s="2"/>
      <c r="H22" s="2"/>
    </row>
    <row r="23" spans="1:10" ht="42.75" customHeight="1">
      <c r="A23" s="45" t="s">
        <v>85</v>
      </c>
      <c r="B23" s="46" t="s">
        <v>129</v>
      </c>
      <c r="C23" s="47">
        <f>443124000+373200</f>
        <v>443497200</v>
      </c>
      <c r="D23" s="15"/>
      <c r="E23" s="2"/>
      <c r="F23" s="2"/>
      <c r="G23" s="2"/>
      <c r="H23" s="2"/>
    </row>
    <row r="24" spans="1:10" ht="375">
      <c r="A24" s="45" t="s">
        <v>86</v>
      </c>
      <c r="B24" s="46" t="s">
        <v>130</v>
      </c>
      <c r="C24" s="48">
        <v>89520000</v>
      </c>
      <c r="D24" s="15"/>
      <c r="E24" s="2"/>
      <c r="F24" s="2"/>
      <c r="G24" s="2"/>
      <c r="H24" s="2"/>
    </row>
    <row r="25" spans="1:10" ht="40.5" customHeight="1">
      <c r="A25" s="45" t="s">
        <v>87</v>
      </c>
      <c r="B25" s="46" t="s">
        <v>131</v>
      </c>
      <c r="C25" s="48">
        <v>12982800</v>
      </c>
      <c r="D25" s="15"/>
    </row>
    <row r="26" spans="1:10" ht="46.5" customHeight="1">
      <c r="A26" s="45" t="s">
        <v>88</v>
      </c>
      <c r="B26" s="39" t="s">
        <v>132</v>
      </c>
      <c r="C26" s="49">
        <v>60000000</v>
      </c>
      <c r="D26" s="15"/>
    </row>
    <row r="27" spans="1:10" ht="225">
      <c r="A27" s="45" t="s">
        <v>3</v>
      </c>
      <c r="B27" s="39" t="s">
        <v>133</v>
      </c>
      <c r="C27" s="50">
        <v>45000000</v>
      </c>
      <c r="D27" s="10"/>
      <c r="F27" s="16"/>
      <c r="G27" s="16"/>
      <c r="H27" s="16"/>
      <c r="I27" s="16"/>
      <c r="J27" s="16"/>
    </row>
    <row r="28" spans="1:10" ht="18.75">
      <c r="A28" s="41">
        <v>4</v>
      </c>
      <c r="B28" s="51" t="s">
        <v>134</v>
      </c>
      <c r="C28" s="44">
        <f>C29+C36+C37+C38</f>
        <v>400000000</v>
      </c>
      <c r="D28" s="10"/>
      <c r="F28" s="16"/>
      <c r="G28" s="16"/>
      <c r="H28" s="16"/>
      <c r="I28" s="16"/>
      <c r="J28" s="16"/>
    </row>
    <row r="29" spans="1:10" ht="24" customHeight="1">
      <c r="A29" s="45" t="s">
        <v>89</v>
      </c>
      <c r="B29" s="40" t="s">
        <v>135</v>
      </c>
      <c r="C29" s="47">
        <f>C30+C31+C32+C33+C34+C35</f>
        <v>263435000</v>
      </c>
      <c r="D29" s="10"/>
      <c r="F29" s="16"/>
      <c r="G29" s="16"/>
      <c r="H29" s="16"/>
      <c r="I29" s="16"/>
      <c r="J29" s="16"/>
    </row>
    <row r="30" spans="1:10" ht="39.75" customHeight="1">
      <c r="A30" s="45" t="s">
        <v>156</v>
      </c>
      <c r="B30" s="46" t="s">
        <v>136</v>
      </c>
      <c r="C30" s="52">
        <f>239*235*4000</f>
        <v>224660000</v>
      </c>
      <c r="D30" s="17"/>
      <c r="F30" s="18"/>
      <c r="G30" s="18"/>
      <c r="H30" s="19"/>
      <c r="I30" s="16"/>
      <c r="J30" s="16"/>
    </row>
    <row r="31" spans="1:10" ht="24" customHeight="1">
      <c r="A31" s="45" t="s">
        <v>156</v>
      </c>
      <c r="B31" s="53" t="s">
        <v>137</v>
      </c>
      <c r="C31" s="47">
        <f>235*25000</f>
        <v>5875000</v>
      </c>
      <c r="D31" s="10"/>
      <c r="F31" s="18"/>
      <c r="G31" s="18"/>
      <c r="H31" s="19"/>
      <c r="I31" s="16"/>
      <c r="J31" s="16"/>
    </row>
    <row r="32" spans="1:10" ht="24" customHeight="1">
      <c r="A32" s="45" t="s">
        <v>156</v>
      </c>
      <c r="B32" s="53" t="s">
        <v>138</v>
      </c>
      <c r="C32" s="47">
        <f>235*25000</f>
        <v>5875000</v>
      </c>
      <c r="D32" s="10"/>
      <c r="F32" s="18"/>
      <c r="G32" s="18"/>
      <c r="H32" s="19"/>
      <c r="I32" s="16"/>
      <c r="J32" s="16"/>
    </row>
    <row r="33" spans="1:20" ht="24" customHeight="1">
      <c r="A33" s="45" t="s">
        <v>156</v>
      </c>
      <c r="B33" s="53" t="s">
        <v>139</v>
      </c>
      <c r="C33" s="47">
        <f>235*25000</f>
        <v>5875000</v>
      </c>
      <c r="D33" s="10"/>
      <c r="F33" s="18"/>
      <c r="G33" s="18"/>
      <c r="H33" s="19"/>
      <c r="I33" s="16"/>
      <c r="J33" s="16"/>
    </row>
    <row r="34" spans="1:20" ht="24" customHeight="1">
      <c r="A34" s="45" t="s">
        <v>156</v>
      </c>
      <c r="B34" s="53" t="s">
        <v>2</v>
      </c>
      <c r="C34" s="47">
        <f>235*45000</f>
        <v>10575000</v>
      </c>
      <c r="D34" s="10"/>
      <c r="E34" s="3"/>
      <c r="F34" s="18"/>
      <c r="G34" s="18"/>
      <c r="H34" s="19"/>
      <c r="I34" s="16"/>
      <c r="J34" s="16"/>
    </row>
    <row r="35" spans="1:20" ht="24" customHeight="1">
      <c r="A35" s="45" t="s">
        <v>156</v>
      </c>
      <c r="B35" s="53" t="s">
        <v>140</v>
      </c>
      <c r="C35" s="47">
        <f>235*45000</f>
        <v>10575000</v>
      </c>
      <c r="D35" s="10"/>
      <c r="F35" s="18"/>
      <c r="G35" s="18"/>
      <c r="H35" s="19"/>
      <c r="I35" s="16"/>
      <c r="J35" s="16"/>
    </row>
    <row r="36" spans="1:20" ht="24" customHeight="1">
      <c r="A36" s="54" t="s">
        <v>90</v>
      </c>
      <c r="B36" s="55" t="s">
        <v>141</v>
      </c>
      <c r="C36" s="56">
        <v>66565000</v>
      </c>
      <c r="F36" s="16"/>
      <c r="G36" s="16"/>
      <c r="H36" s="20"/>
      <c r="I36" s="16"/>
      <c r="J36" s="16"/>
    </row>
    <row r="37" spans="1:20" ht="24" customHeight="1">
      <c r="A37" s="57" t="s">
        <v>91</v>
      </c>
      <c r="B37" s="58" t="s">
        <v>142</v>
      </c>
      <c r="C37" s="56">
        <v>50000000</v>
      </c>
    </row>
    <row r="38" spans="1:20" ht="24" customHeight="1">
      <c r="A38" s="31" t="s">
        <v>92</v>
      </c>
      <c r="B38" s="32" t="s">
        <v>143</v>
      </c>
      <c r="C38" s="33">
        <v>20000000</v>
      </c>
      <c r="D38" s="3"/>
    </row>
    <row r="40" spans="1:20" s="127" customFormat="1" ht="17.25" hidden="1">
      <c r="A40" s="125" t="s">
        <v>26</v>
      </c>
      <c r="B40" s="126"/>
      <c r="C40" s="125"/>
      <c r="D40" s="126"/>
      <c r="E40" s="126"/>
      <c r="F40" s="126"/>
      <c r="G40" s="126"/>
      <c r="H40" s="126"/>
      <c r="I40" s="126"/>
      <c r="J40" s="125"/>
      <c r="K40" s="126"/>
      <c r="L40" s="126"/>
      <c r="M40" s="126"/>
      <c r="N40" s="126"/>
      <c r="O40" s="126"/>
      <c r="P40" s="126"/>
      <c r="Q40" s="126"/>
      <c r="R40" s="126"/>
      <c r="S40" s="126"/>
      <c r="T40" s="126"/>
    </row>
    <row r="41" spans="1:20" s="5" customFormat="1" ht="16.5" hidden="1">
      <c r="A41" s="25"/>
      <c r="B41" s="25"/>
      <c r="C41" s="25"/>
    </row>
    <row r="42" spans="1:20" s="5" customFormat="1" ht="16.5" hidden="1">
      <c r="A42" s="25"/>
      <c r="B42" s="25"/>
      <c r="C42" s="25"/>
    </row>
    <row r="43" spans="1:20" s="5" customFormat="1" ht="16.5" hidden="1">
      <c r="A43" s="25"/>
      <c r="B43" s="25"/>
      <c r="C43" s="25"/>
    </row>
    <row r="44" spans="1:20" s="5" customFormat="1" ht="16.5" hidden="1">
      <c r="A44" s="25"/>
      <c r="B44" s="25"/>
      <c r="C44" s="25"/>
    </row>
    <row r="45" spans="1:20" s="5" customFormat="1" ht="16.5" hidden="1">
      <c r="A45" s="25"/>
      <c r="B45" s="25"/>
      <c r="C45" s="25"/>
    </row>
    <row r="46" spans="1:20" s="5" customFormat="1" ht="16.5" hidden="1">
      <c r="A46" s="25"/>
      <c r="B46" s="25"/>
      <c r="C46" s="25" t="s">
        <v>24</v>
      </c>
    </row>
    <row r="47" spans="1:20" s="6" customFormat="1" ht="16.5" hidden="1">
      <c r="A47" s="124" t="s">
        <v>25</v>
      </c>
      <c r="B47" s="124"/>
      <c r="C47" s="124"/>
    </row>
    <row r="48" spans="1:20" hidden="1"/>
  </sheetData>
  <mergeCells count="4">
    <mergeCell ref="A2:C2"/>
    <mergeCell ref="A13:B13"/>
    <mergeCell ref="A3:C3"/>
    <mergeCell ref="A1:C1"/>
  </mergeCells>
  <phoneticPr fontId="10" type="noConversion"/>
  <pageMargins left="0.65" right="0.35" top="0.5" bottom="0.5" header="0.25" footer="0.25"/>
  <pageSetup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7"/>
  <sheetViews>
    <sheetView zoomScaleSheetLayoutView="100" workbookViewId="0">
      <selection activeCell="X4" sqref="X4"/>
    </sheetView>
  </sheetViews>
  <sheetFormatPr defaultColWidth="8.5703125" defaultRowHeight="18.75"/>
  <cols>
    <col min="1" max="1" width="0.5703125" style="66" customWidth="1"/>
    <col min="2" max="2" width="9.42578125" style="66" customWidth="1"/>
    <col min="3" max="4" width="2.5703125" style="66" hidden="1" customWidth="1"/>
    <col min="5" max="5" width="2.5703125" style="66" customWidth="1"/>
    <col min="6" max="6" width="2.140625" style="66" customWidth="1"/>
    <col min="7" max="7" width="1.85546875" style="66" bestFit="1" customWidth="1"/>
    <col min="8" max="8" width="1.42578125" style="66" customWidth="1"/>
    <col min="9" max="9" width="1.85546875" style="66" bestFit="1" customWidth="1"/>
    <col min="10" max="16384" width="8.5703125" style="66"/>
  </cols>
  <sheetData>
    <row r="1" spans="1:6" s="65" customFormat="1" ht="22.5" customHeight="1">
      <c r="A1" s="353" t="s">
        <v>177</v>
      </c>
      <c r="B1" s="353"/>
      <c r="C1" s="353"/>
      <c r="D1" s="353"/>
      <c r="E1" s="353"/>
      <c r="F1" s="353"/>
    </row>
    <row r="2" spans="1:6" s="68" customFormat="1" ht="33.75" customHeight="1">
      <c r="A2" s="354" t="s">
        <v>20</v>
      </c>
      <c r="B2" s="354"/>
      <c r="C2" s="354"/>
      <c r="D2" s="354"/>
      <c r="E2" s="354"/>
      <c r="F2" s="354"/>
    </row>
    <row r="3" spans="1:6" s="68" customFormat="1" ht="21" customHeight="1">
      <c r="A3" s="356" t="s">
        <v>176</v>
      </c>
      <c r="B3" s="356"/>
      <c r="C3" s="356"/>
      <c r="D3" s="356"/>
      <c r="E3" s="356"/>
      <c r="F3" s="356"/>
    </row>
    <row r="4" spans="1:6" s="68" customFormat="1" ht="16.5" customHeight="1">
      <c r="A4" s="67"/>
      <c r="B4" s="67"/>
      <c r="C4" s="67"/>
      <c r="D4" s="67"/>
      <c r="E4" s="355" t="s">
        <v>19</v>
      </c>
      <c r="F4" s="355"/>
    </row>
    <row r="5" spans="1:6" s="68" customFormat="1" ht="46.5" customHeight="1">
      <c r="A5" s="69" t="s">
        <v>144</v>
      </c>
      <c r="B5" s="70" t="s">
        <v>164</v>
      </c>
      <c r="C5" s="70" t="s">
        <v>21</v>
      </c>
      <c r="D5" s="70" t="s">
        <v>17</v>
      </c>
      <c r="E5" s="70" t="s">
        <v>95</v>
      </c>
      <c r="F5" s="70" t="s">
        <v>163</v>
      </c>
    </row>
    <row r="6" spans="1:6" s="68" customFormat="1" ht="72" customHeight="1">
      <c r="A6" s="69" t="s">
        <v>145</v>
      </c>
      <c r="B6" s="115" t="s">
        <v>8</v>
      </c>
      <c r="C6" s="71">
        <f>SUM(C7:C11)</f>
        <v>953000000</v>
      </c>
      <c r="D6" s="71">
        <f>SUM(D7:D11)</f>
        <v>953000000</v>
      </c>
      <c r="E6" s="71">
        <f>SUM(E7:E11)</f>
        <v>1545000000</v>
      </c>
      <c r="F6" s="350" t="s">
        <v>64</v>
      </c>
    </row>
    <row r="7" spans="1:6" s="68" customFormat="1" ht="36.75" customHeight="1">
      <c r="A7" s="73">
        <v>1</v>
      </c>
      <c r="B7" s="74" t="s">
        <v>9</v>
      </c>
      <c r="C7" s="75">
        <v>627270000</v>
      </c>
      <c r="D7" s="75">
        <v>350000000</v>
      </c>
      <c r="E7" s="75">
        <f>1260830000-405000000</f>
        <v>855830000</v>
      </c>
      <c r="F7" s="351"/>
    </row>
    <row r="8" spans="1:6" s="68" customFormat="1" ht="36.75" customHeight="1">
      <c r="A8" s="77">
        <v>2</v>
      </c>
      <c r="B8" s="78" t="s">
        <v>10</v>
      </c>
      <c r="C8" s="79">
        <v>130220000</v>
      </c>
      <c r="D8" s="79">
        <v>45000000</v>
      </c>
      <c r="E8" s="79">
        <v>122560000</v>
      </c>
      <c r="F8" s="351"/>
    </row>
    <row r="9" spans="1:6" s="68" customFormat="1" ht="28.5" customHeight="1">
      <c r="A9" s="77">
        <v>3</v>
      </c>
      <c r="B9" s="78" t="s">
        <v>11</v>
      </c>
      <c r="C9" s="79">
        <v>51030000</v>
      </c>
      <c r="D9" s="79">
        <f>55000000+112000000</f>
        <v>167000000</v>
      </c>
      <c r="E9" s="79">
        <v>85260000</v>
      </c>
      <c r="F9" s="351"/>
    </row>
    <row r="10" spans="1:6" s="68" customFormat="1" ht="28.5" customHeight="1">
      <c r="A10" s="108">
        <v>4</v>
      </c>
      <c r="B10" s="133" t="s">
        <v>12</v>
      </c>
      <c r="C10" s="109">
        <v>144480000</v>
      </c>
      <c r="D10" s="109">
        <v>391000000</v>
      </c>
      <c r="E10" s="109">
        <v>234480000</v>
      </c>
      <c r="F10" s="351"/>
    </row>
    <row r="11" spans="1:6" s="68" customFormat="1" ht="28.5" customHeight="1">
      <c r="A11" s="81">
        <v>5</v>
      </c>
      <c r="B11" s="82" t="s">
        <v>31</v>
      </c>
      <c r="C11" s="83"/>
      <c r="D11" s="83"/>
      <c r="E11" s="83">
        <f>258870000-12000000</f>
        <v>246870000</v>
      </c>
      <c r="F11" s="352"/>
    </row>
    <row r="12" spans="1:6" s="87" customFormat="1" ht="27" customHeight="1">
      <c r="A12" s="69" t="s">
        <v>146</v>
      </c>
      <c r="B12" s="85" t="s">
        <v>167</v>
      </c>
      <c r="C12" s="71">
        <v>1065000000</v>
      </c>
      <c r="D12" s="71">
        <f>SUM(D13:D15)</f>
        <v>1065000000</v>
      </c>
      <c r="E12" s="71">
        <f>SUM(E13:E15)</f>
        <v>1401000000</v>
      </c>
      <c r="F12" s="86"/>
    </row>
    <row r="13" spans="1:6" s="68" customFormat="1" ht="24.75" customHeight="1">
      <c r="A13" s="77">
        <v>3</v>
      </c>
      <c r="B13" s="99" t="s">
        <v>160</v>
      </c>
      <c r="C13" s="79">
        <v>400000000</v>
      </c>
      <c r="D13" s="79">
        <v>401000000</v>
      </c>
      <c r="E13" s="132">
        <v>400000000</v>
      </c>
      <c r="F13" s="80"/>
    </row>
    <row r="14" spans="1:6" s="68" customFormat="1" ht="24.75" customHeight="1">
      <c r="A14" s="77">
        <v>4</v>
      </c>
      <c r="B14" s="99" t="s">
        <v>159</v>
      </c>
      <c r="C14" s="79">
        <v>465000000</v>
      </c>
      <c r="D14" s="79">
        <v>464972000</v>
      </c>
      <c r="E14" s="132">
        <v>651000000</v>
      </c>
      <c r="F14" s="80"/>
    </row>
    <row r="15" spans="1:6" s="68" customFormat="1" ht="24.75" customHeight="1">
      <c r="A15" s="81">
        <v>5</v>
      </c>
      <c r="B15" s="100" t="s">
        <v>158</v>
      </c>
      <c r="C15" s="83">
        <v>200000000</v>
      </c>
      <c r="D15" s="83">
        <v>199028000</v>
      </c>
      <c r="E15" s="131">
        <v>350000000</v>
      </c>
      <c r="F15" s="84"/>
    </row>
    <row r="16" spans="1:6" s="87" customFormat="1" ht="36.75" hidden="1" customHeight="1">
      <c r="A16" s="69" t="s">
        <v>151</v>
      </c>
      <c r="B16" s="116" t="s">
        <v>13</v>
      </c>
      <c r="C16" s="71">
        <v>1528000000</v>
      </c>
      <c r="D16" s="88">
        <f>C16</f>
        <v>1528000000</v>
      </c>
      <c r="E16" s="129">
        <v>0</v>
      </c>
      <c r="F16" s="86"/>
    </row>
    <row r="17" spans="1:6" s="87" customFormat="1" ht="30.75" customHeight="1">
      <c r="A17" s="69" t="s">
        <v>151</v>
      </c>
      <c r="B17" s="116" t="s">
        <v>96</v>
      </c>
      <c r="C17" s="71">
        <v>800000000</v>
      </c>
      <c r="D17" s="88">
        <f>D18+D19</f>
        <v>800000000</v>
      </c>
      <c r="E17" s="129">
        <f>SUM(E18:E19)</f>
        <v>440000000</v>
      </c>
      <c r="F17" s="86"/>
    </row>
    <row r="18" spans="1:6" s="68" customFormat="1" ht="26.25" customHeight="1">
      <c r="A18" s="73">
        <v>1</v>
      </c>
      <c r="B18" s="98" t="s">
        <v>97</v>
      </c>
      <c r="C18" s="75">
        <v>500000000</v>
      </c>
      <c r="D18" s="75">
        <f>C17-D19</f>
        <v>606000000</v>
      </c>
      <c r="E18" s="130">
        <v>300000000</v>
      </c>
      <c r="F18" s="76"/>
    </row>
    <row r="19" spans="1:6" s="68" customFormat="1" ht="26.25" customHeight="1">
      <c r="A19" s="81">
        <v>2</v>
      </c>
      <c r="B19" s="100" t="s">
        <v>98</v>
      </c>
      <c r="C19" s="83">
        <v>300000000</v>
      </c>
      <c r="D19" s="83">
        <v>194000000</v>
      </c>
      <c r="E19" s="131">
        <v>140000000</v>
      </c>
      <c r="F19" s="84"/>
    </row>
    <row r="20" spans="1:6" s="68" customFormat="1" ht="27" customHeight="1">
      <c r="A20" s="69" t="s">
        <v>152</v>
      </c>
      <c r="B20" s="101" t="s">
        <v>99</v>
      </c>
      <c r="C20" s="89">
        <f>SUM(C21:C32)</f>
        <v>2500000000</v>
      </c>
      <c r="D20" s="89">
        <f>SUM(D21:D32)</f>
        <v>2500000000</v>
      </c>
      <c r="E20" s="90">
        <f>SUM(E21:E32)</f>
        <v>3080000000</v>
      </c>
      <c r="F20" s="91" t="s">
        <v>14</v>
      </c>
    </row>
    <row r="21" spans="1:6" s="68" customFormat="1" ht="25.5" customHeight="1">
      <c r="A21" s="117">
        <v>1</v>
      </c>
      <c r="B21" s="118" t="s">
        <v>100</v>
      </c>
      <c r="C21" s="92">
        <v>150000000</v>
      </c>
      <c r="D21" s="92">
        <v>154409000</v>
      </c>
      <c r="E21" s="93">
        <v>180000000</v>
      </c>
      <c r="F21" s="76"/>
    </row>
    <row r="22" spans="1:6" s="95" customFormat="1" ht="25.5" customHeight="1">
      <c r="A22" s="77">
        <v>2</v>
      </c>
      <c r="B22" s="99" t="s">
        <v>101</v>
      </c>
      <c r="C22" s="94">
        <v>350000000</v>
      </c>
      <c r="D22" s="94">
        <v>385117000</v>
      </c>
      <c r="E22" s="60">
        <v>450000000</v>
      </c>
      <c r="F22" s="80"/>
    </row>
    <row r="23" spans="1:6" s="95" customFormat="1" ht="38.25" customHeight="1">
      <c r="A23" s="77">
        <v>3</v>
      </c>
      <c r="B23" s="99" t="s">
        <v>102</v>
      </c>
      <c r="C23" s="94">
        <v>200000000</v>
      </c>
      <c r="D23" s="94">
        <v>124885000</v>
      </c>
      <c r="E23" s="60">
        <v>250000000</v>
      </c>
      <c r="F23" s="80"/>
    </row>
    <row r="24" spans="1:6" s="95" customFormat="1" ht="25.5" customHeight="1">
      <c r="A24" s="77">
        <v>4</v>
      </c>
      <c r="B24" s="99" t="s">
        <v>103</v>
      </c>
      <c r="C24" s="94">
        <v>200000000</v>
      </c>
      <c r="D24" s="94">
        <v>293628000</v>
      </c>
      <c r="E24" s="60">
        <v>250000000</v>
      </c>
      <c r="F24" s="80"/>
    </row>
    <row r="25" spans="1:6" s="95" customFormat="1" ht="25.5" customHeight="1">
      <c r="A25" s="77">
        <v>5</v>
      </c>
      <c r="B25" s="99" t="s">
        <v>104</v>
      </c>
      <c r="C25" s="94">
        <v>150000000</v>
      </c>
      <c r="D25" s="94">
        <v>149000000</v>
      </c>
      <c r="E25" s="60">
        <v>200000000</v>
      </c>
      <c r="F25" s="80"/>
    </row>
    <row r="26" spans="1:6" s="95" customFormat="1" ht="25.5" customHeight="1">
      <c r="A26" s="77">
        <v>6</v>
      </c>
      <c r="B26" s="99" t="s">
        <v>105</v>
      </c>
      <c r="C26" s="94">
        <v>350000000</v>
      </c>
      <c r="D26" s="94">
        <v>255000000</v>
      </c>
      <c r="E26" s="60">
        <v>350000000</v>
      </c>
      <c r="F26" s="80"/>
    </row>
    <row r="27" spans="1:6" s="95" customFormat="1" ht="25.5" customHeight="1">
      <c r="A27" s="77">
        <v>7</v>
      </c>
      <c r="B27" s="99" t="s">
        <v>106</v>
      </c>
      <c r="C27" s="94">
        <v>200000000</v>
      </c>
      <c r="D27" s="94">
        <v>348135000</v>
      </c>
      <c r="E27" s="60">
        <v>300000000</v>
      </c>
      <c r="F27" s="80"/>
    </row>
    <row r="28" spans="1:6" s="95" customFormat="1" ht="25.5" customHeight="1">
      <c r="A28" s="77">
        <v>8</v>
      </c>
      <c r="B28" s="99" t="s">
        <v>107</v>
      </c>
      <c r="C28" s="94">
        <v>200000000</v>
      </c>
      <c r="D28" s="94">
        <v>199143000</v>
      </c>
      <c r="E28" s="60">
        <v>200000000</v>
      </c>
      <c r="F28" s="80"/>
    </row>
    <row r="29" spans="1:6" s="95" customFormat="1" ht="25.5" customHeight="1">
      <c r="A29" s="77">
        <v>9</v>
      </c>
      <c r="B29" s="99" t="s">
        <v>108</v>
      </c>
      <c r="C29" s="94">
        <v>50000000</v>
      </c>
      <c r="D29" s="94">
        <v>103000000</v>
      </c>
      <c r="E29" s="60">
        <v>150000000</v>
      </c>
      <c r="F29" s="80"/>
    </row>
    <row r="30" spans="1:6" s="95" customFormat="1" ht="25.5" customHeight="1">
      <c r="A30" s="77">
        <v>10</v>
      </c>
      <c r="B30" s="99" t="s">
        <v>109</v>
      </c>
      <c r="C30" s="94">
        <v>100000000</v>
      </c>
      <c r="D30" s="94">
        <v>70839000</v>
      </c>
      <c r="E30" s="60">
        <v>150000000</v>
      </c>
      <c r="F30" s="80"/>
    </row>
    <row r="31" spans="1:6" s="95" customFormat="1" ht="25.5" customHeight="1">
      <c r="A31" s="77">
        <v>11</v>
      </c>
      <c r="B31" s="99" t="s">
        <v>110</v>
      </c>
      <c r="C31" s="94">
        <v>200000000</v>
      </c>
      <c r="D31" s="94">
        <v>141050000</v>
      </c>
      <c r="E31" s="60">
        <v>250000000</v>
      </c>
      <c r="F31" s="80"/>
    </row>
    <row r="32" spans="1:6" s="95" customFormat="1" ht="25.5" customHeight="1">
      <c r="A32" s="108">
        <v>12</v>
      </c>
      <c r="B32" s="119" t="s">
        <v>111</v>
      </c>
      <c r="C32" s="96">
        <v>350000000</v>
      </c>
      <c r="D32" s="96">
        <v>275794000</v>
      </c>
      <c r="E32" s="60">
        <v>350000000</v>
      </c>
      <c r="F32" s="84"/>
    </row>
    <row r="33" spans="1:6" s="95" customFormat="1" ht="40.5" customHeight="1">
      <c r="A33" s="69" t="s">
        <v>153</v>
      </c>
      <c r="B33" s="97" t="s">
        <v>112</v>
      </c>
      <c r="C33" s="71">
        <f>SUM(C34:C38)</f>
        <v>600000000</v>
      </c>
      <c r="D33" s="71">
        <f>SUM(D34:D38)</f>
        <v>600000000</v>
      </c>
      <c r="E33" s="71">
        <f>SUM(E34:E38)</f>
        <v>600000000</v>
      </c>
      <c r="F33" s="72"/>
    </row>
    <row r="34" spans="1:6" s="95" customFormat="1" ht="23.25" customHeight="1">
      <c r="A34" s="73">
        <v>1</v>
      </c>
      <c r="B34" s="98" t="s">
        <v>113</v>
      </c>
      <c r="C34" s="75">
        <v>120000000</v>
      </c>
      <c r="D34" s="75">
        <v>80000000</v>
      </c>
      <c r="E34" s="75">
        <v>120000000</v>
      </c>
      <c r="F34" s="76"/>
    </row>
    <row r="35" spans="1:6" s="95" customFormat="1" ht="23.25" customHeight="1">
      <c r="A35" s="77">
        <v>2</v>
      </c>
      <c r="B35" s="99" t="s">
        <v>114</v>
      </c>
      <c r="C35" s="79">
        <v>150000000</v>
      </c>
      <c r="D35" s="79">
        <v>190000000</v>
      </c>
      <c r="E35" s="79">
        <v>150000000</v>
      </c>
      <c r="F35" s="80"/>
    </row>
    <row r="36" spans="1:6" s="95" customFormat="1" ht="23.25" customHeight="1">
      <c r="A36" s="77">
        <v>3</v>
      </c>
      <c r="B36" s="99" t="s">
        <v>115</v>
      </c>
      <c r="C36" s="79">
        <v>150000000</v>
      </c>
      <c r="D36" s="79">
        <v>150000000</v>
      </c>
      <c r="E36" s="79">
        <v>150000000</v>
      </c>
      <c r="F36" s="80"/>
    </row>
    <row r="37" spans="1:6" s="95" customFormat="1" ht="23.25" customHeight="1">
      <c r="A37" s="77">
        <v>4</v>
      </c>
      <c r="B37" s="99" t="s">
        <v>116</v>
      </c>
      <c r="C37" s="79">
        <v>160000000</v>
      </c>
      <c r="D37" s="79">
        <v>160000000</v>
      </c>
      <c r="E37" s="79">
        <v>160000000</v>
      </c>
      <c r="F37" s="80"/>
    </row>
    <row r="38" spans="1:6" s="95" customFormat="1" ht="23.25" customHeight="1">
      <c r="A38" s="81">
        <v>5</v>
      </c>
      <c r="B38" s="100" t="s">
        <v>117</v>
      </c>
      <c r="C38" s="83">
        <v>20000000</v>
      </c>
      <c r="D38" s="83">
        <v>20000000</v>
      </c>
      <c r="E38" s="83">
        <v>20000000</v>
      </c>
      <c r="F38" s="84"/>
    </row>
    <row r="39" spans="1:6" s="95" customFormat="1" ht="21" customHeight="1">
      <c r="A39" s="69" t="s">
        <v>155</v>
      </c>
      <c r="B39" s="101" t="s">
        <v>118</v>
      </c>
      <c r="C39" s="71">
        <f>SUM(C40:C43)</f>
        <v>1550000000</v>
      </c>
      <c r="D39" s="71">
        <f>SUM(D40:D43)</f>
        <v>1550000000</v>
      </c>
      <c r="E39" s="71">
        <f>SUM(E40:E43)</f>
        <v>2370000000</v>
      </c>
      <c r="F39" s="72"/>
    </row>
    <row r="40" spans="1:6" s="95" customFormat="1" ht="21" customHeight="1">
      <c r="A40" s="120">
        <v>1</v>
      </c>
      <c r="B40" s="102" t="s">
        <v>82</v>
      </c>
      <c r="C40" s="103">
        <v>750000000</v>
      </c>
      <c r="D40" s="103">
        <v>758203000</v>
      </c>
      <c r="E40" s="60">
        <v>1320000000</v>
      </c>
      <c r="F40" s="76"/>
    </row>
    <row r="41" spans="1:6" s="95" customFormat="1" ht="21" customHeight="1">
      <c r="A41" s="77">
        <v>2</v>
      </c>
      <c r="B41" s="99" t="s">
        <v>83</v>
      </c>
      <c r="C41" s="94">
        <f>250000000</f>
        <v>250000000</v>
      </c>
      <c r="D41" s="94">
        <f>C41</f>
        <v>250000000</v>
      </c>
      <c r="E41" s="60">
        <v>300000000</v>
      </c>
      <c r="F41" s="80"/>
    </row>
    <row r="42" spans="1:6" s="95" customFormat="1" ht="21" customHeight="1">
      <c r="A42" s="77">
        <v>4</v>
      </c>
      <c r="B42" s="99" t="s">
        <v>30</v>
      </c>
      <c r="C42" s="94">
        <v>200000000</v>
      </c>
      <c r="D42" s="94">
        <v>200000000</v>
      </c>
      <c r="E42" s="60">
        <v>300000000</v>
      </c>
      <c r="F42" s="60"/>
    </row>
    <row r="43" spans="1:6" s="95" customFormat="1" ht="21" customHeight="1">
      <c r="A43" s="81">
        <v>5</v>
      </c>
      <c r="B43" s="100" t="s">
        <v>84</v>
      </c>
      <c r="C43" s="104">
        <v>350000000</v>
      </c>
      <c r="D43" s="104">
        <v>341797000</v>
      </c>
      <c r="E43" s="60">
        <v>450000000</v>
      </c>
      <c r="F43" s="84"/>
    </row>
    <row r="44" spans="1:6" s="95" customFormat="1" ht="33.75" customHeight="1">
      <c r="A44" s="69" t="s">
        <v>154</v>
      </c>
      <c r="B44" s="97" t="s">
        <v>168</v>
      </c>
      <c r="C44" s="71">
        <f>SUM(C45:C49)</f>
        <v>335200000</v>
      </c>
      <c r="D44" s="71">
        <f>SUM(D45:D49)</f>
        <v>335200000</v>
      </c>
      <c r="E44" s="71">
        <f>SUM(E45:E49)</f>
        <v>2610000000</v>
      </c>
      <c r="F44" s="72"/>
    </row>
    <row r="45" spans="1:6" s="95" customFormat="1" ht="37.5" customHeight="1">
      <c r="A45" s="73">
        <v>1</v>
      </c>
      <c r="B45" s="105" t="s">
        <v>81</v>
      </c>
      <c r="C45" s="106">
        <v>200000000</v>
      </c>
      <c r="D45" s="106">
        <v>200000000</v>
      </c>
      <c r="E45" s="75">
        <v>60000000</v>
      </c>
      <c r="F45" s="76"/>
    </row>
    <row r="46" spans="1:6" s="95" customFormat="1" ht="26.25" hidden="1" customHeight="1">
      <c r="A46" s="77">
        <v>2</v>
      </c>
      <c r="B46" s="107" t="s">
        <v>15</v>
      </c>
      <c r="C46" s="94">
        <v>60000000</v>
      </c>
      <c r="D46" s="94">
        <f>C46</f>
        <v>60000000</v>
      </c>
      <c r="E46" s="79">
        <v>0</v>
      </c>
      <c r="F46" s="80"/>
    </row>
    <row r="47" spans="1:6" s="95" customFormat="1" ht="34.5" customHeight="1">
      <c r="A47" s="77">
        <v>2</v>
      </c>
      <c r="B47" s="107" t="s">
        <v>16</v>
      </c>
      <c r="C47" s="94"/>
      <c r="D47" s="94"/>
      <c r="E47" s="79">
        <v>1900000000</v>
      </c>
      <c r="F47" s="80"/>
    </row>
    <row r="48" spans="1:6" s="95" customFormat="1" ht="21.75" customHeight="1">
      <c r="A48" s="108">
        <v>3</v>
      </c>
      <c r="B48" s="107" t="s">
        <v>18</v>
      </c>
      <c r="C48" s="96">
        <v>75200000</v>
      </c>
      <c r="D48" s="96">
        <f>C48</f>
        <v>75200000</v>
      </c>
      <c r="E48" s="109"/>
      <c r="F48" s="110"/>
    </row>
    <row r="49" spans="1:8" s="95" customFormat="1" ht="41.25" customHeight="1">
      <c r="A49" s="81">
        <v>4</v>
      </c>
      <c r="B49" s="111" t="s">
        <v>157</v>
      </c>
      <c r="C49" s="104"/>
      <c r="D49" s="104"/>
      <c r="E49" s="83">
        <v>650000000</v>
      </c>
      <c r="F49" s="84"/>
    </row>
    <row r="50" spans="1:8" s="123" customFormat="1" ht="28.5" customHeight="1">
      <c r="A50" s="121"/>
      <c r="B50" s="69" t="s">
        <v>148</v>
      </c>
      <c r="C50" s="122">
        <f>C6+C12+C17+C20+C33+C39+C44+C16</f>
        <v>9331200000</v>
      </c>
      <c r="D50" s="122">
        <f>D6+D12+D17+D20+D33+D39+D44+D16</f>
        <v>9331200000</v>
      </c>
      <c r="E50" s="122">
        <f>E6+E12+E17+E20+E33+E39+E44+E16</f>
        <v>12046000000</v>
      </c>
      <c r="F50" s="121"/>
    </row>
    <row r="51" spans="1:8" ht="22.5" customHeight="1">
      <c r="D51" s="112"/>
    </row>
    <row r="52" spans="1:8" s="64" customFormat="1" ht="18.75" hidden="1" customHeight="1">
      <c r="A52" s="63" t="s">
        <v>23</v>
      </c>
      <c r="C52" s="63" t="s">
        <v>22</v>
      </c>
      <c r="H52" s="63"/>
    </row>
    <row r="53" spans="1:8">
      <c r="C53" s="114"/>
    </row>
    <row r="57" spans="1:8">
      <c r="B57" s="113"/>
    </row>
  </sheetData>
  <mergeCells count="5">
    <mergeCell ref="F6:F11"/>
    <mergeCell ref="A1:F1"/>
    <mergeCell ref="A2:F2"/>
    <mergeCell ref="E4:F4"/>
    <mergeCell ref="A3:F3"/>
  </mergeCells>
  <phoneticPr fontId="10" type="noConversion"/>
  <pageMargins left="0.5" right="0" top="0.5" bottom="0.5" header="0.25" footer="0.25"/>
  <pageSetup paperSize="9" scale="95" orientation="portrait" verticalDpi="30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47"/>
  <sheetViews>
    <sheetView topLeftCell="A4" workbookViewId="0">
      <selection activeCell="X4" sqref="X4"/>
    </sheetView>
  </sheetViews>
  <sheetFormatPr defaultColWidth="8.5703125" defaultRowHeight="15.75"/>
  <cols>
    <col min="1" max="1" width="0.5703125" style="135" customWidth="1"/>
    <col min="2" max="2" width="4" style="136" customWidth="1"/>
    <col min="3" max="3" width="1.5703125" style="135" customWidth="1"/>
    <col min="4" max="4" width="1" style="137" customWidth="1"/>
    <col min="5" max="5" width="1.42578125" style="135" customWidth="1"/>
    <col min="6" max="6" width="5.5703125" style="135" customWidth="1"/>
    <col min="7" max="7" width="1.85546875" style="135" customWidth="1"/>
    <col min="8" max="8" width="2.42578125" style="1" bestFit="1" customWidth="1"/>
    <col min="9" max="9" width="1.5703125" style="135" customWidth="1"/>
    <col min="10" max="10" width="2.5703125" style="135" bestFit="1" customWidth="1"/>
    <col min="11" max="16384" width="8.5703125" style="135"/>
  </cols>
  <sheetData>
    <row r="1" spans="1:12" ht="26.25" customHeight="1">
      <c r="A1" s="357" t="s">
        <v>35</v>
      </c>
      <c r="B1" s="357"/>
      <c r="C1" s="357"/>
      <c r="D1" s="357"/>
      <c r="E1" s="357"/>
      <c r="F1" s="357"/>
      <c r="G1" s="357"/>
      <c r="H1" s="357"/>
    </row>
    <row r="2" spans="1:12" ht="18" customHeight="1"/>
    <row r="3" spans="1:12" s="134" customFormat="1" ht="220.5">
      <c r="A3" s="138" t="s">
        <v>144</v>
      </c>
      <c r="B3" s="138" t="s">
        <v>164</v>
      </c>
      <c r="C3" s="138" t="s">
        <v>36</v>
      </c>
      <c r="D3" s="138" t="s">
        <v>37</v>
      </c>
      <c r="E3" s="138" t="s">
        <v>38</v>
      </c>
      <c r="F3" s="138" t="s">
        <v>39</v>
      </c>
      <c r="G3" s="138" t="s">
        <v>40</v>
      </c>
      <c r="H3" s="139" t="s">
        <v>41</v>
      </c>
      <c r="I3" s="138" t="s">
        <v>163</v>
      </c>
      <c r="J3" s="140"/>
      <c r="K3" s="140"/>
      <c r="L3" s="140"/>
    </row>
    <row r="4" spans="1:12" s="144" customFormat="1" ht="94.5">
      <c r="A4" s="138" t="s">
        <v>145</v>
      </c>
      <c r="B4" s="141" t="s">
        <v>42</v>
      </c>
      <c r="C4" s="138"/>
      <c r="D4" s="142"/>
      <c r="E4" s="138"/>
      <c r="F4" s="138"/>
      <c r="G4" s="138"/>
      <c r="H4" s="143">
        <f>SUM(H5:H8)</f>
        <v>1459740000</v>
      </c>
      <c r="I4" s="138"/>
      <c r="J4" s="140"/>
      <c r="K4" s="140"/>
      <c r="L4" s="140"/>
    </row>
    <row r="5" spans="1:12" ht="99.75" customHeight="1">
      <c r="A5" s="145">
        <v>1</v>
      </c>
      <c r="B5" s="146" t="s">
        <v>43</v>
      </c>
      <c r="C5" s="145" t="s">
        <v>44</v>
      </c>
      <c r="D5" s="147">
        <v>59</v>
      </c>
      <c r="E5" s="148" t="s">
        <v>45</v>
      </c>
      <c r="F5" s="149" t="s">
        <v>46</v>
      </c>
      <c r="G5" s="149" t="s">
        <v>47</v>
      </c>
      <c r="H5" s="150">
        <f>1260830000-405000000</f>
        <v>855830000</v>
      </c>
      <c r="I5" s="145" t="s">
        <v>48</v>
      </c>
      <c r="J5" s="151"/>
      <c r="K5" s="152"/>
      <c r="L5" s="152"/>
    </row>
    <row r="6" spans="1:12" ht="409.5">
      <c r="A6" s="145">
        <v>2</v>
      </c>
      <c r="B6" s="146" t="s">
        <v>49</v>
      </c>
      <c r="C6" s="153" t="s">
        <v>44</v>
      </c>
      <c r="D6" s="147">
        <v>16</v>
      </c>
      <c r="E6" s="148" t="s">
        <v>50</v>
      </c>
      <c r="F6" s="149" t="s">
        <v>51</v>
      </c>
      <c r="G6" s="149" t="s">
        <v>52</v>
      </c>
      <c r="H6" s="150">
        <v>122560000</v>
      </c>
      <c r="I6" s="145" t="s">
        <v>48</v>
      </c>
      <c r="J6" s="151"/>
      <c r="K6" s="152"/>
      <c r="L6" s="152"/>
    </row>
    <row r="7" spans="1:12" ht="409.5">
      <c r="A7" s="145">
        <v>3</v>
      </c>
      <c r="B7" s="146" t="s">
        <v>53</v>
      </c>
      <c r="C7" s="153" t="s">
        <v>44</v>
      </c>
      <c r="D7" s="147">
        <v>12</v>
      </c>
      <c r="E7" s="148" t="s">
        <v>50</v>
      </c>
      <c r="F7" s="149" t="s">
        <v>54</v>
      </c>
      <c r="G7" s="149" t="s">
        <v>55</v>
      </c>
      <c r="H7" s="150">
        <v>234480000</v>
      </c>
      <c r="I7" s="145" t="s">
        <v>48</v>
      </c>
      <c r="J7" s="154"/>
      <c r="K7" s="152"/>
      <c r="L7" s="152"/>
    </row>
    <row r="8" spans="1:12" ht="299.25">
      <c r="A8" s="145">
        <v>4</v>
      </c>
      <c r="B8" s="146" t="s">
        <v>56</v>
      </c>
      <c r="C8" s="153" t="s">
        <v>44</v>
      </c>
      <c r="D8" s="147"/>
      <c r="E8" s="148"/>
      <c r="F8" s="149"/>
      <c r="G8" s="149"/>
      <c r="H8" s="150">
        <f>247870000-1000000</f>
        <v>246870000</v>
      </c>
      <c r="I8" s="145"/>
      <c r="J8" s="154"/>
      <c r="K8" s="152"/>
      <c r="L8" s="152"/>
    </row>
    <row r="9" spans="1:12" s="144" customFormat="1" ht="78.75">
      <c r="A9" s="138" t="s">
        <v>146</v>
      </c>
      <c r="B9" s="141" t="s">
        <v>57</v>
      </c>
      <c r="C9" s="139"/>
      <c r="D9" s="155"/>
      <c r="E9" s="156"/>
      <c r="F9" s="156"/>
      <c r="G9" s="148"/>
      <c r="H9" s="157">
        <f>H10</f>
        <v>85260000</v>
      </c>
      <c r="I9" s="138"/>
      <c r="J9" s="140"/>
      <c r="K9" s="140"/>
      <c r="L9" s="140"/>
    </row>
    <row r="10" spans="1:12" ht="346.5">
      <c r="A10" s="145">
        <v>1</v>
      </c>
      <c r="B10" s="146" t="s">
        <v>58</v>
      </c>
      <c r="C10" s="153" t="s">
        <v>44</v>
      </c>
      <c r="D10" s="147">
        <v>2</v>
      </c>
      <c r="E10" s="148" t="s">
        <v>59</v>
      </c>
      <c r="F10" s="148" t="s">
        <v>60</v>
      </c>
      <c r="G10" s="148" t="s">
        <v>61</v>
      </c>
      <c r="H10" s="150">
        <v>85260000</v>
      </c>
      <c r="I10" s="145" t="s">
        <v>48</v>
      </c>
      <c r="J10" s="152"/>
      <c r="K10" s="152"/>
      <c r="L10" s="152"/>
    </row>
    <row r="11" spans="1:12" s="144" customFormat="1">
      <c r="A11" s="358" t="s">
        <v>62</v>
      </c>
      <c r="B11" s="359"/>
      <c r="C11" s="138"/>
      <c r="D11" s="155"/>
      <c r="E11" s="156"/>
      <c r="F11" s="156"/>
      <c r="G11" s="156"/>
      <c r="H11" s="157">
        <f>H4+H9</f>
        <v>1545000000</v>
      </c>
      <c r="I11" s="138"/>
      <c r="J11" s="158"/>
      <c r="K11" s="140"/>
      <c r="L11" s="140"/>
    </row>
    <row r="12" spans="1:12" ht="27" customHeight="1">
      <c r="A12" s="360"/>
      <c r="B12" s="361"/>
      <c r="C12" s="361"/>
      <c r="D12" s="361"/>
      <c r="E12" s="361"/>
      <c r="F12" s="361"/>
      <c r="G12" s="361"/>
      <c r="H12" s="361"/>
      <c r="I12" s="361"/>
      <c r="J12" s="159"/>
      <c r="K12" s="152"/>
      <c r="L12" s="152"/>
    </row>
    <row r="13" spans="1:12">
      <c r="A13" s="152"/>
      <c r="B13" s="160"/>
      <c r="C13" s="152"/>
      <c r="D13" s="161"/>
      <c r="E13" s="154"/>
      <c r="F13" s="154"/>
      <c r="G13" s="154"/>
      <c r="H13" s="162"/>
      <c r="I13" s="152"/>
      <c r="J13" s="152"/>
      <c r="K13" s="152"/>
      <c r="L13" s="152"/>
    </row>
    <row r="14" spans="1:12">
      <c r="A14" s="152"/>
      <c r="B14" s="160"/>
      <c r="C14" s="152"/>
      <c r="D14" s="161"/>
      <c r="E14" s="154"/>
      <c r="F14" s="154"/>
      <c r="G14" s="154"/>
      <c r="H14" s="162"/>
      <c r="I14" s="152"/>
      <c r="J14" s="152"/>
      <c r="K14" s="152"/>
      <c r="L14" s="152"/>
    </row>
    <row r="15" spans="1:12">
      <c r="A15" s="152"/>
      <c r="B15" s="160"/>
      <c r="C15" s="152"/>
      <c r="D15" s="161"/>
      <c r="E15" s="154"/>
      <c r="F15" s="154"/>
      <c r="G15" s="154"/>
      <c r="H15" s="162"/>
      <c r="I15" s="152"/>
      <c r="J15" s="152"/>
      <c r="K15" s="152"/>
      <c r="L15" s="152"/>
    </row>
    <row r="16" spans="1:12">
      <c r="A16" s="152"/>
      <c r="B16" s="160"/>
      <c r="C16" s="152"/>
      <c r="D16" s="161"/>
      <c r="E16" s="154"/>
      <c r="F16" s="154"/>
      <c r="G16" s="154"/>
      <c r="H16" s="162"/>
      <c r="I16" s="152"/>
      <c r="J16" s="152"/>
      <c r="K16" s="152"/>
      <c r="L16" s="152"/>
    </row>
    <row r="17" spans="1:12">
      <c r="A17" s="152"/>
      <c r="B17" s="160"/>
      <c r="C17" s="152"/>
      <c r="D17" s="161"/>
      <c r="E17" s="154"/>
      <c r="F17" s="154"/>
      <c r="G17" s="154"/>
      <c r="H17" s="162"/>
      <c r="I17" s="152"/>
      <c r="J17" s="152"/>
      <c r="K17" s="152"/>
      <c r="L17" s="152"/>
    </row>
    <row r="18" spans="1:12">
      <c r="A18" s="152"/>
      <c r="B18" s="160"/>
      <c r="C18" s="152"/>
      <c r="D18" s="161"/>
      <c r="E18" s="154"/>
      <c r="F18" s="154"/>
      <c r="G18" s="154"/>
      <c r="H18" s="162"/>
      <c r="I18" s="152"/>
      <c r="J18" s="152"/>
      <c r="K18" s="152"/>
      <c r="L18" s="152"/>
    </row>
    <row r="19" spans="1:12">
      <c r="A19" s="152"/>
      <c r="B19" s="160"/>
      <c r="C19" s="152"/>
      <c r="D19" s="161"/>
      <c r="E19" s="154"/>
      <c r="F19" s="154"/>
      <c r="G19" s="154"/>
      <c r="H19" s="162"/>
      <c r="I19" s="152"/>
      <c r="J19" s="152"/>
      <c r="K19" s="152"/>
      <c r="L19" s="152"/>
    </row>
    <row r="20" spans="1:12">
      <c r="A20" s="152"/>
      <c r="B20" s="160"/>
      <c r="C20" s="152"/>
      <c r="D20" s="161"/>
      <c r="E20" s="154"/>
      <c r="F20" s="154"/>
      <c r="G20" s="154"/>
      <c r="H20" s="162"/>
      <c r="I20" s="152"/>
      <c r="J20" s="152"/>
      <c r="K20" s="152"/>
      <c r="L20" s="152"/>
    </row>
    <row r="21" spans="1:12">
      <c r="A21" s="152"/>
      <c r="B21" s="160"/>
      <c r="C21" s="152"/>
      <c r="D21" s="161"/>
      <c r="E21" s="154"/>
      <c r="F21" s="154"/>
      <c r="G21" s="154"/>
      <c r="H21" s="162"/>
      <c r="I21" s="152"/>
      <c r="J21" s="152"/>
      <c r="K21" s="152"/>
      <c r="L21" s="152"/>
    </row>
    <row r="22" spans="1:12">
      <c r="A22" s="152"/>
      <c r="B22" s="160"/>
      <c r="C22" s="152"/>
      <c r="D22" s="161"/>
      <c r="E22" s="154"/>
      <c r="F22" s="154"/>
      <c r="G22" s="154"/>
      <c r="H22" s="162"/>
      <c r="I22" s="152"/>
      <c r="J22" s="152"/>
      <c r="K22" s="152"/>
      <c r="L22" s="152"/>
    </row>
    <row r="23" spans="1:12">
      <c r="A23" s="152"/>
      <c r="B23" s="160"/>
      <c r="C23" s="152"/>
      <c r="D23" s="161"/>
      <c r="E23" s="154"/>
      <c r="F23" s="154"/>
      <c r="G23" s="154"/>
      <c r="H23" s="162"/>
      <c r="I23" s="152"/>
      <c r="J23" s="152"/>
      <c r="K23" s="152"/>
      <c r="L23" s="152"/>
    </row>
    <row r="24" spans="1:12">
      <c r="A24" s="152"/>
      <c r="B24" s="160"/>
      <c r="C24" s="152"/>
      <c r="D24" s="161"/>
      <c r="E24" s="154"/>
      <c r="F24" s="154"/>
      <c r="G24" s="154"/>
      <c r="H24" s="162"/>
      <c r="I24" s="152"/>
      <c r="J24" s="152"/>
      <c r="K24" s="152"/>
      <c r="L24" s="152"/>
    </row>
    <row r="25" spans="1:12">
      <c r="A25" s="152"/>
      <c r="B25" s="160"/>
      <c r="C25" s="152"/>
      <c r="D25" s="161"/>
      <c r="E25" s="154"/>
      <c r="F25" s="154"/>
      <c r="G25" s="154"/>
      <c r="H25" s="162"/>
      <c r="I25" s="152"/>
      <c r="J25" s="152"/>
      <c r="K25" s="152"/>
      <c r="L25" s="152"/>
    </row>
    <row r="26" spans="1:12">
      <c r="A26" s="152"/>
      <c r="B26" s="160"/>
      <c r="C26" s="152"/>
      <c r="D26" s="161"/>
      <c r="E26" s="154"/>
      <c r="F26" s="154"/>
      <c r="G26" s="154"/>
      <c r="H26" s="162"/>
      <c r="I26" s="152"/>
      <c r="J26" s="152"/>
      <c r="K26" s="152"/>
      <c r="L26" s="152"/>
    </row>
    <row r="27" spans="1:12">
      <c r="A27" s="152"/>
      <c r="B27" s="160"/>
      <c r="C27" s="152"/>
      <c r="D27" s="161"/>
      <c r="E27" s="154"/>
      <c r="F27" s="154"/>
      <c r="G27" s="154"/>
      <c r="H27" s="162"/>
      <c r="I27" s="152"/>
      <c r="J27" s="152"/>
      <c r="K27" s="152"/>
      <c r="L27" s="152"/>
    </row>
    <row r="28" spans="1:12">
      <c r="A28" s="152"/>
      <c r="B28" s="160"/>
      <c r="C28" s="152"/>
      <c r="D28" s="161"/>
      <c r="E28" s="154"/>
      <c r="F28" s="154"/>
      <c r="G28" s="154"/>
      <c r="H28" s="162"/>
      <c r="I28" s="152"/>
      <c r="J28" s="152"/>
      <c r="K28" s="152"/>
      <c r="L28" s="152"/>
    </row>
    <row r="29" spans="1:12">
      <c r="A29" s="152"/>
      <c r="B29" s="160"/>
      <c r="C29" s="152"/>
      <c r="D29" s="161"/>
      <c r="E29" s="154"/>
      <c r="F29" s="154"/>
      <c r="G29" s="154"/>
      <c r="H29" s="162"/>
      <c r="I29" s="152"/>
      <c r="J29" s="152"/>
      <c r="K29" s="152"/>
      <c r="L29" s="152"/>
    </row>
    <row r="30" spans="1:12">
      <c r="A30" s="152"/>
      <c r="B30" s="160"/>
      <c r="C30" s="152"/>
      <c r="D30" s="161"/>
      <c r="E30" s="154"/>
      <c r="F30" s="154"/>
      <c r="G30" s="154"/>
      <c r="H30" s="162"/>
      <c r="I30" s="152"/>
      <c r="J30" s="152"/>
      <c r="K30" s="152"/>
      <c r="L30" s="152"/>
    </row>
    <row r="31" spans="1:12">
      <c r="A31" s="152"/>
      <c r="B31" s="160"/>
      <c r="C31" s="152"/>
      <c r="D31" s="161"/>
      <c r="E31" s="154"/>
      <c r="F31" s="154"/>
      <c r="G31" s="154"/>
      <c r="H31" s="162"/>
      <c r="I31" s="152"/>
      <c r="J31" s="152"/>
      <c r="K31" s="152"/>
      <c r="L31" s="152"/>
    </row>
    <row r="32" spans="1:12">
      <c r="A32" s="152"/>
      <c r="B32" s="160"/>
      <c r="C32" s="152"/>
      <c r="D32" s="161"/>
      <c r="E32" s="154"/>
      <c r="F32" s="154"/>
      <c r="G32" s="154"/>
      <c r="H32" s="162"/>
      <c r="I32" s="152"/>
      <c r="J32" s="152"/>
      <c r="K32" s="152"/>
      <c r="L32" s="152"/>
    </row>
    <row r="33" spans="1:12">
      <c r="A33" s="152"/>
      <c r="B33" s="160"/>
      <c r="C33" s="152"/>
      <c r="D33" s="161"/>
      <c r="E33" s="154"/>
      <c r="F33" s="154"/>
      <c r="G33" s="154"/>
      <c r="H33" s="162"/>
      <c r="I33" s="152"/>
      <c r="J33" s="152"/>
      <c r="K33" s="152"/>
      <c r="L33" s="152"/>
    </row>
    <row r="34" spans="1:12">
      <c r="A34" s="152"/>
      <c r="B34" s="160"/>
      <c r="C34" s="152"/>
      <c r="D34" s="161"/>
      <c r="E34" s="154"/>
      <c r="F34" s="154"/>
      <c r="G34" s="154"/>
      <c r="H34" s="162"/>
      <c r="I34" s="152"/>
      <c r="J34" s="152"/>
      <c r="K34" s="152"/>
      <c r="L34" s="152"/>
    </row>
    <row r="35" spans="1:12">
      <c r="A35" s="152"/>
      <c r="B35" s="160"/>
      <c r="C35" s="152"/>
      <c r="D35" s="161"/>
      <c r="E35" s="154"/>
      <c r="F35" s="154"/>
      <c r="G35" s="154"/>
      <c r="H35" s="162"/>
      <c r="I35" s="152"/>
      <c r="J35" s="152"/>
      <c r="K35" s="152"/>
      <c r="L35" s="152"/>
    </row>
    <row r="36" spans="1:12">
      <c r="A36" s="152"/>
      <c r="B36" s="160"/>
      <c r="C36" s="152"/>
      <c r="D36" s="161"/>
      <c r="E36" s="154"/>
      <c r="F36" s="154"/>
      <c r="G36" s="154"/>
      <c r="H36" s="162"/>
      <c r="I36" s="152"/>
      <c r="J36" s="152"/>
      <c r="K36" s="152"/>
      <c r="L36" s="152"/>
    </row>
    <row r="37" spans="1:12">
      <c r="A37" s="152"/>
      <c r="B37" s="160"/>
      <c r="C37" s="152"/>
      <c r="D37" s="161"/>
      <c r="E37" s="154"/>
      <c r="F37" s="154"/>
      <c r="G37" s="154"/>
      <c r="H37" s="162"/>
      <c r="I37" s="152"/>
      <c r="J37" s="152"/>
      <c r="K37" s="152"/>
      <c r="L37" s="152"/>
    </row>
    <row r="38" spans="1:12">
      <c r="A38" s="152"/>
      <c r="B38" s="160"/>
      <c r="C38" s="152"/>
      <c r="D38" s="161"/>
      <c r="E38" s="154"/>
      <c r="F38" s="154"/>
      <c r="G38" s="154"/>
      <c r="H38" s="162"/>
      <c r="I38" s="152"/>
      <c r="J38" s="152"/>
      <c r="K38" s="152"/>
      <c r="L38" s="152"/>
    </row>
    <row r="39" spans="1:12">
      <c r="A39" s="152"/>
      <c r="B39" s="160"/>
      <c r="C39" s="152"/>
      <c r="D39" s="161"/>
      <c r="E39" s="154"/>
      <c r="F39" s="154"/>
      <c r="G39" s="154"/>
      <c r="H39" s="162"/>
      <c r="I39" s="152"/>
      <c r="J39" s="152"/>
      <c r="K39" s="152"/>
      <c r="L39" s="152"/>
    </row>
    <row r="40" spans="1:12">
      <c r="A40" s="152"/>
      <c r="B40" s="160"/>
      <c r="C40" s="152"/>
      <c r="D40" s="161"/>
      <c r="E40" s="154"/>
      <c r="F40" s="154"/>
      <c r="G40" s="154"/>
      <c r="H40" s="162"/>
      <c r="I40" s="152"/>
      <c r="J40" s="152"/>
      <c r="K40" s="152"/>
      <c r="L40" s="152"/>
    </row>
    <row r="41" spans="1:12">
      <c r="A41" s="152"/>
      <c r="B41" s="160"/>
      <c r="C41" s="152"/>
      <c r="D41" s="161"/>
      <c r="E41" s="154"/>
      <c r="F41" s="154"/>
      <c r="G41" s="154"/>
      <c r="H41" s="162"/>
      <c r="I41" s="152"/>
      <c r="J41" s="152"/>
      <c r="K41" s="152"/>
      <c r="L41" s="152"/>
    </row>
    <row r="42" spans="1:12">
      <c r="A42" s="152"/>
      <c r="B42" s="160"/>
      <c r="C42" s="152"/>
      <c r="D42" s="161"/>
      <c r="E42" s="154"/>
      <c r="F42" s="154"/>
      <c r="G42" s="154"/>
      <c r="H42" s="162"/>
      <c r="I42" s="152"/>
      <c r="J42" s="152"/>
      <c r="K42" s="152"/>
      <c r="L42" s="152"/>
    </row>
    <row r="43" spans="1:12">
      <c r="A43" s="152"/>
      <c r="B43" s="160"/>
      <c r="C43" s="152"/>
      <c r="D43" s="161"/>
      <c r="E43" s="154"/>
      <c r="F43" s="154"/>
      <c r="G43" s="154"/>
      <c r="H43" s="162"/>
      <c r="I43" s="152"/>
      <c r="J43" s="152"/>
      <c r="K43" s="152"/>
      <c r="L43" s="152"/>
    </row>
    <row r="44" spans="1:12">
      <c r="A44" s="152"/>
      <c r="B44" s="160"/>
      <c r="C44" s="152"/>
      <c r="D44" s="161"/>
      <c r="E44" s="154"/>
      <c r="F44" s="154"/>
      <c r="G44" s="154"/>
      <c r="H44" s="162"/>
      <c r="I44" s="152"/>
      <c r="J44" s="152"/>
      <c r="K44" s="152"/>
      <c r="L44" s="152"/>
    </row>
    <row r="45" spans="1:12">
      <c r="A45" s="152"/>
      <c r="B45" s="160"/>
      <c r="C45" s="152"/>
      <c r="D45" s="161"/>
      <c r="E45" s="154"/>
      <c r="F45" s="154"/>
      <c r="G45" s="154"/>
      <c r="H45" s="162"/>
      <c r="I45" s="152"/>
      <c r="J45" s="152"/>
      <c r="K45" s="152"/>
      <c r="L45" s="152"/>
    </row>
    <row r="46" spans="1:12">
      <c r="A46" s="152"/>
      <c r="B46" s="160"/>
      <c r="C46" s="152"/>
      <c r="D46" s="161"/>
      <c r="E46" s="154"/>
      <c r="F46" s="154"/>
      <c r="G46" s="154"/>
      <c r="H46" s="162"/>
      <c r="I46" s="152"/>
      <c r="J46" s="152"/>
      <c r="K46" s="152"/>
      <c r="L46" s="152"/>
    </row>
    <row r="47" spans="1:12">
      <c r="A47" s="152"/>
      <c r="B47" s="160"/>
      <c r="C47" s="152"/>
      <c r="D47" s="161"/>
      <c r="E47" s="154"/>
      <c r="F47" s="154"/>
      <c r="G47" s="154"/>
      <c r="H47" s="162"/>
      <c r="I47" s="152"/>
      <c r="J47" s="152"/>
      <c r="K47" s="152"/>
      <c r="L47" s="152"/>
    </row>
    <row r="48" spans="1:12">
      <c r="A48" s="152"/>
      <c r="B48" s="160"/>
      <c r="C48" s="152"/>
      <c r="D48" s="161"/>
      <c r="E48" s="154"/>
      <c r="F48" s="154"/>
      <c r="G48" s="154"/>
      <c r="H48" s="162"/>
      <c r="I48" s="152"/>
      <c r="J48" s="152"/>
      <c r="K48" s="152"/>
      <c r="L48" s="152"/>
    </row>
    <row r="49" spans="1:12">
      <c r="A49" s="152"/>
      <c r="B49" s="160"/>
      <c r="C49" s="152"/>
      <c r="D49" s="161"/>
      <c r="E49" s="154"/>
      <c r="F49" s="154"/>
      <c r="G49" s="154"/>
      <c r="H49" s="162"/>
      <c r="I49" s="152"/>
      <c r="J49" s="152"/>
      <c r="K49" s="152"/>
      <c r="L49" s="152"/>
    </row>
    <row r="50" spans="1:12">
      <c r="A50" s="152"/>
      <c r="B50" s="160"/>
      <c r="C50" s="152"/>
      <c r="D50" s="161"/>
      <c r="E50" s="154"/>
      <c r="F50" s="154"/>
      <c r="G50" s="154"/>
      <c r="H50" s="162"/>
      <c r="I50" s="152"/>
      <c r="J50" s="152"/>
      <c r="K50" s="152"/>
      <c r="L50" s="152"/>
    </row>
    <row r="51" spans="1:12">
      <c r="A51" s="152"/>
      <c r="B51" s="160"/>
      <c r="C51" s="152"/>
      <c r="D51" s="161"/>
      <c r="E51" s="154"/>
      <c r="F51" s="154"/>
      <c r="G51" s="154"/>
      <c r="H51" s="162"/>
      <c r="I51" s="152"/>
      <c r="J51" s="152"/>
      <c r="K51" s="152"/>
      <c r="L51" s="152"/>
    </row>
    <row r="52" spans="1:12">
      <c r="A52" s="152"/>
      <c r="B52" s="160"/>
      <c r="C52" s="152"/>
      <c r="D52" s="161"/>
      <c r="E52" s="154"/>
      <c r="F52" s="154"/>
      <c r="G52" s="154"/>
      <c r="H52" s="162"/>
      <c r="I52" s="152"/>
      <c r="J52" s="152"/>
      <c r="K52" s="152"/>
      <c r="L52" s="152"/>
    </row>
    <row r="53" spans="1:12">
      <c r="A53" s="152"/>
      <c r="B53" s="160"/>
      <c r="C53" s="152"/>
      <c r="D53" s="161"/>
      <c r="E53" s="154"/>
      <c r="F53" s="154"/>
      <c r="G53" s="154"/>
      <c r="H53" s="162"/>
      <c r="I53" s="152"/>
      <c r="J53" s="152"/>
      <c r="K53" s="152"/>
      <c r="L53" s="152"/>
    </row>
    <row r="54" spans="1:12">
      <c r="A54" s="152"/>
      <c r="B54" s="160"/>
      <c r="C54" s="152"/>
      <c r="D54" s="161"/>
      <c r="E54" s="154"/>
      <c r="F54" s="154"/>
      <c r="G54" s="154"/>
      <c r="H54" s="162"/>
      <c r="I54" s="152"/>
      <c r="J54" s="152"/>
      <c r="K54" s="152"/>
      <c r="L54" s="152"/>
    </row>
    <row r="55" spans="1:12">
      <c r="A55" s="152"/>
      <c r="B55" s="160"/>
      <c r="C55" s="152"/>
      <c r="D55" s="161"/>
      <c r="E55" s="154"/>
      <c r="F55" s="154"/>
      <c r="G55" s="154"/>
      <c r="H55" s="162"/>
      <c r="I55" s="152"/>
      <c r="J55" s="152"/>
      <c r="K55" s="152"/>
      <c r="L55" s="152"/>
    </row>
    <row r="56" spans="1:12">
      <c r="A56" s="152"/>
      <c r="B56" s="160"/>
      <c r="C56" s="152"/>
      <c r="D56" s="161"/>
      <c r="E56" s="154"/>
      <c r="F56" s="154"/>
      <c r="G56" s="154"/>
      <c r="H56" s="162"/>
      <c r="I56" s="152"/>
      <c r="J56" s="152"/>
      <c r="K56" s="152"/>
      <c r="L56" s="152"/>
    </row>
    <row r="57" spans="1:12">
      <c r="A57" s="152"/>
      <c r="B57" s="160"/>
      <c r="C57" s="152"/>
      <c r="D57" s="161"/>
      <c r="E57" s="154"/>
      <c r="F57" s="154"/>
      <c r="G57" s="154"/>
      <c r="H57" s="162"/>
      <c r="I57" s="152"/>
      <c r="J57" s="152"/>
      <c r="K57" s="152"/>
      <c r="L57" s="152"/>
    </row>
    <row r="58" spans="1:12">
      <c r="A58" s="152"/>
      <c r="B58" s="160"/>
      <c r="C58" s="152"/>
      <c r="D58" s="161"/>
      <c r="E58" s="154"/>
      <c r="F58" s="154"/>
      <c r="G58" s="154"/>
      <c r="H58" s="162"/>
      <c r="I58" s="152"/>
      <c r="J58" s="152"/>
      <c r="K58" s="152"/>
      <c r="L58" s="152"/>
    </row>
    <row r="59" spans="1:12">
      <c r="A59" s="152"/>
      <c r="B59" s="160"/>
      <c r="C59" s="152"/>
      <c r="D59" s="161"/>
      <c r="E59" s="154"/>
      <c r="F59" s="154"/>
      <c r="G59" s="154"/>
      <c r="H59" s="162"/>
      <c r="I59" s="152"/>
      <c r="J59" s="152"/>
      <c r="K59" s="152"/>
      <c r="L59" s="152"/>
    </row>
    <row r="60" spans="1:12">
      <c r="A60" s="152"/>
      <c r="B60" s="160"/>
      <c r="C60" s="152"/>
      <c r="D60" s="161"/>
      <c r="E60" s="154"/>
      <c r="F60" s="154"/>
      <c r="G60" s="154"/>
      <c r="H60" s="162"/>
      <c r="I60" s="152"/>
      <c r="J60" s="152"/>
      <c r="K60" s="152"/>
      <c r="L60" s="152"/>
    </row>
    <row r="61" spans="1:12">
      <c r="A61" s="152"/>
      <c r="B61" s="160"/>
      <c r="C61" s="152"/>
      <c r="D61" s="161"/>
      <c r="E61" s="154"/>
      <c r="F61" s="154"/>
      <c r="G61" s="154"/>
      <c r="H61" s="162"/>
      <c r="I61" s="152"/>
      <c r="J61" s="152"/>
      <c r="K61" s="152"/>
      <c r="L61" s="152"/>
    </row>
    <row r="62" spans="1:12">
      <c r="A62" s="152"/>
      <c r="B62" s="160"/>
      <c r="C62" s="152"/>
      <c r="D62" s="161"/>
      <c r="E62" s="154"/>
      <c r="F62" s="154"/>
      <c r="G62" s="154"/>
      <c r="H62" s="162"/>
      <c r="I62" s="152"/>
      <c r="J62" s="152"/>
      <c r="K62" s="152"/>
      <c r="L62" s="152"/>
    </row>
    <row r="63" spans="1:12">
      <c r="A63" s="152"/>
      <c r="B63" s="160"/>
      <c r="C63" s="152"/>
      <c r="D63" s="161"/>
      <c r="E63" s="154"/>
      <c r="F63" s="154"/>
      <c r="G63" s="154"/>
      <c r="H63" s="162"/>
      <c r="I63" s="152"/>
      <c r="J63" s="152"/>
      <c r="K63" s="152"/>
      <c r="L63" s="152"/>
    </row>
    <row r="64" spans="1:12">
      <c r="A64" s="152"/>
      <c r="B64" s="160"/>
      <c r="C64" s="152"/>
      <c r="D64" s="161"/>
      <c r="E64" s="154"/>
      <c r="F64" s="154"/>
      <c r="G64" s="154"/>
      <c r="H64" s="162"/>
      <c r="I64" s="152"/>
      <c r="J64" s="152"/>
      <c r="K64" s="152"/>
      <c r="L64" s="152"/>
    </row>
    <row r="65" spans="1:12">
      <c r="A65" s="152"/>
      <c r="B65" s="160"/>
      <c r="C65" s="152"/>
      <c r="D65" s="161"/>
      <c r="E65" s="154"/>
      <c r="F65" s="154"/>
      <c r="G65" s="154"/>
      <c r="H65" s="162"/>
      <c r="I65" s="152"/>
      <c r="J65" s="152"/>
      <c r="K65" s="152"/>
      <c r="L65" s="152"/>
    </row>
    <row r="66" spans="1:12">
      <c r="A66" s="152"/>
      <c r="B66" s="160"/>
      <c r="C66" s="152"/>
      <c r="D66" s="161"/>
      <c r="E66" s="154"/>
      <c r="F66" s="154"/>
      <c r="G66" s="154"/>
      <c r="H66" s="162"/>
      <c r="I66" s="152"/>
      <c r="J66" s="152"/>
      <c r="K66" s="152"/>
      <c r="L66" s="152"/>
    </row>
    <row r="67" spans="1:12">
      <c r="A67" s="152"/>
      <c r="B67" s="160"/>
      <c r="C67" s="152"/>
      <c r="D67" s="161"/>
      <c r="E67" s="154"/>
      <c r="F67" s="154"/>
      <c r="G67" s="154"/>
      <c r="H67" s="162"/>
      <c r="I67" s="152"/>
      <c r="J67" s="152"/>
      <c r="K67" s="152"/>
      <c r="L67" s="152"/>
    </row>
    <row r="68" spans="1:12">
      <c r="A68" s="152"/>
      <c r="B68" s="160"/>
      <c r="C68" s="152"/>
      <c r="D68" s="161"/>
      <c r="E68" s="154"/>
      <c r="F68" s="154"/>
      <c r="G68" s="154"/>
      <c r="H68" s="162"/>
      <c r="I68" s="152"/>
      <c r="J68" s="152"/>
      <c r="K68" s="152"/>
      <c r="L68" s="152"/>
    </row>
    <row r="69" spans="1:12">
      <c r="A69" s="152"/>
      <c r="B69" s="160"/>
      <c r="C69" s="152"/>
      <c r="D69" s="161"/>
      <c r="E69" s="154"/>
      <c r="F69" s="154"/>
      <c r="G69" s="154"/>
      <c r="H69" s="162"/>
      <c r="I69" s="152"/>
      <c r="J69" s="152"/>
      <c r="K69" s="152"/>
      <c r="L69" s="152"/>
    </row>
    <row r="70" spans="1:12">
      <c r="A70" s="152"/>
      <c r="B70" s="160"/>
      <c r="C70" s="152"/>
      <c r="D70" s="161"/>
      <c r="E70" s="154"/>
      <c r="F70" s="154"/>
      <c r="G70" s="154"/>
      <c r="H70" s="162"/>
      <c r="I70" s="152"/>
      <c r="J70" s="152"/>
      <c r="K70" s="152"/>
      <c r="L70" s="152"/>
    </row>
    <row r="71" spans="1:12">
      <c r="A71" s="152"/>
      <c r="B71" s="160"/>
      <c r="C71" s="152"/>
      <c r="D71" s="161"/>
      <c r="E71" s="154"/>
      <c r="F71" s="154"/>
      <c r="G71" s="154"/>
      <c r="H71" s="162"/>
      <c r="I71" s="152"/>
      <c r="J71" s="152"/>
      <c r="K71" s="152"/>
      <c r="L71" s="152"/>
    </row>
    <row r="72" spans="1:12">
      <c r="A72" s="152"/>
      <c r="B72" s="160"/>
      <c r="C72" s="152"/>
      <c r="D72" s="161"/>
      <c r="E72" s="154"/>
      <c r="F72" s="154"/>
      <c r="G72" s="154"/>
      <c r="H72" s="162"/>
      <c r="I72" s="152"/>
      <c r="J72" s="152"/>
      <c r="K72" s="152"/>
      <c r="L72" s="152"/>
    </row>
    <row r="73" spans="1:12">
      <c r="A73" s="152"/>
      <c r="B73" s="160"/>
      <c r="C73" s="152"/>
      <c r="D73" s="163"/>
      <c r="E73" s="152"/>
      <c r="F73" s="152"/>
      <c r="G73" s="152"/>
      <c r="H73" s="164"/>
      <c r="I73" s="152"/>
      <c r="J73" s="152"/>
      <c r="K73" s="152"/>
      <c r="L73" s="152"/>
    </row>
    <row r="74" spans="1:12">
      <c r="A74" s="152"/>
      <c r="B74" s="160"/>
      <c r="C74" s="152"/>
      <c r="D74" s="163"/>
      <c r="E74" s="152"/>
      <c r="F74" s="152"/>
      <c r="G74" s="152"/>
      <c r="H74" s="164"/>
      <c r="I74" s="152"/>
      <c r="J74" s="152"/>
      <c r="K74" s="152"/>
      <c r="L74" s="152"/>
    </row>
    <row r="75" spans="1:12">
      <c r="A75" s="152"/>
      <c r="B75" s="160"/>
      <c r="C75" s="152"/>
      <c r="D75" s="163"/>
      <c r="E75" s="152"/>
      <c r="F75" s="152"/>
      <c r="G75" s="152"/>
      <c r="H75" s="164"/>
      <c r="I75" s="152"/>
      <c r="J75" s="152"/>
      <c r="K75" s="152"/>
      <c r="L75" s="152"/>
    </row>
    <row r="76" spans="1:12">
      <c r="A76" s="152"/>
      <c r="B76" s="160"/>
      <c r="C76" s="152"/>
      <c r="D76" s="163"/>
      <c r="E76" s="152"/>
      <c r="F76" s="152"/>
      <c r="G76" s="152"/>
      <c r="H76" s="164"/>
      <c r="I76" s="152"/>
      <c r="J76" s="152"/>
      <c r="K76" s="152"/>
      <c r="L76" s="152"/>
    </row>
    <row r="77" spans="1:12">
      <c r="A77" s="152"/>
      <c r="B77" s="160"/>
      <c r="C77" s="152"/>
      <c r="D77" s="163"/>
      <c r="E77" s="152"/>
      <c r="F77" s="152"/>
      <c r="G77" s="152"/>
      <c r="H77" s="164"/>
      <c r="I77" s="152"/>
      <c r="J77" s="152"/>
      <c r="K77" s="152"/>
      <c r="L77" s="152"/>
    </row>
    <row r="78" spans="1:12">
      <c r="A78" s="152"/>
      <c r="B78" s="160"/>
      <c r="C78" s="152"/>
      <c r="D78" s="163"/>
      <c r="E78" s="152"/>
      <c r="F78" s="152"/>
      <c r="G78" s="152"/>
      <c r="H78" s="164"/>
      <c r="I78" s="152"/>
      <c r="J78" s="152"/>
      <c r="K78" s="152"/>
      <c r="L78" s="152"/>
    </row>
    <row r="79" spans="1:12">
      <c r="A79" s="152"/>
      <c r="B79" s="160"/>
      <c r="C79" s="152"/>
      <c r="D79" s="163"/>
      <c r="E79" s="152"/>
      <c r="F79" s="152"/>
      <c r="G79" s="152"/>
      <c r="H79" s="164"/>
      <c r="I79" s="152"/>
      <c r="J79" s="152"/>
      <c r="K79" s="152"/>
      <c r="L79" s="152"/>
    </row>
    <row r="80" spans="1:12">
      <c r="A80" s="152"/>
      <c r="B80" s="160"/>
      <c r="C80" s="152"/>
      <c r="D80" s="163"/>
      <c r="E80" s="152"/>
      <c r="F80" s="152"/>
      <c r="G80" s="152"/>
      <c r="H80" s="164"/>
      <c r="I80" s="152"/>
      <c r="J80" s="152"/>
      <c r="K80" s="152"/>
      <c r="L80" s="152"/>
    </row>
    <row r="81" spans="1:12">
      <c r="A81" s="152"/>
      <c r="B81" s="160"/>
      <c r="C81" s="152"/>
      <c r="D81" s="163"/>
      <c r="E81" s="152"/>
      <c r="F81" s="152"/>
      <c r="G81" s="152"/>
      <c r="H81" s="164"/>
      <c r="I81" s="152"/>
      <c r="J81" s="152"/>
      <c r="K81" s="152"/>
      <c r="L81" s="152"/>
    </row>
    <row r="82" spans="1:12">
      <c r="A82" s="152"/>
      <c r="B82" s="160"/>
      <c r="C82" s="152"/>
      <c r="D82" s="163"/>
      <c r="E82" s="152"/>
      <c r="F82" s="152"/>
      <c r="G82" s="152"/>
      <c r="H82" s="164"/>
      <c r="I82" s="152"/>
      <c r="J82" s="152"/>
      <c r="K82" s="152"/>
      <c r="L82" s="152"/>
    </row>
    <row r="83" spans="1:12">
      <c r="A83" s="152"/>
      <c r="B83" s="160"/>
      <c r="C83" s="152"/>
      <c r="D83" s="163"/>
      <c r="E83" s="152"/>
      <c r="F83" s="152"/>
      <c r="G83" s="152"/>
      <c r="H83" s="164"/>
      <c r="I83" s="152"/>
      <c r="J83" s="152"/>
      <c r="K83" s="152"/>
      <c r="L83" s="152"/>
    </row>
    <row r="84" spans="1:12">
      <c r="A84" s="152"/>
      <c r="B84" s="160"/>
      <c r="C84" s="152"/>
      <c r="D84" s="163"/>
      <c r="E84" s="152"/>
      <c r="F84" s="152"/>
      <c r="G84" s="152"/>
      <c r="H84" s="164"/>
      <c r="I84" s="152"/>
      <c r="J84" s="152"/>
      <c r="K84" s="152"/>
      <c r="L84" s="152"/>
    </row>
    <row r="85" spans="1:12">
      <c r="A85" s="152"/>
      <c r="B85" s="160"/>
      <c r="C85" s="152"/>
      <c r="D85" s="163"/>
      <c r="E85" s="152"/>
      <c r="F85" s="152"/>
      <c r="G85" s="152"/>
      <c r="H85" s="164"/>
      <c r="I85" s="152"/>
      <c r="J85" s="152"/>
      <c r="K85" s="152"/>
      <c r="L85" s="152"/>
    </row>
    <row r="86" spans="1:12">
      <c r="A86" s="152"/>
      <c r="B86" s="160"/>
      <c r="C86" s="152"/>
      <c r="D86" s="163"/>
      <c r="E86" s="152"/>
      <c r="F86" s="152"/>
      <c r="G86" s="152"/>
      <c r="H86" s="164"/>
      <c r="I86" s="152"/>
      <c r="J86" s="152"/>
      <c r="K86" s="152"/>
      <c r="L86" s="152"/>
    </row>
    <row r="87" spans="1:12">
      <c r="A87" s="152"/>
      <c r="B87" s="160"/>
      <c r="C87" s="152"/>
      <c r="D87" s="163"/>
      <c r="E87" s="152"/>
      <c r="F87" s="152"/>
      <c r="G87" s="152"/>
      <c r="H87" s="164"/>
      <c r="I87" s="152"/>
      <c r="J87" s="152"/>
      <c r="K87" s="152"/>
      <c r="L87" s="152"/>
    </row>
    <row r="88" spans="1:12">
      <c r="A88" s="152"/>
      <c r="B88" s="160"/>
      <c r="C88" s="152"/>
      <c r="D88" s="163"/>
      <c r="E88" s="152"/>
      <c r="F88" s="152"/>
      <c r="G88" s="152"/>
      <c r="H88" s="164"/>
      <c r="I88" s="152"/>
      <c r="J88" s="152"/>
      <c r="K88" s="152"/>
      <c r="L88" s="152"/>
    </row>
    <row r="89" spans="1:12">
      <c r="A89" s="152"/>
      <c r="B89" s="160"/>
      <c r="C89" s="152"/>
      <c r="D89" s="163"/>
      <c r="E89" s="152"/>
      <c r="F89" s="152"/>
      <c r="G89" s="152"/>
      <c r="H89" s="164"/>
      <c r="I89" s="152"/>
      <c r="J89" s="152"/>
      <c r="K89" s="152"/>
      <c r="L89" s="152"/>
    </row>
    <row r="90" spans="1:12">
      <c r="A90" s="152"/>
      <c r="B90" s="160"/>
      <c r="C90" s="152"/>
      <c r="D90" s="163"/>
      <c r="E90" s="152"/>
      <c r="F90" s="152"/>
      <c r="G90" s="152"/>
      <c r="H90" s="164"/>
      <c r="I90" s="152"/>
      <c r="J90" s="152"/>
      <c r="K90" s="152"/>
      <c r="L90" s="152"/>
    </row>
    <row r="91" spans="1:12">
      <c r="A91" s="152"/>
      <c r="B91" s="160"/>
      <c r="C91" s="152"/>
      <c r="D91" s="163"/>
      <c r="E91" s="152"/>
      <c r="F91" s="152"/>
      <c r="G91" s="152"/>
      <c r="H91" s="164"/>
      <c r="I91" s="152"/>
      <c r="J91" s="152"/>
      <c r="K91" s="152"/>
      <c r="L91" s="152"/>
    </row>
    <row r="92" spans="1:12">
      <c r="A92" s="152"/>
      <c r="B92" s="160"/>
      <c r="C92" s="152"/>
      <c r="D92" s="163"/>
      <c r="E92" s="152"/>
      <c r="F92" s="152"/>
      <c r="G92" s="152"/>
      <c r="H92" s="164"/>
      <c r="I92" s="152"/>
      <c r="J92" s="152"/>
      <c r="K92" s="152"/>
      <c r="L92" s="152"/>
    </row>
    <row r="93" spans="1:12">
      <c r="A93" s="152"/>
      <c r="B93" s="160"/>
      <c r="C93" s="152"/>
      <c r="D93" s="163"/>
      <c r="E93" s="152"/>
      <c r="F93" s="152"/>
      <c r="G93" s="152"/>
      <c r="H93" s="164"/>
      <c r="I93" s="152"/>
      <c r="J93" s="152"/>
      <c r="K93" s="152"/>
      <c r="L93" s="152"/>
    </row>
    <row r="94" spans="1:12">
      <c r="A94" s="152"/>
      <c r="B94" s="160"/>
      <c r="C94" s="152"/>
      <c r="D94" s="163"/>
      <c r="E94" s="152"/>
      <c r="F94" s="152"/>
      <c r="G94" s="152"/>
      <c r="H94" s="164"/>
      <c r="I94" s="152"/>
      <c r="J94" s="152"/>
      <c r="K94" s="152"/>
      <c r="L94" s="152"/>
    </row>
    <row r="95" spans="1:12">
      <c r="A95" s="152"/>
      <c r="B95" s="160"/>
      <c r="C95" s="152"/>
      <c r="D95" s="163"/>
      <c r="E95" s="152"/>
      <c r="F95" s="152"/>
      <c r="G95" s="152"/>
      <c r="H95" s="164"/>
      <c r="I95" s="152"/>
      <c r="J95" s="152"/>
      <c r="K95" s="152"/>
      <c r="L95" s="152"/>
    </row>
    <row r="96" spans="1:12">
      <c r="A96" s="152"/>
      <c r="B96" s="160"/>
      <c r="C96" s="152"/>
      <c r="D96" s="163"/>
      <c r="E96" s="152"/>
      <c r="F96" s="152"/>
      <c r="G96" s="152"/>
      <c r="H96" s="164"/>
      <c r="I96" s="152"/>
      <c r="J96" s="152"/>
      <c r="K96" s="152"/>
      <c r="L96" s="152"/>
    </row>
    <row r="97" spans="1:12">
      <c r="A97" s="152"/>
      <c r="B97" s="160"/>
      <c r="C97" s="152"/>
      <c r="D97" s="163"/>
      <c r="E97" s="152"/>
      <c r="F97" s="152"/>
      <c r="G97" s="152"/>
      <c r="H97" s="164"/>
      <c r="I97" s="152"/>
      <c r="J97" s="152"/>
      <c r="K97" s="152"/>
      <c r="L97" s="152"/>
    </row>
    <row r="98" spans="1:12">
      <c r="A98" s="152"/>
      <c r="B98" s="160"/>
      <c r="C98" s="152"/>
      <c r="D98" s="163"/>
      <c r="E98" s="152"/>
      <c r="F98" s="152"/>
      <c r="G98" s="152"/>
      <c r="H98" s="164"/>
      <c r="I98" s="152"/>
      <c r="J98" s="152"/>
      <c r="K98" s="152"/>
      <c r="L98" s="152"/>
    </row>
    <row r="99" spans="1:12">
      <c r="A99" s="152"/>
      <c r="B99" s="160"/>
      <c r="C99" s="152"/>
      <c r="D99" s="163"/>
      <c r="E99" s="152"/>
      <c r="F99" s="152"/>
      <c r="G99" s="152"/>
      <c r="H99" s="164"/>
      <c r="I99" s="152"/>
      <c r="J99" s="152"/>
      <c r="K99" s="152"/>
      <c r="L99" s="152"/>
    </row>
    <row r="100" spans="1:12">
      <c r="A100" s="152"/>
      <c r="B100" s="160"/>
      <c r="C100" s="152"/>
      <c r="D100" s="163"/>
      <c r="E100" s="152"/>
      <c r="F100" s="152"/>
      <c r="G100" s="152"/>
      <c r="H100" s="164"/>
      <c r="I100" s="152"/>
      <c r="J100" s="152"/>
      <c r="K100" s="152"/>
      <c r="L100" s="152"/>
    </row>
    <row r="101" spans="1:12">
      <c r="A101" s="152"/>
      <c r="B101" s="160"/>
      <c r="C101" s="152"/>
      <c r="D101" s="163"/>
      <c r="E101" s="152"/>
      <c r="F101" s="152"/>
      <c r="G101" s="152"/>
      <c r="H101" s="164"/>
      <c r="I101" s="152"/>
      <c r="J101" s="152"/>
      <c r="K101" s="152"/>
      <c r="L101" s="152"/>
    </row>
    <row r="102" spans="1:12">
      <c r="A102" s="152"/>
      <c r="B102" s="160"/>
      <c r="C102" s="152"/>
      <c r="D102" s="163"/>
      <c r="E102" s="152"/>
      <c r="F102" s="152"/>
      <c r="G102" s="152"/>
      <c r="H102" s="164"/>
      <c r="I102" s="152"/>
      <c r="J102" s="152"/>
      <c r="K102" s="152"/>
      <c r="L102" s="152"/>
    </row>
    <row r="103" spans="1:12">
      <c r="A103" s="152"/>
      <c r="B103" s="160"/>
      <c r="C103" s="152"/>
      <c r="D103" s="163"/>
      <c r="E103" s="152"/>
      <c r="F103" s="152"/>
      <c r="G103" s="152"/>
      <c r="H103" s="164"/>
      <c r="I103" s="152"/>
      <c r="J103" s="152"/>
      <c r="K103" s="152"/>
      <c r="L103" s="152"/>
    </row>
    <row r="104" spans="1:12">
      <c r="A104" s="152"/>
      <c r="B104" s="160"/>
      <c r="C104" s="152"/>
      <c r="D104" s="163"/>
      <c r="E104" s="152"/>
      <c r="F104" s="152"/>
      <c r="G104" s="152"/>
      <c r="H104" s="164"/>
      <c r="I104" s="152"/>
      <c r="J104" s="152"/>
      <c r="K104" s="152"/>
      <c r="L104" s="152"/>
    </row>
    <row r="105" spans="1:12">
      <c r="A105" s="152"/>
      <c r="B105" s="160"/>
      <c r="C105" s="152"/>
      <c r="D105" s="163"/>
      <c r="E105" s="152"/>
      <c r="F105" s="152"/>
      <c r="G105" s="152"/>
      <c r="H105" s="164"/>
      <c r="I105" s="152"/>
      <c r="J105" s="152"/>
      <c r="K105" s="152"/>
      <c r="L105" s="152"/>
    </row>
    <row r="106" spans="1:12">
      <c r="A106" s="152"/>
      <c r="B106" s="160"/>
      <c r="C106" s="152"/>
      <c r="D106" s="163"/>
      <c r="E106" s="152"/>
      <c r="F106" s="152"/>
      <c r="G106" s="152"/>
      <c r="H106" s="164"/>
      <c r="I106" s="152"/>
      <c r="J106" s="152"/>
      <c r="K106" s="152"/>
      <c r="L106" s="152"/>
    </row>
    <row r="107" spans="1:12">
      <c r="A107" s="152"/>
      <c r="B107" s="160"/>
      <c r="C107" s="152"/>
      <c r="D107" s="163"/>
      <c r="E107" s="152"/>
      <c r="F107" s="152"/>
      <c r="G107" s="152"/>
      <c r="H107" s="164"/>
      <c r="I107" s="152"/>
      <c r="J107" s="152"/>
      <c r="K107" s="152"/>
      <c r="L107" s="152"/>
    </row>
    <row r="108" spans="1:12">
      <c r="A108" s="152"/>
      <c r="B108" s="160"/>
      <c r="C108" s="152"/>
      <c r="D108" s="163"/>
      <c r="E108" s="152"/>
      <c r="F108" s="152"/>
      <c r="G108" s="152"/>
      <c r="H108" s="164"/>
      <c r="I108" s="152"/>
      <c r="J108" s="152"/>
      <c r="K108" s="152"/>
      <c r="L108" s="152"/>
    </row>
    <row r="109" spans="1:12">
      <c r="A109" s="152"/>
      <c r="B109" s="160"/>
      <c r="C109" s="152"/>
      <c r="D109" s="163"/>
      <c r="E109" s="152"/>
      <c r="F109" s="152"/>
      <c r="G109" s="152"/>
      <c r="H109" s="164"/>
      <c r="I109" s="152"/>
      <c r="J109" s="152"/>
      <c r="K109" s="152"/>
      <c r="L109" s="152"/>
    </row>
    <row r="110" spans="1:12">
      <c r="A110" s="152"/>
      <c r="B110" s="160"/>
      <c r="C110" s="152"/>
      <c r="D110" s="163"/>
      <c r="E110" s="152"/>
      <c r="F110" s="152"/>
      <c r="G110" s="152"/>
      <c r="H110" s="164"/>
      <c r="I110" s="152"/>
      <c r="J110" s="152"/>
      <c r="K110" s="152"/>
      <c r="L110" s="152"/>
    </row>
    <row r="111" spans="1:12">
      <c r="A111" s="152"/>
      <c r="B111" s="160"/>
      <c r="C111" s="152"/>
      <c r="D111" s="163"/>
      <c r="E111" s="152"/>
      <c r="F111" s="152"/>
      <c r="G111" s="152"/>
      <c r="H111" s="164"/>
      <c r="I111" s="152"/>
      <c r="J111" s="152"/>
      <c r="K111" s="152"/>
      <c r="L111" s="152"/>
    </row>
    <row r="112" spans="1:12">
      <c r="A112" s="152"/>
      <c r="B112" s="160"/>
      <c r="C112" s="152"/>
      <c r="D112" s="163"/>
      <c r="E112" s="152"/>
      <c r="F112" s="152"/>
      <c r="G112" s="152"/>
      <c r="H112" s="164"/>
      <c r="I112" s="152"/>
      <c r="J112" s="152"/>
      <c r="K112" s="152"/>
      <c r="L112" s="152"/>
    </row>
    <row r="113" spans="1:12">
      <c r="A113" s="152"/>
      <c r="B113" s="160"/>
      <c r="C113" s="152"/>
      <c r="D113" s="163"/>
      <c r="E113" s="152"/>
      <c r="F113" s="152"/>
      <c r="G113" s="152"/>
      <c r="H113" s="164"/>
      <c r="I113" s="152"/>
      <c r="J113" s="152"/>
      <c r="K113" s="152"/>
      <c r="L113" s="152"/>
    </row>
    <row r="114" spans="1:12">
      <c r="A114" s="152"/>
      <c r="B114" s="160"/>
      <c r="C114" s="152"/>
      <c r="D114" s="163"/>
      <c r="E114" s="152"/>
      <c r="F114" s="152"/>
      <c r="G114" s="152"/>
      <c r="H114" s="164"/>
      <c r="I114" s="152"/>
      <c r="J114" s="152"/>
      <c r="K114" s="152"/>
      <c r="L114" s="152"/>
    </row>
    <row r="115" spans="1:12">
      <c r="A115" s="152"/>
      <c r="B115" s="160"/>
      <c r="C115" s="152"/>
      <c r="D115" s="163"/>
      <c r="E115" s="152"/>
      <c r="F115" s="152"/>
      <c r="G115" s="152"/>
      <c r="H115" s="164"/>
      <c r="I115" s="152"/>
      <c r="J115" s="152"/>
      <c r="K115" s="152"/>
      <c r="L115" s="152"/>
    </row>
    <row r="116" spans="1:12">
      <c r="A116" s="152"/>
      <c r="B116" s="160"/>
      <c r="C116" s="152"/>
      <c r="D116" s="163"/>
      <c r="E116" s="152"/>
      <c r="F116" s="152"/>
      <c r="G116" s="152"/>
      <c r="H116" s="164"/>
      <c r="I116" s="152"/>
      <c r="J116" s="152"/>
      <c r="K116" s="152"/>
      <c r="L116" s="152"/>
    </row>
    <row r="117" spans="1:12">
      <c r="A117" s="152"/>
      <c r="B117" s="160"/>
      <c r="C117" s="152"/>
      <c r="D117" s="163"/>
      <c r="E117" s="152"/>
      <c r="F117" s="152"/>
      <c r="G117" s="152"/>
      <c r="H117" s="164"/>
      <c r="I117" s="152"/>
      <c r="J117" s="152"/>
      <c r="K117" s="152"/>
      <c r="L117" s="152"/>
    </row>
    <row r="118" spans="1:12">
      <c r="A118" s="152"/>
      <c r="B118" s="160"/>
      <c r="C118" s="152"/>
      <c r="D118" s="163"/>
      <c r="E118" s="152"/>
      <c r="F118" s="152"/>
      <c r="G118" s="152"/>
      <c r="H118" s="164"/>
      <c r="I118" s="152"/>
      <c r="J118" s="152"/>
      <c r="K118" s="152"/>
      <c r="L118" s="152"/>
    </row>
    <row r="119" spans="1:12">
      <c r="A119" s="152"/>
      <c r="B119" s="160"/>
      <c r="C119" s="152"/>
      <c r="D119" s="163"/>
      <c r="E119" s="152"/>
      <c r="F119" s="152"/>
      <c r="G119" s="152"/>
      <c r="H119" s="164"/>
      <c r="I119" s="152"/>
      <c r="J119" s="152"/>
      <c r="K119" s="152"/>
      <c r="L119" s="152"/>
    </row>
    <row r="120" spans="1:12">
      <c r="A120" s="152"/>
      <c r="B120" s="160"/>
      <c r="C120" s="152"/>
      <c r="D120" s="163"/>
      <c r="E120" s="152"/>
      <c r="F120" s="152"/>
      <c r="G120" s="152"/>
      <c r="H120" s="164"/>
      <c r="I120" s="152"/>
      <c r="J120" s="152"/>
      <c r="K120" s="152"/>
      <c r="L120" s="152"/>
    </row>
    <row r="121" spans="1:12">
      <c r="A121" s="152"/>
      <c r="B121" s="160"/>
      <c r="C121" s="152"/>
      <c r="D121" s="163"/>
      <c r="E121" s="152"/>
      <c r="F121" s="152"/>
      <c r="G121" s="152"/>
      <c r="H121" s="164"/>
      <c r="I121" s="152"/>
      <c r="J121" s="152"/>
      <c r="K121" s="152"/>
      <c r="L121" s="152"/>
    </row>
    <row r="122" spans="1:12">
      <c r="A122" s="152"/>
      <c r="B122" s="160"/>
      <c r="C122" s="152"/>
      <c r="D122" s="163"/>
      <c r="E122" s="152"/>
      <c r="F122" s="152"/>
      <c r="G122" s="152"/>
      <c r="H122" s="164"/>
      <c r="I122" s="152"/>
      <c r="J122" s="152"/>
      <c r="K122" s="152"/>
      <c r="L122" s="152"/>
    </row>
    <row r="123" spans="1:12">
      <c r="A123" s="152"/>
      <c r="B123" s="160"/>
      <c r="C123" s="152"/>
      <c r="D123" s="163"/>
      <c r="E123" s="152"/>
      <c r="F123" s="152"/>
      <c r="G123" s="152"/>
      <c r="H123" s="164"/>
      <c r="I123" s="152"/>
      <c r="J123" s="152"/>
      <c r="K123" s="152"/>
      <c r="L123" s="152"/>
    </row>
    <row r="124" spans="1:12">
      <c r="A124" s="152"/>
      <c r="B124" s="160"/>
      <c r="C124" s="152"/>
      <c r="D124" s="163"/>
      <c r="E124" s="152"/>
      <c r="F124" s="152"/>
      <c r="G124" s="152"/>
      <c r="H124" s="164"/>
      <c r="I124" s="152"/>
      <c r="J124" s="152"/>
      <c r="K124" s="152"/>
      <c r="L124" s="152"/>
    </row>
    <row r="125" spans="1:12">
      <c r="A125" s="152"/>
      <c r="B125" s="160"/>
      <c r="C125" s="152"/>
      <c r="D125" s="163"/>
      <c r="E125" s="152"/>
      <c r="F125" s="152"/>
      <c r="G125" s="152"/>
      <c r="H125" s="164"/>
      <c r="I125" s="152"/>
      <c r="J125" s="152"/>
      <c r="K125" s="152"/>
      <c r="L125" s="152"/>
    </row>
    <row r="126" spans="1:12">
      <c r="A126" s="152"/>
      <c r="B126" s="160"/>
      <c r="C126" s="152"/>
      <c r="D126" s="163"/>
      <c r="E126" s="152"/>
      <c r="F126" s="152"/>
      <c r="G126" s="152"/>
      <c r="H126" s="164"/>
      <c r="I126" s="152"/>
      <c r="J126" s="152"/>
      <c r="K126" s="152"/>
      <c r="L126" s="152"/>
    </row>
    <row r="127" spans="1:12">
      <c r="A127" s="152"/>
      <c r="B127" s="160"/>
      <c r="C127" s="152"/>
      <c r="D127" s="163"/>
      <c r="E127" s="152"/>
      <c r="F127" s="152"/>
      <c r="G127" s="152"/>
      <c r="H127" s="164"/>
      <c r="I127" s="152"/>
      <c r="J127" s="152"/>
      <c r="K127" s="152"/>
      <c r="L127" s="152"/>
    </row>
    <row r="128" spans="1:12">
      <c r="A128" s="152"/>
      <c r="B128" s="160"/>
      <c r="C128" s="152"/>
      <c r="D128" s="163"/>
      <c r="E128" s="152"/>
      <c r="F128" s="152"/>
      <c r="G128" s="152"/>
      <c r="H128" s="164"/>
      <c r="I128" s="152"/>
      <c r="J128" s="152"/>
      <c r="K128" s="152"/>
      <c r="L128" s="152"/>
    </row>
    <row r="129" spans="1:12">
      <c r="A129" s="152"/>
      <c r="B129" s="160"/>
      <c r="C129" s="152"/>
      <c r="D129" s="163"/>
      <c r="E129" s="152"/>
      <c r="F129" s="152"/>
      <c r="G129" s="152"/>
      <c r="H129" s="164"/>
      <c r="I129" s="152"/>
      <c r="J129" s="152"/>
      <c r="K129" s="152"/>
      <c r="L129" s="152"/>
    </row>
    <row r="130" spans="1:12">
      <c r="A130" s="152"/>
      <c r="B130" s="160"/>
      <c r="C130" s="152"/>
      <c r="D130" s="163"/>
      <c r="E130" s="152"/>
      <c r="F130" s="152"/>
      <c r="G130" s="152"/>
      <c r="H130" s="164"/>
      <c r="I130" s="152"/>
      <c r="J130" s="152"/>
      <c r="K130" s="152"/>
      <c r="L130" s="152"/>
    </row>
    <row r="131" spans="1:12">
      <c r="A131" s="152"/>
      <c r="B131" s="160"/>
      <c r="C131" s="152"/>
      <c r="D131" s="163"/>
      <c r="E131" s="152"/>
      <c r="F131" s="152"/>
      <c r="G131" s="152"/>
      <c r="H131" s="164"/>
      <c r="I131" s="152"/>
      <c r="J131" s="152"/>
      <c r="K131" s="152"/>
      <c r="L131" s="152"/>
    </row>
    <row r="132" spans="1:12">
      <c r="A132" s="152"/>
      <c r="B132" s="160"/>
      <c r="C132" s="152"/>
      <c r="D132" s="163"/>
      <c r="E132" s="152"/>
      <c r="F132" s="152"/>
      <c r="G132" s="152"/>
      <c r="H132" s="164"/>
      <c r="I132" s="152"/>
      <c r="J132" s="152"/>
      <c r="K132" s="152"/>
      <c r="L132" s="152"/>
    </row>
    <row r="133" spans="1:12">
      <c r="A133" s="152"/>
      <c r="B133" s="160"/>
      <c r="C133" s="152"/>
      <c r="D133" s="163"/>
      <c r="E133" s="152"/>
      <c r="F133" s="152"/>
      <c r="G133" s="152"/>
      <c r="H133" s="164"/>
      <c r="I133" s="152"/>
      <c r="J133" s="152"/>
      <c r="K133" s="152"/>
      <c r="L133" s="152"/>
    </row>
    <row r="134" spans="1:12">
      <c r="A134" s="152"/>
      <c r="B134" s="160"/>
      <c r="C134" s="152"/>
      <c r="D134" s="163"/>
      <c r="E134" s="152"/>
      <c r="F134" s="152"/>
      <c r="G134" s="152"/>
      <c r="H134" s="164"/>
      <c r="I134" s="152"/>
      <c r="J134" s="152"/>
      <c r="K134" s="152"/>
      <c r="L134" s="152"/>
    </row>
    <row r="135" spans="1:12">
      <c r="A135" s="152"/>
      <c r="B135" s="160"/>
      <c r="C135" s="152"/>
      <c r="D135" s="163"/>
      <c r="E135" s="152"/>
      <c r="F135" s="152"/>
      <c r="G135" s="152"/>
      <c r="H135" s="164"/>
      <c r="I135" s="152"/>
      <c r="J135" s="152"/>
      <c r="K135" s="152"/>
      <c r="L135" s="152"/>
    </row>
    <row r="136" spans="1:12">
      <c r="A136" s="152"/>
      <c r="B136" s="160"/>
      <c r="C136" s="152"/>
      <c r="D136" s="163"/>
      <c r="E136" s="152"/>
      <c r="F136" s="152"/>
      <c r="G136" s="152"/>
      <c r="H136" s="164"/>
      <c r="I136" s="152"/>
      <c r="J136" s="152"/>
      <c r="K136" s="152"/>
      <c r="L136" s="152"/>
    </row>
    <row r="137" spans="1:12">
      <c r="A137" s="152"/>
      <c r="B137" s="160"/>
      <c r="C137" s="152"/>
      <c r="D137" s="163"/>
      <c r="E137" s="152"/>
      <c r="F137" s="152"/>
      <c r="G137" s="152"/>
      <c r="H137" s="164"/>
      <c r="I137" s="152"/>
      <c r="J137" s="152"/>
      <c r="K137" s="152"/>
      <c r="L137" s="152"/>
    </row>
    <row r="138" spans="1:12">
      <c r="A138" s="152"/>
      <c r="B138" s="160"/>
      <c r="C138" s="152"/>
      <c r="D138" s="163"/>
      <c r="E138" s="152"/>
      <c r="F138" s="152"/>
      <c r="G138" s="152"/>
      <c r="H138" s="164"/>
      <c r="I138" s="152"/>
      <c r="J138" s="152"/>
      <c r="K138" s="152"/>
      <c r="L138" s="152"/>
    </row>
    <row r="139" spans="1:12">
      <c r="A139" s="152"/>
      <c r="B139" s="160"/>
      <c r="C139" s="152"/>
      <c r="D139" s="163"/>
      <c r="E139" s="152"/>
      <c r="F139" s="152"/>
      <c r="G139" s="152"/>
      <c r="H139" s="164"/>
      <c r="I139" s="152"/>
      <c r="J139" s="152"/>
      <c r="K139" s="152"/>
      <c r="L139" s="152"/>
    </row>
    <row r="140" spans="1:12">
      <c r="A140" s="152"/>
      <c r="B140" s="160"/>
      <c r="C140" s="152"/>
      <c r="D140" s="163"/>
      <c r="E140" s="152"/>
      <c r="F140" s="152"/>
      <c r="G140" s="152"/>
      <c r="H140" s="164"/>
      <c r="I140" s="152"/>
      <c r="J140" s="152"/>
      <c r="K140" s="152"/>
      <c r="L140" s="152"/>
    </row>
    <row r="141" spans="1:12">
      <c r="A141" s="152"/>
      <c r="B141" s="160"/>
      <c r="C141" s="152"/>
      <c r="D141" s="163"/>
      <c r="E141" s="152"/>
      <c r="F141" s="152"/>
      <c r="G141" s="152"/>
      <c r="H141" s="164"/>
      <c r="I141" s="152"/>
      <c r="J141" s="152"/>
      <c r="K141" s="152"/>
      <c r="L141" s="152"/>
    </row>
    <row r="142" spans="1:12">
      <c r="A142" s="152"/>
      <c r="B142" s="160"/>
      <c r="C142" s="152"/>
      <c r="D142" s="163"/>
      <c r="E142" s="152"/>
      <c r="F142" s="152"/>
      <c r="G142" s="152"/>
      <c r="H142" s="164"/>
      <c r="I142" s="152"/>
      <c r="J142" s="152"/>
      <c r="K142" s="152"/>
      <c r="L142" s="152"/>
    </row>
    <row r="143" spans="1:12">
      <c r="A143" s="152"/>
      <c r="B143" s="160"/>
      <c r="C143" s="152"/>
      <c r="D143" s="163"/>
      <c r="E143" s="152"/>
      <c r="F143" s="152"/>
      <c r="G143" s="152"/>
      <c r="H143" s="164"/>
      <c r="I143" s="152"/>
      <c r="J143" s="152"/>
      <c r="K143" s="152"/>
      <c r="L143" s="152"/>
    </row>
    <row r="144" spans="1:12">
      <c r="A144" s="152"/>
      <c r="B144" s="160"/>
      <c r="C144" s="152"/>
      <c r="D144" s="163"/>
      <c r="E144" s="152"/>
      <c r="F144" s="152"/>
      <c r="G144" s="152"/>
      <c r="H144" s="164"/>
      <c r="I144" s="152"/>
      <c r="J144" s="152"/>
      <c r="K144" s="152"/>
      <c r="L144" s="152"/>
    </row>
    <row r="145" spans="1:12">
      <c r="A145" s="152"/>
      <c r="B145" s="160"/>
      <c r="C145" s="152"/>
      <c r="D145" s="163"/>
      <c r="E145" s="152"/>
      <c r="F145" s="152"/>
      <c r="G145" s="152"/>
      <c r="H145" s="164"/>
      <c r="I145" s="152"/>
      <c r="J145" s="152"/>
      <c r="K145" s="152"/>
      <c r="L145" s="152"/>
    </row>
    <row r="146" spans="1:12">
      <c r="A146" s="152"/>
      <c r="B146" s="160"/>
      <c r="C146" s="152"/>
      <c r="D146" s="163"/>
      <c r="E146" s="152"/>
      <c r="F146" s="152"/>
      <c r="G146" s="152"/>
      <c r="H146" s="164"/>
      <c r="I146" s="152"/>
      <c r="J146" s="152"/>
      <c r="K146" s="152"/>
      <c r="L146" s="152"/>
    </row>
    <row r="147" spans="1:12">
      <c r="A147" s="152"/>
      <c r="B147" s="160"/>
      <c r="C147" s="152"/>
      <c r="D147" s="163"/>
      <c r="E147" s="152"/>
      <c r="F147" s="152"/>
      <c r="G147" s="152"/>
      <c r="H147" s="164"/>
      <c r="I147" s="152"/>
      <c r="J147" s="152"/>
      <c r="K147" s="152"/>
      <c r="L147" s="152"/>
    </row>
  </sheetData>
  <mergeCells count="3">
    <mergeCell ref="A1:H1"/>
    <mergeCell ref="A11:B11"/>
    <mergeCell ref="A12:I12"/>
  </mergeCells>
  <phoneticPr fontId="10" type="noConversion"/>
  <pageMargins left="0.43307086614173229" right="0.19685039370078741" top="0.55118110236220474" bottom="0.15748031496062992" header="0.31496062992125984" footer="0.11811023622047245"/>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zoomScale="85" zoomScaleNormal="85" workbookViewId="0">
      <selection activeCell="D10" sqref="D10"/>
    </sheetView>
  </sheetViews>
  <sheetFormatPr defaultColWidth="9.140625" defaultRowHeight="17.25"/>
  <cols>
    <col min="1" max="1" width="7.7109375" style="326" customWidth="1"/>
    <col min="2" max="2" width="64.5703125" style="327" customWidth="1"/>
    <col min="3" max="3" width="16.7109375" style="327" customWidth="1"/>
    <col min="4" max="4" width="45.85546875" style="300" customWidth="1"/>
    <col min="5" max="5" width="11" style="300" bestFit="1" customWidth="1"/>
    <col min="6" max="16384" width="9.140625" style="300"/>
  </cols>
  <sheetData>
    <row r="1" spans="1:5">
      <c r="A1" s="363" t="s">
        <v>420</v>
      </c>
      <c r="B1" s="363"/>
      <c r="C1" s="363"/>
      <c r="D1" s="363"/>
    </row>
    <row r="2" spans="1:5" ht="42.4" customHeight="1">
      <c r="A2" s="364" t="s">
        <v>421</v>
      </c>
      <c r="B2" s="364"/>
      <c r="C2" s="364"/>
      <c r="D2" s="364"/>
    </row>
    <row r="3" spans="1:5" ht="23.25" customHeight="1">
      <c r="A3" s="365" t="s">
        <v>401</v>
      </c>
      <c r="B3" s="365"/>
      <c r="C3" s="365"/>
      <c r="D3" s="365"/>
    </row>
    <row r="4" spans="1:5" ht="26.25" customHeight="1">
      <c r="A4" s="301"/>
      <c r="B4" s="301"/>
      <c r="C4" s="301"/>
      <c r="D4" s="302" t="s">
        <v>191</v>
      </c>
    </row>
    <row r="5" spans="1:5" ht="17.25" customHeight="1">
      <c r="A5" s="366" t="s">
        <v>144</v>
      </c>
      <c r="B5" s="366" t="s">
        <v>164</v>
      </c>
      <c r="C5" s="366" t="s">
        <v>402</v>
      </c>
      <c r="D5" s="366" t="s">
        <v>403</v>
      </c>
    </row>
    <row r="6" spans="1:5">
      <c r="A6" s="366"/>
      <c r="B6" s="366"/>
      <c r="C6" s="366"/>
      <c r="D6" s="366"/>
    </row>
    <row r="7" spans="1:5" s="312" customFormat="1" ht="35.25" customHeight="1">
      <c r="A7" s="303"/>
      <c r="B7" s="309" t="s">
        <v>407</v>
      </c>
      <c r="C7" s="313">
        <f>C8+C13</f>
        <v>61121</v>
      </c>
      <c r="D7" s="310"/>
      <c r="E7" s="314"/>
    </row>
    <row r="8" spans="1:5" s="312" customFormat="1" ht="25.5" customHeight="1">
      <c r="A8" s="303" t="s">
        <v>145</v>
      </c>
      <c r="B8" s="304" t="s">
        <v>404</v>
      </c>
      <c r="C8" s="313">
        <f>C9+C11</f>
        <v>35897</v>
      </c>
      <c r="D8" s="310"/>
    </row>
    <row r="9" spans="1:5" s="312" customFormat="1" ht="27" customHeight="1">
      <c r="A9" s="318" t="s">
        <v>156</v>
      </c>
      <c r="B9" s="308" t="s">
        <v>405</v>
      </c>
      <c r="C9" s="317">
        <v>27899</v>
      </c>
      <c r="D9" s="310"/>
    </row>
    <row r="10" spans="1:5" s="312" customFormat="1" ht="88.5" customHeight="1">
      <c r="A10" s="318"/>
      <c r="B10" s="319" t="s">
        <v>416</v>
      </c>
      <c r="C10" s="320">
        <v>27899</v>
      </c>
      <c r="D10" s="311" t="s">
        <v>417</v>
      </c>
    </row>
    <row r="11" spans="1:5" s="312" customFormat="1" ht="28.5" customHeight="1">
      <c r="A11" s="318" t="s">
        <v>156</v>
      </c>
      <c r="B11" s="308" t="s">
        <v>406</v>
      </c>
      <c r="C11" s="317">
        <v>7998</v>
      </c>
      <c r="D11" s="310"/>
    </row>
    <row r="12" spans="1:5" s="312" customFormat="1" ht="28.5" customHeight="1">
      <c r="A12" s="318"/>
      <c r="B12" s="319" t="s">
        <v>418</v>
      </c>
      <c r="C12" s="320">
        <v>7998</v>
      </c>
      <c r="D12" s="310" t="s">
        <v>423</v>
      </c>
    </row>
    <row r="13" spans="1:5" s="312" customFormat="1" ht="28.5" customHeight="1">
      <c r="A13" s="303" t="s">
        <v>146</v>
      </c>
      <c r="B13" s="307" t="s">
        <v>408</v>
      </c>
      <c r="C13" s="306">
        <f>C14+C18+C22+C23+C24</f>
        <v>25224</v>
      </c>
      <c r="D13" s="310" t="s">
        <v>422</v>
      </c>
    </row>
    <row r="14" spans="1:5" s="312" customFormat="1" ht="44.25" customHeight="1">
      <c r="A14" s="305">
        <v>1</v>
      </c>
      <c r="B14" s="307" t="s">
        <v>236</v>
      </c>
      <c r="C14" s="306">
        <f>SUM(C15:C17)</f>
        <v>12681</v>
      </c>
      <c r="D14" s="309"/>
    </row>
    <row r="15" spans="1:5" s="312" customFormat="1" ht="44.25" customHeight="1">
      <c r="A15" s="315" t="s">
        <v>165</v>
      </c>
      <c r="B15" s="316" t="s">
        <v>235</v>
      </c>
      <c r="C15" s="317">
        <v>1753</v>
      </c>
      <c r="D15" s="309"/>
    </row>
    <row r="16" spans="1:5" s="312" customFormat="1" ht="64.5" customHeight="1">
      <c r="A16" s="315" t="s">
        <v>166</v>
      </c>
      <c r="B16" s="316" t="s">
        <v>409</v>
      </c>
      <c r="C16" s="317">
        <v>6900</v>
      </c>
      <c r="D16" s="309"/>
    </row>
    <row r="17" spans="1:4" s="312" customFormat="1" ht="66" customHeight="1">
      <c r="A17" s="315" t="s">
        <v>410</v>
      </c>
      <c r="B17" s="316" t="s">
        <v>387</v>
      </c>
      <c r="C17" s="317">
        <v>4028</v>
      </c>
      <c r="D17" s="309"/>
    </row>
    <row r="18" spans="1:4" s="312" customFormat="1" ht="44.25" customHeight="1">
      <c r="A18" s="305">
        <v>2</v>
      </c>
      <c r="B18" s="307" t="s">
        <v>237</v>
      </c>
      <c r="C18" s="306">
        <f>SUM(C19:C21)</f>
        <v>3556</v>
      </c>
      <c r="D18" s="309"/>
    </row>
    <row r="19" spans="1:4" s="312" customFormat="1" ht="64.5" customHeight="1">
      <c r="A19" s="315" t="s">
        <v>411</v>
      </c>
      <c r="B19" s="316" t="s">
        <v>391</v>
      </c>
      <c r="C19" s="317">
        <v>591</v>
      </c>
      <c r="D19" s="309"/>
    </row>
    <row r="20" spans="1:4" s="312" customFormat="1" ht="77.25" customHeight="1">
      <c r="A20" s="315" t="s">
        <v>412</v>
      </c>
      <c r="B20" s="316" t="s">
        <v>392</v>
      </c>
      <c r="C20" s="317">
        <v>2251</v>
      </c>
      <c r="D20" s="309"/>
    </row>
    <row r="21" spans="1:4" s="312" customFormat="1" ht="55.5" customHeight="1">
      <c r="A21" s="315" t="s">
        <v>413</v>
      </c>
      <c r="B21" s="316" t="s">
        <v>414</v>
      </c>
      <c r="C21" s="317">
        <v>714</v>
      </c>
      <c r="D21" s="309"/>
    </row>
    <row r="22" spans="1:4" s="312" customFormat="1" ht="72.75" customHeight="1">
      <c r="A22" s="305">
        <v>3</v>
      </c>
      <c r="B22" s="307" t="s">
        <v>238</v>
      </c>
      <c r="C22" s="306">
        <v>4484</v>
      </c>
      <c r="D22" s="309"/>
    </row>
    <row r="23" spans="1:4" s="312" customFormat="1" ht="44.25" customHeight="1">
      <c r="A23" s="305">
        <v>4</v>
      </c>
      <c r="B23" s="307" t="s">
        <v>239</v>
      </c>
      <c r="C23" s="306">
        <v>2039</v>
      </c>
      <c r="D23" s="309"/>
    </row>
    <row r="24" spans="1:4" s="312" customFormat="1" ht="44.25" customHeight="1">
      <c r="A24" s="305">
        <v>5</v>
      </c>
      <c r="B24" s="307" t="s">
        <v>415</v>
      </c>
      <c r="C24" s="306">
        <v>2464</v>
      </c>
      <c r="D24" s="309"/>
    </row>
    <row r="25" spans="1:4" s="324" customFormat="1">
      <c r="A25" s="321"/>
      <c r="B25" s="322"/>
      <c r="C25" s="322"/>
      <c r="D25" s="323"/>
    </row>
    <row r="26" spans="1:4" s="324" customFormat="1" ht="18.75" customHeight="1">
      <c r="A26" s="321"/>
      <c r="B26" s="322"/>
      <c r="C26" s="322"/>
      <c r="D26" s="325" t="s">
        <v>397</v>
      </c>
    </row>
    <row r="27" spans="1:4" s="324" customFormat="1">
      <c r="A27" s="321"/>
      <c r="B27" s="322"/>
      <c r="C27" s="322"/>
    </row>
    <row r="28" spans="1:4" s="324" customFormat="1">
      <c r="A28" s="321"/>
      <c r="B28" s="322"/>
      <c r="C28" s="322"/>
    </row>
    <row r="29" spans="1:4" s="324" customFormat="1">
      <c r="A29" s="362" t="s">
        <v>419</v>
      </c>
      <c r="B29" s="362"/>
      <c r="C29" s="362"/>
      <c r="D29" s="362"/>
    </row>
  </sheetData>
  <mergeCells count="8">
    <mergeCell ref="A29:D29"/>
    <mergeCell ref="A1:D1"/>
    <mergeCell ref="A2:D2"/>
    <mergeCell ref="A3:D3"/>
    <mergeCell ref="A5:A6"/>
    <mergeCell ref="B5:B6"/>
    <mergeCell ref="C5:C6"/>
    <mergeCell ref="D5:D6"/>
  </mergeCells>
  <pageMargins left="0.64" right="0.44" top="0.47" bottom="0.23622047244094491"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selection activeCell="E8" sqref="E8"/>
    </sheetView>
  </sheetViews>
  <sheetFormatPr defaultColWidth="10.42578125" defaultRowHeight="15"/>
  <cols>
    <col min="1" max="1" width="8.7109375" style="216" customWidth="1"/>
    <col min="2" max="2" width="26.42578125" style="180" customWidth="1"/>
    <col min="3" max="3" width="23.85546875" style="202" customWidth="1"/>
    <col min="4" max="4" width="26.5703125" style="202" customWidth="1"/>
    <col min="5" max="5" width="14.42578125" style="202" customWidth="1"/>
    <col min="6" max="6" width="16.7109375" style="222" customWidth="1"/>
    <col min="7" max="7" width="11.5703125" style="217" customWidth="1"/>
    <col min="8" max="12" width="8.7109375" style="202" customWidth="1"/>
    <col min="13" max="16384" width="10.42578125" style="202"/>
  </cols>
  <sheetData>
    <row r="1" spans="1:7" s="178" customFormat="1" ht="27" customHeight="1">
      <c r="A1" s="370" t="s">
        <v>399</v>
      </c>
      <c r="B1" s="370"/>
      <c r="C1" s="370"/>
      <c r="D1" s="370"/>
      <c r="E1" s="370"/>
      <c r="G1" s="179"/>
    </row>
    <row r="2" spans="1:7" s="180" customFormat="1" ht="91.5" customHeight="1">
      <c r="A2" s="371" t="s">
        <v>395</v>
      </c>
      <c r="B2" s="371"/>
      <c r="C2" s="371"/>
      <c r="D2" s="371"/>
      <c r="E2" s="371"/>
      <c r="G2" s="179"/>
    </row>
    <row r="3" spans="1:7" s="180" customFormat="1" ht="26.25" customHeight="1">
      <c r="A3" s="181"/>
      <c r="B3" s="182"/>
      <c r="C3" s="372" t="s">
        <v>191</v>
      </c>
      <c r="D3" s="373"/>
      <c r="E3" s="373"/>
      <c r="G3" s="179"/>
    </row>
    <row r="4" spans="1:7" s="185" customFormat="1" ht="36" customHeight="1">
      <c r="A4" s="374" t="s">
        <v>144</v>
      </c>
      <c r="B4" s="374" t="s">
        <v>216</v>
      </c>
      <c r="C4" s="376" t="s">
        <v>396</v>
      </c>
      <c r="D4" s="376" t="s">
        <v>217</v>
      </c>
      <c r="E4" s="376" t="s">
        <v>163</v>
      </c>
      <c r="F4" s="183"/>
      <c r="G4" s="184"/>
    </row>
    <row r="5" spans="1:7" s="188" customFormat="1" ht="16.5" customHeight="1">
      <c r="A5" s="375"/>
      <c r="B5" s="375"/>
      <c r="C5" s="377"/>
      <c r="D5" s="377"/>
      <c r="E5" s="377"/>
      <c r="F5" s="186"/>
      <c r="G5" s="187"/>
    </row>
    <row r="6" spans="1:7" s="188" customFormat="1" ht="30" customHeight="1">
      <c r="A6" s="277"/>
      <c r="B6" s="277" t="s">
        <v>179</v>
      </c>
      <c r="C6" s="276">
        <f>C7+C11+C15+C18</f>
        <v>7998</v>
      </c>
      <c r="D6" s="189"/>
      <c r="E6" s="278"/>
      <c r="F6" s="186"/>
      <c r="G6" s="187"/>
    </row>
    <row r="7" spans="1:7" s="196" customFormat="1" ht="30.75" customHeight="1">
      <c r="A7" s="190" t="s">
        <v>145</v>
      </c>
      <c r="B7" s="191" t="s">
        <v>189</v>
      </c>
      <c r="C7" s="192">
        <f>SUM(C8:C10)</f>
        <v>2093</v>
      </c>
      <c r="D7" s="193"/>
      <c r="E7" s="193"/>
      <c r="F7" s="194"/>
      <c r="G7" s="195"/>
    </row>
    <row r="8" spans="1:7" ht="30.75" customHeight="1">
      <c r="A8" s="197" t="s">
        <v>218</v>
      </c>
      <c r="B8" s="198" t="s">
        <v>219</v>
      </c>
      <c r="C8" s="199">
        <v>951</v>
      </c>
      <c r="D8" s="200" t="s">
        <v>207</v>
      </c>
      <c r="E8" s="200"/>
      <c r="F8" s="201"/>
      <c r="G8" s="195"/>
    </row>
    <row r="9" spans="1:7" s="196" customFormat="1" ht="30.75" customHeight="1">
      <c r="A9" s="197" t="s">
        <v>220</v>
      </c>
      <c r="B9" s="198" t="s">
        <v>221</v>
      </c>
      <c r="C9" s="199">
        <v>182</v>
      </c>
      <c r="D9" s="200" t="s">
        <v>208</v>
      </c>
      <c r="E9" s="200"/>
      <c r="F9" s="194"/>
      <c r="G9" s="195"/>
    </row>
    <row r="10" spans="1:7" s="196" customFormat="1" ht="30.75" customHeight="1">
      <c r="A10" s="197" t="s">
        <v>222</v>
      </c>
      <c r="B10" s="203" t="s">
        <v>223</v>
      </c>
      <c r="C10" s="199">
        <v>960</v>
      </c>
      <c r="D10" s="200" t="s">
        <v>224</v>
      </c>
      <c r="E10" s="200"/>
      <c r="F10" s="194"/>
      <c r="G10" s="195"/>
    </row>
    <row r="11" spans="1:7" s="196" customFormat="1" ht="30.75" customHeight="1">
      <c r="A11" s="190" t="s">
        <v>146</v>
      </c>
      <c r="B11" s="191" t="s">
        <v>184</v>
      </c>
      <c r="C11" s="192">
        <f>C12+C13+C14</f>
        <v>1237</v>
      </c>
      <c r="D11" s="193"/>
      <c r="E11" s="193"/>
      <c r="F11" s="194"/>
      <c r="G11" s="195"/>
    </row>
    <row r="12" spans="1:7" s="196" customFormat="1" ht="30.75" customHeight="1">
      <c r="A12" s="197" t="s">
        <v>218</v>
      </c>
      <c r="B12" s="204" t="s">
        <v>225</v>
      </c>
      <c r="C12" s="199">
        <v>179</v>
      </c>
      <c r="D12" s="200" t="s">
        <v>226</v>
      </c>
      <c r="E12" s="200"/>
      <c r="F12" s="194"/>
      <c r="G12" s="195"/>
    </row>
    <row r="13" spans="1:7" ht="30.75" customHeight="1">
      <c r="A13" s="205">
        <v>2</v>
      </c>
      <c r="B13" s="204" t="s">
        <v>227</v>
      </c>
      <c r="C13" s="199">
        <v>701</v>
      </c>
      <c r="D13" s="200" t="s">
        <v>228</v>
      </c>
      <c r="E13" s="206"/>
      <c r="F13" s="201"/>
      <c r="G13" s="195"/>
    </row>
    <row r="14" spans="1:7" ht="30.75" customHeight="1">
      <c r="A14" s="205">
        <v>3</v>
      </c>
      <c r="B14" s="207" t="s">
        <v>229</v>
      </c>
      <c r="C14" s="199">
        <v>357</v>
      </c>
      <c r="D14" s="200" t="s">
        <v>230</v>
      </c>
      <c r="E14" s="206"/>
      <c r="F14" s="201"/>
      <c r="G14" s="195"/>
    </row>
    <row r="15" spans="1:7" s="196" customFormat="1" ht="30.75" customHeight="1">
      <c r="A15" s="208" t="s">
        <v>151</v>
      </c>
      <c r="B15" s="209" t="s">
        <v>188</v>
      </c>
      <c r="C15" s="210">
        <f>C16+C17</f>
        <v>1469</v>
      </c>
      <c r="D15" s="211"/>
      <c r="E15" s="211"/>
      <c r="F15" s="194"/>
      <c r="G15" s="195"/>
    </row>
    <row r="16" spans="1:7" ht="30.75" customHeight="1">
      <c r="A16" s="205">
        <v>1</v>
      </c>
      <c r="B16" s="212" t="s">
        <v>231</v>
      </c>
      <c r="C16" s="199">
        <v>933</v>
      </c>
      <c r="D16" s="200" t="s">
        <v>212</v>
      </c>
      <c r="E16" s="200"/>
      <c r="F16" s="201"/>
      <c r="G16" s="195"/>
    </row>
    <row r="17" spans="1:7" ht="30.75" customHeight="1">
      <c r="A17" s="205">
        <v>2</v>
      </c>
      <c r="B17" s="212" t="s">
        <v>232</v>
      </c>
      <c r="C17" s="199">
        <v>536</v>
      </c>
      <c r="D17" s="200" t="s">
        <v>233</v>
      </c>
      <c r="E17" s="200"/>
      <c r="F17" s="201"/>
      <c r="G17" s="195"/>
    </row>
    <row r="18" spans="1:7" ht="117" customHeight="1">
      <c r="A18" s="213" t="s">
        <v>152</v>
      </c>
      <c r="B18" s="214" t="s">
        <v>234</v>
      </c>
      <c r="C18" s="215">
        <v>3199</v>
      </c>
      <c r="D18" s="200"/>
      <c r="E18" s="200"/>
      <c r="F18" s="201"/>
      <c r="G18" s="195"/>
    </row>
    <row r="19" spans="1:7" ht="24.75" customHeight="1">
      <c r="B19" s="202"/>
      <c r="D19" s="367" t="s">
        <v>397</v>
      </c>
      <c r="E19" s="367"/>
      <c r="F19" s="202"/>
    </row>
    <row r="20" spans="1:7" ht="12.75">
      <c r="B20" s="202"/>
      <c r="F20" s="202"/>
    </row>
    <row r="21" spans="1:7" ht="13.5">
      <c r="A21" s="368"/>
      <c r="B21" s="368"/>
      <c r="C21" s="368"/>
      <c r="D21" s="368"/>
      <c r="E21" s="368"/>
      <c r="F21" s="202"/>
    </row>
    <row r="22" spans="1:7" ht="69.75" customHeight="1">
      <c r="A22" s="369"/>
      <c r="B22" s="369"/>
      <c r="C22" s="369"/>
      <c r="D22" s="369"/>
      <c r="E22" s="369"/>
      <c r="F22" s="202"/>
    </row>
    <row r="23" spans="1:7" ht="12.75">
      <c r="B23" s="202"/>
      <c r="F23" s="202"/>
    </row>
    <row r="24" spans="1:7" ht="12.75">
      <c r="B24" s="202"/>
      <c r="F24" s="202"/>
    </row>
    <row r="25" spans="1:7" ht="12.75">
      <c r="B25" s="202"/>
      <c r="F25" s="202"/>
    </row>
    <row r="26" spans="1:7" s="218" customFormat="1" ht="12.75">
      <c r="B26" s="202"/>
      <c r="G26" s="219"/>
    </row>
    <row r="27" spans="1:7" s="218" customFormat="1" ht="12.75">
      <c r="B27" s="202"/>
      <c r="G27" s="219"/>
    </row>
    <row r="28" spans="1:7" s="218" customFormat="1" ht="12.75">
      <c r="B28" s="202"/>
      <c r="G28" s="219"/>
    </row>
    <row r="29" spans="1:7" s="218" customFormat="1" ht="12.75">
      <c r="B29" s="202"/>
      <c r="G29" s="219"/>
    </row>
    <row r="30" spans="1:7" s="218" customFormat="1" ht="12.75">
      <c r="B30" s="202"/>
      <c r="G30" s="219"/>
    </row>
    <row r="31" spans="1:7" s="218" customFormat="1" ht="12.75">
      <c r="B31" s="202"/>
      <c r="G31" s="219"/>
    </row>
    <row r="32" spans="1:7" s="218" customFormat="1" ht="12.75">
      <c r="B32" s="202"/>
      <c r="G32" s="219"/>
    </row>
    <row r="33" spans="2:7" s="218" customFormat="1" ht="12.75">
      <c r="B33" s="202"/>
      <c r="G33" s="219"/>
    </row>
    <row r="34" spans="2:7" s="218" customFormat="1" ht="12.75">
      <c r="B34" s="202"/>
      <c r="G34" s="219"/>
    </row>
    <row r="35" spans="2:7" s="218" customFormat="1" ht="12.75">
      <c r="B35" s="202"/>
      <c r="G35" s="219"/>
    </row>
    <row r="36" spans="2:7" s="218" customFormat="1" ht="12.75">
      <c r="B36" s="202"/>
      <c r="G36" s="219"/>
    </row>
    <row r="37" spans="2:7" s="218" customFormat="1" ht="12.75">
      <c r="B37" s="202"/>
      <c r="G37" s="219"/>
    </row>
    <row r="38" spans="2:7" s="218" customFormat="1" ht="12.75">
      <c r="B38" s="202"/>
      <c r="G38" s="219"/>
    </row>
    <row r="39" spans="2:7" s="218" customFormat="1" ht="12.75">
      <c r="B39" s="202"/>
      <c r="G39" s="219"/>
    </row>
    <row r="40" spans="2:7" s="218" customFormat="1" ht="12.75">
      <c r="B40" s="202"/>
      <c r="G40" s="219"/>
    </row>
    <row r="41" spans="2:7" s="218" customFormat="1" ht="12.75">
      <c r="B41" s="202"/>
      <c r="G41" s="219"/>
    </row>
    <row r="42" spans="2:7" s="218" customFormat="1" ht="12.75">
      <c r="B42" s="202"/>
      <c r="G42" s="219"/>
    </row>
    <row r="43" spans="2:7" s="218" customFormat="1" ht="12.75">
      <c r="B43" s="202"/>
      <c r="G43" s="219"/>
    </row>
    <row r="44" spans="2:7" s="218" customFormat="1" ht="12.75">
      <c r="B44" s="202"/>
      <c r="G44" s="219"/>
    </row>
    <row r="45" spans="2:7" s="218" customFormat="1" ht="12.75">
      <c r="B45" s="202"/>
      <c r="G45" s="219"/>
    </row>
    <row r="46" spans="2:7" s="218" customFormat="1" ht="12.75">
      <c r="B46" s="202"/>
      <c r="G46" s="219"/>
    </row>
    <row r="47" spans="2:7" s="218" customFormat="1" ht="12.75">
      <c r="B47" s="202"/>
      <c r="G47" s="219"/>
    </row>
    <row r="48" spans="2:7" s="218" customFormat="1" ht="12.75">
      <c r="B48" s="202"/>
      <c r="G48" s="219"/>
    </row>
    <row r="49" spans="2:7" s="218" customFormat="1" ht="12.75">
      <c r="B49" s="202"/>
      <c r="G49" s="219"/>
    </row>
    <row r="50" spans="2:7" s="218" customFormat="1" ht="12.75">
      <c r="B50" s="202"/>
      <c r="G50" s="219"/>
    </row>
    <row r="51" spans="2:7" s="218" customFormat="1" ht="12.75">
      <c r="B51" s="202"/>
      <c r="G51" s="219"/>
    </row>
    <row r="52" spans="2:7" s="218" customFormat="1" ht="12.75">
      <c r="B52" s="202"/>
      <c r="G52" s="219"/>
    </row>
    <row r="53" spans="2:7" s="218" customFormat="1" ht="12.75">
      <c r="B53" s="202"/>
      <c r="G53" s="219"/>
    </row>
    <row r="54" spans="2:7" s="218" customFormat="1" ht="12.75">
      <c r="B54" s="202"/>
      <c r="G54" s="219"/>
    </row>
    <row r="55" spans="2:7" s="218" customFormat="1" ht="12.75">
      <c r="B55" s="202"/>
      <c r="G55" s="219"/>
    </row>
    <row r="56" spans="2:7" s="218" customFormat="1" ht="12.75">
      <c r="B56" s="202"/>
      <c r="G56" s="219"/>
    </row>
    <row r="57" spans="2:7" s="218" customFormat="1" ht="12.75">
      <c r="B57" s="202"/>
      <c r="G57" s="219"/>
    </row>
    <row r="58" spans="2:7" s="218" customFormat="1" ht="12.75">
      <c r="B58" s="202"/>
      <c r="G58" s="219"/>
    </row>
    <row r="59" spans="2:7" s="218" customFormat="1" ht="12.75">
      <c r="B59" s="202"/>
      <c r="G59" s="219"/>
    </row>
    <row r="60" spans="2:7" s="218" customFormat="1" ht="12.75">
      <c r="B60" s="202"/>
      <c r="G60" s="219"/>
    </row>
    <row r="61" spans="2:7" s="218" customFormat="1" ht="12.75">
      <c r="B61" s="202"/>
      <c r="G61" s="219"/>
    </row>
    <row r="62" spans="2:7" s="218" customFormat="1" ht="12.75">
      <c r="B62" s="202"/>
      <c r="G62" s="219"/>
    </row>
    <row r="63" spans="2:7" s="218" customFormat="1" ht="12.75">
      <c r="B63" s="202"/>
      <c r="G63" s="219"/>
    </row>
    <row r="64" spans="2:7" s="218" customFormat="1" ht="12.75">
      <c r="B64" s="202"/>
      <c r="G64" s="219"/>
    </row>
    <row r="65" spans="2:7" s="218" customFormat="1" ht="12.75">
      <c r="B65" s="202"/>
      <c r="G65" s="219"/>
    </row>
    <row r="66" spans="2:7" s="218" customFormat="1" ht="12.75">
      <c r="B66" s="202"/>
      <c r="G66" s="219"/>
    </row>
    <row r="67" spans="2:7" s="218" customFormat="1" ht="12.75">
      <c r="B67" s="202"/>
      <c r="G67" s="219"/>
    </row>
    <row r="68" spans="2:7" s="218" customFormat="1" ht="12.75">
      <c r="B68" s="202"/>
      <c r="G68" s="219"/>
    </row>
    <row r="69" spans="2:7" s="218" customFormat="1" ht="12.75">
      <c r="B69" s="202"/>
      <c r="G69" s="219"/>
    </row>
    <row r="70" spans="2:7" s="218" customFormat="1" ht="12.75">
      <c r="B70" s="202"/>
      <c r="G70" s="219"/>
    </row>
    <row r="71" spans="2:7" s="218" customFormat="1" ht="12.75">
      <c r="B71" s="202"/>
      <c r="G71" s="219"/>
    </row>
    <row r="72" spans="2:7" s="218" customFormat="1" ht="12.75">
      <c r="B72" s="202"/>
      <c r="G72" s="219"/>
    </row>
    <row r="73" spans="2:7" s="218" customFormat="1" ht="12.75">
      <c r="B73" s="202"/>
      <c r="G73" s="219"/>
    </row>
    <row r="74" spans="2:7" s="218" customFormat="1" ht="12.75">
      <c r="B74" s="202"/>
      <c r="G74" s="219"/>
    </row>
    <row r="75" spans="2:7" s="218" customFormat="1" ht="12.75">
      <c r="B75" s="202"/>
      <c r="G75" s="219"/>
    </row>
    <row r="76" spans="2:7" s="218" customFormat="1" ht="12.75">
      <c r="B76" s="202"/>
      <c r="G76" s="219"/>
    </row>
    <row r="77" spans="2:7" s="218" customFormat="1" ht="12.75">
      <c r="B77" s="202"/>
      <c r="G77" s="219"/>
    </row>
    <row r="78" spans="2:7" s="218" customFormat="1" ht="12.75">
      <c r="B78" s="202"/>
      <c r="G78" s="219"/>
    </row>
    <row r="79" spans="2:7" s="218" customFormat="1" ht="12.75">
      <c r="B79" s="202"/>
      <c r="G79" s="219"/>
    </row>
    <row r="80" spans="2:7" s="218" customFormat="1" ht="12.75">
      <c r="B80" s="202"/>
      <c r="G80" s="219"/>
    </row>
    <row r="81" spans="2:7" s="218" customFormat="1" ht="12.75">
      <c r="B81" s="202"/>
      <c r="G81" s="219"/>
    </row>
    <row r="82" spans="2:7" s="218" customFormat="1" ht="12.75">
      <c r="B82" s="202"/>
      <c r="G82" s="219"/>
    </row>
    <row r="83" spans="2:7" s="218" customFormat="1" ht="12.75">
      <c r="B83" s="202"/>
      <c r="G83" s="219"/>
    </row>
    <row r="84" spans="2:7" s="218" customFormat="1" ht="12.75">
      <c r="B84" s="202"/>
      <c r="G84" s="219"/>
    </row>
    <row r="85" spans="2:7" s="218" customFormat="1" ht="12.75">
      <c r="B85" s="202"/>
      <c r="G85" s="219"/>
    </row>
    <row r="86" spans="2:7" s="218" customFormat="1" ht="12.75">
      <c r="B86" s="202"/>
      <c r="G86" s="219"/>
    </row>
    <row r="87" spans="2:7" s="218" customFormat="1" ht="12.75">
      <c r="B87" s="202"/>
      <c r="G87" s="219"/>
    </row>
    <row r="88" spans="2:7" s="218" customFormat="1" ht="12.75">
      <c r="B88" s="202"/>
      <c r="G88" s="219"/>
    </row>
    <row r="89" spans="2:7" s="218" customFormat="1" ht="12.75">
      <c r="B89" s="202"/>
      <c r="G89" s="219"/>
    </row>
    <row r="90" spans="2:7" s="218" customFormat="1" ht="12.75">
      <c r="B90" s="202"/>
      <c r="G90" s="219"/>
    </row>
    <row r="91" spans="2:7" s="218" customFormat="1" ht="12.75">
      <c r="B91" s="202"/>
      <c r="G91" s="219"/>
    </row>
    <row r="92" spans="2:7" s="218" customFormat="1" ht="12.75">
      <c r="B92" s="202"/>
      <c r="G92" s="219"/>
    </row>
    <row r="93" spans="2:7" s="218" customFormat="1" ht="12.75">
      <c r="B93" s="202"/>
      <c r="G93" s="219"/>
    </row>
    <row r="94" spans="2:7" s="218" customFormat="1" ht="12.75">
      <c r="B94" s="202"/>
      <c r="G94" s="219"/>
    </row>
    <row r="95" spans="2:7" s="218" customFormat="1" ht="12.75">
      <c r="B95" s="202"/>
      <c r="G95" s="219"/>
    </row>
    <row r="96" spans="2:7" s="218" customFormat="1" ht="12.75">
      <c r="B96" s="202"/>
      <c r="G96" s="219"/>
    </row>
    <row r="97" spans="2:7" s="218" customFormat="1" ht="12.75">
      <c r="B97" s="202"/>
      <c r="G97" s="219"/>
    </row>
    <row r="98" spans="2:7" s="218" customFormat="1" ht="12.75">
      <c r="B98" s="202"/>
      <c r="G98" s="219"/>
    </row>
    <row r="99" spans="2:7" s="218" customFormat="1" ht="12.75">
      <c r="B99" s="202"/>
      <c r="G99" s="219"/>
    </row>
    <row r="100" spans="2:7" s="218" customFormat="1" ht="12.75">
      <c r="B100" s="202"/>
      <c r="G100" s="219"/>
    </row>
    <row r="101" spans="2:7" s="218" customFormat="1" ht="12.75">
      <c r="B101" s="202"/>
      <c r="G101" s="219"/>
    </row>
    <row r="102" spans="2:7" s="218" customFormat="1" ht="12.75">
      <c r="B102" s="202"/>
      <c r="G102" s="219"/>
    </row>
    <row r="103" spans="2:7" s="218" customFormat="1" ht="12.75">
      <c r="B103" s="202"/>
      <c r="G103" s="219"/>
    </row>
    <row r="104" spans="2:7" s="218" customFormat="1" ht="12.75">
      <c r="B104" s="202"/>
      <c r="G104" s="219"/>
    </row>
    <row r="105" spans="2:7" s="218" customFormat="1" ht="12.75">
      <c r="B105" s="202"/>
      <c r="G105" s="219"/>
    </row>
    <row r="106" spans="2:7" s="218" customFormat="1" ht="12.75">
      <c r="B106" s="202"/>
      <c r="G106" s="219"/>
    </row>
    <row r="107" spans="2:7" s="218" customFormat="1" ht="12.75">
      <c r="B107" s="202"/>
      <c r="G107" s="219"/>
    </row>
    <row r="108" spans="2:7" s="218" customFormat="1" ht="12.75">
      <c r="B108" s="202"/>
      <c r="G108" s="219"/>
    </row>
    <row r="109" spans="2:7" s="218" customFormat="1" ht="12.75">
      <c r="B109" s="202"/>
      <c r="G109" s="219"/>
    </row>
    <row r="110" spans="2:7" s="218" customFormat="1" ht="12.75">
      <c r="B110" s="202"/>
      <c r="G110" s="219"/>
    </row>
    <row r="111" spans="2:7" s="218" customFormat="1" ht="12.75">
      <c r="B111" s="202"/>
      <c r="G111" s="219"/>
    </row>
    <row r="112" spans="2:7" s="218" customFormat="1" ht="12.75">
      <c r="B112" s="202"/>
      <c r="G112" s="219"/>
    </row>
    <row r="113" spans="2:7" s="218" customFormat="1" ht="12.75">
      <c r="B113" s="202"/>
      <c r="G113" s="219"/>
    </row>
    <row r="114" spans="2:7" s="218" customFormat="1" ht="12.75">
      <c r="B114" s="202"/>
      <c r="G114" s="219"/>
    </row>
    <row r="115" spans="2:7" s="218" customFormat="1" ht="12.75">
      <c r="B115" s="202"/>
      <c r="G115" s="219"/>
    </row>
    <row r="116" spans="2:7" s="218" customFormat="1" ht="12.75">
      <c r="B116" s="202"/>
      <c r="G116" s="219"/>
    </row>
    <row r="117" spans="2:7" s="218" customFormat="1" ht="12.75">
      <c r="B117" s="202"/>
      <c r="G117" s="219"/>
    </row>
    <row r="118" spans="2:7" s="218" customFormat="1" ht="12.75">
      <c r="B118" s="202"/>
      <c r="G118" s="219"/>
    </row>
    <row r="119" spans="2:7" s="218" customFormat="1" ht="12.75">
      <c r="B119" s="202"/>
      <c r="G119" s="219"/>
    </row>
    <row r="120" spans="2:7" s="218" customFormat="1" ht="12.75">
      <c r="B120" s="202"/>
      <c r="G120" s="219"/>
    </row>
    <row r="121" spans="2:7" s="218" customFormat="1" ht="12.75">
      <c r="B121" s="202"/>
      <c r="G121" s="219"/>
    </row>
    <row r="122" spans="2:7" s="218" customFormat="1" ht="12.75">
      <c r="B122" s="202"/>
      <c r="G122" s="219"/>
    </row>
    <row r="123" spans="2:7" s="218" customFormat="1" ht="12.75">
      <c r="B123" s="202"/>
      <c r="G123" s="219"/>
    </row>
    <row r="124" spans="2:7" s="218" customFormat="1" ht="12.75">
      <c r="B124" s="202"/>
      <c r="G124" s="219"/>
    </row>
    <row r="125" spans="2:7" s="218" customFormat="1" ht="12.75">
      <c r="B125" s="202"/>
      <c r="G125" s="219"/>
    </row>
    <row r="126" spans="2:7" s="218" customFormat="1" ht="12.75">
      <c r="B126" s="202"/>
      <c r="G126" s="219"/>
    </row>
    <row r="127" spans="2:7" s="218" customFormat="1" ht="12.75">
      <c r="B127" s="202"/>
      <c r="G127" s="219"/>
    </row>
    <row r="128" spans="2:7" s="218" customFormat="1" ht="12.75">
      <c r="B128" s="202"/>
      <c r="G128" s="219"/>
    </row>
    <row r="129" spans="2:7" s="218" customFormat="1" ht="12.75">
      <c r="B129" s="202"/>
      <c r="G129" s="219"/>
    </row>
    <row r="130" spans="2:7" s="218" customFormat="1" ht="12.75">
      <c r="B130" s="202"/>
      <c r="G130" s="219"/>
    </row>
    <row r="131" spans="2:7" s="218" customFormat="1" ht="12.75">
      <c r="B131" s="202"/>
      <c r="G131" s="219"/>
    </row>
    <row r="132" spans="2:7" s="218" customFormat="1" ht="12.75">
      <c r="B132" s="202"/>
      <c r="G132" s="219"/>
    </row>
    <row r="133" spans="2:7" s="218" customFormat="1" ht="12.75">
      <c r="B133" s="202"/>
      <c r="G133" s="219"/>
    </row>
    <row r="134" spans="2:7" s="218" customFormat="1" ht="12.75">
      <c r="B134" s="202"/>
      <c r="G134" s="219"/>
    </row>
    <row r="135" spans="2:7" s="218" customFormat="1" ht="12.75">
      <c r="B135" s="202"/>
      <c r="G135" s="219"/>
    </row>
    <row r="136" spans="2:7" s="218" customFormat="1" ht="12.75">
      <c r="B136" s="202"/>
      <c r="G136" s="219"/>
    </row>
    <row r="137" spans="2:7" s="218" customFormat="1" ht="12.75">
      <c r="B137" s="202"/>
      <c r="G137" s="219"/>
    </row>
    <row r="138" spans="2:7" s="218" customFormat="1" ht="12.75">
      <c r="B138" s="202"/>
      <c r="G138" s="219"/>
    </row>
    <row r="139" spans="2:7" s="218" customFormat="1" ht="12.75">
      <c r="B139" s="202"/>
      <c r="G139" s="219"/>
    </row>
    <row r="140" spans="2:7" s="218" customFormat="1" ht="12.75">
      <c r="B140" s="202"/>
      <c r="G140" s="219"/>
    </row>
    <row r="141" spans="2:7" s="218" customFormat="1" ht="12.75">
      <c r="B141" s="202"/>
      <c r="G141" s="219"/>
    </row>
    <row r="142" spans="2:7" s="218" customFormat="1" ht="12.75">
      <c r="B142" s="202"/>
      <c r="G142" s="219"/>
    </row>
    <row r="143" spans="2:7" s="218" customFormat="1" ht="12.75">
      <c r="B143" s="202"/>
      <c r="G143" s="219"/>
    </row>
    <row r="144" spans="2:7" s="218" customFormat="1" ht="12.75">
      <c r="B144" s="202"/>
      <c r="G144" s="219"/>
    </row>
    <row r="145" spans="2:7" s="218" customFormat="1" ht="12.75">
      <c r="B145" s="202"/>
      <c r="G145" s="219"/>
    </row>
    <row r="146" spans="2:7" s="218" customFormat="1" ht="12.75">
      <c r="B146" s="202"/>
      <c r="G146" s="219"/>
    </row>
    <row r="147" spans="2:7" s="218" customFormat="1" ht="12.75">
      <c r="B147" s="202"/>
      <c r="G147" s="219"/>
    </row>
    <row r="148" spans="2:7" s="218" customFormat="1" ht="12.75">
      <c r="B148" s="202"/>
      <c r="G148" s="219"/>
    </row>
    <row r="149" spans="2:7" s="218" customFormat="1" ht="12.75">
      <c r="B149" s="202"/>
      <c r="G149" s="219"/>
    </row>
    <row r="150" spans="2:7" s="218" customFormat="1" ht="12.75">
      <c r="B150" s="202"/>
      <c r="G150" s="219"/>
    </row>
    <row r="151" spans="2:7" s="218" customFormat="1" ht="12.75">
      <c r="B151" s="202"/>
      <c r="G151" s="219"/>
    </row>
    <row r="152" spans="2:7" s="218" customFormat="1" ht="12.75">
      <c r="B152" s="202"/>
      <c r="G152" s="219"/>
    </row>
    <row r="153" spans="2:7" s="218" customFormat="1" ht="12.75">
      <c r="B153" s="202"/>
      <c r="G153" s="219"/>
    </row>
    <row r="154" spans="2:7" s="218" customFormat="1" ht="12.75">
      <c r="B154" s="202"/>
      <c r="G154" s="219"/>
    </row>
    <row r="155" spans="2:7" s="218" customFormat="1" ht="12.75">
      <c r="B155" s="202"/>
      <c r="G155" s="219"/>
    </row>
    <row r="156" spans="2:7" s="218" customFormat="1" ht="12.75">
      <c r="B156" s="202"/>
      <c r="G156" s="219"/>
    </row>
    <row r="157" spans="2:7" s="218" customFormat="1" ht="12.75">
      <c r="B157" s="202"/>
      <c r="G157" s="219"/>
    </row>
    <row r="158" spans="2:7" s="218" customFormat="1" ht="12.75">
      <c r="B158" s="202"/>
      <c r="G158" s="219"/>
    </row>
    <row r="159" spans="2:7" s="218" customFormat="1" ht="12.75">
      <c r="B159" s="202"/>
      <c r="G159" s="219"/>
    </row>
    <row r="160" spans="2:7" s="218" customFormat="1" ht="12.75">
      <c r="B160" s="202"/>
      <c r="G160" s="219"/>
    </row>
    <row r="161" spans="2:7" s="218" customFormat="1" ht="12.75">
      <c r="B161" s="202"/>
      <c r="G161" s="219"/>
    </row>
    <row r="162" spans="2:7" s="218" customFormat="1" ht="12.75">
      <c r="B162" s="202"/>
      <c r="G162" s="219"/>
    </row>
    <row r="163" spans="2:7" s="218" customFormat="1" ht="12.75">
      <c r="B163" s="202"/>
      <c r="G163" s="219"/>
    </row>
    <row r="164" spans="2:7" s="218" customFormat="1" ht="12.75">
      <c r="B164" s="202"/>
      <c r="G164" s="219"/>
    </row>
    <row r="165" spans="2:7" s="218" customFormat="1" ht="12.75">
      <c r="B165" s="202"/>
      <c r="G165" s="219"/>
    </row>
    <row r="166" spans="2:7" s="218" customFormat="1" ht="12.75">
      <c r="B166" s="202"/>
      <c r="G166" s="219"/>
    </row>
    <row r="167" spans="2:7" s="218" customFormat="1" ht="12.75">
      <c r="B167" s="202"/>
      <c r="G167" s="219"/>
    </row>
    <row r="168" spans="2:7" s="218" customFormat="1" ht="12.75">
      <c r="B168" s="202"/>
      <c r="G168" s="219"/>
    </row>
    <row r="169" spans="2:7" s="218" customFormat="1" ht="12.75">
      <c r="B169" s="202"/>
      <c r="G169" s="219"/>
    </row>
    <row r="170" spans="2:7" s="218" customFormat="1" ht="12.75">
      <c r="B170" s="202"/>
      <c r="G170" s="219"/>
    </row>
    <row r="171" spans="2:7" s="218" customFormat="1" ht="12.75">
      <c r="B171" s="202"/>
      <c r="G171" s="219"/>
    </row>
    <row r="172" spans="2:7" s="218" customFormat="1" ht="12.75">
      <c r="B172" s="202"/>
      <c r="G172" s="219"/>
    </row>
    <row r="173" spans="2:7" s="218" customFormat="1" ht="12.75">
      <c r="B173" s="202"/>
      <c r="G173" s="219"/>
    </row>
    <row r="174" spans="2:7" s="218" customFormat="1" ht="12.75">
      <c r="B174" s="202"/>
      <c r="G174" s="219"/>
    </row>
    <row r="175" spans="2:7" s="218" customFormat="1" ht="12.75">
      <c r="B175" s="202"/>
      <c r="G175" s="219"/>
    </row>
    <row r="176" spans="2:7" s="218" customFormat="1" ht="12.75">
      <c r="B176" s="202"/>
      <c r="G176" s="219"/>
    </row>
    <row r="177" spans="2:7" s="218" customFormat="1" ht="12.75">
      <c r="B177" s="202"/>
      <c r="G177" s="219"/>
    </row>
    <row r="178" spans="2:7" s="218" customFormat="1" ht="12.75">
      <c r="B178" s="202"/>
      <c r="G178" s="219"/>
    </row>
    <row r="179" spans="2:7" s="218" customFormat="1" ht="12.75">
      <c r="B179" s="202"/>
      <c r="G179" s="219"/>
    </row>
    <row r="180" spans="2:7" s="218" customFormat="1" ht="12.75">
      <c r="B180" s="202"/>
      <c r="G180" s="219"/>
    </row>
    <row r="181" spans="2:7" s="218" customFormat="1" ht="12.75">
      <c r="B181" s="202"/>
      <c r="G181" s="219"/>
    </row>
    <row r="182" spans="2:7" s="218" customFormat="1" ht="12.75">
      <c r="B182" s="202"/>
      <c r="G182" s="219"/>
    </row>
    <row r="183" spans="2:7" s="218" customFormat="1" ht="12.75">
      <c r="B183" s="202"/>
      <c r="G183" s="219"/>
    </row>
    <row r="184" spans="2:7" s="218" customFormat="1" ht="12.75">
      <c r="B184" s="202"/>
      <c r="G184" s="219"/>
    </row>
    <row r="185" spans="2:7" s="218" customFormat="1" ht="12.75">
      <c r="B185" s="202"/>
      <c r="G185" s="219"/>
    </row>
    <row r="186" spans="2:7" s="218" customFormat="1" ht="12.75">
      <c r="B186" s="202"/>
      <c r="G186" s="219"/>
    </row>
    <row r="187" spans="2:7" s="218" customFormat="1" ht="12.75">
      <c r="B187" s="202"/>
      <c r="G187" s="219"/>
    </row>
    <row r="188" spans="2:7" s="218" customFormat="1" ht="12.75">
      <c r="B188" s="202"/>
      <c r="G188" s="219"/>
    </row>
    <row r="189" spans="2:7" s="218" customFormat="1" ht="12.75">
      <c r="B189" s="202"/>
      <c r="G189" s="219"/>
    </row>
    <row r="190" spans="2:7" s="218" customFormat="1" ht="12.75">
      <c r="B190" s="202"/>
      <c r="G190" s="219"/>
    </row>
    <row r="191" spans="2:7" s="218" customFormat="1" ht="12.75">
      <c r="B191" s="202"/>
      <c r="G191" s="219"/>
    </row>
    <row r="192" spans="2:7" s="218" customFormat="1" ht="12.75">
      <c r="B192" s="202"/>
      <c r="G192" s="219"/>
    </row>
    <row r="193" spans="2:7" s="218" customFormat="1" ht="12.75">
      <c r="B193" s="202"/>
      <c r="G193" s="219"/>
    </row>
    <row r="194" spans="2:7" s="218" customFormat="1" ht="12.75">
      <c r="B194" s="202"/>
      <c r="G194" s="219"/>
    </row>
    <row r="195" spans="2:7" s="218" customFormat="1" ht="12.75">
      <c r="B195" s="202"/>
      <c r="G195" s="219"/>
    </row>
    <row r="196" spans="2:7" s="218" customFormat="1" ht="12.75">
      <c r="B196" s="202"/>
      <c r="G196" s="219"/>
    </row>
    <row r="197" spans="2:7" s="218" customFormat="1" ht="12.75">
      <c r="B197" s="202"/>
      <c r="G197" s="219"/>
    </row>
    <row r="198" spans="2:7" s="218" customFormat="1" ht="12.75">
      <c r="B198" s="202"/>
      <c r="G198" s="219"/>
    </row>
    <row r="199" spans="2:7" s="218" customFormat="1" ht="12.75">
      <c r="B199" s="202"/>
      <c r="G199" s="219"/>
    </row>
    <row r="200" spans="2:7" s="218" customFormat="1" ht="12.75">
      <c r="B200" s="202"/>
      <c r="G200" s="219"/>
    </row>
    <row r="201" spans="2:7" s="218" customFormat="1" ht="12.75">
      <c r="B201" s="202"/>
      <c r="G201" s="219"/>
    </row>
    <row r="202" spans="2:7" s="218" customFormat="1" ht="12.75">
      <c r="B202" s="202"/>
      <c r="G202" s="219"/>
    </row>
    <row r="203" spans="2:7" s="218" customFormat="1" ht="12.75">
      <c r="B203" s="202"/>
      <c r="G203" s="219"/>
    </row>
    <row r="204" spans="2:7" s="218" customFormat="1" ht="12.75">
      <c r="B204" s="202"/>
      <c r="G204" s="219"/>
    </row>
    <row r="205" spans="2:7" s="218" customFormat="1" ht="12.75">
      <c r="B205" s="202"/>
      <c r="G205" s="219"/>
    </row>
    <row r="206" spans="2:7" s="218" customFormat="1" ht="12.75">
      <c r="B206" s="202"/>
      <c r="G206" s="219"/>
    </row>
    <row r="207" spans="2:7" s="218" customFormat="1" ht="12.75">
      <c r="B207" s="202"/>
      <c r="G207" s="219"/>
    </row>
    <row r="208" spans="2:7" s="218" customFormat="1" ht="12.75">
      <c r="B208" s="202"/>
      <c r="G208" s="219"/>
    </row>
    <row r="209" spans="2:7" s="218" customFormat="1" ht="12.75">
      <c r="B209" s="202"/>
      <c r="G209" s="219"/>
    </row>
    <row r="210" spans="2:7" s="218" customFormat="1" ht="12.75">
      <c r="B210" s="202"/>
      <c r="G210" s="219"/>
    </row>
    <row r="211" spans="2:7" s="218" customFormat="1" ht="12.75">
      <c r="B211" s="202"/>
      <c r="G211" s="219"/>
    </row>
    <row r="212" spans="2:7" s="218" customFormat="1" ht="12.75">
      <c r="B212" s="202"/>
      <c r="G212" s="219"/>
    </row>
    <row r="213" spans="2:7" s="218" customFormat="1" ht="12.75">
      <c r="B213" s="202"/>
      <c r="G213" s="219"/>
    </row>
    <row r="214" spans="2:7" s="218" customFormat="1" ht="12.75">
      <c r="B214" s="202"/>
      <c r="G214" s="219"/>
    </row>
    <row r="215" spans="2:7" s="218" customFormat="1" ht="12.75">
      <c r="B215" s="202"/>
      <c r="G215" s="219"/>
    </row>
    <row r="216" spans="2:7" s="218" customFormat="1" ht="12.75">
      <c r="B216" s="202"/>
      <c r="G216" s="219"/>
    </row>
    <row r="217" spans="2:7" s="218" customFormat="1" ht="12.75">
      <c r="B217" s="202"/>
      <c r="G217" s="219"/>
    </row>
    <row r="218" spans="2:7" s="218" customFormat="1" ht="12.75">
      <c r="B218" s="202"/>
      <c r="G218" s="219"/>
    </row>
    <row r="219" spans="2:7" s="218" customFormat="1" ht="12.75">
      <c r="B219" s="202"/>
      <c r="G219" s="219"/>
    </row>
    <row r="220" spans="2:7" s="218" customFormat="1" ht="12.75">
      <c r="B220" s="202"/>
      <c r="G220" s="219"/>
    </row>
    <row r="221" spans="2:7" s="218" customFormat="1" ht="12.75">
      <c r="B221" s="202"/>
      <c r="G221" s="219"/>
    </row>
    <row r="222" spans="2:7" s="218" customFormat="1" ht="12.75">
      <c r="B222" s="202"/>
      <c r="G222" s="219"/>
    </row>
    <row r="223" spans="2:7" s="218" customFormat="1" ht="12.75">
      <c r="B223" s="202"/>
      <c r="G223" s="219"/>
    </row>
    <row r="224" spans="2:7" s="218" customFormat="1" ht="12.75">
      <c r="B224" s="202"/>
      <c r="G224" s="219"/>
    </row>
    <row r="225" spans="2:7" s="218" customFormat="1" ht="12.75">
      <c r="B225" s="202"/>
      <c r="G225" s="219"/>
    </row>
    <row r="226" spans="2:7" s="218" customFormat="1" ht="12.75">
      <c r="B226" s="202"/>
      <c r="G226" s="219"/>
    </row>
    <row r="227" spans="2:7" s="218" customFormat="1" ht="12.75">
      <c r="B227" s="202"/>
      <c r="G227" s="219"/>
    </row>
    <row r="228" spans="2:7" s="218" customFormat="1" ht="12.75">
      <c r="B228" s="202"/>
      <c r="G228" s="219"/>
    </row>
    <row r="229" spans="2:7" s="218" customFormat="1" ht="12.75">
      <c r="B229" s="202"/>
      <c r="G229" s="219"/>
    </row>
    <row r="230" spans="2:7" s="218" customFormat="1" ht="12.75">
      <c r="B230" s="202"/>
      <c r="G230" s="219"/>
    </row>
    <row r="231" spans="2:7" s="218" customFormat="1" ht="12.75">
      <c r="B231" s="202"/>
      <c r="G231" s="219"/>
    </row>
    <row r="232" spans="2:7" s="218" customFormat="1" ht="12.75">
      <c r="B232" s="202"/>
      <c r="G232" s="219"/>
    </row>
    <row r="233" spans="2:7" s="218" customFormat="1" ht="12.75">
      <c r="B233" s="202"/>
      <c r="G233" s="219"/>
    </row>
    <row r="234" spans="2:7" s="218" customFormat="1" ht="12.75">
      <c r="B234" s="202"/>
      <c r="G234" s="219"/>
    </row>
    <row r="235" spans="2:7" s="218" customFormat="1" ht="12.75">
      <c r="B235" s="202"/>
      <c r="G235" s="219"/>
    </row>
    <row r="236" spans="2:7" s="218" customFormat="1" ht="12.75">
      <c r="B236" s="202"/>
      <c r="G236" s="219"/>
    </row>
    <row r="237" spans="2:7" s="218" customFormat="1" ht="12.75">
      <c r="B237" s="202"/>
      <c r="G237" s="219"/>
    </row>
    <row r="238" spans="2:7" s="218" customFormat="1" ht="12.75">
      <c r="B238" s="202"/>
      <c r="G238" s="219"/>
    </row>
    <row r="239" spans="2:7" s="218" customFormat="1" ht="12.75">
      <c r="B239" s="202"/>
      <c r="G239" s="219"/>
    </row>
    <row r="240" spans="2:7" s="218" customFormat="1" ht="12.75">
      <c r="B240" s="202"/>
      <c r="G240" s="219"/>
    </row>
    <row r="241" spans="2:7" s="218" customFormat="1" ht="12.75">
      <c r="B241" s="202"/>
      <c r="G241" s="219"/>
    </row>
    <row r="242" spans="2:7" s="218" customFormat="1" ht="12.75">
      <c r="B242" s="202"/>
      <c r="G242" s="219"/>
    </row>
    <row r="243" spans="2:7" s="218" customFormat="1" ht="12.75">
      <c r="B243" s="202"/>
      <c r="G243" s="219"/>
    </row>
    <row r="244" spans="2:7" s="218" customFormat="1" ht="12.75">
      <c r="B244" s="202"/>
      <c r="G244" s="219"/>
    </row>
    <row r="245" spans="2:7" s="218" customFormat="1" ht="12.75">
      <c r="B245" s="202"/>
      <c r="G245" s="219"/>
    </row>
    <row r="246" spans="2:7" s="218" customFormat="1" ht="12.75">
      <c r="B246" s="202"/>
      <c r="G246" s="219"/>
    </row>
    <row r="247" spans="2:7" s="218" customFormat="1" ht="12.75">
      <c r="B247" s="202"/>
      <c r="G247" s="219"/>
    </row>
    <row r="248" spans="2:7" s="218" customFormat="1" ht="12.75">
      <c r="B248" s="202"/>
      <c r="G248" s="219"/>
    </row>
    <row r="249" spans="2:7" s="218" customFormat="1" ht="12.75">
      <c r="B249" s="202"/>
      <c r="G249" s="219"/>
    </row>
    <row r="250" spans="2:7" s="218" customFormat="1" ht="12.75">
      <c r="B250" s="202"/>
      <c r="G250" s="219"/>
    </row>
    <row r="251" spans="2:7" s="218" customFormat="1" ht="12.75">
      <c r="B251" s="202"/>
      <c r="G251" s="219"/>
    </row>
    <row r="252" spans="2:7" s="218" customFormat="1" ht="12.75">
      <c r="B252" s="202"/>
      <c r="G252" s="219"/>
    </row>
    <row r="253" spans="2:7" s="218" customFormat="1" ht="12.75">
      <c r="B253" s="202"/>
      <c r="G253" s="219"/>
    </row>
    <row r="254" spans="2:7" s="218" customFormat="1" ht="12.75">
      <c r="B254" s="202"/>
      <c r="G254" s="219"/>
    </row>
    <row r="255" spans="2:7" s="218" customFormat="1" ht="12.75">
      <c r="B255" s="202"/>
      <c r="G255" s="219"/>
    </row>
    <row r="256" spans="2:7" s="218" customFormat="1" ht="12.75">
      <c r="B256" s="202"/>
      <c r="G256" s="219"/>
    </row>
    <row r="257" spans="2:7" s="218" customFormat="1" ht="12.75">
      <c r="B257" s="202"/>
      <c r="G257" s="219"/>
    </row>
    <row r="258" spans="2:7" s="218" customFormat="1" ht="12.75">
      <c r="B258" s="202"/>
      <c r="G258" s="219"/>
    </row>
    <row r="259" spans="2:7" s="218" customFormat="1" ht="12.75">
      <c r="B259" s="202"/>
      <c r="G259" s="219"/>
    </row>
    <row r="260" spans="2:7" s="218" customFormat="1" ht="12.75">
      <c r="B260" s="202"/>
      <c r="G260" s="219"/>
    </row>
    <row r="261" spans="2:7" s="218" customFormat="1" ht="12.75">
      <c r="B261" s="202"/>
      <c r="G261" s="219"/>
    </row>
    <row r="262" spans="2:7" s="218" customFormat="1" ht="12.75">
      <c r="B262" s="202"/>
      <c r="G262" s="219"/>
    </row>
    <row r="263" spans="2:7" s="218" customFormat="1" ht="12.75">
      <c r="B263" s="202"/>
      <c r="G263" s="219"/>
    </row>
    <row r="264" spans="2:7" s="218" customFormat="1" ht="12.75">
      <c r="B264" s="202"/>
      <c r="G264" s="219"/>
    </row>
    <row r="265" spans="2:7" s="218" customFormat="1" ht="12.75">
      <c r="B265" s="202"/>
      <c r="G265" s="219"/>
    </row>
    <row r="266" spans="2:7" s="218" customFormat="1" ht="12.75">
      <c r="B266" s="202"/>
      <c r="G266" s="219"/>
    </row>
    <row r="267" spans="2:7" s="218" customFormat="1" ht="12.75">
      <c r="B267" s="202"/>
      <c r="G267" s="219"/>
    </row>
    <row r="268" spans="2:7" s="218" customFormat="1" ht="12.75">
      <c r="B268" s="202"/>
      <c r="G268" s="219"/>
    </row>
    <row r="269" spans="2:7" s="218" customFormat="1" ht="12.75">
      <c r="B269" s="202"/>
      <c r="G269" s="219"/>
    </row>
    <row r="270" spans="2:7" s="218" customFormat="1" ht="12.75">
      <c r="B270" s="202"/>
      <c r="G270" s="219"/>
    </row>
    <row r="271" spans="2:7" s="218" customFormat="1" ht="12.75">
      <c r="B271" s="202"/>
      <c r="G271" s="219"/>
    </row>
    <row r="272" spans="2:7" s="218" customFormat="1" ht="12.75">
      <c r="B272" s="202"/>
      <c r="G272" s="219"/>
    </row>
    <row r="273" spans="1:7" s="218" customFormat="1" ht="12.75">
      <c r="B273" s="202"/>
      <c r="G273" s="219"/>
    </row>
    <row r="274" spans="1:7" s="218" customFormat="1" ht="12.75">
      <c r="B274" s="202"/>
      <c r="G274" s="219"/>
    </row>
    <row r="275" spans="1:7" s="218" customFormat="1" ht="12.75">
      <c r="B275" s="202"/>
      <c r="G275" s="219"/>
    </row>
    <row r="276" spans="1:7" s="218" customFormat="1" ht="12.75">
      <c r="B276" s="202"/>
      <c r="G276" s="219"/>
    </row>
    <row r="277" spans="1:7" s="218" customFormat="1" ht="12.75">
      <c r="B277" s="202"/>
      <c r="G277" s="219"/>
    </row>
    <row r="278" spans="1:7" s="218" customFormat="1" ht="12.75">
      <c r="B278" s="202"/>
      <c r="G278" s="219"/>
    </row>
    <row r="279" spans="1:7" s="218" customFormat="1" ht="12.75">
      <c r="B279" s="202"/>
      <c r="G279" s="219"/>
    </row>
    <row r="280" spans="1:7" s="218" customFormat="1" ht="12.75">
      <c r="B280" s="202"/>
      <c r="G280" s="219"/>
    </row>
    <row r="285" spans="1:7" s="220" customFormat="1" ht="12.75">
      <c r="A285" s="216"/>
      <c r="B285" s="180"/>
      <c r="G285" s="221"/>
    </row>
    <row r="286" spans="1:7" s="220" customFormat="1" ht="12.75">
      <c r="A286" s="216"/>
      <c r="B286" s="180"/>
      <c r="G286" s="221"/>
    </row>
    <row r="287" spans="1:7" s="220" customFormat="1" ht="12.75">
      <c r="A287" s="216"/>
      <c r="B287" s="180"/>
      <c r="G287" s="221"/>
    </row>
    <row r="288" spans="1:7" s="220" customFormat="1" ht="12.75">
      <c r="A288" s="216"/>
      <c r="B288" s="180"/>
      <c r="G288" s="221"/>
    </row>
    <row r="289" spans="1:7" s="220" customFormat="1" ht="12.75">
      <c r="A289" s="216"/>
      <c r="B289" s="180"/>
      <c r="G289" s="221"/>
    </row>
    <row r="290" spans="1:7" s="220" customFormat="1" ht="12.75">
      <c r="A290" s="216"/>
      <c r="B290" s="180"/>
      <c r="G290" s="221"/>
    </row>
    <row r="291" spans="1:7" s="220" customFormat="1" ht="12.75">
      <c r="A291" s="216"/>
      <c r="B291" s="180"/>
      <c r="G291" s="221"/>
    </row>
    <row r="292" spans="1:7" s="220" customFormat="1" ht="12.75">
      <c r="A292" s="216"/>
      <c r="B292" s="180"/>
      <c r="G292" s="221"/>
    </row>
    <row r="293" spans="1:7" s="220" customFormat="1" ht="12.75">
      <c r="A293" s="216"/>
      <c r="B293" s="180"/>
      <c r="G293" s="221"/>
    </row>
    <row r="294" spans="1:7" s="220" customFormat="1" ht="12.75">
      <c r="A294" s="216"/>
      <c r="B294" s="180"/>
      <c r="G294" s="221"/>
    </row>
    <row r="295" spans="1:7" s="220" customFormat="1" ht="12.75">
      <c r="A295" s="216"/>
      <c r="B295" s="180"/>
      <c r="G295" s="221"/>
    </row>
    <row r="296" spans="1:7" s="220" customFormat="1" ht="12.75">
      <c r="A296" s="216"/>
      <c r="B296" s="180"/>
      <c r="G296" s="221"/>
    </row>
    <row r="297" spans="1:7" s="220" customFormat="1" ht="12.75">
      <c r="A297" s="216"/>
      <c r="B297" s="180"/>
      <c r="G297" s="221"/>
    </row>
    <row r="298" spans="1:7" s="220" customFormat="1" ht="12.75">
      <c r="A298" s="216"/>
      <c r="B298" s="180"/>
      <c r="G298" s="221"/>
    </row>
    <row r="299" spans="1:7" s="220" customFormat="1" ht="12.75">
      <c r="A299" s="216"/>
      <c r="B299" s="180"/>
      <c r="G299" s="221"/>
    </row>
    <row r="300" spans="1:7" s="220" customFormat="1" ht="12.75">
      <c r="A300" s="216"/>
      <c r="B300" s="180"/>
      <c r="G300" s="221"/>
    </row>
    <row r="301" spans="1:7" s="220" customFormat="1" ht="12.75">
      <c r="A301" s="216"/>
      <c r="B301" s="180"/>
      <c r="G301" s="221"/>
    </row>
    <row r="302" spans="1:7" s="220" customFormat="1" ht="12.75">
      <c r="A302" s="216"/>
      <c r="B302" s="180"/>
      <c r="G302" s="221"/>
    </row>
    <row r="303" spans="1:7" s="220" customFormat="1" ht="12.75">
      <c r="A303" s="216"/>
      <c r="B303" s="180"/>
      <c r="G303" s="221"/>
    </row>
    <row r="304" spans="1:7" s="220" customFormat="1" ht="12.75">
      <c r="A304" s="216"/>
      <c r="B304" s="180"/>
      <c r="G304" s="221"/>
    </row>
    <row r="305" spans="1:7" s="220" customFormat="1" ht="12.75">
      <c r="A305" s="216"/>
      <c r="B305" s="180"/>
      <c r="G305" s="221"/>
    </row>
    <row r="306" spans="1:7" s="220" customFormat="1" ht="12.75">
      <c r="A306" s="216"/>
      <c r="B306" s="180"/>
      <c r="G306" s="221"/>
    </row>
    <row r="307" spans="1:7" s="220" customFormat="1" ht="12.75">
      <c r="A307" s="216"/>
      <c r="B307" s="180"/>
      <c r="G307" s="221"/>
    </row>
    <row r="308" spans="1:7" s="220" customFormat="1" ht="12.75">
      <c r="A308" s="216"/>
      <c r="B308" s="180"/>
      <c r="G308" s="221"/>
    </row>
    <row r="309" spans="1:7" s="220" customFormat="1" ht="12.75">
      <c r="A309" s="216"/>
      <c r="B309" s="180"/>
      <c r="G309" s="221"/>
    </row>
    <row r="310" spans="1:7" s="220" customFormat="1" ht="12.75">
      <c r="A310" s="216"/>
      <c r="B310" s="180"/>
      <c r="G310" s="221"/>
    </row>
    <row r="311" spans="1:7" s="220" customFormat="1" ht="12.75">
      <c r="A311" s="216"/>
      <c r="B311" s="180"/>
      <c r="G311" s="221"/>
    </row>
    <row r="312" spans="1:7" s="220" customFormat="1" ht="12.75">
      <c r="A312" s="216"/>
      <c r="B312" s="180"/>
      <c r="G312" s="221"/>
    </row>
    <row r="313" spans="1:7" s="220" customFormat="1" ht="12.75">
      <c r="A313" s="216"/>
      <c r="B313" s="180"/>
      <c r="G313" s="221"/>
    </row>
    <row r="314" spans="1:7" s="220" customFormat="1" ht="12.75">
      <c r="A314" s="216"/>
      <c r="B314" s="180"/>
      <c r="G314" s="221"/>
    </row>
    <row r="315" spans="1:7" s="220" customFormat="1" ht="12.75">
      <c r="A315" s="216"/>
      <c r="B315" s="180"/>
      <c r="G315" s="221"/>
    </row>
    <row r="316" spans="1:7" s="220" customFormat="1" ht="12.75">
      <c r="A316" s="216"/>
      <c r="B316" s="180"/>
      <c r="G316" s="221"/>
    </row>
    <row r="317" spans="1:7" s="220" customFormat="1" ht="12.75">
      <c r="A317" s="216"/>
      <c r="B317" s="180"/>
      <c r="G317" s="221"/>
    </row>
    <row r="318" spans="1:7" s="220" customFormat="1" ht="12.75">
      <c r="A318" s="216"/>
      <c r="B318" s="180"/>
      <c r="G318" s="221"/>
    </row>
    <row r="319" spans="1:7" s="220" customFormat="1" ht="12.75">
      <c r="A319" s="216"/>
      <c r="B319" s="180"/>
      <c r="G319" s="221"/>
    </row>
    <row r="320" spans="1:7" s="220" customFormat="1" ht="12.75">
      <c r="A320" s="216"/>
      <c r="B320" s="180"/>
      <c r="G320" s="221"/>
    </row>
    <row r="321" spans="1:7" s="220" customFormat="1" ht="12.75">
      <c r="A321" s="216"/>
      <c r="B321" s="180"/>
      <c r="G321" s="221"/>
    </row>
    <row r="322" spans="1:7" s="220" customFormat="1" ht="12.75">
      <c r="A322" s="216"/>
      <c r="B322" s="180"/>
      <c r="G322" s="221"/>
    </row>
    <row r="323" spans="1:7" s="220" customFormat="1" ht="12.75">
      <c r="A323" s="216"/>
      <c r="B323" s="180"/>
      <c r="G323" s="221"/>
    </row>
    <row r="324" spans="1:7" s="220" customFormat="1" ht="12.75">
      <c r="A324" s="216"/>
      <c r="B324" s="180"/>
      <c r="G324" s="221"/>
    </row>
    <row r="325" spans="1:7" s="220" customFormat="1" ht="12.75">
      <c r="A325" s="216"/>
      <c r="B325" s="180"/>
      <c r="G325" s="221"/>
    </row>
    <row r="326" spans="1:7" s="220" customFormat="1" ht="12.75">
      <c r="A326" s="216"/>
      <c r="B326" s="180"/>
      <c r="G326" s="221"/>
    </row>
    <row r="327" spans="1:7" s="220" customFormat="1" ht="12.75">
      <c r="A327" s="216"/>
      <c r="B327" s="180"/>
      <c r="G327" s="221"/>
    </row>
    <row r="328" spans="1:7" s="220" customFormat="1" ht="12.75">
      <c r="A328" s="216"/>
      <c r="B328" s="180"/>
      <c r="G328" s="221"/>
    </row>
    <row r="329" spans="1:7" s="220" customFormat="1" ht="12.75">
      <c r="A329" s="216"/>
      <c r="B329" s="180"/>
      <c r="G329" s="221"/>
    </row>
    <row r="330" spans="1:7" s="220" customFormat="1" ht="12.75">
      <c r="A330" s="216"/>
      <c r="B330" s="180"/>
      <c r="G330" s="221"/>
    </row>
    <row r="331" spans="1:7" s="220" customFormat="1" ht="12.75">
      <c r="A331" s="216"/>
      <c r="B331" s="180"/>
      <c r="G331" s="221"/>
    </row>
    <row r="332" spans="1:7" s="220" customFormat="1" ht="12.75">
      <c r="A332" s="216"/>
      <c r="B332" s="180"/>
      <c r="G332" s="221"/>
    </row>
    <row r="333" spans="1:7" s="220" customFormat="1" ht="12.75">
      <c r="A333" s="216"/>
      <c r="B333" s="180"/>
      <c r="G333" s="221"/>
    </row>
    <row r="334" spans="1:7" s="220" customFormat="1" ht="12.75">
      <c r="A334" s="216"/>
      <c r="B334" s="180"/>
      <c r="G334" s="221"/>
    </row>
    <row r="335" spans="1:7" s="220" customFormat="1" ht="12.75">
      <c r="A335" s="216"/>
      <c r="B335" s="180"/>
      <c r="G335" s="221"/>
    </row>
    <row r="336" spans="1:7" s="220" customFormat="1" ht="12.75">
      <c r="A336" s="216"/>
      <c r="B336" s="180"/>
      <c r="G336" s="221"/>
    </row>
    <row r="337" spans="1:7" s="220" customFormat="1" ht="12.75">
      <c r="A337" s="216"/>
      <c r="B337" s="180"/>
      <c r="G337" s="221"/>
    </row>
    <row r="338" spans="1:7" s="220" customFormat="1" ht="12.75">
      <c r="A338" s="216"/>
      <c r="B338" s="180"/>
      <c r="G338" s="221"/>
    </row>
    <row r="339" spans="1:7" s="220" customFormat="1" ht="12.75">
      <c r="A339" s="216"/>
      <c r="B339" s="180"/>
      <c r="G339" s="221"/>
    </row>
  </sheetData>
  <mergeCells count="11">
    <mergeCell ref="D19:E19"/>
    <mergeCell ref="A21:E21"/>
    <mergeCell ref="A22:E22"/>
    <mergeCell ref="A1:E1"/>
    <mergeCell ref="A2:E2"/>
    <mergeCell ref="C3:E3"/>
    <mergeCell ref="A4:A5"/>
    <mergeCell ref="B4:B5"/>
    <mergeCell ref="C4:C5"/>
    <mergeCell ref="D4:D5"/>
    <mergeCell ref="E4:E5"/>
  </mergeCells>
  <pageMargins left="0.39370078740157483" right="0" top="0.51181102362204722" bottom="0.31496062992125984" header="0.19685039370078741" footer="0"/>
  <pageSetup paperSize="9" scale="9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zoomScale="85" zoomScaleNormal="85" workbookViewId="0">
      <selection activeCell="K3" sqref="K3"/>
    </sheetView>
  </sheetViews>
  <sheetFormatPr defaultColWidth="10.42578125" defaultRowHeight="16.5"/>
  <cols>
    <col min="1" max="1" width="5.28515625" style="270" customWidth="1"/>
    <col min="2" max="2" width="45.5703125" style="271" customWidth="1"/>
    <col min="3" max="3" width="20.85546875" style="272" customWidth="1"/>
    <col min="4" max="4" width="35" style="270" customWidth="1"/>
    <col min="5" max="29" width="7.85546875" style="224" customWidth="1"/>
    <col min="30" max="16384" width="10.42578125" style="224"/>
  </cols>
  <sheetData>
    <row r="1" spans="1:4" ht="88.5" customHeight="1">
      <c r="A1" s="384" t="s">
        <v>400</v>
      </c>
      <c r="B1" s="384"/>
      <c r="C1" s="384"/>
      <c r="D1" s="384"/>
    </row>
    <row r="2" spans="1:4" ht="35.25" customHeight="1">
      <c r="A2" s="223"/>
      <c r="B2" s="223"/>
      <c r="C2" s="223"/>
      <c r="D2" s="299" t="s">
        <v>191</v>
      </c>
    </row>
    <row r="3" spans="1:4" s="227" customFormat="1" ht="51.75" customHeight="1">
      <c r="A3" s="225" t="s">
        <v>144</v>
      </c>
      <c r="B3" s="225" t="s">
        <v>240</v>
      </c>
      <c r="C3" s="275" t="s">
        <v>398</v>
      </c>
      <c r="D3" s="225" t="s">
        <v>36</v>
      </c>
    </row>
    <row r="4" spans="1:4" s="227" customFormat="1" ht="55.5" customHeight="1">
      <c r="A4" s="225"/>
      <c r="B4" s="238" t="s">
        <v>382</v>
      </c>
      <c r="C4" s="226">
        <f>C5+C43+C79+C148+C157</f>
        <v>25224</v>
      </c>
      <c r="D4" s="225"/>
    </row>
    <row r="5" spans="1:4" s="227" customFormat="1" ht="20.25" customHeight="1">
      <c r="A5" s="225" t="s">
        <v>214</v>
      </c>
      <c r="B5" s="229" t="s">
        <v>236</v>
      </c>
      <c r="C5" s="230">
        <f>C6+C16+C39</f>
        <v>12681</v>
      </c>
      <c r="D5" s="231"/>
    </row>
    <row r="6" spans="1:4" s="227" customFormat="1" ht="55.5" customHeight="1">
      <c r="A6" s="225" t="s">
        <v>145</v>
      </c>
      <c r="B6" s="232" t="s">
        <v>235</v>
      </c>
      <c r="C6" s="230">
        <f>C8+C10+C12+C14+C15</f>
        <v>1753</v>
      </c>
      <c r="D6" s="231"/>
    </row>
    <row r="7" spans="1:4" s="227" customFormat="1" ht="30" customHeight="1">
      <c r="A7" s="279">
        <v>1</v>
      </c>
      <c r="B7" s="280" t="s">
        <v>184</v>
      </c>
      <c r="C7" s="284"/>
      <c r="D7" s="283"/>
    </row>
    <row r="8" spans="1:4" s="227" customFormat="1" ht="51" customHeight="1">
      <c r="A8" s="281"/>
      <c r="B8" s="282" t="s">
        <v>241</v>
      </c>
      <c r="C8" s="284">
        <v>125</v>
      </c>
      <c r="D8" s="283" t="s">
        <v>242</v>
      </c>
    </row>
    <row r="9" spans="1:4" s="234" customFormat="1" ht="35.25" customHeight="1">
      <c r="A9" s="279">
        <v>2</v>
      </c>
      <c r="B9" s="280" t="s">
        <v>185</v>
      </c>
      <c r="C9" s="284"/>
      <c r="D9" s="283"/>
    </row>
    <row r="10" spans="1:4" ht="54" customHeight="1">
      <c r="A10" s="283"/>
      <c r="B10" s="282" t="s">
        <v>243</v>
      </c>
      <c r="C10" s="284">
        <v>151</v>
      </c>
      <c r="D10" s="283" t="s">
        <v>244</v>
      </c>
    </row>
    <row r="11" spans="1:4" ht="39.75" customHeight="1">
      <c r="A11" s="279">
        <v>3</v>
      </c>
      <c r="B11" s="280" t="s">
        <v>186</v>
      </c>
      <c r="C11" s="239"/>
      <c r="D11" s="279"/>
    </row>
    <row r="12" spans="1:4" s="227" customFormat="1" ht="66.75" customHeight="1">
      <c r="A12" s="283"/>
      <c r="B12" s="282" t="s">
        <v>383</v>
      </c>
      <c r="C12" s="284">
        <v>80</v>
      </c>
      <c r="D12" s="283" t="s">
        <v>245</v>
      </c>
    </row>
    <row r="13" spans="1:4" ht="30" customHeight="1">
      <c r="A13" s="279">
        <v>4</v>
      </c>
      <c r="B13" s="280" t="s">
        <v>195</v>
      </c>
      <c r="C13" s="284"/>
      <c r="D13" s="279"/>
    </row>
    <row r="14" spans="1:4" s="227" customFormat="1" ht="32.25" customHeight="1">
      <c r="A14" s="283"/>
      <c r="B14" s="282" t="s">
        <v>384</v>
      </c>
      <c r="C14" s="284">
        <v>189</v>
      </c>
      <c r="D14" s="283" t="s">
        <v>246</v>
      </c>
    </row>
    <row r="15" spans="1:4" s="234" customFormat="1" ht="38.25" customHeight="1">
      <c r="A15" s="279">
        <v>5</v>
      </c>
      <c r="B15" s="280" t="s">
        <v>385</v>
      </c>
      <c r="C15" s="239">
        <v>1208</v>
      </c>
      <c r="D15" s="274"/>
    </row>
    <row r="16" spans="1:4" s="227" customFormat="1" ht="90" customHeight="1">
      <c r="A16" s="225" t="s">
        <v>146</v>
      </c>
      <c r="B16" s="232" t="s">
        <v>394</v>
      </c>
      <c r="C16" s="230">
        <f>C17+C28+C38</f>
        <v>6900</v>
      </c>
      <c r="D16" s="225"/>
    </row>
    <row r="17" spans="1:4" s="227" customFormat="1" ht="27.75" customHeight="1">
      <c r="A17" s="225" t="s">
        <v>247</v>
      </c>
      <c r="B17" s="232" t="s">
        <v>248</v>
      </c>
      <c r="C17" s="235">
        <f>SUM(C18:C27)</f>
        <v>1300</v>
      </c>
      <c r="D17" s="225"/>
    </row>
    <row r="18" spans="1:4" s="288" customFormat="1" ht="36.75" customHeight="1">
      <c r="A18" s="285">
        <v>1</v>
      </c>
      <c r="B18" s="286" t="s">
        <v>277</v>
      </c>
      <c r="C18" s="287">
        <v>300</v>
      </c>
      <c r="D18" s="289" t="s">
        <v>249</v>
      </c>
    </row>
    <row r="19" spans="1:4" s="227" customFormat="1" ht="20.25" customHeight="1">
      <c r="A19" s="225">
        <v>2</v>
      </c>
      <c r="B19" s="229" t="s">
        <v>184</v>
      </c>
      <c r="C19" s="235"/>
      <c r="D19" s="229"/>
    </row>
    <row r="20" spans="1:4" ht="28.5" customHeight="1">
      <c r="A20" s="274"/>
      <c r="B20" s="293" t="s">
        <v>250</v>
      </c>
      <c r="C20" s="236">
        <v>200</v>
      </c>
      <c r="D20" s="290" t="s">
        <v>242</v>
      </c>
    </row>
    <row r="21" spans="1:4" s="227" customFormat="1" ht="23.25" customHeight="1">
      <c r="A21" s="225">
        <v>3</v>
      </c>
      <c r="B21" s="229" t="s">
        <v>185</v>
      </c>
      <c r="C21" s="235"/>
      <c r="D21" s="229"/>
    </row>
    <row r="22" spans="1:4" ht="28.5" customHeight="1">
      <c r="A22" s="274"/>
      <c r="B22" s="293" t="s">
        <v>198</v>
      </c>
      <c r="C22" s="236">
        <v>200</v>
      </c>
      <c r="D22" s="293" t="s">
        <v>244</v>
      </c>
    </row>
    <row r="23" spans="1:4" s="227" customFormat="1" ht="23.25" customHeight="1">
      <c r="A23" s="225">
        <v>4</v>
      </c>
      <c r="B23" s="229" t="s">
        <v>186</v>
      </c>
      <c r="C23" s="235"/>
      <c r="D23" s="229"/>
    </row>
    <row r="24" spans="1:4" ht="25.5" customHeight="1">
      <c r="A24" s="274"/>
      <c r="B24" s="293" t="s">
        <v>199</v>
      </c>
      <c r="C24" s="236">
        <v>200</v>
      </c>
      <c r="D24" s="293" t="s">
        <v>245</v>
      </c>
    </row>
    <row r="25" spans="1:4" s="227" customFormat="1" ht="28.5" customHeight="1">
      <c r="A25" s="225">
        <v>5</v>
      </c>
      <c r="B25" s="229" t="s">
        <v>195</v>
      </c>
      <c r="C25" s="235"/>
      <c r="D25" s="229"/>
    </row>
    <row r="26" spans="1:4" ht="28.5" customHeight="1">
      <c r="A26" s="274"/>
      <c r="B26" s="293" t="s">
        <v>196</v>
      </c>
      <c r="C26" s="236">
        <v>200</v>
      </c>
      <c r="D26" s="290" t="s">
        <v>246</v>
      </c>
    </row>
    <row r="27" spans="1:4" ht="28.5" customHeight="1">
      <c r="A27" s="274"/>
      <c r="B27" s="293" t="s">
        <v>197</v>
      </c>
      <c r="C27" s="236">
        <v>200</v>
      </c>
      <c r="D27" s="293" t="s">
        <v>251</v>
      </c>
    </row>
    <row r="28" spans="1:4" s="227" customFormat="1" ht="24.75" customHeight="1">
      <c r="A28" s="225" t="s">
        <v>252</v>
      </c>
      <c r="B28" s="229" t="s">
        <v>253</v>
      </c>
      <c r="C28" s="235">
        <f>SUM(C29:C37)</f>
        <v>1000</v>
      </c>
      <c r="D28" s="229"/>
    </row>
    <row r="29" spans="1:4" s="227" customFormat="1" ht="23.25" customHeight="1">
      <c r="A29" s="225">
        <v>1</v>
      </c>
      <c r="B29" s="229" t="s">
        <v>184</v>
      </c>
      <c r="C29" s="235"/>
      <c r="D29" s="229"/>
    </row>
    <row r="30" spans="1:4" ht="23.25" customHeight="1">
      <c r="A30" s="274"/>
      <c r="B30" s="293" t="s">
        <v>194</v>
      </c>
      <c r="C30" s="236">
        <v>200</v>
      </c>
      <c r="D30" s="292" t="s">
        <v>242</v>
      </c>
    </row>
    <row r="31" spans="1:4" s="227" customFormat="1" ht="23.25" customHeight="1">
      <c r="A31" s="225">
        <v>2</v>
      </c>
      <c r="B31" s="229" t="s">
        <v>185</v>
      </c>
      <c r="C31" s="235"/>
      <c r="D31" s="229"/>
    </row>
    <row r="32" spans="1:4" ht="23.25" customHeight="1">
      <c r="A32" s="274"/>
      <c r="B32" s="293" t="s">
        <v>198</v>
      </c>
      <c r="C32" s="236">
        <v>200</v>
      </c>
      <c r="D32" s="293" t="s">
        <v>244</v>
      </c>
    </row>
    <row r="33" spans="1:4" s="227" customFormat="1" ht="23.25" customHeight="1">
      <c r="A33" s="225">
        <v>3</v>
      </c>
      <c r="B33" s="229" t="s">
        <v>186</v>
      </c>
      <c r="C33" s="235"/>
      <c r="D33" s="229"/>
    </row>
    <row r="34" spans="1:4" ht="23.25" customHeight="1">
      <c r="A34" s="274"/>
      <c r="B34" s="293" t="s">
        <v>199</v>
      </c>
      <c r="C34" s="236">
        <v>200</v>
      </c>
      <c r="D34" s="292" t="s">
        <v>245</v>
      </c>
    </row>
    <row r="35" spans="1:4" s="227" customFormat="1" ht="23.25" customHeight="1">
      <c r="A35" s="225">
        <v>4</v>
      </c>
      <c r="B35" s="229" t="s">
        <v>195</v>
      </c>
      <c r="C35" s="235"/>
      <c r="D35" s="229"/>
    </row>
    <row r="36" spans="1:4" ht="23.25" customHeight="1">
      <c r="A36" s="274"/>
      <c r="B36" s="293" t="s">
        <v>196</v>
      </c>
      <c r="C36" s="236">
        <v>200</v>
      </c>
      <c r="D36" s="292" t="s">
        <v>246</v>
      </c>
    </row>
    <row r="37" spans="1:4" ht="23.25" customHeight="1">
      <c r="A37" s="274"/>
      <c r="B37" s="293" t="s">
        <v>197</v>
      </c>
      <c r="C37" s="236">
        <v>200</v>
      </c>
      <c r="D37" s="293" t="s">
        <v>251</v>
      </c>
    </row>
    <row r="38" spans="1:4" s="227" customFormat="1" ht="56.25" customHeight="1">
      <c r="A38" s="225" t="s">
        <v>254</v>
      </c>
      <c r="B38" s="229" t="s">
        <v>386</v>
      </c>
      <c r="C38" s="237">
        <v>4600</v>
      </c>
      <c r="D38" s="291"/>
    </row>
    <row r="39" spans="1:4" ht="67.5" customHeight="1">
      <c r="A39" s="238" t="s">
        <v>151</v>
      </c>
      <c r="B39" s="239" t="s">
        <v>387</v>
      </c>
      <c r="C39" s="226">
        <f>SUM(C40:C42)</f>
        <v>4028</v>
      </c>
      <c r="D39" s="229"/>
    </row>
    <row r="40" spans="1:4" ht="57.75" customHeight="1">
      <c r="A40" s="273">
        <v>1</v>
      </c>
      <c r="B40" s="292" t="s">
        <v>388</v>
      </c>
      <c r="C40" s="233">
        <v>3708</v>
      </c>
      <c r="D40" s="244" t="s">
        <v>390</v>
      </c>
    </row>
    <row r="41" spans="1:4" ht="51.75" customHeight="1">
      <c r="A41" s="273">
        <v>2</v>
      </c>
      <c r="B41" s="292" t="s">
        <v>389</v>
      </c>
      <c r="C41" s="233">
        <v>230</v>
      </c>
      <c r="D41" s="244" t="s">
        <v>390</v>
      </c>
    </row>
    <row r="42" spans="1:4" ht="43.5" customHeight="1">
      <c r="A42" s="273">
        <v>3</v>
      </c>
      <c r="B42" s="292" t="s">
        <v>255</v>
      </c>
      <c r="C42" s="233">
        <v>90</v>
      </c>
      <c r="D42" s="244" t="s">
        <v>390</v>
      </c>
    </row>
    <row r="43" spans="1:4" s="227" customFormat="1" ht="21" customHeight="1">
      <c r="A43" s="225" t="s">
        <v>215</v>
      </c>
      <c r="B43" s="229" t="s">
        <v>237</v>
      </c>
      <c r="C43" s="241">
        <f>C44+C55+C76</f>
        <v>3556</v>
      </c>
      <c r="D43" s="229"/>
    </row>
    <row r="44" spans="1:4" s="227" customFormat="1" ht="82.5" customHeight="1">
      <c r="A44" s="225" t="s">
        <v>145</v>
      </c>
      <c r="B44" s="242" t="s">
        <v>391</v>
      </c>
      <c r="C44" s="237">
        <f>SUM(C45:C54)</f>
        <v>591</v>
      </c>
      <c r="D44" s="293"/>
    </row>
    <row r="45" spans="1:4" s="296" customFormat="1" ht="21" customHeight="1">
      <c r="A45" s="285">
        <v>1</v>
      </c>
      <c r="B45" s="229" t="s">
        <v>188</v>
      </c>
      <c r="C45" s="268"/>
      <c r="D45" s="292"/>
    </row>
    <row r="46" spans="1:4" s="296" customFormat="1" ht="39" customHeight="1">
      <c r="A46" s="285"/>
      <c r="B46" s="292" t="s">
        <v>256</v>
      </c>
      <c r="C46" s="268">
        <v>100</v>
      </c>
      <c r="D46" s="292" t="s">
        <v>233</v>
      </c>
    </row>
    <row r="47" spans="1:4" s="296" customFormat="1" ht="21" customHeight="1">
      <c r="A47" s="285">
        <v>2</v>
      </c>
      <c r="B47" s="229" t="s">
        <v>189</v>
      </c>
      <c r="C47" s="268"/>
      <c r="D47" s="292"/>
    </row>
    <row r="48" spans="1:4" s="296" customFormat="1" ht="36" customHeight="1">
      <c r="A48" s="285"/>
      <c r="B48" s="292" t="s">
        <v>257</v>
      </c>
      <c r="C48" s="268">
        <v>200</v>
      </c>
      <c r="D48" s="292" t="s">
        <v>224</v>
      </c>
    </row>
    <row r="49" spans="1:4" s="296" customFormat="1" ht="30.75" customHeight="1">
      <c r="A49" s="285">
        <v>3</v>
      </c>
      <c r="B49" s="229" t="s">
        <v>184</v>
      </c>
      <c r="C49" s="268"/>
      <c r="D49" s="292"/>
    </row>
    <row r="50" spans="1:4" s="296" customFormat="1" ht="54" customHeight="1">
      <c r="A50" s="274"/>
      <c r="B50" s="292" t="s">
        <v>258</v>
      </c>
      <c r="C50" s="268">
        <v>71</v>
      </c>
      <c r="D50" s="382" t="s">
        <v>228</v>
      </c>
    </row>
    <row r="51" spans="1:4" s="296" customFormat="1" ht="54.75" customHeight="1">
      <c r="A51" s="274"/>
      <c r="B51" s="292" t="s">
        <v>259</v>
      </c>
      <c r="C51" s="268">
        <v>70</v>
      </c>
      <c r="D51" s="382"/>
    </row>
    <row r="52" spans="1:4" s="296" customFormat="1" ht="54" customHeight="1">
      <c r="A52" s="274"/>
      <c r="B52" s="292" t="s">
        <v>260</v>
      </c>
      <c r="C52" s="268">
        <v>50</v>
      </c>
      <c r="D52" s="292" t="s">
        <v>226</v>
      </c>
    </row>
    <row r="53" spans="1:4" s="296" customFormat="1" ht="43.5" customHeight="1">
      <c r="A53" s="274"/>
      <c r="B53" s="292" t="s">
        <v>261</v>
      </c>
      <c r="C53" s="268">
        <v>50</v>
      </c>
      <c r="D53" s="382" t="s">
        <v>230</v>
      </c>
    </row>
    <row r="54" spans="1:4" s="296" customFormat="1" ht="38.25" customHeight="1">
      <c r="A54" s="274"/>
      <c r="B54" s="292" t="s">
        <v>262</v>
      </c>
      <c r="C54" s="268">
        <v>50</v>
      </c>
      <c r="D54" s="382"/>
    </row>
    <row r="55" spans="1:4" s="234" customFormat="1" ht="81.75" customHeight="1">
      <c r="A55" s="246" t="s">
        <v>146</v>
      </c>
      <c r="B55" s="297" t="s">
        <v>392</v>
      </c>
      <c r="C55" s="247">
        <f>C56+C71</f>
        <v>2251</v>
      </c>
      <c r="D55" s="232"/>
    </row>
    <row r="56" spans="1:4" s="234" customFormat="1" ht="45" customHeight="1">
      <c r="A56" s="246" t="s">
        <v>247</v>
      </c>
      <c r="B56" s="232" t="s">
        <v>263</v>
      </c>
      <c r="C56" s="249">
        <f>SUM(C57:C70)</f>
        <v>1801</v>
      </c>
      <c r="D56" s="232"/>
    </row>
    <row r="57" spans="1:4" s="250" customFormat="1" ht="21.75" customHeight="1">
      <c r="A57" s="238">
        <v>1</v>
      </c>
      <c r="B57" s="228" t="s">
        <v>189</v>
      </c>
      <c r="C57" s="226"/>
      <c r="D57" s="228"/>
    </row>
    <row r="58" spans="1:4" s="250" customFormat="1" ht="37.5" customHeight="1">
      <c r="A58" s="251" t="s">
        <v>156</v>
      </c>
      <c r="B58" s="292" t="s">
        <v>264</v>
      </c>
      <c r="C58" s="233">
        <v>220</v>
      </c>
      <c r="D58" s="292" t="s">
        <v>265</v>
      </c>
    </row>
    <row r="59" spans="1:4" s="250" customFormat="1" ht="23.25" customHeight="1">
      <c r="A59" s="251" t="s">
        <v>156</v>
      </c>
      <c r="B59" s="292" t="s">
        <v>219</v>
      </c>
      <c r="C59" s="233">
        <v>200</v>
      </c>
      <c r="D59" s="292" t="s">
        <v>207</v>
      </c>
    </row>
    <row r="60" spans="1:4" s="250" customFormat="1" ht="23.25" customHeight="1">
      <c r="A60" s="251" t="s">
        <v>156</v>
      </c>
      <c r="B60" s="292" t="s">
        <v>223</v>
      </c>
      <c r="C60" s="233">
        <v>200</v>
      </c>
      <c r="D60" s="292" t="s">
        <v>224</v>
      </c>
    </row>
    <row r="61" spans="1:4" s="252" customFormat="1" ht="22.5" customHeight="1">
      <c r="A61" s="251" t="s">
        <v>156</v>
      </c>
      <c r="B61" s="292" t="s">
        <v>266</v>
      </c>
      <c r="C61" s="233">
        <v>50</v>
      </c>
      <c r="D61" s="292" t="s">
        <v>208</v>
      </c>
    </row>
    <row r="62" spans="1:4" s="250" customFormat="1">
      <c r="A62" s="238">
        <v>2</v>
      </c>
      <c r="B62" s="228" t="s">
        <v>188</v>
      </c>
      <c r="C62" s="226"/>
      <c r="D62" s="228"/>
    </row>
    <row r="63" spans="1:4" s="252" customFormat="1" ht="45" customHeight="1">
      <c r="A63" s="251" t="s">
        <v>156</v>
      </c>
      <c r="B63" s="292" t="s">
        <v>267</v>
      </c>
      <c r="C63" s="233">
        <v>211</v>
      </c>
      <c r="D63" s="292" t="s">
        <v>265</v>
      </c>
    </row>
    <row r="64" spans="1:4" s="250" customFormat="1" ht="28.5" customHeight="1">
      <c r="A64" s="251" t="s">
        <v>156</v>
      </c>
      <c r="B64" s="292" t="s">
        <v>231</v>
      </c>
      <c r="C64" s="233">
        <v>200</v>
      </c>
      <c r="D64" s="292" t="s">
        <v>212</v>
      </c>
    </row>
    <row r="65" spans="1:4" s="250" customFormat="1" ht="28.5" customHeight="1">
      <c r="A65" s="251" t="s">
        <v>156</v>
      </c>
      <c r="B65" s="292" t="s">
        <v>268</v>
      </c>
      <c r="C65" s="233">
        <v>150</v>
      </c>
      <c r="D65" s="292" t="s">
        <v>233</v>
      </c>
    </row>
    <row r="66" spans="1:4" s="250" customFormat="1">
      <c r="A66" s="238">
        <v>3</v>
      </c>
      <c r="B66" s="228" t="s">
        <v>184</v>
      </c>
      <c r="C66" s="226"/>
      <c r="D66" s="228"/>
    </row>
    <row r="67" spans="1:4" s="250" customFormat="1" ht="34.5" customHeight="1">
      <c r="A67" s="253" t="s">
        <v>156</v>
      </c>
      <c r="B67" s="292" t="s">
        <v>269</v>
      </c>
      <c r="C67" s="233">
        <v>220</v>
      </c>
      <c r="D67" s="292" t="s">
        <v>265</v>
      </c>
    </row>
    <row r="68" spans="1:4" s="252" customFormat="1" ht="29.25" customHeight="1">
      <c r="A68" s="251" t="s">
        <v>156</v>
      </c>
      <c r="B68" s="292" t="s">
        <v>270</v>
      </c>
      <c r="C68" s="233">
        <v>50</v>
      </c>
      <c r="D68" s="292" t="s">
        <v>226</v>
      </c>
    </row>
    <row r="69" spans="1:4" s="252" customFormat="1" ht="29.25" customHeight="1">
      <c r="A69" s="251" t="s">
        <v>156</v>
      </c>
      <c r="B69" s="292" t="s">
        <v>271</v>
      </c>
      <c r="C69" s="233">
        <v>100</v>
      </c>
      <c r="D69" s="292" t="s">
        <v>272</v>
      </c>
    </row>
    <row r="70" spans="1:4" s="252" customFormat="1" ht="29.25" customHeight="1">
      <c r="A70" s="251" t="s">
        <v>156</v>
      </c>
      <c r="B70" s="292" t="s">
        <v>273</v>
      </c>
      <c r="C70" s="233">
        <v>200</v>
      </c>
      <c r="D70" s="292" t="s">
        <v>228</v>
      </c>
    </row>
    <row r="71" spans="1:4" s="227" customFormat="1" ht="23.25" customHeight="1">
      <c r="A71" s="246" t="s">
        <v>252</v>
      </c>
      <c r="B71" s="298" t="s">
        <v>274</v>
      </c>
      <c r="C71" s="254">
        <f>SUM(C72:C75)</f>
        <v>450</v>
      </c>
      <c r="D71" s="240"/>
    </row>
    <row r="72" spans="1:4" s="227" customFormat="1" ht="23.25" customHeight="1">
      <c r="A72" s="238">
        <v>1</v>
      </c>
      <c r="B72" s="228" t="s">
        <v>189</v>
      </c>
      <c r="C72" s="226"/>
      <c r="D72" s="240"/>
    </row>
    <row r="73" spans="1:4" ht="36" customHeight="1">
      <c r="A73" s="273"/>
      <c r="B73" s="292" t="s">
        <v>219</v>
      </c>
      <c r="C73" s="233">
        <v>250</v>
      </c>
      <c r="D73" s="292" t="s">
        <v>275</v>
      </c>
    </row>
    <row r="74" spans="1:4" s="227" customFormat="1" ht="25.5" customHeight="1">
      <c r="A74" s="238">
        <v>2</v>
      </c>
      <c r="B74" s="228" t="s">
        <v>188</v>
      </c>
      <c r="C74" s="226"/>
      <c r="D74" s="229"/>
    </row>
    <row r="75" spans="1:4" ht="34.5" customHeight="1">
      <c r="A75" s="273"/>
      <c r="B75" s="292" t="s">
        <v>268</v>
      </c>
      <c r="C75" s="233">
        <v>200</v>
      </c>
      <c r="D75" s="290" t="s">
        <v>233</v>
      </c>
    </row>
    <row r="76" spans="1:4" s="256" customFormat="1" ht="76.5" customHeight="1">
      <c r="A76" s="248" t="s">
        <v>151</v>
      </c>
      <c r="B76" s="232" t="s">
        <v>393</v>
      </c>
      <c r="C76" s="255">
        <f>C77+C78</f>
        <v>714</v>
      </c>
      <c r="D76" s="232"/>
    </row>
    <row r="77" spans="1:4" s="252" customFormat="1" ht="27.75" customHeight="1">
      <c r="A77" s="273">
        <v>1</v>
      </c>
      <c r="B77" s="292" t="s">
        <v>276</v>
      </c>
      <c r="C77" s="233">
        <v>560</v>
      </c>
      <c r="D77" s="292" t="s">
        <v>276</v>
      </c>
    </row>
    <row r="78" spans="1:4" s="252" customFormat="1" ht="27.75" customHeight="1">
      <c r="A78" s="273">
        <v>2</v>
      </c>
      <c r="B78" s="292" t="s">
        <v>277</v>
      </c>
      <c r="C78" s="233">
        <v>154</v>
      </c>
      <c r="D78" s="292" t="s">
        <v>249</v>
      </c>
    </row>
    <row r="79" spans="1:4" s="250" customFormat="1" ht="81.75" customHeight="1">
      <c r="A79" s="238" t="s">
        <v>278</v>
      </c>
      <c r="B79" s="232" t="s">
        <v>238</v>
      </c>
      <c r="C79" s="226">
        <f>C80+C108</f>
        <v>4484</v>
      </c>
      <c r="D79" s="228"/>
    </row>
    <row r="80" spans="1:4" s="258" customFormat="1" ht="20.25" customHeight="1">
      <c r="A80" s="238" t="s">
        <v>145</v>
      </c>
      <c r="B80" s="228" t="s">
        <v>279</v>
      </c>
      <c r="C80" s="257">
        <f>SUM(C81:C107)</f>
        <v>1792</v>
      </c>
      <c r="D80" s="294"/>
    </row>
    <row r="81" spans="1:4" s="261" customFormat="1">
      <c r="A81" s="259">
        <v>1</v>
      </c>
      <c r="B81" s="260" t="s">
        <v>188</v>
      </c>
      <c r="C81" s="257"/>
      <c r="D81" s="295"/>
    </row>
    <row r="82" spans="1:4" s="261" customFormat="1" ht="21.75" customHeight="1">
      <c r="A82" s="262" t="s">
        <v>156</v>
      </c>
      <c r="B82" s="263" t="s">
        <v>280</v>
      </c>
      <c r="C82" s="264">
        <v>100</v>
      </c>
      <c r="D82" s="294" t="s">
        <v>281</v>
      </c>
    </row>
    <row r="83" spans="1:4" s="261" customFormat="1" ht="21.75" customHeight="1">
      <c r="A83" s="262" t="s">
        <v>156</v>
      </c>
      <c r="B83" s="263" t="s">
        <v>282</v>
      </c>
      <c r="C83" s="264">
        <v>100</v>
      </c>
      <c r="D83" s="294" t="s">
        <v>283</v>
      </c>
    </row>
    <row r="84" spans="1:4" s="261" customFormat="1">
      <c r="A84" s="265">
        <v>2</v>
      </c>
      <c r="B84" s="260" t="s">
        <v>189</v>
      </c>
      <c r="C84" s="257"/>
      <c r="D84" s="295"/>
    </row>
    <row r="85" spans="1:4" s="261" customFormat="1" ht="21.75" customHeight="1">
      <c r="A85" s="262" t="s">
        <v>156</v>
      </c>
      <c r="B85" s="263" t="s">
        <v>284</v>
      </c>
      <c r="C85" s="264">
        <v>100</v>
      </c>
      <c r="D85" s="294" t="s">
        <v>285</v>
      </c>
    </row>
    <row r="86" spans="1:4" s="261" customFormat="1" ht="21.75" customHeight="1">
      <c r="A86" s="262" t="s">
        <v>156</v>
      </c>
      <c r="B86" s="263" t="s">
        <v>286</v>
      </c>
      <c r="C86" s="264">
        <v>100</v>
      </c>
      <c r="D86" s="294" t="s">
        <v>201</v>
      </c>
    </row>
    <row r="87" spans="1:4" s="261" customFormat="1" ht="21.75" customHeight="1">
      <c r="A87" s="262" t="s">
        <v>156</v>
      </c>
      <c r="B87" s="263" t="s">
        <v>287</v>
      </c>
      <c r="C87" s="264">
        <v>92</v>
      </c>
      <c r="D87" s="294" t="s">
        <v>288</v>
      </c>
    </row>
    <row r="88" spans="1:4" s="261" customFormat="1">
      <c r="A88" s="265">
        <v>3</v>
      </c>
      <c r="B88" s="260" t="s">
        <v>180</v>
      </c>
      <c r="C88" s="257"/>
      <c r="D88" s="295"/>
    </row>
    <row r="89" spans="1:4" s="261" customFormat="1" ht="20.25" customHeight="1">
      <c r="A89" s="262" t="s">
        <v>156</v>
      </c>
      <c r="B89" s="263" t="s">
        <v>289</v>
      </c>
      <c r="C89" s="264">
        <v>100</v>
      </c>
      <c r="D89" s="294" t="s">
        <v>210</v>
      </c>
    </row>
    <row r="90" spans="1:4" s="261" customFormat="1" ht="20.25" customHeight="1">
      <c r="A90" s="262" t="s">
        <v>156</v>
      </c>
      <c r="B90" s="263" t="s">
        <v>290</v>
      </c>
      <c r="C90" s="264">
        <v>100</v>
      </c>
      <c r="D90" s="294" t="s">
        <v>204</v>
      </c>
    </row>
    <row r="91" spans="1:4" s="261" customFormat="1" ht="20.25" customHeight="1">
      <c r="A91" s="262" t="s">
        <v>156</v>
      </c>
      <c r="B91" s="263" t="s">
        <v>291</v>
      </c>
      <c r="C91" s="264">
        <v>100</v>
      </c>
      <c r="D91" s="294" t="s">
        <v>292</v>
      </c>
    </row>
    <row r="92" spans="1:4" s="261" customFormat="1">
      <c r="A92" s="265">
        <v>4</v>
      </c>
      <c r="B92" s="260" t="s">
        <v>183</v>
      </c>
      <c r="C92" s="257"/>
      <c r="D92" s="295"/>
    </row>
    <row r="93" spans="1:4" s="258" customFormat="1" ht="22.5" customHeight="1">
      <c r="A93" s="262" t="s">
        <v>156</v>
      </c>
      <c r="B93" s="263" t="s">
        <v>293</v>
      </c>
      <c r="C93" s="264">
        <v>100</v>
      </c>
      <c r="D93" s="294" t="s">
        <v>294</v>
      </c>
    </row>
    <row r="94" spans="1:4" s="258" customFormat="1" ht="22.5" customHeight="1">
      <c r="A94" s="262" t="s">
        <v>156</v>
      </c>
      <c r="B94" s="263" t="s">
        <v>295</v>
      </c>
      <c r="C94" s="264">
        <v>100</v>
      </c>
      <c r="D94" s="294" t="s">
        <v>296</v>
      </c>
    </row>
    <row r="95" spans="1:4" s="261" customFormat="1">
      <c r="A95" s="265">
        <v>5</v>
      </c>
      <c r="B95" s="260" t="s">
        <v>181</v>
      </c>
      <c r="C95" s="257"/>
      <c r="D95" s="295"/>
    </row>
    <row r="96" spans="1:4" s="261" customFormat="1" ht="18.75" customHeight="1">
      <c r="A96" s="265"/>
      <c r="B96" s="263" t="s">
        <v>297</v>
      </c>
      <c r="C96" s="264">
        <v>100</v>
      </c>
      <c r="D96" s="294" t="s">
        <v>298</v>
      </c>
    </row>
    <row r="97" spans="1:4" s="258" customFormat="1" ht="18.75" customHeight="1">
      <c r="A97" s="262" t="s">
        <v>156</v>
      </c>
      <c r="B97" s="263" t="s">
        <v>192</v>
      </c>
      <c r="C97" s="264">
        <v>100</v>
      </c>
      <c r="D97" s="294" t="s">
        <v>299</v>
      </c>
    </row>
    <row r="98" spans="1:4" s="258" customFormat="1" ht="18.75" customHeight="1">
      <c r="A98" s="262" t="s">
        <v>156</v>
      </c>
      <c r="B98" s="263" t="s">
        <v>300</v>
      </c>
      <c r="C98" s="264">
        <v>100</v>
      </c>
      <c r="D98" s="294" t="s">
        <v>301</v>
      </c>
    </row>
    <row r="99" spans="1:4" s="258" customFormat="1">
      <c r="A99" s="265">
        <v>6</v>
      </c>
      <c r="B99" s="260" t="s">
        <v>190</v>
      </c>
      <c r="C99" s="257"/>
      <c r="D99" s="294"/>
    </row>
    <row r="100" spans="1:4" s="258" customFormat="1">
      <c r="A100" s="262"/>
      <c r="B100" s="263" t="s">
        <v>302</v>
      </c>
      <c r="C100" s="264">
        <v>100</v>
      </c>
      <c r="D100" s="294" t="s">
        <v>205</v>
      </c>
    </row>
    <row r="101" spans="1:4" s="258" customFormat="1">
      <c r="A101" s="265">
        <v>7</v>
      </c>
      <c r="B101" s="260" t="s">
        <v>187</v>
      </c>
      <c r="C101" s="257"/>
      <c r="D101" s="294"/>
    </row>
    <row r="102" spans="1:4" s="258" customFormat="1">
      <c r="A102" s="262"/>
      <c r="B102" s="263" t="s">
        <v>303</v>
      </c>
      <c r="C102" s="264">
        <v>100</v>
      </c>
      <c r="D102" s="294" t="s">
        <v>304</v>
      </c>
    </row>
    <row r="103" spans="1:4" s="258" customFormat="1">
      <c r="A103" s="265">
        <v>8</v>
      </c>
      <c r="B103" s="260" t="s">
        <v>195</v>
      </c>
      <c r="C103" s="257"/>
      <c r="D103" s="294"/>
    </row>
    <row r="104" spans="1:4" s="258" customFormat="1">
      <c r="A104" s="262"/>
      <c r="B104" s="263" t="s">
        <v>305</v>
      </c>
      <c r="C104" s="264">
        <v>100</v>
      </c>
      <c r="D104" s="294" t="s">
        <v>306</v>
      </c>
    </row>
    <row r="105" spans="1:4" s="258" customFormat="1">
      <c r="A105" s="265">
        <v>9</v>
      </c>
      <c r="B105" s="260" t="s">
        <v>184</v>
      </c>
      <c r="C105" s="257"/>
      <c r="D105" s="294"/>
    </row>
    <row r="106" spans="1:4" s="258" customFormat="1">
      <c r="A106" s="262"/>
      <c r="B106" s="263" t="s">
        <v>307</v>
      </c>
      <c r="C106" s="264">
        <v>100</v>
      </c>
      <c r="D106" s="294" t="s">
        <v>308</v>
      </c>
    </row>
    <row r="107" spans="1:4" s="258" customFormat="1">
      <c r="A107" s="262"/>
      <c r="B107" s="263" t="s">
        <v>309</v>
      </c>
      <c r="C107" s="264">
        <v>100</v>
      </c>
      <c r="D107" s="294"/>
    </row>
    <row r="108" spans="1:4" s="227" customFormat="1" ht="18.75" customHeight="1">
      <c r="A108" s="238" t="s">
        <v>146</v>
      </c>
      <c r="B108" s="228" t="s">
        <v>274</v>
      </c>
      <c r="C108" s="266">
        <f>SUM(C109:C147)</f>
        <v>2692</v>
      </c>
      <c r="D108" s="228"/>
    </row>
    <row r="109" spans="1:4" ht="18.75" customHeight="1">
      <c r="A109" s="238">
        <v>1</v>
      </c>
      <c r="B109" s="228" t="s">
        <v>184</v>
      </c>
      <c r="C109" s="226"/>
      <c r="D109" s="292"/>
    </row>
    <row r="110" spans="1:4" ht="18.75" customHeight="1">
      <c r="A110" s="273"/>
      <c r="B110" s="292" t="s">
        <v>310</v>
      </c>
      <c r="C110" s="233">
        <v>100</v>
      </c>
      <c r="D110" s="292" t="s">
        <v>311</v>
      </c>
    </row>
    <row r="111" spans="1:4" ht="18.75" customHeight="1">
      <c r="A111" s="273"/>
      <c r="B111" s="292" t="s">
        <v>312</v>
      </c>
      <c r="C111" s="233">
        <v>100</v>
      </c>
      <c r="D111" s="292" t="s">
        <v>313</v>
      </c>
    </row>
    <row r="112" spans="1:4" ht="18.75" customHeight="1">
      <c r="A112" s="238">
        <v>2</v>
      </c>
      <c r="B112" s="228" t="s">
        <v>195</v>
      </c>
      <c r="C112" s="226"/>
      <c r="D112" s="292"/>
    </row>
    <row r="113" spans="1:4" ht="18.75" customHeight="1">
      <c r="A113" s="273"/>
      <c r="B113" s="292" t="s">
        <v>314</v>
      </c>
      <c r="C113" s="233">
        <v>100</v>
      </c>
      <c r="D113" s="292" t="s">
        <v>315</v>
      </c>
    </row>
    <row r="114" spans="1:4" ht="18.75" customHeight="1">
      <c r="A114" s="273"/>
      <c r="B114" s="292" t="s">
        <v>316</v>
      </c>
      <c r="C114" s="233">
        <v>100</v>
      </c>
      <c r="D114" s="292" t="s">
        <v>317</v>
      </c>
    </row>
    <row r="115" spans="1:4" s="227" customFormat="1" ht="18.75" customHeight="1">
      <c r="A115" s="238">
        <v>3</v>
      </c>
      <c r="B115" s="228" t="s">
        <v>185</v>
      </c>
      <c r="C115" s="226"/>
      <c r="D115" s="292"/>
    </row>
    <row r="116" spans="1:4" ht="18.75" customHeight="1">
      <c r="A116" s="273"/>
      <c r="B116" s="292" t="s">
        <v>318</v>
      </c>
      <c r="C116" s="233">
        <v>100</v>
      </c>
      <c r="D116" s="292" t="s">
        <v>319</v>
      </c>
    </row>
    <row r="117" spans="1:4" ht="18.75" customHeight="1">
      <c r="A117" s="273"/>
      <c r="B117" s="292" t="s">
        <v>320</v>
      </c>
      <c r="C117" s="233">
        <v>100</v>
      </c>
      <c r="D117" s="292" t="s">
        <v>321</v>
      </c>
    </row>
    <row r="118" spans="1:4" ht="18.75" customHeight="1">
      <c r="A118" s="273"/>
      <c r="B118" s="292" t="s">
        <v>322</v>
      </c>
      <c r="C118" s="233">
        <v>100</v>
      </c>
      <c r="D118" s="292" t="s">
        <v>323</v>
      </c>
    </row>
    <row r="119" spans="1:4" ht="18.75" customHeight="1">
      <c r="A119" s="238">
        <v>4</v>
      </c>
      <c r="B119" s="228" t="s">
        <v>186</v>
      </c>
      <c r="C119" s="226"/>
      <c r="D119" s="292"/>
    </row>
    <row r="120" spans="1:4" s="227" customFormat="1" ht="18.75" customHeight="1">
      <c r="A120" s="238"/>
      <c r="B120" s="292" t="s">
        <v>324</v>
      </c>
      <c r="C120" s="233">
        <v>100</v>
      </c>
      <c r="D120" s="292" t="s">
        <v>325</v>
      </c>
    </row>
    <row r="121" spans="1:4" s="227" customFormat="1" ht="18.75" customHeight="1">
      <c r="A121" s="238"/>
      <c r="B121" s="292" t="s">
        <v>326</v>
      </c>
      <c r="C121" s="233">
        <v>100</v>
      </c>
      <c r="D121" s="292" t="s">
        <v>327</v>
      </c>
    </row>
    <row r="122" spans="1:4" ht="18.75" customHeight="1">
      <c r="A122" s="238">
        <v>5</v>
      </c>
      <c r="B122" s="228" t="s">
        <v>328</v>
      </c>
      <c r="C122" s="226"/>
      <c r="D122" s="292"/>
    </row>
    <row r="123" spans="1:4" ht="18.75" customHeight="1">
      <c r="A123" s="273"/>
      <c r="B123" s="292" t="s">
        <v>329</v>
      </c>
      <c r="C123" s="233">
        <v>100</v>
      </c>
      <c r="D123" s="292" t="s">
        <v>203</v>
      </c>
    </row>
    <row r="124" spans="1:4" ht="18.75" customHeight="1">
      <c r="A124" s="273"/>
      <c r="B124" s="292" t="s">
        <v>330</v>
      </c>
      <c r="C124" s="233">
        <v>100</v>
      </c>
      <c r="D124" s="292" t="s">
        <v>331</v>
      </c>
    </row>
    <row r="125" spans="1:4" s="227" customFormat="1" ht="18.75" customHeight="1">
      <c r="A125" s="238">
        <v>6</v>
      </c>
      <c r="B125" s="228" t="s">
        <v>182</v>
      </c>
      <c r="C125" s="226"/>
      <c r="D125" s="292"/>
    </row>
    <row r="126" spans="1:4" ht="18.75" customHeight="1">
      <c r="A126" s="273"/>
      <c r="B126" s="292" t="s">
        <v>332</v>
      </c>
      <c r="C126" s="233">
        <v>100</v>
      </c>
      <c r="D126" s="292" t="s">
        <v>333</v>
      </c>
    </row>
    <row r="127" spans="1:4" ht="18.75" customHeight="1">
      <c r="A127" s="273"/>
      <c r="B127" s="292" t="s">
        <v>334</v>
      </c>
      <c r="C127" s="233">
        <v>100</v>
      </c>
      <c r="D127" s="292" t="s">
        <v>335</v>
      </c>
    </row>
    <row r="128" spans="1:4" ht="18.75" customHeight="1">
      <c r="A128" s="238">
        <v>7</v>
      </c>
      <c r="B128" s="228" t="s">
        <v>187</v>
      </c>
      <c r="C128" s="267"/>
      <c r="D128" s="292"/>
    </row>
    <row r="129" spans="1:4" ht="18.75" customHeight="1">
      <c r="A129" s="273"/>
      <c r="B129" s="292" t="s">
        <v>193</v>
      </c>
      <c r="C129" s="233">
        <v>100</v>
      </c>
      <c r="D129" s="292" t="s">
        <v>336</v>
      </c>
    </row>
    <row r="130" spans="1:4" ht="18.75" customHeight="1">
      <c r="A130" s="273"/>
      <c r="B130" s="292" t="s">
        <v>337</v>
      </c>
      <c r="C130" s="233">
        <v>100</v>
      </c>
      <c r="D130" s="292" t="s">
        <v>202</v>
      </c>
    </row>
    <row r="131" spans="1:4" ht="18.75" customHeight="1">
      <c r="A131" s="238">
        <v>8</v>
      </c>
      <c r="B131" s="228" t="s">
        <v>183</v>
      </c>
      <c r="C131" s="226"/>
      <c r="D131" s="292"/>
    </row>
    <row r="132" spans="1:4" ht="18.75" customHeight="1">
      <c r="A132" s="273"/>
      <c r="B132" s="292" t="s">
        <v>338</v>
      </c>
      <c r="C132" s="233">
        <v>100</v>
      </c>
      <c r="D132" s="292" t="s">
        <v>339</v>
      </c>
    </row>
    <row r="133" spans="1:4" ht="18.75" customHeight="1">
      <c r="A133" s="273"/>
      <c r="B133" s="292" t="s">
        <v>340</v>
      </c>
      <c r="C133" s="233">
        <v>100</v>
      </c>
      <c r="D133" s="292" t="s">
        <v>341</v>
      </c>
    </row>
    <row r="134" spans="1:4" s="227" customFormat="1" ht="18.75" customHeight="1">
      <c r="A134" s="238">
        <v>9</v>
      </c>
      <c r="B134" s="228" t="s">
        <v>188</v>
      </c>
      <c r="C134" s="226"/>
      <c r="D134" s="292"/>
    </row>
    <row r="135" spans="1:4" ht="18.75" customHeight="1">
      <c r="A135" s="273"/>
      <c r="B135" s="292" t="s">
        <v>342</v>
      </c>
      <c r="C135" s="233">
        <v>100</v>
      </c>
      <c r="D135" s="292" t="s">
        <v>343</v>
      </c>
    </row>
    <row r="136" spans="1:4" ht="18.75" customHeight="1">
      <c r="A136" s="273"/>
      <c r="B136" s="292" t="s">
        <v>344</v>
      </c>
      <c r="C136" s="233">
        <v>100</v>
      </c>
      <c r="D136" s="292" t="s">
        <v>345</v>
      </c>
    </row>
    <row r="137" spans="1:4" ht="18.75" customHeight="1">
      <c r="A137" s="273"/>
      <c r="B137" s="292" t="s">
        <v>346</v>
      </c>
      <c r="C137" s="233">
        <v>100</v>
      </c>
      <c r="D137" s="292" t="s">
        <v>347</v>
      </c>
    </row>
    <row r="138" spans="1:4" ht="18.75" customHeight="1">
      <c r="A138" s="238">
        <v>10</v>
      </c>
      <c r="B138" s="228" t="s">
        <v>189</v>
      </c>
      <c r="C138" s="226"/>
      <c r="D138" s="292"/>
    </row>
    <row r="139" spans="1:4" ht="18.75" customHeight="1">
      <c r="A139" s="273"/>
      <c r="B139" s="292" t="s">
        <v>348</v>
      </c>
      <c r="C139" s="233">
        <v>100</v>
      </c>
      <c r="D139" s="292" t="s">
        <v>349</v>
      </c>
    </row>
    <row r="140" spans="1:4" ht="18.75" customHeight="1">
      <c r="A140" s="273"/>
      <c r="B140" s="292" t="s">
        <v>350</v>
      </c>
      <c r="C140" s="233">
        <v>100</v>
      </c>
      <c r="D140" s="292" t="s">
        <v>206</v>
      </c>
    </row>
    <row r="141" spans="1:4" ht="18.75" customHeight="1">
      <c r="A141" s="273"/>
      <c r="B141" s="292" t="s">
        <v>351</v>
      </c>
      <c r="C141" s="233">
        <v>100</v>
      </c>
      <c r="D141" s="292" t="s">
        <v>352</v>
      </c>
    </row>
    <row r="142" spans="1:4" s="227" customFormat="1" ht="18.75" customHeight="1">
      <c r="A142" s="238">
        <v>11</v>
      </c>
      <c r="B142" s="228" t="s">
        <v>180</v>
      </c>
      <c r="C142" s="226"/>
      <c r="D142" s="292"/>
    </row>
    <row r="143" spans="1:4" s="227" customFormat="1" ht="18.75" customHeight="1">
      <c r="A143" s="238"/>
      <c r="B143" s="292" t="s">
        <v>353</v>
      </c>
      <c r="C143" s="233">
        <v>100</v>
      </c>
      <c r="D143" s="292" t="s">
        <v>211</v>
      </c>
    </row>
    <row r="144" spans="1:4" s="227" customFormat="1" ht="18.75" customHeight="1">
      <c r="A144" s="238"/>
      <c r="B144" s="292" t="s">
        <v>354</v>
      </c>
      <c r="C144" s="233">
        <v>100</v>
      </c>
      <c r="D144" s="292" t="s">
        <v>209</v>
      </c>
    </row>
    <row r="145" spans="1:4" s="227" customFormat="1" ht="18.75" customHeight="1">
      <c r="A145" s="238"/>
      <c r="B145" s="292" t="s">
        <v>355</v>
      </c>
      <c r="C145" s="233">
        <v>100</v>
      </c>
      <c r="D145" s="292" t="s">
        <v>213</v>
      </c>
    </row>
    <row r="146" spans="1:4" ht="18.75" customHeight="1">
      <c r="A146" s="238">
        <v>12</v>
      </c>
      <c r="B146" s="228" t="s">
        <v>356</v>
      </c>
      <c r="C146" s="226"/>
      <c r="D146" s="292"/>
    </row>
    <row r="147" spans="1:4" ht="18.75" customHeight="1">
      <c r="A147" s="273"/>
      <c r="B147" s="292" t="s">
        <v>357</v>
      </c>
      <c r="C147" s="233">
        <v>92</v>
      </c>
      <c r="D147" s="292" t="s">
        <v>358</v>
      </c>
    </row>
    <row r="148" spans="1:4" ht="48.75" customHeight="1">
      <c r="A148" s="238" t="s">
        <v>359</v>
      </c>
      <c r="B148" s="239" t="s">
        <v>239</v>
      </c>
      <c r="C148" s="226">
        <f>C149+C153</f>
        <v>2039</v>
      </c>
      <c r="D148" s="229"/>
    </row>
    <row r="149" spans="1:4" ht="28.5" customHeight="1">
      <c r="A149" s="238" t="s">
        <v>145</v>
      </c>
      <c r="B149" s="239" t="s">
        <v>360</v>
      </c>
      <c r="C149" s="226">
        <f>C150+C151+C152</f>
        <v>1017</v>
      </c>
      <c r="D149" s="229"/>
    </row>
    <row r="150" spans="1:4" ht="147" customHeight="1">
      <c r="A150" s="274">
        <v>1</v>
      </c>
      <c r="B150" s="245" t="s">
        <v>361</v>
      </c>
      <c r="C150" s="243">
        <v>350</v>
      </c>
      <c r="D150" s="244" t="s">
        <v>362</v>
      </c>
    </row>
    <row r="151" spans="1:4" ht="79.5" customHeight="1">
      <c r="A151" s="274">
        <v>2</v>
      </c>
      <c r="B151" s="245" t="s">
        <v>363</v>
      </c>
      <c r="C151" s="243">
        <v>217</v>
      </c>
      <c r="D151" s="244" t="s">
        <v>362</v>
      </c>
    </row>
    <row r="152" spans="1:4" ht="67.5" customHeight="1">
      <c r="A152" s="274">
        <v>3</v>
      </c>
      <c r="B152" s="245" t="s">
        <v>364</v>
      </c>
      <c r="C152" s="243">
        <v>450</v>
      </c>
      <c r="D152" s="244" t="s">
        <v>362</v>
      </c>
    </row>
    <row r="153" spans="1:4" s="227" customFormat="1" ht="21" customHeight="1">
      <c r="A153" s="225" t="s">
        <v>146</v>
      </c>
      <c r="B153" s="240" t="s">
        <v>365</v>
      </c>
      <c r="C153" s="241">
        <f>C154+C155+C156</f>
        <v>1022</v>
      </c>
      <c r="D153" s="240"/>
    </row>
    <row r="154" spans="1:4" ht="51" customHeight="1">
      <c r="A154" s="274">
        <v>1</v>
      </c>
      <c r="B154" s="245" t="s">
        <v>366</v>
      </c>
      <c r="C154" s="243">
        <v>360</v>
      </c>
      <c r="D154" s="383" t="s">
        <v>367</v>
      </c>
    </row>
    <row r="155" spans="1:4" ht="33.75" customHeight="1">
      <c r="A155" s="274">
        <v>2</v>
      </c>
      <c r="B155" s="245" t="s">
        <v>368</v>
      </c>
      <c r="C155" s="243">
        <v>180</v>
      </c>
      <c r="D155" s="383"/>
    </row>
    <row r="156" spans="1:4" ht="34.5" customHeight="1">
      <c r="A156" s="274">
        <v>3</v>
      </c>
      <c r="B156" s="245" t="s">
        <v>369</v>
      </c>
      <c r="C156" s="243">
        <v>482</v>
      </c>
      <c r="D156" s="383"/>
    </row>
    <row r="157" spans="1:4" ht="48.75" customHeight="1">
      <c r="A157" s="238" t="s">
        <v>370</v>
      </c>
      <c r="B157" s="239" t="s">
        <v>371</v>
      </c>
      <c r="C157" s="226">
        <f>C158+C164</f>
        <v>2464</v>
      </c>
      <c r="D157" s="229"/>
    </row>
    <row r="158" spans="1:4" ht="22.5" customHeight="1">
      <c r="A158" s="225" t="s">
        <v>145</v>
      </c>
      <c r="B158" s="229" t="s">
        <v>372</v>
      </c>
      <c r="C158" s="241">
        <f>SUM(C159:C163)</f>
        <v>1725</v>
      </c>
      <c r="D158" s="240"/>
    </row>
    <row r="159" spans="1:4" ht="57.75" customHeight="1">
      <c r="A159" s="274">
        <v>1</v>
      </c>
      <c r="B159" s="292" t="s">
        <v>373</v>
      </c>
      <c r="C159" s="268">
        <v>400</v>
      </c>
      <c r="D159" s="379" t="s">
        <v>276</v>
      </c>
    </row>
    <row r="160" spans="1:4" ht="44.25" customHeight="1">
      <c r="A160" s="274">
        <v>2</v>
      </c>
      <c r="B160" s="292" t="s">
        <v>374</v>
      </c>
      <c r="C160" s="268">
        <v>600</v>
      </c>
      <c r="D160" s="380"/>
    </row>
    <row r="161" spans="1:4" ht="100.5" customHeight="1">
      <c r="A161" s="274">
        <v>3</v>
      </c>
      <c r="B161" s="292" t="s">
        <v>375</v>
      </c>
      <c r="C161" s="268">
        <v>575</v>
      </c>
      <c r="D161" s="380"/>
    </row>
    <row r="162" spans="1:4" ht="57" customHeight="1">
      <c r="A162" s="274">
        <v>4</v>
      </c>
      <c r="B162" s="292" t="s">
        <v>376</v>
      </c>
      <c r="C162" s="268">
        <v>80</v>
      </c>
      <c r="D162" s="381"/>
    </row>
    <row r="163" spans="1:4" ht="78" customHeight="1">
      <c r="A163" s="274">
        <v>5</v>
      </c>
      <c r="B163" s="292" t="s">
        <v>377</v>
      </c>
      <c r="C163" s="268">
        <v>70</v>
      </c>
      <c r="D163" s="293" t="s">
        <v>378</v>
      </c>
    </row>
    <row r="164" spans="1:4" s="227" customFormat="1" ht="31.5" customHeight="1">
      <c r="A164" s="225" t="s">
        <v>146</v>
      </c>
      <c r="B164" s="229" t="s">
        <v>379</v>
      </c>
      <c r="C164" s="267">
        <f>SUM(C165:C177)</f>
        <v>739</v>
      </c>
      <c r="D164" s="240"/>
    </row>
    <row r="165" spans="1:4" ht="22.5" customHeight="1">
      <c r="A165" s="273">
        <v>1</v>
      </c>
      <c r="B165" s="292" t="s">
        <v>184</v>
      </c>
      <c r="C165" s="233">
        <v>65</v>
      </c>
      <c r="D165" s="382" t="s">
        <v>380</v>
      </c>
    </row>
    <row r="166" spans="1:4" ht="22.5" customHeight="1">
      <c r="A166" s="273">
        <v>2</v>
      </c>
      <c r="B166" s="292" t="s">
        <v>185</v>
      </c>
      <c r="C166" s="233">
        <v>70</v>
      </c>
      <c r="D166" s="383"/>
    </row>
    <row r="167" spans="1:4" ht="22.5" customHeight="1">
      <c r="A167" s="273">
        <v>3</v>
      </c>
      <c r="B167" s="292" t="s">
        <v>186</v>
      </c>
      <c r="C167" s="233">
        <v>68</v>
      </c>
      <c r="D167" s="383"/>
    </row>
    <row r="168" spans="1:4" ht="22.5" customHeight="1">
      <c r="A168" s="273">
        <v>4</v>
      </c>
      <c r="B168" s="292" t="s">
        <v>181</v>
      </c>
      <c r="C168" s="233">
        <v>59</v>
      </c>
      <c r="D168" s="383"/>
    </row>
    <row r="169" spans="1:4" ht="22.5" customHeight="1">
      <c r="A169" s="273">
        <v>5</v>
      </c>
      <c r="B169" s="292" t="s">
        <v>182</v>
      </c>
      <c r="C169" s="233">
        <v>47</v>
      </c>
      <c r="D169" s="383"/>
    </row>
    <row r="170" spans="1:4" ht="22.5" customHeight="1">
      <c r="A170" s="273">
        <v>6</v>
      </c>
      <c r="B170" s="292" t="s">
        <v>187</v>
      </c>
      <c r="C170" s="233">
        <v>57</v>
      </c>
      <c r="D170" s="383"/>
    </row>
    <row r="171" spans="1:4" ht="22.5" customHeight="1">
      <c r="A171" s="273">
        <v>7</v>
      </c>
      <c r="B171" s="292" t="s">
        <v>183</v>
      </c>
      <c r="C171" s="269">
        <v>55</v>
      </c>
      <c r="D171" s="383"/>
    </row>
    <row r="172" spans="1:4" ht="22.5" customHeight="1">
      <c r="A172" s="273">
        <v>8</v>
      </c>
      <c r="B172" s="292" t="s">
        <v>188</v>
      </c>
      <c r="C172" s="233">
        <v>74</v>
      </c>
      <c r="D172" s="383"/>
    </row>
    <row r="173" spans="1:4" ht="22.5" customHeight="1">
      <c r="A173" s="273">
        <v>9</v>
      </c>
      <c r="B173" s="292" t="s">
        <v>189</v>
      </c>
      <c r="C173" s="233">
        <v>67</v>
      </c>
      <c r="D173" s="383"/>
    </row>
    <row r="174" spans="1:4" ht="22.5" customHeight="1">
      <c r="A174" s="273">
        <v>10</v>
      </c>
      <c r="B174" s="292" t="s">
        <v>180</v>
      </c>
      <c r="C174" s="233">
        <v>44</v>
      </c>
      <c r="D174" s="383"/>
    </row>
    <row r="175" spans="1:4" ht="22.5" customHeight="1">
      <c r="A175" s="273">
        <v>11</v>
      </c>
      <c r="B175" s="292" t="s">
        <v>200</v>
      </c>
      <c r="C175" s="233">
        <v>34</v>
      </c>
      <c r="D175" s="383"/>
    </row>
    <row r="176" spans="1:4" ht="22.5" customHeight="1">
      <c r="A176" s="273">
        <v>12</v>
      </c>
      <c r="B176" s="292" t="s">
        <v>381</v>
      </c>
      <c r="C176" s="233">
        <v>46</v>
      </c>
      <c r="D176" s="383"/>
    </row>
    <row r="177" spans="1:4" ht="22.5" customHeight="1">
      <c r="A177" s="273">
        <v>13</v>
      </c>
      <c r="B177" s="292" t="s">
        <v>356</v>
      </c>
      <c r="C177" s="233">
        <v>53</v>
      </c>
      <c r="D177" s="383"/>
    </row>
    <row r="178" spans="1:4" ht="42.75" customHeight="1">
      <c r="C178" s="378" t="s">
        <v>397</v>
      </c>
      <c r="D178" s="378"/>
    </row>
  </sheetData>
  <mergeCells count="7">
    <mergeCell ref="C178:D178"/>
    <mergeCell ref="A1:D1"/>
    <mergeCell ref="D50:D51"/>
    <mergeCell ref="D53:D54"/>
    <mergeCell ref="D154:D156"/>
    <mergeCell ref="D159:D162"/>
    <mergeCell ref="D165:D177"/>
  </mergeCells>
  <pageMargins left="0.19685039370078741" right="0" top="0.47244094488188981" bottom="0.35433070866141736"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Dinh muc xa</vt:lpstr>
      <vt:lpstr>PB 03(Chi tiết đài báo) </vt:lpstr>
      <vt:lpstr>dự toán 2015 (c Binh)</vt:lpstr>
      <vt:lpstr>Tap huan (VPDP)</vt:lpstr>
      <vt:lpstr>PLII TONG HOP</vt:lpstr>
      <vt:lpstr>PL II.01 CT 135</vt:lpstr>
      <vt:lpstr>PL II.02 Von SN giam ngheo</vt:lpstr>
      <vt:lpstr>'dự toán 2015 (c Binh)'!Print_Titles</vt:lpstr>
      <vt:lpstr>'PB 03(Chi tiết đài báo) '!Print_Titles</vt:lpstr>
      <vt:lpstr>'PL II.01 CT 135'!Print_Titles</vt:lpstr>
      <vt:lpstr>'PL II.02 Von SN giam ngheo'!Print_Titles</vt:lpstr>
      <vt:lpstr>'PLII TONG HOP'!Print_Titles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Tam</dc:creator>
  <cp:lastModifiedBy>lam hong</cp:lastModifiedBy>
  <cp:lastPrinted>2020-03-19T02:40:21Z</cp:lastPrinted>
  <dcterms:created xsi:type="dcterms:W3CDTF">2013-11-05T07:31:44Z</dcterms:created>
  <dcterms:modified xsi:type="dcterms:W3CDTF">2020-03-20T07:54:43Z</dcterms:modified>
</cp:coreProperties>
</file>